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-100" yWindow="-100" windowWidth="20720" windowHeight="13280" activeTab="3"/>
  </bookViews>
  <sheets>
    <sheet name="Graph" sheetId="3" r:id="rId1"/>
    <sheet name="p-value" sheetId="9" r:id="rId2"/>
    <sheet name="siMock" sheetId="1" r:id="rId3"/>
    <sheet name="siAQR" sheetId="2" r:id="rId4"/>
    <sheet name="siPRP19" sheetId="5" r:id="rId5"/>
    <sheet name="siCCDC16" sheetId="6" r:id="rId6"/>
    <sheet name="siPPIE" sheetId="7" r:id="rId7"/>
    <sheet name="siISY1" sheetId="8" r:id="rId8"/>
    <sheet name="siXPF" sheetId="4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8" l="1"/>
  <c r="E68" i="4" l="1"/>
  <c r="D70" i="1"/>
  <c r="C70" i="1"/>
  <c r="K5" i="9" l="1"/>
  <c r="K9" i="9"/>
  <c r="K23" i="9"/>
  <c r="K27" i="9"/>
  <c r="K31" i="9"/>
  <c r="K35" i="9"/>
  <c r="K3" i="9"/>
  <c r="K44" i="9"/>
  <c r="K14" i="9"/>
  <c r="K19" i="9"/>
  <c r="K40" i="9"/>
  <c r="K45" i="9"/>
  <c r="K49" i="9"/>
  <c r="K6" i="9"/>
  <c r="K10" i="9"/>
  <c r="K24" i="9"/>
  <c r="K28" i="9"/>
  <c r="K32" i="9"/>
  <c r="K36" i="9"/>
  <c r="K50" i="9"/>
  <c r="K20" i="9"/>
  <c r="K46" i="9"/>
  <c r="K51" i="9"/>
  <c r="K18" i="9"/>
  <c r="K7" i="9"/>
  <c r="K11" i="9"/>
  <c r="K25" i="9"/>
  <c r="K29" i="9"/>
  <c r="K33" i="9"/>
  <c r="K37" i="9"/>
  <c r="K52" i="9"/>
  <c r="K48" i="9"/>
  <c r="K17" i="9"/>
  <c r="K21" i="9"/>
  <c r="K43" i="9"/>
  <c r="K47" i="9"/>
  <c r="K53" i="9"/>
  <c r="K4" i="9"/>
  <c r="K8" i="9"/>
  <c r="K12" i="9"/>
  <c r="K26" i="9"/>
  <c r="K30" i="9"/>
  <c r="K34" i="9"/>
  <c r="K38" i="9"/>
  <c r="K54" i="9"/>
  <c r="B27" i="9"/>
  <c r="B43" i="9"/>
  <c r="B38" i="9"/>
  <c r="B3" i="9"/>
  <c r="B12" i="9"/>
  <c r="B22" i="9"/>
  <c r="B26" i="9"/>
  <c r="B42" i="9"/>
  <c r="B8" i="9"/>
  <c r="B11" i="9"/>
  <c r="B15" i="9"/>
  <c r="B21" i="9"/>
  <c r="B25" i="9"/>
  <c r="B31" i="9"/>
  <c r="B37" i="9"/>
  <c r="B7" i="9"/>
  <c r="B24" i="9"/>
  <c r="B36" i="9"/>
  <c r="B41" i="9"/>
  <c r="B10" i="9"/>
  <c r="B35" i="9"/>
  <c r="B6" i="9"/>
  <c r="B19" i="9"/>
  <c r="B23" i="9"/>
  <c r="B29" i="9"/>
  <c r="B34" i="9"/>
  <c r="B40" i="9"/>
  <c r="B5" i="9"/>
  <c r="B18" i="9"/>
  <c r="B33" i="9"/>
  <c r="B2" i="9"/>
  <c r="B4" i="9"/>
  <c r="B13" i="9"/>
  <c r="B17" i="9"/>
  <c r="B28" i="9"/>
  <c r="B39" i="9"/>
  <c r="C66" i="2"/>
  <c r="L8" i="9" l="1"/>
  <c r="L16" i="9"/>
  <c r="L24" i="9"/>
  <c r="L32" i="9"/>
  <c r="L40" i="9"/>
  <c r="L48" i="9"/>
  <c r="L9" i="9"/>
  <c r="L17" i="9"/>
  <c r="L25" i="9"/>
  <c r="L33" i="9"/>
  <c r="L41" i="9"/>
  <c r="L3" i="9"/>
  <c r="L10" i="9"/>
  <c r="L18" i="9"/>
  <c r="L26" i="9"/>
  <c r="L34" i="9"/>
  <c r="L42" i="9"/>
  <c r="L39" i="9"/>
  <c r="L11" i="9"/>
  <c r="L19" i="9"/>
  <c r="L27" i="9"/>
  <c r="L35" i="9"/>
  <c r="L43" i="9"/>
  <c r="L13" i="9"/>
  <c r="L29" i="9"/>
  <c r="L45" i="9"/>
  <c r="L6" i="9"/>
  <c r="L30" i="9"/>
  <c r="L46" i="9"/>
  <c r="L15" i="9"/>
  <c r="L31" i="9"/>
  <c r="L4" i="9"/>
  <c r="L12" i="9"/>
  <c r="L20" i="9"/>
  <c r="L28" i="9"/>
  <c r="L36" i="9"/>
  <c r="L44" i="9"/>
  <c r="L5" i="9"/>
  <c r="L21" i="9"/>
  <c r="L37" i="9"/>
  <c r="L14" i="9"/>
  <c r="L22" i="9"/>
  <c r="L38" i="9"/>
  <c r="L7" i="9"/>
  <c r="L23" i="9"/>
  <c r="L47" i="9"/>
  <c r="C5" i="9"/>
  <c r="C17" i="9"/>
  <c r="C21" i="9"/>
  <c r="C27" i="9"/>
  <c r="C34" i="9"/>
  <c r="C51" i="9"/>
  <c r="C54" i="9"/>
  <c r="C18" i="9"/>
  <c r="C35" i="9"/>
  <c r="C48" i="9"/>
  <c r="C8" i="9"/>
  <c r="C23" i="9"/>
  <c r="C30" i="9"/>
  <c r="C43" i="9"/>
  <c r="C37" i="9"/>
  <c r="C40" i="9"/>
  <c r="C42" i="9"/>
  <c r="C24" i="9"/>
  <c r="C41" i="9"/>
  <c r="C4" i="9"/>
  <c r="C10" i="9"/>
  <c r="C13" i="9"/>
  <c r="C16" i="9"/>
  <c r="C20" i="9"/>
  <c r="C26" i="9"/>
  <c r="C33" i="9"/>
  <c r="C45" i="9"/>
  <c r="C6" i="9"/>
  <c r="C2" i="9"/>
  <c r="C31" i="9"/>
  <c r="C7" i="9"/>
  <c r="C29" i="9"/>
  <c r="C47" i="9"/>
  <c r="C49" i="9"/>
  <c r="C52" i="9"/>
  <c r="C25" i="9"/>
  <c r="C50" i="9"/>
  <c r="C38" i="9"/>
  <c r="C15" i="9"/>
  <c r="C19" i="9"/>
  <c r="C36" i="9"/>
  <c r="C53" i="9"/>
  <c r="C11" i="9"/>
  <c r="C46" i="9"/>
  <c r="C3" i="9"/>
  <c r="C9" i="9"/>
  <c r="C12" i="9"/>
  <c r="C32" i="9"/>
  <c r="C39" i="9"/>
  <c r="C44" i="9"/>
  <c r="C14" i="9"/>
  <c r="C28" i="9"/>
  <c r="K63" i="9"/>
  <c r="L64" i="9"/>
  <c r="C58" i="9"/>
  <c r="B57" i="9"/>
  <c r="C71" i="1"/>
  <c r="C72" i="1" s="1"/>
  <c r="L63" i="9" l="1"/>
  <c r="C57" i="9"/>
  <c r="D66" i="2"/>
  <c r="E71" i="1"/>
  <c r="E72" i="1" s="1"/>
  <c r="E70" i="1"/>
  <c r="E67" i="8" l="1"/>
  <c r="E68" i="8" s="1"/>
  <c r="D67" i="8"/>
  <c r="D68" i="8" s="1"/>
  <c r="C67" i="8"/>
  <c r="C68" i="8" s="1"/>
  <c r="E66" i="8"/>
  <c r="C66" i="8"/>
  <c r="E67" i="7"/>
  <c r="E68" i="7" s="1"/>
  <c r="D67" i="7"/>
  <c r="D68" i="7" s="1"/>
  <c r="C67" i="7"/>
  <c r="E66" i="7"/>
  <c r="D66" i="7"/>
  <c r="C66" i="7"/>
  <c r="E71" i="6"/>
  <c r="E72" i="6" s="1"/>
  <c r="D71" i="6"/>
  <c r="D72" i="6" s="1"/>
  <c r="C71" i="6"/>
  <c r="E70" i="6"/>
  <c r="D70" i="6"/>
  <c r="C70" i="6"/>
  <c r="E67" i="5"/>
  <c r="E68" i="5" s="1"/>
  <c r="D67" i="5"/>
  <c r="D68" i="5" s="1"/>
  <c r="C67" i="5"/>
  <c r="E66" i="5"/>
  <c r="D66" i="5"/>
  <c r="C66" i="5"/>
  <c r="P16" i="9" l="1"/>
  <c r="P21" i="9"/>
  <c r="P26" i="9"/>
  <c r="P38" i="9"/>
  <c r="P23" i="9"/>
  <c r="P10" i="9"/>
  <c r="P51" i="9"/>
  <c r="P4" i="9"/>
  <c r="P8" i="9"/>
  <c r="P12" i="9"/>
  <c r="P17" i="9"/>
  <c r="P39" i="9"/>
  <c r="P45" i="9"/>
  <c r="P49" i="9"/>
  <c r="P14" i="9"/>
  <c r="P33" i="9"/>
  <c r="P42" i="9"/>
  <c r="P18" i="9"/>
  <c r="P22" i="9"/>
  <c r="P27" i="9"/>
  <c r="P32" i="9"/>
  <c r="P28" i="9"/>
  <c r="P6" i="9"/>
  <c r="P47" i="9"/>
  <c r="P5" i="9"/>
  <c r="P9" i="9"/>
  <c r="P40" i="9"/>
  <c r="P46" i="9"/>
  <c r="P50" i="9"/>
  <c r="P19" i="9"/>
  <c r="P41" i="9"/>
  <c r="P34" i="9"/>
  <c r="P48" i="9"/>
  <c r="P15" i="9"/>
  <c r="P20" i="9"/>
  <c r="P24" i="9"/>
  <c r="P29" i="9"/>
  <c r="P35" i="9"/>
  <c r="P2" i="9"/>
  <c r="P3" i="9"/>
  <c r="P7" i="9"/>
  <c r="P11" i="9"/>
  <c r="P43" i="9"/>
  <c r="G7" i="9"/>
  <c r="G32" i="9"/>
  <c r="G36" i="9"/>
  <c r="G42" i="9"/>
  <c r="G45" i="9"/>
  <c r="G26" i="9"/>
  <c r="G31" i="9"/>
  <c r="G3" i="9"/>
  <c r="G12" i="9"/>
  <c r="G16" i="9"/>
  <c r="G20" i="9"/>
  <c r="G24" i="9"/>
  <c r="G28" i="9"/>
  <c r="G43" i="9"/>
  <c r="G14" i="9"/>
  <c r="G8" i="9"/>
  <c r="G29" i="9"/>
  <c r="G33" i="9"/>
  <c r="G44" i="9"/>
  <c r="G38" i="9"/>
  <c r="G39" i="9"/>
  <c r="G35" i="9"/>
  <c r="G4" i="9"/>
  <c r="G13" i="9"/>
  <c r="G17" i="9"/>
  <c r="G21" i="9"/>
  <c r="G9" i="9"/>
  <c r="G30" i="9"/>
  <c r="G34" i="9"/>
  <c r="G5" i="9"/>
  <c r="G18" i="9"/>
  <c r="G2" i="9"/>
  <c r="G11" i="9"/>
  <c r="G15" i="9"/>
  <c r="G19" i="9"/>
  <c r="G23" i="9"/>
  <c r="G27" i="9"/>
  <c r="G41" i="9"/>
  <c r="G25" i="9"/>
  <c r="G22" i="9"/>
  <c r="G40" i="9"/>
  <c r="O3" i="9"/>
  <c r="O29" i="9"/>
  <c r="O37" i="9"/>
  <c r="O41" i="9"/>
  <c r="O48" i="9"/>
  <c r="O54" i="9"/>
  <c r="O6" i="9"/>
  <c r="O19" i="9"/>
  <c r="O38" i="9"/>
  <c r="O51" i="9"/>
  <c r="O13" i="9"/>
  <c r="O16" i="9"/>
  <c r="O34" i="9"/>
  <c r="O42" i="9"/>
  <c r="O46" i="9"/>
  <c r="O7" i="9"/>
  <c r="O20" i="9"/>
  <c r="O35" i="9"/>
  <c r="O4" i="9"/>
  <c r="O39" i="9"/>
  <c r="O49" i="9"/>
  <c r="O14" i="9"/>
  <c r="O17" i="9"/>
  <c r="O31" i="9"/>
  <c r="O52" i="9"/>
  <c r="O28" i="9"/>
  <c r="O47" i="9"/>
  <c r="O12" i="9"/>
  <c r="O21" i="9"/>
  <c r="O45" i="9"/>
  <c r="O5" i="9"/>
  <c r="O18" i="9"/>
  <c r="O32" i="9"/>
  <c r="O36" i="9"/>
  <c r="O40" i="9"/>
  <c r="O50" i="9"/>
  <c r="O53" i="9"/>
  <c r="O15" i="9"/>
  <c r="O25" i="9"/>
  <c r="O2" i="9"/>
  <c r="F4" i="9"/>
  <c r="F7" i="9"/>
  <c r="F14" i="9"/>
  <c r="F22" i="9"/>
  <c r="F25" i="9"/>
  <c r="F33" i="9"/>
  <c r="F40" i="9"/>
  <c r="F12" i="9"/>
  <c r="F31" i="9"/>
  <c r="F41" i="9"/>
  <c r="F8" i="9"/>
  <c r="F23" i="9"/>
  <c r="F42" i="9"/>
  <c r="F16" i="9"/>
  <c r="F27" i="9"/>
  <c r="F11" i="9"/>
  <c r="F30" i="9"/>
  <c r="F17" i="9"/>
  <c r="F28" i="9"/>
  <c r="F37" i="9"/>
  <c r="F2" i="9"/>
  <c r="F5" i="9"/>
  <c r="F20" i="9"/>
  <c r="F34" i="9"/>
  <c r="F15" i="9"/>
  <c r="F26" i="9"/>
  <c r="F38" i="9"/>
  <c r="F24" i="9"/>
  <c r="F39" i="9"/>
  <c r="F19" i="9"/>
  <c r="F36" i="9"/>
  <c r="F10" i="9"/>
  <c r="F18" i="9"/>
  <c r="F29" i="9"/>
  <c r="F43" i="9"/>
  <c r="F3" i="9"/>
  <c r="F6" i="9"/>
  <c r="F9" i="9"/>
  <c r="F13" i="9"/>
  <c r="F21" i="9"/>
  <c r="F32" i="9"/>
  <c r="F35" i="9"/>
  <c r="F44" i="9"/>
  <c r="N3" i="9"/>
  <c r="N5" i="9"/>
  <c r="N7" i="9"/>
  <c r="N12" i="9"/>
  <c r="N28" i="9"/>
  <c r="N30" i="9"/>
  <c r="N17" i="9"/>
  <c r="N33" i="9"/>
  <c r="N36" i="9"/>
  <c r="N42" i="9"/>
  <c r="N54" i="9"/>
  <c r="N59" i="9"/>
  <c r="N10" i="9"/>
  <c r="N20" i="9"/>
  <c r="N26" i="9"/>
  <c r="N31" i="9"/>
  <c r="N60" i="9"/>
  <c r="N4" i="9"/>
  <c r="N8" i="9"/>
  <c r="N37" i="9"/>
  <c r="N49" i="9"/>
  <c r="N34" i="9"/>
  <c r="N40" i="9"/>
  <c r="N46" i="9"/>
  <c r="N48" i="9"/>
  <c r="N50" i="9"/>
  <c r="N52" i="9"/>
  <c r="N61" i="9"/>
  <c r="N6" i="9"/>
  <c r="N13" i="9"/>
  <c r="N29" i="9"/>
  <c r="N51" i="9"/>
  <c r="N11" i="9"/>
  <c r="N27" i="9"/>
  <c r="N32" i="9"/>
  <c r="N56" i="9"/>
  <c r="N47" i="9"/>
  <c r="N2" i="9"/>
  <c r="N16" i="9"/>
  <c r="N21" i="9"/>
  <c r="N35" i="9"/>
  <c r="N41" i="9"/>
  <c r="N53" i="9"/>
  <c r="N9" i="9"/>
  <c r="N14" i="9"/>
  <c r="N25" i="9"/>
  <c r="N45" i="9"/>
  <c r="N57" i="9"/>
  <c r="E7" i="9"/>
  <c r="E25" i="9"/>
  <c r="E27" i="9"/>
  <c r="E40" i="9"/>
  <c r="E50" i="9"/>
  <c r="E41" i="9"/>
  <c r="E18" i="9"/>
  <c r="E42" i="9"/>
  <c r="E5" i="9"/>
  <c r="E12" i="9"/>
  <c r="E38" i="9"/>
  <c r="E43" i="9"/>
  <c r="E46" i="9"/>
  <c r="E51" i="9"/>
  <c r="E44" i="9"/>
  <c r="E33" i="9"/>
  <c r="E3" i="9"/>
  <c r="E10" i="9"/>
  <c r="E15" i="9"/>
  <c r="E17" i="9"/>
  <c r="E19" i="9"/>
  <c r="E21" i="9"/>
  <c r="E34" i="9"/>
  <c r="E36" i="9"/>
  <c r="E52" i="9"/>
  <c r="E30" i="9"/>
  <c r="E47" i="9"/>
  <c r="E16" i="9"/>
  <c r="E35" i="9"/>
  <c r="E24" i="9"/>
  <c r="E26" i="9"/>
  <c r="E28" i="9"/>
  <c r="E4" i="9"/>
  <c r="E11" i="9"/>
  <c r="E48" i="9"/>
  <c r="E2" i="9"/>
  <c r="E20" i="9"/>
  <c r="E45" i="9"/>
  <c r="E31" i="9"/>
  <c r="E6" i="9"/>
  <c r="E39" i="9"/>
  <c r="E14" i="9"/>
  <c r="E37" i="9"/>
  <c r="E29" i="9"/>
  <c r="M3" i="9"/>
  <c r="M21" i="9"/>
  <c r="M23" i="9"/>
  <c r="M40" i="9"/>
  <c r="M42" i="9"/>
  <c r="M31" i="9"/>
  <c r="M8" i="9"/>
  <c r="M10" i="9"/>
  <c r="M12" i="9"/>
  <c r="M26" i="9"/>
  <c r="M28" i="9"/>
  <c r="M38" i="9"/>
  <c r="M45" i="9"/>
  <c r="M2" i="9"/>
  <c r="M46" i="9"/>
  <c r="M5" i="9"/>
  <c r="M14" i="9"/>
  <c r="M32" i="9"/>
  <c r="M34" i="9"/>
  <c r="M36" i="9"/>
  <c r="M16" i="9"/>
  <c r="M18" i="9"/>
  <c r="M20" i="9"/>
  <c r="M24" i="9"/>
  <c r="M30" i="9"/>
  <c r="M47" i="9"/>
  <c r="M13" i="9"/>
  <c r="M7" i="9"/>
  <c r="M39" i="9"/>
  <c r="M41" i="9"/>
  <c r="M27" i="9"/>
  <c r="M35" i="9"/>
  <c r="M4" i="9"/>
  <c r="M9" i="9"/>
  <c r="M11" i="9"/>
  <c r="M22" i="9"/>
  <c r="M25" i="9"/>
  <c r="M37" i="9"/>
  <c r="M6" i="9"/>
  <c r="M15" i="9"/>
  <c r="M17" i="9"/>
  <c r="M19" i="9"/>
  <c r="M33" i="9"/>
  <c r="M44" i="9"/>
  <c r="M43" i="9"/>
  <c r="M29" i="9"/>
  <c r="D4" i="9"/>
  <c r="D20" i="9"/>
  <c r="D27" i="9"/>
  <c r="D32" i="9"/>
  <c r="D37" i="9"/>
  <c r="D45" i="9"/>
  <c r="D51" i="9"/>
  <c r="D18" i="9"/>
  <c r="D35" i="9"/>
  <c r="D17" i="9"/>
  <c r="D24" i="9"/>
  <c r="D29" i="9"/>
  <c r="D34" i="9"/>
  <c r="D39" i="9"/>
  <c r="D41" i="9"/>
  <c r="D43" i="9"/>
  <c r="D53" i="9"/>
  <c r="D21" i="9"/>
  <c r="D30" i="9"/>
  <c r="D55" i="9"/>
  <c r="D6" i="9"/>
  <c r="D10" i="9"/>
  <c r="D14" i="9"/>
  <c r="D48" i="9"/>
  <c r="D52" i="9"/>
  <c r="D46" i="9"/>
  <c r="D28" i="9"/>
  <c r="D54" i="9"/>
  <c r="D12" i="9"/>
  <c r="D19" i="9"/>
  <c r="D26" i="9"/>
  <c r="D31" i="9"/>
  <c r="D36" i="9"/>
  <c r="D44" i="9"/>
  <c r="D42" i="9"/>
  <c r="D7" i="9"/>
  <c r="D3" i="9"/>
  <c r="D16" i="9"/>
  <c r="D33" i="9"/>
  <c r="D38" i="9"/>
  <c r="D49" i="9"/>
  <c r="D25" i="9"/>
  <c r="D5" i="9"/>
  <c r="D23" i="9"/>
  <c r="D40" i="9"/>
  <c r="D11" i="9"/>
  <c r="D13" i="9"/>
  <c r="D15" i="9"/>
  <c r="D47" i="9"/>
  <c r="D9" i="9"/>
  <c r="C72" i="8"/>
  <c r="B29" i="3" s="1"/>
  <c r="D72" i="8"/>
  <c r="D29" i="3" s="1"/>
  <c r="F29" i="3"/>
  <c r="C27" i="3"/>
  <c r="D70" i="8"/>
  <c r="D27" i="3" s="1"/>
  <c r="C28" i="3"/>
  <c r="C70" i="8"/>
  <c r="B27" i="3" s="1"/>
  <c r="F27" i="3"/>
  <c r="E72" i="8"/>
  <c r="E29" i="3" s="1"/>
  <c r="C71" i="8"/>
  <c r="B28" i="3" s="1"/>
  <c r="F28" i="3"/>
  <c r="F22" i="3"/>
  <c r="E71" i="7"/>
  <c r="E23" i="3" s="1"/>
  <c r="C22" i="3"/>
  <c r="E70" i="7"/>
  <c r="E22" i="3" s="1"/>
  <c r="D72" i="7"/>
  <c r="D24" i="3" s="1"/>
  <c r="C70" i="7"/>
  <c r="B22" i="3" s="1"/>
  <c r="C71" i="7"/>
  <c r="B23" i="3" s="1"/>
  <c r="F23" i="3"/>
  <c r="E72" i="7"/>
  <c r="E24" i="3" s="1"/>
  <c r="D70" i="7"/>
  <c r="D22" i="3" s="1"/>
  <c r="C23" i="3"/>
  <c r="C24" i="3"/>
  <c r="E74" i="6"/>
  <c r="E17" i="3" s="1"/>
  <c r="D76" i="6"/>
  <c r="D19" i="3" s="1"/>
  <c r="F19" i="3"/>
  <c r="C75" i="6"/>
  <c r="B18" i="3" s="1"/>
  <c r="F18" i="3"/>
  <c r="C74" i="6"/>
  <c r="B17" i="3" s="1"/>
  <c r="F17" i="3"/>
  <c r="E76" i="6"/>
  <c r="E19" i="3" s="1"/>
  <c r="C17" i="3"/>
  <c r="D74" i="6"/>
  <c r="D17" i="3" s="1"/>
  <c r="C18" i="3"/>
  <c r="C72" i="6"/>
  <c r="C12" i="3"/>
  <c r="E71" i="5"/>
  <c r="E13" i="3" s="1"/>
  <c r="C71" i="5"/>
  <c r="B13" i="3" s="1"/>
  <c r="F13" i="3"/>
  <c r="D70" i="5"/>
  <c r="D12" i="3" s="1"/>
  <c r="C13" i="3"/>
  <c r="C14" i="3"/>
  <c r="E70" i="5"/>
  <c r="E12" i="3" s="1"/>
  <c r="D72" i="5"/>
  <c r="D14" i="3" s="1"/>
  <c r="C70" i="5"/>
  <c r="B12" i="3" s="1"/>
  <c r="E72" i="5"/>
  <c r="E14" i="3" s="1"/>
  <c r="F12" i="3"/>
  <c r="E70" i="8"/>
  <c r="E27" i="3" s="1"/>
  <c r="D71" i="8"/>
  <c r="D28" i="3" s="1"/>
  <c r="C29" i="3"/>
  <c r="E71" i="8"/>
  <c r="E28" i="3" s="1"/>
  <c r="C68" i="7"/>
  <c r="F24" i="3"/>
  <c r="D71" i="7"/>
  <c r="D23" i="3" s="1"/>
  <c r="D75" i="6"/>
  <c r="D18" i="3" s="1"/>
  <c r="C19" i="3"/>
  <c r="E75" i="6"/>
  <c r="E18" i="3" s="1"/>
  <c r="C68" i="5"/>
  <c r="F14" i="3"/>
  <c r="D71" i="5"/>
  <c r="D13" i="3" s="1"/>
  <c r="C75" i="1"/>
  <c r="C76" i="1"/>
  <c r="P63" i="9" l="1"/>
  <c r="P64" i="9"/>
  <c r="G57" i="9"/>
  <c r="G58" i="9"/>
  <c r="O63" i="9"/>
  <c r="O64" i="9"/>
  <c r="F57" i="9"/>
  <c r="F58" i="9"/>
  <c r="N63" i="9"/>
  <c r="N64" i="9"/>
  <c r="E57" i="9"/>
  <c r="E58" i="9"/>
  <c r="M63" i="9"/>
  <c r="M64" i="9"/>
  <c r="D57" i="9"/>
  <c r="D58" i="9"/>
  <c r="C72" i="7"/>
  <c r="B24" i="3" s="1"/>
  <c r="C76" i="6"/>
  <c r="B19" i="3" s="1"/>
  <c r="C72" i="5"/>
  <c r="B14" i="3" s="1"/>
  <c r="C77" i="1"/>
  <c r="C68" i="4" l="1"/>
  <c r="E66" i="2"/>
  <c r="Q4" i="9" l="1"/>
  <c r="Q12" i="9"/>
  <c r="Q22" i="9"/>
  <c r="Q31" i="9"/>
  <c r="Q47" i="9"/>
  <c r="Q55" i="9"/>
  <c r="Q7" i="9"/>
  <c r="Q50" i="9"/>
  <c r="Q19" i="9"/>
  <c r="Q52" i="9"/>
  <c r="Q46" i="9"/>
  <c r="Q5" i="9"/>
  <c r="Q13" i="9"/>
  <c r="Q23" i="9"/>
  <c r="Q32" i="9"/>
  <c r="Q48" i="9"/>
  <c r="Q56" i="9"/>
  <c r="Q15" i="9"/>
  <c r="Q2" i="9"/>
  <c r="Q9" i="9"/>
  <c r="Q44" i="9"/>
  <c r="Q6" i="9"/>
  <c r="Q14" i="9"/>
  <c r="Q25" i="9"/>
  <c r="Q36" i="9"/>
  <c r="Q49" i="9"/>
  <c r="Q57" i="9"/>
  <c r="Q26" i="9"/>
  <c r="Q39" i="9"/>
  <c r="Q42" i="9"/>
  <c r="Q21" i="9"/>
  <c r="Q8" i="9"/>
  <c r="Q18" i="9"/>
  <c r="Q27" i="9"/>
  <c r="Q51" i="9"/>
  <c r="Q28" i="9"/>
  <c r="Q30" i="9"/>
  <c r="Q10" i="9"/>
  <c r="Q20" i="9"/>
  <c r="Q29" i="9"/>
  <c r="Q45" i="9"/>
  <c r="Q53" i="9"/>
  <c r="Q3" i="9"/>
  <c r="Q11" i="9"/>
  <c r="Q54" i="9"/>
  <c r="H3" i="9"/>
  <c r="H11" i="9"/>
  <c r="H19" i="9"/>
  <c r="H27" i="9"/>
  <c r="H36" i="9"/>
  <c r="H25" i="9"/>
  <c r="H26" i="9"/>
  <c r="H4" i="9"/>
  <c r="H12" i="9"/>
  <c r="H20" i="9"/>
  <c r="H29" i="9"/>
  <c r="H37" i="9"/>
  <c r="H2" i="9"/>
  <c r="H35" i="9"/>
  <c r="H5" i="9"/>
  <c r="H13" i="9"/>
  <c r="H21" i="9"/>
  <c r="H30" i="9"/>
  <c r="H38" i="9"/>
  <c r="H31" i="9"/>
  <c r="H6" i="9"/>
  <c r="H14" i="9"/>
  <c r="H22" i="9"/>
  <c r="H10" i="9"/>
  <c r="H7" i="9"/>
  <c r="H15" i="9"/>
  <c r="H23" i="9"/>
  <c r="H32" i="9"/>
  <c r="H17" i="9"/>
  <c r="H18" i="9"/>
  <c r="H8" i="9"/>
  <c r="H16" i="9"/>
  <c r="H24" i="9"/>
  <c r="H33" i="9"/>
  <c r="H9" i="9"/>
  <c r="H34" i="9"/>
  <c r="D71" i="1"/>
  <c r="D72" i="1" s="1"/>
  <c r="Q63" i="9" l="1"/>
  <c r="Q64" i="9"/>
  <c r="H57" i="9"/>
  <c r="H58" i="9"/>
  <c r="C69" i="4"/>
  <c r="C70" i="4" s="1"/>
  <c r="C72" i="4"/>
  <c r="B32" i="3" s="1"/>
  <c r="E69" i="4"/>
  <c r="E70" i="4" s="1"/>
  <c r="D69" i="4"/>
  <c r="D70" i="4" s="1"/>
  <c r="D68" i="4"/>
  <c r="C73" i="4" l="1"/>
  <c r="B33" i="3" s="1"/>
  <c r="F34" i="3"/>
  <c r="D74" i="4"/>
  <c r="D34" i="3" s="1"/>
  <c r="F33" i="3"/>
  <c r="D73" i="4"/>
  <c r="D33" i="3" s="1"/>
  <c r="F32" i="3"/>
  <c r="E74" i="4"/>
  <c r="E34" i="3" s="1"/>
  <c r="E72" i="4"/>
  <c r="E32" i="3" s="1"/>
  <c r="C32" i="3"/>
  <c r="D72" i="4"/>
  <c r="D32" i="3" s="1"/>
  <c r="C33" i="3"/>
  <c r="C74" i="4"/>
  <c r="B34" i="3" s="1"/>
  <c r="C34" i="3"/>
  <c r="E73" i="4"/>
  <c r="E33" i="3" s="1"/>
  <c r="C67" i="2"/>
  <c r="D67" i="2"/>
  <c r="D68" i="2" s="1"/>
  <c r="E67" i="2"/>
  <c r="E68" i="2" s="1"/>
  <c r="C68" i="2" l="1"/>
  <c r="C70" i="2"/>
  <c r="B7" i="3" s="1"/>
  <c r="C71" i="2"/>
  <c r="B8" i="3" s="1"/>
  <c r="F2" i="3"/>
  <c r="F4" i="3"/>
  <c r="F3" i="3"/>
  <c r="C72" i="2" l="1"/>
  <c r="B9" i="3" s="1"/>
  <c r="C7" i="3"/>
  <c r="C8" i="3"/>
  <c r="E71" i="2"/>
  <c r="E8" i="3" s="1"/>
  <c r="B2" i="3"/>
  <c r="C9" i="3"/>
  <c r="E70" i="2"/>
  <c r="E7" i="3" s="1"/>
  <c r="D72" i="2"/>
  <c r="D9" i="3" s="1"/>
  <c r="D71" i="2"/>
  <c r="D8" i="3" s="1"/>
  <c r="D70" i="2"/>
  <c r="D7" i="3" s="1"/>
  <c r="F9" i="3"/>
  <c r="F8" i="3"/>
  <c r="F7" i="3"/>
  <c r="E72" i="2"/>
  <c r="E9" i="3" s="1"/>
  <c r="C2" i="3"/>
  <c r="C3" i="3" l="1"/>
  <c r="E76" i="1"/>
  <c r="E3" i="3" s="1"/>
  <c r="B3" i="3"/>
  <c r="E77" i="1"/>
  <c r="E4" i="3" s="1"/>
  <c r="B4" i="3"/>
  <c r="D77" i="1"/>
  <c r="D4" i="3" s="1"/>
  <c r="D75" i="1"/>
  <c r="D2" i="3" s="1"/>
  <c r="E75" i="1"/>
  <c r="E2" i="3" s="1"/>
  <c r="C4" i="3"/>
  <c r="D76" i="1"/>
  <c r="D3" i="3" s="1"/>
</calcChain>
</file>

<file path=xl/sharedStrings.xml><?xml version="1.0" encoding="utf-8"?>
<sst xmlns="http://schemas.openxmlformats.org/spreadsheetml/2006/main" count="236" uniqueCount="31">
  <si>
    <t>Area</t>
  </si>
  <si>
    <t>Mean</t>
  </si>
  <si>
    <t>IntDen</t>
  </si>
  <si>
    <t>RawIntDen</t>
  </si>
  <si>
    <t>No UV</t>
  </si>
  <si>
    <t>Average</t>
  </si>
  <si>
    <t>SD</t>
  </si>
  <si>
    <t>SEM</t>
  </si>
  <si>
    <t>3h post UV</t>
  </si>
  <si>
    <t>Percentage</t>
  </si>
  <si>
    <t>16h post UV</t>
  </si>
  <si>
    <t>siMock</t>
  </si>
  <si>
    <t>siXPF</t>
  </si>
  <si>
    <t>3h UV</t>
  </si>
  <si>
    <t>16h UV</t>
  </si>
  <si>
    <t>24h UV</t>
  </si>
  <si>
    <t>0h UV</t>
  </si>
  <si>
    <t>siAQR</t>
  </si>
  <si>
    <t>siPRP19</t>
  </si>
  <si>
    <t>siCCDC16</t>
  </si>
  <si>
    <t>siPPIE</t>
  </si>
  <si>
    <t>siISY1</t>
  </si>
  <si>
    <t>0h</t>
  </si>
  <si>
    <t>3h</t>
  </si>
  <si>
    <t>16h</t>
  </si>
  <si>
    <t>24h</t>
  </si>
  <si>
    <t>siXAB2</t>
  </si>
  <si>
    <t>%NoUV</t>
  </si>
  <si>
    <t>%16h</t>
  </si>
  <si>
    <t>Variance</t>
  </si>
  <si>
    <t>t.test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</si>
</sst>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,##0.000"/>
    <numFmt numFmtId="167" formatCode="0.0000"/>
    <numFmt numFmtId="168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/>
    </xf>
    <xf numFmtId="3" fontId="0" fillId="0" borderId="0" xfId="0" applyNumberFormat="1"/>
    <xf numFmtId="0" fontId="0" fillId="0" borderId="0" xfId="0" applyFont="1"/>
    <xf numFmtId="1" fontId="0" fillId="0" borderId="0" xfId="0" applyNumberFormat="1" applyFont="1"/>
    <xf numFmtId="164" fontId="0" fillId="0" borderId="0" xfId="0" applyNumberFormat="1" applyFont="1"/>
    <xf numFmtId="2" fontId="0" fillId="0" borderId="0" xfId="0" applyNumberFormat="1" applyFont="1"/>
    <xf numFmtId="0" fontId="0" fillId="2" borderId="0" xfId="0" applyFont="1" applyFill="1"/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0" fontId="0" fillId="3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0" borderId="0" xfId="0" applyFont="1" applyFill="1"/>
    <xf numFmtId="0" fontId="2" fillId="8" borderId="0" xfId="0" applyFont="1" applyFill="1"/>
    <xf numFmtId="0" fontId="0" fillId="0" borderId="0" xfId="0" applyNumberFormat="1"/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7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16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9C064"/>
      <color rgb="FFFFD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siMock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(Graph!$B$4,Graph!$D$4,Graph!$E$4)</c:f>
                <c:numCache>
                  <c:formatCode>General</c:formatCode>
                  <c:ptCount val="3"/>
                  <c:pt idx="0">
                    <c:v>8.2663246011795941</c:v>
                  </c:pt>
                  <c:pt idx="1">
                    <c:v>4.7104669859295534</c:v>
                  </c:pt>
                  <c:pt idx="2">
                    <c:v>10.278827619153416</c:v>
                  </c:pt>
                </c:numCache>
              </c:numRef>
            </c:plus>
            <c:minus>
              <c:numRef>
                <c:f>(Graph!$B$4,Graph!$D$4,Graph!$E$4)</c:f>
                <c:numCache>
                  <c:formatCode>General</c:formatCode>
                  <c:ptCount val="3"/>
                  <c:pt idx="0">
                    <c:v>8.2663246011795941</c:v>
                  </c:pt>
                  <c:pt idx="1">
                    <c:v>4.7104669859295534</c:v>
                  </c:pt>
                  <c:pt idx="2">
                    <c:v>10.278827619153416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No UV</c:v>
              </c:pt>
              <c:pt idx="1">
                <c:v>3h</c:v>
              </c:pt>
              <c:pt idx="2">
                <c:v>16h</c:v>
              </c:pt>
            </c:strLit>
          </c:cat>
          <c:val>
            <c:numRef>
              <c:f>(Graph!$B$2,Graph!$D$2,Graph!$E$2)</c:f>
              <c:numCache>
                <c:formatCode>0</c:formatCode>
                <c:ptCount val="3"/>
                <c:pt idx="0">
                  <c:v>100</c:v>
                </c:pt>
                <c:pt idx="1">
                  <c:v>47.437948285051867</c:v>
                </c:pt>
                <c:pt idx="2">
                  <c:v>91.361490854286941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9D-46E3-BDB1-9972A3940E98}"/>
            </c:ext>
          </c:extLst>
        </c:ser>
        <c:ser>
          <c:idx val="1"/>
          <c:order val="1"/>
          <c:tx>
            <c:v>siAQR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(Graph!$B$9,Graph!$D$9,Graph!$E$9)</c:f>
                <c:numCache>
                  <c:formatCode>General</c:formatCode>
                  <c:ptCount val="3"/>
                  <c:pt idx="0">
                    <c:v>9.3813702216518973</c:v>
                  </c:pt>
                  <c:pt idx="1">
                    <c:v>4.2013505687638935</c:v>
                  </c:pt>
                  <c:pt idx="2">
                    <c:v>7.3342318010657088</c:v>
                  </c:pt>
                </c:numCache>
              </c:numRef>
            </c:plus>
            <c:minus>
              <c:numRef>
                <c:f>(Graph!$B$9,Graph!$D$9,Graph!$E$9)</c:f>
                <c:numCache>
                  <c:formatCode>General</c:formatCode>
                  <c:ptCount val="3"/>
                  <c:pt idx="0">
                    <c:v>9.3813702216518973</c:v>
                  </c:pt>
                  <c:pt idx="1">
                    <c:v>4.2013505687638935</c:v>
                  </c:pt>
                  <c:pt idx="2">
                    <c:v>7.3342318010657088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No UV</c:v>
              </c:pt>
              <c:pt idx="1">
                <c:v>3h</c:v>
              </c:pt>
              <c:pt idx="2">
                <c:v>16h</c:v>
              </c:pt>
            </c:strLit>
          </c:cat>
          <c:val>
            <c:numRef>
              <c:f>(Graph!$B$7,Graph!$D$7,Graph!$E$7)</c:f>
              <c:numCache>
                <c:formatCode>0</c:formatCode>
                <c:ptCount val="3"/>
                <c:pt idx="0">
                  <c:v>100</c:v>
                </c:pt>
                <c:pt idx="1">
                  <c:v>56.5991067598992</c:v>
                </c:pt>
                <c:pt idx="2">
                  <c:v>99.900835935411962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9D-46E3-BDB1-9972A3940E98}"/>
            </c:ext>
          </c:extLst>
        </c:ser>
        <c:ser>
          <c:idx val="2"/>
          <c:order val="2"/>
          <c:tx>
            <c:v>siPRP19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(Graph!$B$14,Graph!$D$14,Graph!$E$14)</c:f>
                <c:numCache>
                  <c:formatCode>General</c:formatCode>
                  <c:ptCount val="3"/>
                  <c:pt idx="0">
                    <c:v>11.256569373525007</c:v>
                  </c:pt>
                  <c:pt idx="1">
                    <c:v>4.3219635928014002</c:v>
                  </c:pt>
                  <c:pt idx="2">
                    <c:v>7.8171294913916292</c:v>
                  </c:pt>
                </c:numCache>
              </c:numRef>
            </c:plus>
            <c:minus>
              <c:numRef>
                <c:f>(Graph!$B$14,Graph!$D$14,Graph!$E$14)</c:f>
                <c:numCache>
                  <c:formatCode>General</c:formatCode>
                  <c:ptCount val="3"/>
                  <c:pt idx="0">
                    <c:v>11.256569373525007</c:v>
                  </c:pt>
                  <c:pt idx="1">
                    <c:v>4.3219635928014002</c:v>
                  </c:pt>
                  <c:pt idx="2">
                    <c:v>7.8171294913916292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No UV</c:v>
              </c:pt>
              <c:pt idx="1">
                <c:v>3h</c:v>
              </c:pt>
              <c:pt idx="2">
                <c:v>16h</c:v>
              </c:pt>
            </c:strLit>
          </c:cat>
          <c:val>
            <c:numRef>
              <c:f>(Graph!$B$12,Graph!$D$12,Graph!$E$12)</c:f>
              <c:numCache>
                <c:formatCode>0.00</c:formatCode>
                <c:ptCount val="3"/>
                <c:pt idx="0" formatCode="General">
                  <c:v>100</c:v>
                </c:pt>
                <c:pt idx="1">
                  <c:v>41.981748622100362</c:v>
                </c:pt>
                <c:pt idx="2">
                  <c:v>92.578396066616392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39D-46E3-BDB1-9972A3940E98}"/>
            </c:ext>
          </c:extLst>
        </c:ser>
        <c:ser>
          <c:idx val="3"/>
          <c:order val="3"/>
          <c:tx>
            <c:v>siCCDC16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(Graph!$B$19,Graph!$D$19,Graph!$E$19)</c:f>
                <c:numCache>
                  <c:formatCode>General</c:formatCode>
                  <c:ptCount val="3"/>
                  <c:pt idx="0">
                    <c:v>6.2172512356692806</c:v>
                  </c:pt>
                  <c:pt idx="1">
                    <c:v>5.0668164709161596</c:v>
                  </c:pt>
                  <c:pt idx="2">
                    <c:v>9.7635229228893508</c:v>
                  </c:pt>
                </c:numCache>
              </c:numRef>
            </c:plus>
            <c:minus>
              <c:numRef>
                <c:f>(Graph!$B$19,Graph!$D$19,Graph!$E$19)</c:f>
                <c:numCache>
                  <c:formatCode>General</c:formatCode>
                  <c:ptCount val="3"/>
                  <c:pt idx="0">
                    <c:v>6.2172512356692806</c:v>
                  </c:pt>
                  <c:pt idx="1">
                    <c:v>5.0668164709161596</c:v>
                  </c:pt>
                  <c:pt idx="2">
                    <c:v>9.7635229228893508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No UV</c:v>
              </c:pt>
              <c:pt idx="1">
                <c:v>3h</c:v>
              </c:pt>
              <c:pt idx="2">
                <c:v>16h</c:v>
              </c:pt>
            </c:strLit>
          </c:cat>
          <c:val>
            <c:numRef>
              <c:f>(Graph!$B$17,Graph!$D$17,Graph!$E$17)</c:f>
              <c:numCache>
                <c:formatCode>0.00</c:formatCode>
                <c:ptCount val="3"/>
                <c:pt idx="0" formatCode="General">
                  <c:v>100</c:v>
                </c:pt>
                <c:pt idx="1">
                  <c:v>54.534697189565364</c:v>
                </c:pt>
                <c:pt idx="2">
                  <c:v>148.8680741270397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39D-46E3-BDB1-9972A3940E98}"/>
            </c:ext>
          </c:extLst>
        </c:ser>
        <c:ser>
          <c:idx val="4"/>
          <c:order val="4"/>
          <c:tx>
            <c:v>siPPIE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(Graph!$B$29,Graph!$D$29,Graph!$E$29)</c:f>
                <c:numCache>
                  <c:formatCode>General</c:formatCode>
                  <c:ptCount val="3"/>
                  <c:pt idx="0">
                    <c:v>6.3535409414858526</c:v>
                  </c:pt>
                  <c:pt idx="1">
                    <c:v>2.1548511190244457</c:v>
                  </c:pt>
                  <c:pt idx="2">
                    <c:v>9.2838098052714493</c:v>
                  </c:pt>
                </c:numCache>
              </c:numRef>
            </c:plus>
            <c:minus>
              <c:numRef>
                <c:f>(Graph!$B$29,Graph!$D$29,Graph!$E$29)</c:f>
                <c:numCache>
                  <c:formatCode>General</c:formatCode>
                  <c:ptCount val="3"/>
                  <c:pt idx="0">
                    <c:v>6.3535409414858526</c:v>
                  </c:pt>
                  <c:pt idx="1">
                    <c:v>2.1548511190244457</c:v>
                  </c:pt>
                  <c:pt idx="2">
                    <c:v>9.2838098052714493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No UV</c:v>
              </c:pt>
              <c:pt idx="1">
                <c:v>3h</c:v>
              </c:pt>
              <c:pt idx="2">
                <c:v>16h</c:v>
              </c:pt>
            </c:strLit>
          </c:cat>
          <c:val>
            <c:numRef>
              <c:f>(Graph!$B$22,Graph!$D$22,Graph!$E$22)</c:f>
              <c:numCache>
                <c:formatCode>0.00</c:formatCode>
                <c:ptCount val="3"/>
                <c:pt idx="0" formatCode="General">
                  <c:v>100</c:v>
                </c:pt>
                <c:pt idx="1">
                  <c:v>64.788551643937183</c:v>
                </c:pt>
                <c:pt idx="2">
                  <c:v>102.53338853937086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39D-46E3-BDB1-9972A3940E98}"/>
            </c:ext>
          </c:extLst>
        </c:ser>
        <c:ser>
          <c:idx val="5"/>
          <c:order val="5"/>
          <c:tx>
            <c:v>siISY1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(Graph!$B$29,Graph!$D$29,Graph!$E$29)</c:f>
                <c:numCache>
                  <c:formatCode>General</c:formatCode>
                  <c:ptCount val="3"/>
                  <c:pt idx="0">
                    <c:v>6.3535409414858526</c:v>
                  </c:pt>
                  <c:pt idx="1">
                    <c:v>2.1548511190244457</c:v>
                  </c:pt>
                  <c:pt idx="2">
                    <c:v>9.2838098052714493</c:v>
                  </c:pt>
                </c:numCache>
              </c:numRef>
            </c:plus>
            <c:minus>
              <c:numRef>
                <c:f>(Graph!$B$29,Graph!$D$29,Graph!$E$29)</c:f>
                <c:numCache>
                  <c:formatCode>General</c:formatCode>
                  <c:ptCount val="3"/>
                  <c:pt idx="0">
                    <c:v>6.3535409414858526</c:v>
                  </c:pt>
                  <c:pt idx="1">
                    <c:v>2.1548511190244457</c:v>
                  </c:pt>
                  <c:pt idx="2">
                    <c:v>9.2838098052714493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No UV</c:v>
              </c:pt>
              <c:pt idx="1">
                <c:v>3h</c:v>
              </c:pt>
              <c:pt idx="2">
                <c:v>16h</c:v>
              </c:pt>
            </c:strLit>
          </c:cat>
          <c:val>
            <c:numRef>
              <c:f>(Graph!$B$27,Graph!$D$27,Graph!$E$27)</c:f>
              <c:numCache>
                <c:formatCode>0.00</c:formatCode>
                <c:ptCount val="3"/>
                <c:pt idx="0" formatCode="General">
                  <c:v>100</c:v>
                </c:pt>
                <c:pt idx="1">
                  <c:v>26.971718412371803</c:v>
                </c:pt>
                <c:pt idx="2">
                  <c:v>156.18625704757429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39D-46E3-BDB1-9972A3940E98}"/>
            </c:ext>
          </c:extLst>
        </c:ser>
        <c:ser>
          <c:idx val="6"/>
          <c:order val="6"/>
          <c:tx>
            <c:v>siXPF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(Graph!$B$34,Graph!$D$34,Graph!$E$34)</c:f>
                <c:numCache>
                  <c:formatCode>General</c:formatCode>
                  <c:ptCount val="3"/>
                  <c:pt idx="0">
                    <c:v>10.352332742290974</c:v>
                  </c:pt>
                  <c:pt idx="1">
                    <c:v>3.8646651603148654</c:v>
                  </c:pt>
                  <c:pt idx="2">
                    <c:v>4.5112819072668779</c:v>
                  </c:pt>
                </c:numCache>
              </c:numRef>
            </c:plus>
            <c:minus>
              <c:numRef>
                <c:f>(Graph!$B$34,Graph!$D$34,Graph!$E$34)</c:f>
                <c:numCache>
                  <c:formatCode>General</c:formatCode>
                  <c:ptCount val="3"/>
                  <c:pt idx="0">
                    <c:v>10.352332742290974</c:v>
                  </c:pt>
                  <c:pt idx="1">
                    <c:v>3.8646651603148654</c:v>
                  </c:pt>
                  <c:pt idx="2">
                    <c:v>4.5112819072668779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No UV</c:v>
              </c:pt>
              <c:pt idx="1">
                <c:v>3h</c:v>
              </c:pt>
              <c:pt idx="2">
                <c:v>16h</c:v>
              </c:pt>
            </c:strLit>
          </c:cat>
          <c:val>
            <c:numRef>
              <c:f>(Graph!$B$32,Graph!$D$32,Graph!$E$32)</c:f>
              <c:numCache>
                <c:formatCode>0</c:formatCode>
                <c:ptCount val="3"/>
                <c:pt idx="0">
                  <c:v>100</c:v>
                </c:pt>
                <c:pt idx="1">
                  <c:v>38.768955604279462</c:v>
                </c:pt>
                <c:pt idx="2">
                  <c:v>43.964024815481153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39D-46E3-BDB1-9972A394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283064112"/>
        <c:axId val="283064528"/>
      </c:barChart>
      <c:catAx>
        <c:axId val="2830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3064528"/>
        <c:crosses val="autoZero"/>
        <c:auto val="1"/>
        <c:lblAlgn val="ctr"/>
        <c:lblOffset val="100"/>
        <c:noMultiLvlLbl val="0"/>
      </c:catAx>
      <c:valAx>
        <c:axId val="283064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RNA synthesis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306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siMock!$C$69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siMock!$C$77</c:f>
                <c:numCache>
                  <c:formatCode>General</c:formatCode>
                  <c:ptCount val="1"/>
                  <c:pt idx="0">
                    <c:v>8.2663246011795941</c:v>
                  </c:pt>
                </c:numCache>
              </c:numRef>
            </c:plus>
            <c:minus>
              <c:numRef>
                <c:f>siMock!$C$77</c:f>
                <c:numCache>
                  <c:formatCode>General</c:formatCode>
                  <c:ptCount val="1"/>
                  <c:pt idx="0">
                    <c:v>8.2663246011795941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siMock!$C$75</c:f>
              <c:numCache>
                <c:formatCode>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D-4471-8A29-90EBE55ED8A4}"/>
            </c:ext>
          </c:extLst>
        </c:ser>
        <c:ser>
          <c:idx val="2"/>
          <c:order val="1"/>
          <c:tx>
            <c:strRef>
              <c:f>siMock!$D$69</c:f>
              <c:strCache>
                <c:ptCount val="1"/>
                <c:pt idx="0">
                  <c:v>3h UV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siMock!$D$77</c:f>
                <c:numCache>
                  <c:formatCode>General</c:formatCode>
                  <c:ptCount val="1"/>
                  <c:pt idx="0">
                    <c:v>4.7104669859295534</c:v>
                  </c:pt>
                </c:numCache>
              </c:numRef>
            </c:plus>
            <c:minus>
              <c:numRef>
                <c:f>siMock!$D$77</c:f>
                <c:numCache>
                  <c:formatCode>General</c:formatCode>
                  <c:ptCount val="1"/>
                  <c:pt idx="0">
                    <c:v>4.7104669859295534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siMock!$D$75</c:f>
              <c:numCache>
                <c:formatCode>0.00</c:formatCode>
                <c:ptCount val="1"/>
                <c:pt idx="0">
                  <c:v>47.437948285051867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D-4471-8A29-90EBE55ED8A4}"/>
            </c:ext>
          </c:extLst>
        </c:ser>
        <c:ser>
          <c:idx val="3"/>
          <c:order val="2"/>
          <c:tx>
            <c:strRef>
              <c:f>siMock!$E$69</c:f>
              <c:strCache>
                <c:ptCount val="1"/>
                <c:pt idx="0">
                  <c:v>16h UV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siMock!$E$77</c:f>
                <c:numCache>
                  <c:formatCode>General</c:formatCode>
                  <c:ptCount val="1"/>
                  <c:pt idx="0">
                    <c:v>10.278827619153416</c:v>
                  </c:pt>
                </c:numCache>
              </c:numRef>
            </c:plus>
            <c:minus>
              <c:numRef>
                <c:f>siMock!$E$77</c:f>
                <c:numCache>
                  <c:formatCode>General</c:formatCode>
                  <c:ptCount val="1"/>
                  <c:pt idx="0">
                    <c:v>10.278827619153416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siMock!$E$75</c:f>
              <c:numCache>
                <c:formatCode>0.00</c:formatCode>
                <c:ptCount val="1"/>
                <c:pt idx="0">
                  <c:v>91.361490854286941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0D-4471-8A29-90EBE55ED8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504784"/>
        <c:axId val="206505344"/>
      </c:barChart>
      <c:catAx>
        <c:axId val="20650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206505344"/>
        <c:crosses val="autoZero"/>
        <c:auto val="1"/>
        <c:lblAlgn val="ctr"/>
        <c:lblOffset val="100"/>
        <c:noMultiLvlLbl val="0"/>
      </c:catAx>
      <c:valAx>
        <c:axId val="20650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0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siAQR!$C$65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siAQR!$C$72</c:f>
                <c:numCache>
                  <c:formatCode>General</c:formatCode>
                  <c:ptCount val="1"/>
                  <c:pt idx="0">
                    <c:v>9.3813702216518973</c:v>
                  </c:pt>
                </c:numCache>
              </c:numRef>
            </c:plus>
            <c:minus>
              <c:numRef>
                <c:f>siAQR!$C$72</c:f>
                <c:numCache>
                  <c:formatCode>General</c:formatCode>
                  <c:ptCount val="1"/>
                  <c:pt idx="0">
                    <c:v>9.3813702216518973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siAQR!$C$70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7-469C-BDC6-D512D34854A9}"/>
            </c:ext>
          </c:extLst>
        </c:ser>
        <c:ser>
          <c:idx val="2"/>
          <c:order val="1"/>
          <c:tx>
            <c:strRef>
              <c:f>siAQR!$D$65</c:f>
              <c:strCache>
                <c:ptCount val="1"/>
                <c:pt idx="0">
                  <c:v>3h UV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siAQR!$D$72</c:f>
                <c:numCache>
                  <c:formatCode>General</c:formatCode>
                  <c:ptCount val="1"/>
                  <c:pt idx="0">
                    <c:v>4.2013505687638935</c:v>
                  </c:pt>
                </c:numCache>
              </c:numRef>
            </c:plus>
            <c:minus>
              <c:numRef>
                <c:f>siAQR!$D$72</c:f>
                <c:numCache>
                  <c:formatCode>General</c:formatCode>
                  <c:ptCount val="1"/>
                  <c:pt idx="0">
                    <c:v>4.2013505687638935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siAQR!$D$70</c:f>
              <c:numCache>
                <c:formatCode>0.00</c:formatCode>
                <c:ptCount val="1"/>
                <c:pt idx="0">
                  <c:v>56.5991067598992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7-469C-BDC6-D512D34854A9}"/>
            </c:ext>
          </c:extLst>
        </c:ser>
        <c:ser>
          <c:idx val="3"/>
          <c:order val="2"/>
          <c:tx>
            <c:strRef>
              <c:f>siAQR!$E$65</c:f>
              <c:strCache>
                <c:ptCount val="1"/>
                <c:pt idx="0">
                  <c:v>16h UV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siAQR!$E$72</c:f>
                <c:numCache>
                  <c:formatCode>General</c:formatCode>
                  <c:ptCount val="1"/>
                  <c:pt idx="0">
                    <c:v>7.3342318010657088</c:v>
                  </c:pt>
                </c:numCache>
              </c:numRef>
            </c:plus>
            <c:minus>
              <c:numRef>
                <c:f>siAQR!$E$72</c:f>
                <c:numCache>
                  <c:formatCode>General</c:formatCode>
                  <c:ptCount val="1"/>
                  <c:pt idx="0">
                    <c:v>7.3342318010657088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siAQR!$E$70</c:f>
              <c:numCache>
                <c:formatCode>0.00</c:formatCode>
                <c:ptCount val="1"/>
                <c:pt idx="0">
                  <c:v>99.900835935411962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F7-469C-BDC6-D512D34854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3295728"/>
        <c:axId val="273294608"/>
      </c:barChart>
      <c:catAx>
        <c:axId val="2732957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73294608"/>
        <c:crosses val="autoZero"/>
        <c:auto val="1"/>
        <c:lblAlgn val="ctr"/>
        <c:lblOffset val="100"/>
        <c:noMultiLvlLbl val="0"/>
      </c:catAx>
      <c:valAx>
        <c:axId val="2732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29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siPRP19!$C$65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siPRP19!$C$72</c:f>
                <c:numCache>
                  <c:formatCode>General</c:formatCode>
                  <c:ptCount val="1"/>
                  <c:pt idx="0">
                    <c:v>11.256569373525007</c:v>
                  </c:pt>
                </c:numCache>
              </c:numRef>
            </c:plus>
            <c:minus>
              <c:numRef>
                <c:f>siPRP19!$C$72</c:f>
                <c:numCache>
                  <c:formatCode>General</c:formatCode>
                  <c:ptCount val="1"/>
                  <c:pt idx="0">
                    <c:v>11.256569373525007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siPRP19!$C$70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6-432B-B2C2-E03853A17DB8}"/>
            </c:ext>
          </c:extLst>
        </c:ser>
        <c:ser>
          <c:idx val="2"/>
          <c:order val="1"/>
          <c:tx>
            <c:strRef>
              <c:f>siPRP19!$D$65</c:f>
              <c:strCache>
                <c:ptCount val="1"/>
                <c:pt idx="0">
                  <c:v>3h UV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siPRP19!$D$72</c:f>
                <c:numCache>
                  <c:formatCode>General</c:formatCode>
                  <c:ptCount val="1"/>
                  <c:pt idx="0">
                    <c:v>4.3219635928014002</c:v>
                  </c:pt>
                </c:numCache>
              </c:numRef>
            </c:plus>
            <c:minus>
              <c:numRef>
                <c:f>siPRP19!$D$72</c:f>
                <c:numCache>
                  <c:formatCode>General</c:formatCode>
                  <c:ptCount val="1"/>
                  <c:pt idx="0">
                    <c:v>4.3219635928014002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siPRP19!$D$70</c:f>
              <c:numCache>
                <c:formatCode>0.00</c:formatCode>
                <c:ptCount val="1"/>
                <c:pt idx="0">
                  <c:v>41.981748622100362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86-432B-B2C2-E03853A17DB8}"/>
            </c:ext>
          </c:extLst>
        </c:ser>
        <c:ser>
          <c:idx val="3"/>
          <c:order val="2"/>
          <c:tx>
            <c:strRef>
              <c:f>siPRP19!$E$65</c:f>
              <c:strCache>
                <c:ptCount val="1"/>
                <c:pt idx="0">
                  <c:v>16h UV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siPRP19!$E$72</c:f>
                <c:numCache>
                  <c:formatCode>General</c:formatCode>
                  <c:ptCount val="1"/>
                  <c:pt idx="0">
                    <c:v>7.8171294913916292</c:v>
                  </c:pt>
                </c:numCache>
              </c:numRef>
            </c:plus>
            <c:minus>
              <c:numRef>
                <c:f>siPRP19!$E$72</c:f>
                <c:numCache>
                  <c:formatCode>General</c:formatCode>
                  <c:ptCount val="1"/>
                  <c:pt idx="0">
                    <c:v>7.8171294913916292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siPRP19!$E$70</c:f>
              <c:numCache>
                <c:formatCode>0.00</c:formatCode>
                <c:ptCount val="1"/>
                <c:pt idx="0">
                  <c:v>92.578396066616392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86-432B-B2C2-E03853A17D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3295728"/>
        <c:axId val="273294608"/>
      </c:barChart>
      <c:catAx>
        <c:axId val="2732957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73294608"/>
        <c:crosses val="autoZero"/>
        <c:auto val="1"/>
        <c:lblAlgn val="ctr"/>
        <c:lblOffset val="100"/>
        <c:noMultiLvlLbl val="0"/>
      </c:catAx>
      <c:valAx>
        <c:axId val="2732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29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siCCDC16!$C$69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siCCDC16!$C$76</c:f>
                <c:numCache>
                  <c:formatCode>General</c:formatCode>
                  <c:ptCount val="1"/>
                  <c:pt idx="0">
                    <c:v>6.2172512356692806</c:v>
                  </c:pt>
                </c:numCache>
              </c:numRef>
            </c:plus>
            <c:minus>
              <c:numRef>
                <c:f>siCCDC16!$C$76</c:f>
                <c:numCache>
                  <c:formatCode>General</c:formatCode>
                  <c:ptCount val="1"/>
                  <c:pt idx="0">
                    <c:v>6.2172512356692806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siCCDC16!$C$74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D-4010-885F-F85DA4C95F8F}"/>
            </c:ext>
          </c:extLst>
        </c:ser>
        <c:ser>
          <c:idx val="2"/>
          <c:order val="1"/>
          <c:tx>
            <c:strRef>
              <c:f>siCCDC16!$D$69</c:f>
              <c:strCache>
                <c:ptCount val="1"/>
                <c:pt idx="0">
                  <c:v>3h UV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siCCDC16!$D$76</c:f>
                <c:numCache>
                  <c:formatCode>General</c:formatCode>
                  <c:ptCount val="1"/>
                  <c:pt idx="0">
                    <c:v>5.0668164709161596</c:v>
                  </c:pt>
                </c:numCache>
              </c:numRef>
            </c:plus>
            <c:minus>
              <c:numRef>
                <c:f>siCCDC16!$D$76</c:f>
                <c:numCache>
                  <c:formatCode>General</c:formatCode>
                  <c:ptCount val="1"/>
                  <c:pt idx="0">
                    <c:v>5.0668164709161596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siCCDC16!$D$74</c:f>
              <c:numCache>
                <c:formatCode>0.00</c:formatCode>
                <c:ptCount val="1"/>
                <c:pt idx="0">
                  <c:v>54.534697189565364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1D-4010-885F-F85DA4C95F8F}"/>
            </c:ext>
          </c:extLst>
        </c:ser>
        <c:ser>
          <c:idx val="3"/>
          <c:order val="2"/>
          <c:tx>
            <c:strRef>
              <c:f>siCCDC16!$E$69</c:f>
              <c:strCache>
                <c:ptCount val="1"/>
                <c:pt idx="0">
                  <c:v>16h UV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siCCDC16!$E$76</c:f>
                <c:numCache>
                  <c:formatCode>General</c:formatCode>
                  <c:ptCount val="1"/>
                  <c:pt idx="0">
                    <c:v>9.7635229228893508</c:v>
                  </c:pt>
                </c:numCache>
              </c:numRef>
            </c:plus>
            <c:minus>
              <c:numRef>
                <c:f>siCCDC16!$E$76</c:f>
                <c:numCache>
                  <c:formatCode>General</c:formatCode>
                  <c:ptCount val="1"/>
                  <c:pt idx="0">
                    <c:v>9.7635229228893508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siCCDC16!$E$74</c:f>
              <c:numCache>
                <c:formatCode>0.00</c:formatCode>
                <c:ptCount val="1"/>
                <c:pt idx="0">
                  <c:v>148.8680741270397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1D-4010-885F-F85DA4C95F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3295728"/>
        <c:axId val="273294608"/>
      </c:barChart>
      <c:catAx>
        <c:axId val="2732957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73294608"/>
        <c:crosses val="autoZero"/>
        <c:auto val="1"/>
        <c:lblAlgn val="ctr"/>
        <c:lblOffset val="100"/>
        <c:noMultiLvlLbl val="0"/>
      </c:catAx>
      <c:valAx>
        <c:axId val="2732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29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siPPIE!$C$65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siPPIE!$C$72</c:f>
                <c:numCache>
                  <c:formatCode>General</c:formatCode>
                  <c:ptCount val="1"/>
                  <c:pt idx="0">
                    <c:v>9.0720178034037637</c:v>
                  </c:pt>
                </c:numCache>
              </c:numRef>
            </c:plus>
            <c:minus>
              <c:numRef>
                <c:f>siPPIE!$C$72</c:f>
                <c:numCache>
                  <c:formatCode>General</c:formatCode>
                  <c:ptCount val="1"/>
                  <c:pt idx="0">
                    <c:v>9.0720178034037637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siPPIE!$C$70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2-4F83-9C07-DEFF215BC6C5}"/>
            </c:ext>
          </c:extLst>
        </c:ser>
        <c:ser>
          <c:idx val="2"/>
          <c:order val="1"/>
          <c:tx>
            <c:strRef>
              <c:f>siPPIE!$D$65</c:f>
              <c:strCache>
                <c:ptCount val="1"/>
                <c:pt idx="0">
                  <c:v>3h UV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siPPIE!$D$72</c:f>
                <c:numCache>
                  <c:formatCode>General</c:formatCode>
                  <c:ptCount val="1"/>
                  <c:pt idx="0">
                    <c:v>5.217239687674871</c:v>
                  </c:pt>
                </c:numCache>
              </c:numRef>
            </c:plus>
            <c:minus>
              <c:numRef>
                <c:f>siPPIE!$D$72</c:f>
                <c:numCache>
                  <c:formatCode>General</c:formatCode>
                  <c:ptCount val="1"/>
                  <c:pt idx="0">
                    <c:v>5.217239687674871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siPPIE!$D$70</c:f>
              <c:numCache>
                <c:formatCode>0.00</c:formatCode>
                <c:ptCount val="1"/>
                <c:pt idx="0">
                  <c:v>64.788551643937183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42-4F83-9C07-DEFF215BC6C5}"/>
            </c:ext>
          </c:extLst>
        </c:ser>
        <c:ser>
          <c:idx val="3"/>
          <c:order val="2"/>
          <c:tx>
            <c:strRef>
              <c:f>siPPIE!$E$65</c:f>
              <c:strCache>
                <c:ptCount val="1"/>
                <c:pt idx="0">
                  <c:v>16h UV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siPPIE!$E$72</c:f>
                <c:numCache>
                  <c:formatCode>General</c:formatCode>
                  <c:ptCount val="1"/>
                  <c:pt idx="0">
                    <c:v>8.8115954405643251</c:v>
                  </c:pt>
                </c:numCache>
              </c:numRef>
            </c:plus>
            <c:minus>
              <c:numRef>
                <c:f>siPPIE!$E$72</c:f>
                <c:numCache>
                  <c:formatCode>General</c:formatCode>
                  <c:ptCount val="1"/>
                  <c:pt idx="0">
                    <c:v>8.8115954405643251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siPPIE!$E$70</c:f>
              <c:numCache>
                <c:formatCode>0.00</c:formatCode>
                <c:ptCount val="1"/>
                <c:pt idx="0">
                  <c:v>102.53338853937086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42-4F83-9C07-DEFF215BC6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3295728"/>
        <c:axId val="273294608"/>
      </c:barChart>
      <c:catAx>
        <c:axId val="2732957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73294608"/>
        <c:crosses val="autoZero"/>
        <c:auto val="1"/>
        <c:lblAlgn val="ctr"/>
        <c:lblOffset val="100"/>
        <c:noMultiLvlLbl val="0"/>
      </c:catAx>
      <c:valAx>
        <c:axId val="2732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29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siISY1!$C$65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siISY1!$C$72</c:f>
                <c:numCache>
                  <c:formatCode>General</c:formatCode>
                  <c:ptCount val="1"/>
                  <c:pt idx="0">
                    <c:v>6.3535409414858526</c:v>
                  </c:pt>
                </c:numCache>
              </c:numRef>
            </c:plus>
            <c:minus>
              <c:numRef>
                <c:f>siISY1!$C$72</c:f>
                <c:numCache>
                  <c:formatCode>General</c:formatCode>
                  <c:ptCount val="1"/>
                  <c:pt idx="0">
                    <c:v>6.3535409414858526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siISY1!$C$70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B-49BE-BF20-B3770A89CE5D}"/>
            </c:ext>
          </c:extLst>
        </c:ser>
        <c:ser>
          <c:idx val="2"/>
          <c:order val="1"/>
          <c:tx>
            <c:strRef>
              <c:f>siISY1!$D$65</c:f>
              <c:strCache>
                <c:ptCount val="1"/>
                <c:pt idx="0">
                  <c:v>3h UV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siISY1!$D$72</c:f>
                <c:numCache>
                  <c:formatCode>General</c:formatCode>
                  <c:ptCount val="1"/>
                  <c:pt idx="0">
                    <c:v>2.1548511190244457</c:v>
                  </c:pt>
                </c:numCache>
              </c:numRef>
            </c:plus>
            <c:minus>
              <c:numRef>
                <c:f>siISY1!$D$72</c:f>
                <c:numCache>
                  <c:formatCode>General</c:formatCode>
                  <c:ptCount val="1"/>
                  <c:pt idx="0">
                    <c:v>2.1548511190244457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siISY1!$D$70</c:f>
              <c:numCache>
                <c:formatCode>0.00</c:formatCode>
                <c:ptCount val="1"/>
                <c:pt idx="0">
                  <c:v>26.971718412371803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4B-49BE-BF20-B3770A89CE5D}"/>
            </c:ext>
          </c:extLst>
        </c:ser>
        <c:ser>
          <c:idx val="3"/>
          <c:order val="2"/>
          <c:tx>
            <c:strRef>
              <c:f>siISY1!$E$65</c:f>
              <c:strCache>
                <c:ptCount val="1"/>
                <c:pt idx="0">
                  <c:v>16h UV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siISY1!$E$72</c:f>
                <c:numCache>
                  <c:formatCode>General</c:formatCode>
                  <c:ptCount val="1"/>
                  <c:pt idx="0">
                    <c:v>9.2838098052714493</c:v>
                  </c:pt>
                </c:numCache>
              </c:numRef>
            </c:plus>
            <c:minus>
              <c:numRef>
                <c:f>siISY1!$E$72</c:f>
                <c:numCache>
                  <c:formatCode>General</c:formatCode>
                  <c:ptCount val="1"/>
                  <c:pt idx="0">
                    <c:v>9.2838098052714493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siISY1!$E$70</c:f>
              <c:numCache>
                <c:formatCode>0.00</c:formatCode>
                <c:ptCount val="1"/>
                <c:pt idx="0">
                  <c:v>156.18625704757429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B-49BE-BF20-B3770A89CE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3295728"/>
        <c:axId val="273294608"/>
      </c:barChart>
      <c:catAx>
        <c:axId val="2732957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73294608"/>
        <c:crosses val="autoZero"/>
        <c:auto val="1"/>
        <c:lblAlgn val="ctr"/>
        <c:lblOffset val="100"/>
        <c:noMultiLvlLbl val="0"/>
      </c:catAx>
      <c:valAx>
        <c:axId val="2732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29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siXPF!$C$67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siXPF!$C$74</c:f>
                <c:numCache>
                  <c:formatCode>General</c:formatCode>
                  <c:ptCount val="1"/>
                  <c:pt idx="0">
                    <c:v>10.352332742290974</c:v>
                  </c:pt>
                </c:numCache>
              </c:numRef>
            </c:plus>
            <c:minus>
              <c:numRef>
                <c:f>siXPF!$C$74</c:f>
                <c:numCache>
                  <c:formatCode>General</c:formatCode>
                  <c:ptCount val="1"/>
                  <c:pt idx="0">
                    <c:v>10.352332742290974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siXPF!$C$72</c:f>
              <c:numCache>
                <c:formatCode>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1-46AB-8A3E-CC329272FFA6}"/>
            </c:ext>
          </c:extLst>
        </c:ser>
        <c:ser>
          <c:idx val="2"/>
          <c:order val="1"/>
          <c:tx>
            <c:strRef>
              <c:f>siXPF!$D$67</c:f>
              <c:strCache>
                <c:ptCount val="1"/>
                <c:pt idx="0">
                  <c:v>3h UV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siXPF!$D$74</c:f>
                <c:numCache>
                  <c:formatCode>General</c:formatCode>
                  <c:ptCount val="1"/>
                  <c:pt idx="0">
                    <c:v>3.8646651603148654</c:v>
                  </c:pt>
                </c:numCache>
              </c:numRef>
            </c:plus>
            <c:minus>
              <c:numRef>
                <c:f>siXPF!$D$74</c:f>
                <c:numCache>
                  <c:formatCode>General</c:formatCode>
                  <c:ptCount val="1"/>
                  <c:pt idx="0">
                    <c:v>3.8646651603148654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siXPF!$D$72</c:f>
              <c:numCache>
                <c:formatCode>0.00</c:formatCode>
                <c:ptCount val="1"/>
                <c:pt idx="0">
                  <c:v>38.768955604279462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1-46AB-8A3E-CC329272FFA6}"/>
            </c:ext>
          </c:extLst>
        </c:ser>
        <c:ser>
          <c:idx val="3"/>
          <c:order val="2"/>
          <c:tx>
            <c:strRef>
              <c:f>siXPF!$E$67</c:f>
              <c:strCache>
                <c:ptCount val="1"/>
                <c:pt idx="0">
                  <c:v>16h UV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siXPF!$E$74</c:f>
                <c:numCache>
                  <c:formatCode>General</c:formatCode>
                  <c:ptCount val="1"/>
                  <c:pt idx="0">
                    <c:v>4.5112819072668779</c:v>
                  </c:pt>
                </c:numCache>
              </c:numRef>
            </c:plus>
            <c:minus>
              <c:numRef>
                <c:f>siXPF!$E$74</c:f>
                <c:numCache>
                  <c:formatCode>General</c:formatCode>
                  <c:ptCount val="1"/>
                  <c:pt idx="0">
                    <c:v>4.5112819072668779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siXPF!$E$72</c:f>
              <c:numCache>
                <c:formatCode>0.00</c:formatCode>
                <c:ptCount val="1"/>
                <c:pt idx="0">
                  <c:v>43.964024815481153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1-46AB-8A3E-CC329272FF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3295728"/>
        <c:axId val="273294608"/>
      </c:barChart>
      <c:catAx>
        <c:axId val="2732957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73294608"/>
        <c:crosses val="autoZero"/>
        <c:auto val="1"/>
        <c:lblAlgn val="ctr"/>
        <c:lblOffset val="100"/>
        <c:noMultiLvlLbl val="0"/>
      </c:catAx>
      <c:valAx>
        <c:axId val="2732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29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743856</xdr:colOff>
      <xdr:row>0</xdr:row>
      <xdr:rowOff>36284</xdr:rowOff>
    </xdr:from>
    <xdr:to>
      <xdr:col>18</xdr:col>
      <xdr:colOff>253999</xdr:colOff>
      <xdr:row>23</xdr:row>
      <xdr:rowOff>18142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68</xdr:row>
      <xdr:rowOff>63500</xdr:rowOff>
    </xdr:from>
    <xdr:to>
      <xdr:col>11</xdr:col>
      <xdr:colOff>730250</xdr:colOff>
      <xdr:row>93</xdr:row>
      <xdr:rowOff>31750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63</xdr:row>
      <xdr:rowOff>123033</xdr:rowOff>
    </xdr:from>
    <xdr:to>
      <xdr:col>9</xdr:col>
      <xdr:colOff>62178</xdr:colOff>
      <xdr:row>82</xdr:row>
      <xdr:rowOff>24211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63</xdr:row>
      <xdr:rowOff>123033</xdr:rowOff>
    </xdr:from>
    <xdr:to>
      <xdr:col>9</xdr:col>
      <xdr:colOff>62178</xdr:colOff>
      <xdr:row>82</xdr:row>
      <xdr:rowOff>24211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85990</xdr:colOff>
      <xdr:row>69</xdr:row>
      <xdr:rowOff>107158</xdr:rowOff>
    </xdr:from>
    <xdr:to>
      <xdr:col>13</xdr:col>
      <xdr:colOff>601928</xdr:colOff>
      <xdr:row>92</xdr:row>
      <xdr:rowOff>8336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63</xdr:row>
      <xdr:rowOff>123033</xdr:rowOff>
    </xdr:from>
    <xdr:to>
      <xdr:col>9</xdr:col>
      <xdr:colOff>62178</xdr:colOff>
      <xdr:row>82</xdr:row>
      <xdr:rowOff>24211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63</xdr:row>
      <xdr:rowOff>123033</xdr:rowOff>
    </xdr:from>
    <xdr:to>
      <xdr:col>9</xdr:col>
      <xdr:colOff>62178</xdr:colOff>
      <xdr:row>82</xdr:row>
      <xdr:rowOff>24211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64</xdr:row>
      <xdr:rowOff>19619</xdr:rowOff>
    </xdr:from>
    <xdr:to>
      <xdr:col>8</xdr:col>
      <xdr:colOff>711239</xdr:colOff>
      <xdr:row>82</xdr:row>
      <xdr:rowOff>111297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opLeftCell="J1" zoomScale="70" zoomScaleNormal="70" workbookViewId="0">
      <selection activeCell="W19" sqref="W19"/>
    </sheetView>
  </sheetViews>
  <sheetFormatPr baseColWidth="10" defaultRowHeight="14.5" x14ac:dyDescent="0.35"/>
  <sheetData>
    <row r="1" spans="1:20" x14ac:dyDescent="0.35">
      <c r="A1" s="6"/>
      <c r="B1" s="4" t="s">
        <v>4</v>
      </c>
      <c r="C1" s="4" t="s">
        <v>16</v>
      </c>
      <c r="D1" s="4" t="s">
        <v>13</v>
      </c>
      <c r="E1" s="4" t="s">
        <v>14</v>
      </c>
      <c r="F1" s="4" t="s">
        <v>15</v>
      </c>
      <c r="G1" s="6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x14ac:dyDescent="0.35">
      <c r="A2" s="20" t="s">
        <v>11</v>
      </c>
      <c r="B2" s="7">
        <f>siMock!C75</f>
        <v>100</v>
      </c>
      <c r="C2" s="7" t="e">
        <f>siMock!#REF!</f>
        <v>#REF!</v>
      </c>
      <c r="D2" s="7">
        <f>siMock!D75</f>
        <v>47.437948285051867</v>
      </c>
      <c r="E2" s="7">
        <f>siMock!E75</f>
        <v>91.361490854286941</v>
      </c>
      <c r="F2" s="7" t="e">
        <f>siMock!#REF!</f>
        <v>#REF!</v>
      </c>
      <c r="G2" s="6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x14ac:dyDescent="0.35">
      <c r="A3" s="6"/>
      <c r="B3" s="8">
        <f>siMock!C76</f>
        <v>49.597947607077565</v>
      </c>
      <c r="C3" s="8" t="e">
        <f>siMock!#REF!</f>
        <v>#REF!</v>
      </c>
      <c r="D3" s="8">
        <f>siMock!D76</f>
        <v>32.63507258802327</v>
      </c>
      <c r="E3" s="8">
        <f>siMock!E76</f>
        <v>68.952471856288071</v>
      </c>
      <c r="F3" s="8" t="e">
        <f>siMock!#REF!</f>
        <v>#REF!</v>
      </c>
      <c r="G3" s="6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x14ac:dyDescent="0.35">
      <c r="A4" s="6"/>
      <c r="B4" s="9">
        <f>siMock!C77</f>
        <v>8.2663246011795941</v>
      </c>
      <c r="C4" s="9" t="e">
        <f>siMock!#REF!</f>
        <v>#REF!</v>
      </c>
      <c r="D4" s="9">
        <f>siMock!D77</f>
        <v>4.7104669859295534</v>
      </c>
      <c r="E4" s="9">
        <f>siMock!E77</f>
        <v>10.278827619153416</v>
      </c>
      <c r="F4" s="9" t="e">
        <f>siMock!#REF!</f>
        <v>#REF!</v>
      </c>
      <c r="G4" s="6"/>
      <c r="J4" s="32"/>
      <c r="K4" s="32"/>
      <c r="L4" s="33"/>
      <c r="M4" s="33"/>
      <c r="N4" s="32"/>
      <c r="O4" s="32"/>
      <c r="P4" s="32"/>
      <c r="Q4" s="32"/>
      <c r="R4" s="32"/>
      <c r="S4" s="32"/>
      <c r="T4" s="32"/>
    </row>
    <row r="5" spans="1:20" x14ac:dyDescent="0.35">
      <c r="A5" s="6"/>
      <c r="B5" s="9"/>
      <c r="C5" s="9"/>
      <c r="D5" s="9"/>
      <c r="E5" s="9"/>
      <c r="F5" s="9"/>
      <c r="G5" s="6"/>
      <c r="J5" s="32"/>
      <c r="K5" s="32"/>
      <c r="L5" s="32"/>
      <c r="M5" s="19"/>
      <c r="N5" s="19"/>
      <c r="O5" s="19"/>
      <c r="P5" s="19"/>
      <c r="Q5" s="19"/>
      <c r="R5" s="19"/>
      <c r="S5" s="32"/>
      <c r="T5" s="32"/>
    </row>
    <row r="6" spans="1:20" x14ac:dyDescent="0.35">
      <c r="A6" s="6"/>
      <c r="B6" s="4" t="s">
        <v>4</v>
      </c>
      <c r="C6" s="4" t="s">
        <v>16</v>
      </c>
      <c r="D6" s="4" t="s">
        <v>13</v>
      </c>
      <c r="E6" s="4" t="s">
        <v>14</v>
      </c>
      <c r="F6" s="4" t="s">
        <v>15</v>
      </c>
      <c r="G6" s="6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x14ac:dyDescent="0.35">
      <c r="A7" s="14" t="s">
        <v>17</v>
      </c>
      <c r="B7" s="7">
        <f>siAQR!C70</f>
        <v>100</v>
      </c>
      <c r="C7" s="7" t="e">
        <f>siAQR!#REF!</f>
        <v>#REF!</v>
      </c>
      <c r="D7" s="7">
        <f>siAQR!D70</f>
        <v>56.5991067598992</v>
      </c>
      <c r="E7" s="7">
        <f>siAQR!E70</f>
        <v>99.900835935411962</v>
      </c>
      <c r="F7" s="7" t="e">
        <f>siAQR!#REF!</f>
        <v>#REF!</v>
      </c>
      <c r="G7" s="6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x14ac:dyDescent="0.35">
      <c r="A8" s="6"/>
      <c r="B8" s="8">
        <f>siAQR!C71</f>
        <v>68.297406125649744</v>
      </c>
      <c r="C8" s="8" t="e">
        <f>siAQR!#REF!</f>
        <v>#REF!</v>
      </c>
      <c r="D8" s="8">
        <f>siAQR!D71</f>
        <v>27.227863619267172</v>
      </c>
      <c r="E8" s="8">
        <f>siAQR!E71</f>
        <v>49.743180247558797</v>
      </c>
      <c r="F8" s="8" t="e">
        <f>siAQR!#REF!</f>
        <v>#REF!</v>
      </c>
      <c r="G8" s="6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x14ac:dyDescent="0.35">
      <c r="A9" s="6"/>
      <c r="B9" s="9">
        <f>siAQR!C72</f>
        <v>9.3813702216518973</v>
      </c>
      <c r="C9" s="9" t="e">
        <f>siAQR!#REF!</f>
        <v>#REF!</v>
      </c>
      <c r="D9" s="9">
        <f>siAQR!D72</f>
        <v>4.2013505687638935</v>
      </c>
      <c r="E9" s="9">
        <f>siAQR!E72</f>
        <v>7.3342318010657088</v>
      </c>
      <c r="F9" s="9" t="e">
        <f>siAQR!#REF!</f>
        <v>#REF!</v>
      </c>
      <c r="G9" s="6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x14ac:dyDescent="0.35">
      <c r="A10" s="6"/>
      <c r="B10" s="9"/>
      <c r="C10" s="9"/>
      <c r="D10" s="9"/>
      <c r="E10" s="9"/>
      <c r="F10" s="9"/>
      <c r="G10" s="6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x14ac:dyDescent="0.35">
      <c r="A11" s="6"/>
      <c r="B11" s="4" t="s">
        <v>4</v>
      </c>
      <c r="C11" s="4" t="s">
        <v>16</v>
      </c>
      <c r="D11" s="4" t="s">
        <v>13</v>
      </c>
      <c r="E11" s="4" t="s">
        <v>14</v>
      </c>
      <c r="F11" s="4" t="s">
        <v>15</v>
      </c>
      <c r="G11" s="6"/>
      <c r="J11" s="32"/>
      <c r="K11" s="32"/>
      <c r="L11" s="34"/>
      <c r="M11" s="34"/>
      <c r="N11" s="34"/>
      <c r="O11" s="34"/>
      <c r="P11" s="34"/>
      <c r="Q11" s="34"/>
      <c r="R11" s="34"/>
      <c r="S11" s="32"/>
      <c r="T11" s="32"/>
    </row>
    <row r="12" spans="1:20" x14ac:dyDescent="0.35">
      <c r="A12" s="15" t="s">
        <v>18</v>
      </c>
      <c r="B12">
        <f>siPRP19!C70</f>
        <v>100</v>
      </c>
      <c r="C12" s="2" t="e">
        <f>siPRP19!#REF!</f>
        <v>#REF!</v>
      </c>
      <c r="D12" s="2">
        <f>siPRP19!D70</f>
        <v>41.981748622100362</v>
      </c>
      <c r="E12" s="2">
        <f>siPRP19!E70</f>
        <v>92.578396066616392</v>
      </c>
      <c r="F12" s="2" t="e">
        <f>siPRP19!#REF!</f>
        <v>#REF!</v>
      </c>
      <c r="G12" s="6"/>
      <c r="J12" s="32"/>
      <c r="K12" s="32"/>
      <c r="L12" s="34"/>
      <c r="M12" s="34"/>
      <c r="N12" s="34"/>
      <c r="O12" s="34"/>
      <c r="P12" s="34"/>
      <c r="Q12" s="34"/>
      <c r="R12" s="34"/>
      <c r="S12" s="32"/>
      <c r="T12" s="32"/>
    </row>
    <row r="13" spans="1:20" x14ac:dyDescent="0.35">
      <c r="A13" s="6"/>
      <c r="B13" s="2">
        <f>siPRP19!C71</f>
        <v>80.387984531956278</v>
      </c>
      <c r="C13" s="2" t="e">
        <f>siPRP19!#REF!</f>
        <v>#REF!</v>
      </c>
      <c r="D13" s="2">
        <f>siPRP19!D71</f>
        <v>28.341010564066583</v>
      </c>
      <c r="E13" s="2">
        <f>siPRP19!E71</f>
        <v>53.01835173143823</v>
      </c>
      <c r="F13" s="2" t="e">
        <f>siPRP19!#REF!</f>
        <v>#REF!</v>
      </c>
      <c r="G13" s="6"/>
      <c r="J13" s="32"/>
      <c r="K13" s="32"/>
      <c r="L13" s="34"/>
      <c r="M13" s="34"/>
      <c r="N13" s="34"/>
      <c r="O13" s="34"/>
      <c r="P13" s="34"/>
      <c r="Q13" s="34"/>
      <c r="R13" s="34"/>
      <c r="S13" s="32"/>
      <c r="T13" s="32"/>
    </row>
    <row r="14" spans="1:20" x14ac:dyDescent="0.35">
      <c r="A14" s="6"/>
      <c r="B14" s="2">
        <f>siPRP19!C72</f>
        <v>11.256569373525007</v>
      </c>
      <c r="C14" s="2" t="e">
        <f>siPRP19!#REF!</f>
        <v>#REF!</v>
      </c>
      <c r="D14" s="2">
        <f>siPRP19!D72</f>
        <v>4.3219635928014002</v>
      </c>
      <c r="E14" s="2">
        <f>siPRP19!E72</f>
        <v>7.8171294913916292</v>
      </c>
      <c r="F14" s="2" t="e">
        <f>siPRP19!#REF!</f>
        <v>#REF!</v>
      </c>
      <c r="G14" s="6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x14ac:dyDescent="0.35">
      <c r="A15" s="6"/>
      <c r="B15" s="9"/>
      <c r="C15" s="9"/>
      <c r="D15" s="9"/>
      <c r="E15" s="9"/>
      <c r="F15" s="9"/>
      <c r="G15" s="6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x14ac:dyDescent="0.35">
      <c r="A16" s="6"/>
      <c r="B16" s="4" t="s">
        <v>4</v>
      </c>
      <c r="C16" s="4" t="s">
        <v>16</v>
      </c>
      <c r="D16" s="4" t="s">
        <v>13</v>
      </c>
      <c r="E16" s="4" t="s">
        <v>14</v>
      </c>
      <c r="F16" s="4" t="s">
        <v>15</v>
      </c>
      <c r="G16" s="6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x14ac:dyDescent="0.35">
      <c r="A17" s="17" t="s">
        <v>19</v>
      </c>
      <c r="B17">
        <f>siCCDC16!C74</f>
        <v>100</v>
      </c>
      <c r="C17" s="2" t="e">
        <f>siCCDC16!#REF!</f>
        <v>#REF!</v>
      </c>
      <c r="D17" s="2">
        <f>siCCDC16!D74</f>
        <v>54.534697189565364</v>
      </c>
      <c r="E17" s="2">
        <f>siCCDC16!E74</f>
        <v>148.8680741270397</v>
      </c>
      <c r="F17" s="2" t="e">
        <f>siCCDC16!#REF!</f>
        <v>#REF!</v>
      </c>
      <c r="G17" s="6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x14ac:dyDescent="0.35">
      <c r="A18" s="6"/>
      <c r="B18" s="2">
        <f>siCCDC16!C75</f>
        <v>41.240579152176963</v>
      </c>
      <c r="C18" s="2" t="e">
        <f>siCCDC16!#REF!</f>
        <v>#REF!</v>
      </c>
      <c r="D18" s="2">
        <f>siCCDC16!D75</f>
        <v>35.827802856125075</v>
      </c>
      <c r="E18" s="2">
        <f>siCCDC16!E75</f>
        <v>69.038532670453606</v>
      </c>
      <c r="F18" s="2" t="e">
        <f>siCCDC16!#REF!</f>
        <v>#REF!</v>
      </c>
      <c r="G18" s="6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x14ac:dyDescent="0.35">
      <c r="A19" s="6"/>
      <c r="B19" s="2">
        <f>siCCDC16!C76</f>
        <v>6.2172512356692806</v>
      </c>
      <c r="C19" s="2" t="e">
        <f>siCCDC16!#REF!</f>
        <v>#REF!</v>
      </c>
      <c r="D19" s="2">
        <f>siCCDC16!D76</f>
        <v>5.0668164709161596</v>
      </c>
      <c r="E19" s="2">
        <f>siCCDC16!E76</f>
        <v>9.7635229228893508</v>
      </c>
      <c r="F19" s="2" t="e">
        <f>siCCDC16!#REF!</f>
        <v>#REF!</v>
      </c>
      <c r="G19" s="6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x14ac:dyDescent="0.35">
      <c r="A20" s="6"/>
      <c r="B20" s="9"/>
      <c r="C20" s="9"/>
      <c r="D20" s="9"/>
      <c r="E20" s="9"/>
      <c r="F20" s="9"/>
      <c r="G20" s="6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x14ac:dyDescent="0.35">
      <c r="A21" s="6"/>
      <c r="B21" s="4" t="s">
        <v>4</v>
      </c>
      <c r="C21" s="4" t="s">
        <v>16</v>
      </c>
      <c r="D21" s="4" t="s">
        <v>13</v>
      </c>
      <c r="E21" s="4" t="s">
        <v>14</v>
      </c>
      <c r="F21" s="4" t="s">
        <v>15</v>
      </c>
      <c r="G21" s="6"/>
    </row>
    <row r="22" spans="1:20" x14ac:dyDescent="0.35">
      <c r="A22" s="18" t="s">
        <v>20</v>
      </c>
      <c r="B22">
        <f>siPPIE!C70</f>
        <v>100</v>
      </c>
      <c r="C22" s="2" t="e">
        <f>siPPIE!#REF!</f>
        <v>#REF!</v>
      </c>
      <c r="D22" s="2">
        <f>siPPIE!D70</f>
        <v>64.788551643937183</v>
      </c>
      <c r="E22" s="2">
        <f>siPPIE!E70</f>
        <v>102.53338853937086</v>
      </c>
      <c r="F22" s="2" t="e">
        <f>siPPIE!#REF!</f>
        <v>#REF!</v>
      </c>
      <c r="G22" s="6"/>
    </row>
    <row r="23" spans="1:20" x14ac:dyDescent="0.35">
      <c r="A23" s="6"/>
      <c r="B23" s="2">
        <f>siPPIE!C71</f>
        <v>59.489199037193451</v>
      </c>
      <c r="C23" s="2" t="e">
        <f>siPPIE!#REF!</f>
        <v>#REF!</v>
      </c>
      <c r="D23" s="2">
        <f>siPPIE!D71</f>
        <v>35.38504116286839</v>
      </c>
      <c r="E23" s="2">
        <f>siPPIE!E71</f>
        <v>56.421740335930203</v>
      </c>
      <c r="F23" s="2" t="e">
        <f>siPPIE!#REF!</f>
        <v>#REF!</v>
      </c>
      <c r="G23" s="6"/>
    </row>
    <row r="24" spans="1:20" x14ac:dyDescent="0.35">
      <c r="A24" s="6"/>
      <c r="B24" s="2">
        <f>siPPIE!C72</f>
        <v>9.0720178034037637</v>
      </c>
      <c r="C24" s="2" t="e">
        <f>siPPIE!#REF!</f>
        <v>#REF!</v>
      </c>
      <c r="D24" s="2">
        <f>siPPIE!D72</f>
        <v>5.217239687674871</v>
      </c>
      <c r="E24" s="2">
        <f>siPPIE!E72</f>
        <v>8.8115954405643251</v>
      </c>
      <c r="F24" s="2" t="e">
        <f>siPPIE!#REF!</f>
        <v>#REF!</v>
      </c>
      <c r="G24" s="6"/>
    </row>
    <row r="25" spans="1:20" x14ac:dyDescent="0.35">
      <c r="A25" s="6"/>
      <c r="B25" s="9"/>
      <c r="C25" s="9"/>
      <c r="D25" s="9"/>
      <c r="E25" s="9"/>
      <c r="F25" s="9"/>
      <c r="G25" s="6"/>
    </row>
    <row r="26" spans="1:20" x14ac:dyDescent="0.35">
      <c r="A26" s="6"/>
      <c r="B26" s="4" t="s">
        <v>4</v>
      </c>
      <c r="C26" s="4" t="s">
        <v>16</v>
      </c>
      <c r="D26" s="4" t="s">
        <v>13</v>
      </c>
      <c r="E26" s="4" t="s">
        <v>14</v>
      </c>
      <c r="F26" s="4" t="s">
        <v>15</v>
      </c>
      <c r="G26" s="6"/>
    </row>
    <row r="27" spans="1:20" x14ac:dyDescent="0.35">
      <c r="A27" s="16" t="s">
        <v>21</v>
      </c>
      <c r="B27">
        <f>siISY1!C70</f>
        <v>100</v>
      </c>
      <c r="C27" s="2" t="e">
        <f>siISY1!#REF!</f>
        <v>#REF!</v>
      </c>
      <c r="D27" s="2">
        <f>siISY1!D70</f>
        <v>26.971718412371803</v>
      </c>
      <c r="E27" s="2">
        <f>siISY1!E70</f>
        <v>156.18625704757429</v>
      </c>
      <c r="F27" s="2" t="e">
        <f>siISY1!#REF!</f>
        <v>#REF!</v>
      </c>
      <c r="G27" s="6"/>
    </row>
    <row r="28" spans="1:20" x14ac:dyDescent="0.35">
      <c r="A28" s="6"/>
      <c r="B28" s="2">
        <f>siISY1!C71</f>
        <v>40.68251199594998</v>
      </c>
      <c r="C28" s="2" t="e">
        <f>siISY1!#REF!</f>
        <v>#REF!</v>
      </c>
      <c r="D28" s="2">
        <f>siISY1!D71</f>
        <v>15.980803608825495</v>
      </c>
      <c r="E28" s="2">
        <f>siISY1!E71</f>
        <v>60.878012069379665</v>
      </c>
      <c r="F28" s="2" t="e">
        <f>siISY1!#REF!</f>
        <v>#REF!</v>
      </c>
      <c r="G28" s="6"/>
    </row>
    <row r="29" spans="1:20" x14ac:dyDescent="0.35">
      <c r="A29" s="6"/>
      <c r="B29" s="2">
        <f>siISY1!C72</f>
        <v>6.3535409414858526</v>
      </c>
      <c r="C29" s="2" t="e">
        <f>siISY1!#REF!</f>
        <v>#REF!</v>
      </c>
      <c r="D29" s="2">
        <f>siISY1!D72</f>
        <v>2.1548511190244457</v>
      </c>
      <c r="E29" s="2">
        <f>siISY1!E72</f>
        <v>9.2838098052714493</v>
      </c>
      <c r="F29" s="2" t="e">
        <f>siISY1!#REF!</f>
        <v>#REF!</v>
      </c>
      <c r="G29" s="6"/>
    </row>
    <row r="30" spans="1:20" x14ac:dyDescent="0.35">
      <c r="A30" s="6"/>
      <c r="B30" s="9"/>
      <c r="C30" s="9"/>
      <c r="D30" s="9"/>
      <c r="E30" s="9"/>
      <c r="F30" s="9"/>
      <c r="G30" s="6"/>
    </row>
    <row r="31" spans="1:20" x14ac:dyDescent="0.35">
      <c r="A31" s="6"/>
      <c r="B31" s="4" t="s">
        <v>4</v>
      </c>
      <c r="C31" s="4" t="s">
        <v>22</v>
      </c>
      <c r="D31" s="4" t="s">
        <v>23</v>
      </c>
      <c r="E31" s="4" t="s">
        <v>24</v>
      </c>
      <c r="F31" s="4" t="s">
        <v>25</v>
      </c>
      <c r="G31" s="6"/>
    </row>
    <row r="32" spans="1:20" x14ac:dyDescent="0.35">
      <c r="A32" s="10" t="s">
        <v>12</v>
      </c>
      <c r="B32" s="7">
        <f>siXPF!C72</f>
        <v>100</v>
      </c>
      <c r="C32" s="7" t="e">
        <f>siXPF!#REF!</f>
        <v>#REF!</v>
      </c>
      <c r="D32" s="7">
        <f>siXPF!D72</f>
        <v>38.768955604279462</v>
      </c>
      <c r="E32" s="7">
        <f>siXPF!E72</f>
        <v>43.964024815481153</v>
      </c>
      <c r="F32" s="7" t="e">
        <f>siXPF!#REF!</f>
        <v>#REF!</v>
      </c>
      <c r="G32" s="6"/>
    </row>
    <row r="33" spans="1:7" x14ac:dyDescent="0.35">
      <c r="A33" s="6"/>
      <c r="B33" s="9">
        <f>siXPF!C73</f>
        <v>62.970781705986944</v>
      </c>
      <c r="C33" s="9" t="e">
        <f>siXPF!#REF!</f>
        <v>#REF!</v>
      </c>
      <c r="D33" s="9">
        <f>siXPF!D73</f>
        <v>23.507840429312225</v>
      </c>
      <c r="E33" s="9">
        <f>siXPF!E73</f>
        <v>30.26259903094093</v>
      </c>
      <c r="F33" s="9" t="e">
        <f>siXPF!#REF!</f>
        <v>#REF!</v>
      </c>
      <c r="G33" s="6"/>
    </row>
    <row r="34" spans="1:7" x14ac:dyDescent="0.35">
      <c r="A34" s="6"/>
      <c r="B34" s="9">
        <f>siXPF!C74</f>
        <v>10.352332742290974</v>
      </c>
      <c r="C34" s="9" t="e">
        <f>siXPF!#REF!</f>
        <v>#REF!</v>
      </c>
      <c r="D34" s="9">
        <f>siXPF!D74</f>
        <v>3.8646651603148654</v>
      </c>
      <c r="E34" s="9">
        <f>siXPF!E74</f>
        <v>4.5112819072668779</v>
      </c>
      <c r="F34" s="9" t="e">
        <f>siXPF!#REF!</f>
        <v>#REF!</v>
      </c>
      <c r="G34" s="6"/>
    </row>
    <row r="35" spans="1:7" x14ac:dyDescent="0.35">
      <c r="G35" s="6"/>
    </row>
    <row r="36" spans="1:7" x14ac:dyDescent="0.35">
      <c r="A36" s="22"/>
      <c r="B36" s="27" t="s">
        <v>4</v>
      </c>
      <c r="C36" s="27" t="s">
        <v>16</v>
      </c>
      <c r="D36" s="27" t="s">
        <v>13</v>
      </c>
      <c r="E36" s="27" t="s">
        <v>14</v>
      </c>
      <c r="F36" s="27" t="s">
        <v>15</v>
      </c>
      <c r="G36" s="6"/>
    </row>
    <row r="37" spans="1:7" x14ac:dyDescent="0.35">
      <c r="A37" s="26" t="s">
        <v>26</v>
      </c>
      <c r="B37" s="24">
        <v>100</v>
      </c>
      <c r="C37" s="24">
        <v>15</v>
      </c>
      <c r="D37" s="24">
        <v>9</v>
      </c>
      <c r="E37" s="24">
        <v>5</v>
      </c>
      <c r="F37" s="24">
        <v>8</v>
      </c>
      <c r="G37" s="6"/>
    </row>
    <row r="38" spans="1:7" x14ac:dyDescent="0.35">
      <c r="A38" s="22"/>
      <c r="B38" s="25">
        <v>38.4</v>
      </c>
      <c r="C38" s="25">
        <v>8.3000000000000007</v>
      </c>
      <c r="D38" s="25">
        <v>3.4</v>
      </c>
      <c r="E38" s="25">
        <v>1.9</v>
      </c>
      <c r="F38" s="25">
        <v>7.4</v>
      </c>
      <c r="G38" s="6"/>
    </row>
    <row r="39" spans="1:7" x14ac:dyDescent="0.35">
      <c r="A39" s="22"/>
      <c r="B39" s="23">
        <v>6.15</v>
      </c>
      <c r="C39" s="23">
        <v>1.43</v>
      </c>
      <c r="D39" s="23">
        <v>0.7</v>
      </c>
      <c r="E39" s="23">
        <v>0.33</v>
      </c>
      <c r="F39" s="23">
        <v>1.18</v>
      </c>
      <c r="G39" s="6"/>
    </row>
    <row r="40" spans="1:7" x14ac:dyDescent="0.35">
      <c r="G40" s="6"/>
    </row>
  </sheetData>
  <mergeCells count="1">
    <mergeCell ref="L4:M4"/>
  </mergeCells>
  <pageMargins left="0.25" right="0.25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A52" zoomScale="85" zoomScaleNormal="85" workbookViewId="0">
      <selection activeCell="A57" sqref="A57:A58"/>
    </sheetView>
  </sheetViews>
  <sheetFormatPr baseColWidth="10" defaultRowHeight="14.5" x14ac:dyDescent="0.35"/>
  <sheetData>
    <row r="1" spans="1:17" x14ac:dyDescent="0.35">
      <c r="A1" s="28" t="s">
        <v>27</v>
      </c>
      <c r="B1" s="27" t="s">
        <v>11</v>
      </c>
      <c r="C1" s="27" t="s">
        <v>17</v>
      </c>
      <c r="D1" s="27" t="s">
        <v>18</v>
      </c>
      <c r="E1" s="27" t="s">
        <v>19</v>
      </c>
      <c r="F1" s="27" t="s">
        <v>20</v>
      </c>
      <c r="G1" s="27" t="s">
        <v>21</v>
      </c>
      <c r="H1" s="27" t="s">
        <v>12</v>
      </c>
      <c r="J1" s="28" t="s">
        <v>28</v>
      </c>
      <c r="K1" s="27" t="s">
        <v>11</v>
      </c>
      <c r="L1" s="27" t="s">
        <v>17</v>
      </c>
      <c r="M1" s="27" t="s">
        <v>18</v>
      </c>
      <c r="N1" s="27" t="s">
        <v>19</v>
      </c>
      <c r="O1" s="27" t="s">
        <v>20</v>
      </c>
      <c r="P1" s="27" t="s">
        <v>21</v>
      </c>
      <c r="Q1" s="27" t="s">
        <v>12</v>
      </c>
    </row>
    <row r="2" spans="1:17" x14ac:dyDescent="0.35">
      <c r="B2" s="30">
        <f>siMock!E3/siMock!$C$70</f>
        <v>0.90021914532827885</v>
      </c>
      <c r="C2" s="30">
        <f>siAQR!E3/siAQR!$C$66</f>
        <v>2.2870282295992004</v>
      </c>
      <c r="E2" s="30">
        <f>siCCDC16!E3/siCCDC16!$C$70</f>
        <v>0.31526465179699942</v>
      </c>
      <c r="F2" s="30">
        <f>siPPIE!E5/siPPIE!$C$66</f>
        <v>0.47810432984300405</v>
      </c>
      <c r="G2" s="30">
        <f>siISY1!E3/siISY1!$C$66</f>
        <v>1.5274935533609515</v>
      </c>
      <c r="H2" s="30">
        <f>siXPF!E3/siXPF!$C$68</f>
        <v>1.2869988830802004</v>
      </c>
      <c r="M2">
        <f>siPRP19!Q3/siPRP19!$C$66</f>
        <v>0.26942842848723392</v>
      </c>
      <c r="N2">
        <f>siCCDC16!Q3/siCCDC16!$C$70</f>
        <v>0.94352472154891653</v>
      </c>
      <c r="O2">
        <f>siPPIE!Q3/siPPIE!$C$66</f>
        <v>0.86382254990719409</v>
      </c>
      <c r="P2">
        <f>siISY1!Q3/siISY1!$C$66</f>
        <v>1.8683109324227478</v>
      </c>
      <c r="Q2" s="31">
        <f>siXPF!Q3/siXPF!$C$68</f>
        <v>0.25398656796443764</v>
      </c>
    </row>
    <row r="3" spans="1:17" x14ac:dyDescent="0.35">
      <c r="B3" s="30">
        <f>siMock!E4/siMock!$C$70</f>
        <v>0.66590847041304024</v>
      </c>
      <c r="C3" s="30">
        <f>siAQR!E4/siAQR!$C$66</f>
        <v>0.53478930854690276</v>
      </c>
      <c r="D3" s="30">
        <f>siPRP19!E4/siPRP19!$C$66</f>
        <v>0.85876695970006378</v>
      </c>
      <c r="E3" s="30">
        <f>siCCDC16!E4/siCCDC16!$C$70</f>
        <v>0.50035164780797603</v>
      </c>
      <c r="F3" s="30">
        <f>siPPIE!E6/siPPIE!$C$66</f>
        <v>0.57583550374849857</v>
      </c>
      <c r="G3" s="30">
        <f>siISY1!E4/siISY1!$C$66</f>
        <v>1.6476976750194383</v>
      </c>
      <c r="H3" s="30">
        <f>siXPF!E4/siXPF!$C$68</f>
        <v>0.21260228240035153</v>
      </c>
      <c r="K3" s="22">
        <f>siMock!Q4/siMock!$C$70</f>
        <v>1.7602605289574755</v>
      </c>
      <c r="L3" s="22">
        <f>siAQR!Q4/siAQR!$C$66</f>
        <v>0.60556055924826302</v>
      </c>
      <c r="M3" s="22">
        <f>siPRP19!Q4/siPRP19!$C$66</f>
        <v>0.33864487402788718</v>
      </c>
      <c r="N3" s="22">
        <f>siCCDC16!Q4/siCCDC16!$C$70</f>
        <v>1.3750874606671861</v>
      </c>
      <c r="O3" s="22">
        <f>siPPIE!Q4/siPPIE!$C$66</f>
        <v>1.2409413492716019</v>
      </c>
      <c r="P3" s="22">
        <f>siISY1!Q4/siISY1!$C$66</f>
        <v>0.48905695449199393</v>
      </c>
      <c r="Q3" s="31">
        <f>siXPF!Q4/siXPF!$C$68</f>
        <v>0.30633846343269061</v>
      </c>
    </row>
    <row r="4" spans="1:17" x14ac:dyDescent="0.35">
      <c r="B4" s="30">
        <f>siMock!E5/siMock!$C$70</f>
        <v>0.84314103571099153</v>
      </c>
      <c r="C4" s="30">
        <f>siAQR!E5/siAQR!$C$66</f>
        <v>1.8705193235181521</v>
      </c>
      <c r="D4" s="30">
        <f>siPRP19!E5/siPRP19!$C$66</f>
        <v>0.76752092621694756</v>
      </c>
      <c r="E4" s="30">
        <f>siCCDC16!E5/siCCDC16!$C$70</f>
        <v>1.2960990606924583</v>
      </c>
      <c r="F4" s="30">
        <f>siPPIE!E7/siPPIE!$C$66</f>
        <v>0.61163590084848896</v>
      </c>
      <c r="G4" s="30">
        <f>siISY1!E5/siISY1!$C$66</f>
        <v>1.1210934249416828</v>
      </c>
      <c r="H4" s="30">
        <f>siXPF!E5/siXPF!$C$68</f>
        <v>1.102642758342637</v>
      </c>
      <c r="K4" s="22">
        <f>siMock!Q5/siMock!$C$70</f>
        <v>1.0298034577961848</v>
      </c>
      <c r="L4" s="22">
        <f>siAQR!Q5/siAQR!$C$66</f>
        <v>0.54620717168663047</v>
      </c>
      <c r="M4" s="22">
        <f>siPRP19!Q5/siPRP19!$C$66</f>
        <v>0.28225144168119748</v>
      </c>
      <c r="N4" s="22">
        <f>siCCDC16!Q5/siCCDC16!$C$70</f>
        <v>1.3225903213114405</v>
      </c>
      <c r="O4" s="22">
        <f>siPPIE!Q5/siPPIE!$C$66</f>
        <v>0.77824311869770213</v>
      </c>
      <c r="P4" s="22">
        <f>siISY1!Q5/siISY1!$C$66</f>
        <v>2.521104835138376</v>
      </c>
      <c r="Q4" s="31">
        <f>siXPF!Q5/siXPF!$C$68</f>
        <v>0.38418554921039133</v>
      </c>
    </row>
    <row r="5" spans="1:17" x14ac:dyDescent="0.35">
      <c r="B5" s="30">
        <f>siMock!E6/siMock!$C$70</f>
        <v>0.79597115643582361</v>
      </c>
      <c r="C5" s="30">
        <f>siAQR!E6/siAQR!$C$66</f>
        <v>0.61808963546877704</v>
      </c>
      <c r="D5" s="30">
        <f>siPRP19!E6/siPRP19!$C$66</f>
        <v>0.48305035430803545</v>
      </c>
      <c r="E5" s="30">
        <f>siCCDC16!E6/siCCDC16!$C$70</f>
        <v>1.2653464413184337</v>
      </c>
      <c r="F5" s="30">
        <f>siPPIE!E8/siPPIE!$C$66</f>
        <v>0.65716670036225955</v>
      </c>
      <c r="G5" s="30">
        <f>siISY1!E6/siISY1!$C$66</f>
        <v>1.091755782663115</v>
      </c>
      <c r="H5" s="30">
        <f>siXPF!E6/siXPF!$C$68</f>
        <v>0.97862483457803828</v>
      </c>
      <c r="K5" s="22">
        <f>siMock!Q6/siMock!$C$70</f>
        <v>2.5542155265295921</v>
      </c>
      <c r="L5" s="22">
        <f>siAQR!Q6/siAQR!$C$66</f>
        <v>1.1530623834147984</v>
      </c>
      <c r="M5" s="22">
        <f>siPRP19!Q6/siPRP19!$C$66</f>
        <v>0.37519984226667102</v>
      </c>
      <c r="N5" s="22">
        <f>siCCDC16!Q6/siCCDC16!$C$70</f>
        <v>0.97184748980347058</v>
      </c>
      <c r="O5" s="22">
        <f>siPPIE!Q6/siPPIE!$C$66</f>
        <v>0.16239462031405461</v>
      </c>
      <c r="P5" s="22">
        <f>siISY1!Q6/siISY1!$C$66</f>
        <v>1.471316280870423</v>
      </c>
      <c r="Q5" s="31">
        <f>siXPF!Q6/siXPF!$C$68</f>
        <v>0.42844533273726576</v>
      </c>
    </row>
    <row r="6" spans="1:17" x14ac:dyDescent="0.35">
      <c r="B6" s="30">
        <f>siMock!E7/siMock!$C$70</f>
        <v>0.93516881143804786</v>
      </c>
      <c r="C6" s="30">
        <f>siAQR!E7/siAQR!$C$66</f>
        <v>0.24235253212225621</v>
      </c>
      <c r="D6" s="30">
        <f>siPRP19!E7/siPRP19!$C$66</f>
        <v>1.6981815017283097</v>
      </c>
      <c r="E6" s="30">
        <f>siCCDC16!E7/siCCDC16!$C$70</f>
        <v>1.0624403409841152</v>
      </c>
      <c r="F6" s="30">
        <f>siPPIE!E9/siPPIE!$C$66</f>
        <v>0.53537754081536948</v>
      </c>
      <c r="G6" s="30"/>
      <c r="H6" s="30">
        <f>siXPF!E7/siXPF!$C$68</f>
        <v>0.45469127321250197</v>
      </c>
      <c r="K6" s="22">
        <f>siMock!Q7/siMock!$C$70</f>
        <v>1.7786758824914213</v>
      </c>
      <c r="L6" s="22">
        <f>siAQR!Q7/siAQR!$C$66</f>
        <v>2.2071157474358207</v>
      </c>
      <c r="M6" s="22">
        <f>siPRP19!Q7/siPRP19!$C$66</f>
        <v>0.99760097460594843</v>
      </c>
      <c r="N6" s="22">
        <f>siCCDC16!Q7/siCCDC16!$C$70</f>
        <v>1.8197755142223244</v>
      </c>
      <c r="O6" s="22">
        <f>siPPIE!Q7/siPPIE!$C$66</f>
        <v>1.3979221061337046</v>
      </c>
      <c r="P6" s="22">
        <f>siISY1!Q7/siISY1!$C$66</f>
        <v>0.2305818428137591</v>
      </c>
      <c r="Q6" s="31">
        <f>siXPF!Q7/siXPF!$C$68</f>
        <v>0.73788784792430895</v>
      </c>
    </row>
    <row r="7" spans="1:17" x14ac:dyDescent="0.35">
      <c r="B7" s="30">
        <f>siMock!E8/siMock!$C$70</f>
        <v>0.46776633121314892</v>
      </c>
      <c r="C7" s="30">
        <f>siAQR!E8/siAQR!$C$66</f>
        <v>0.56197601906058525</v>
      </c>
      <c r="D7" s="30">
        <f>siPRP19!E8/siPRP19!$C$66</f>
        <v>1.4925302556289293</v>
      </c>
      <c r="E7" s="30">
        <f>siCCDC16!E8/siCCDC16!$C$70</f>
        <v>0.609391363879632</v>
      </c>
      <c r="F7" s="30">
        <f>siPPIE!E10/siPPIE!$C$66</f>
        <v>0.67163336711794208</v>
      </c>
      <c r="G7" s="30">
        <f>siISY1!E8/siISY1!$C$66</f>
        <v>0.63946903396684474</v>
      </c>
      <c r="H7" s="30">
        <f>siXPF!E8/siXPF!$C$68</f>
        <v>0.60283068686442887</v>
      </c>
      <c r="K7" s="22">
        <f>siMock!Q8/siMock!$C$70</f>
        <v>0.50150898563976987</v>
      </c>
      <c r="L7" s="22">
        <f>siAQR!Q8/siAQR!$C$66</f>
        <v>1.0397609559188918</v>
      </c>
      <c r="M7" s="22">
        <f>siPRP19!Q8/siPRP19!$C$66</f>
        <v>1.1780853144412033</v>
      </c>
      <c r="N7" s="22">
        <f>siCCDC16!Q8/siCCDC16!$C$70</f>
        <v>0.32948251672511641</v>
      </c>
      <c r="O7" s="22">
        <f>siPPIE!Q8/siPPIE!$C$66</f>
        <v>1.3702548781910076</v>
      </c>
      <c r="P7" s="22">
        <f>siISY1!Q8/siISY1!$C$66</f>
        <v>1.4096827994314038</v>
      </c>
      <c r="Q7" s="31">
        <f>siXPF!Q8/siXPF!$C$68</f>
        <v>0.48333985198553464</v>
      </c>
    </row>
    <row r="8" spans="1:17" x14ac:dyDescent="0.35">
      <c r="B8" s="30">
        <f>siMock!E9/siMock!$C$70</f>
        <v>1.6087172164525656</v>
      </c>
      <c r="C8" s="30">
        <f>siAQR!E9/siAQR!$C$66</f>
        <v>0.90911806003820927</v>
      </c>
      <c r="D8" s="30"/>
      <c r="E8" s="30"/>
      <c r="F8" s="30">
        <f>siPPIE!E11/siPPIE!$C$66</f>
        <v>0.35890578661605532</v>
      </c>
      <c r="G8" s="30">
        <f>siISY1!E9/siISY1!$C$66</f>
        <v>1.3237826245671256</v>
      </c>
      <c r="H8" s="30">
        <f>siXPF!E9/siXPF!$C$68</f>
        <v>1.0598294914653636</v>
      </c>
      <c r="K8" s="22">
        <f>siMock!Q9/siMock!$C$70</f>
        <v>0.27047203346700971</v>
      </c>
      <c r="L8" s="22">
        <f>siAQR!Q9/siAQR!$C$66</f>
        <v>0.61555784123950186</v>
      </c>
      <c r="M8" s="22">
        <f>siPRP19!Q9/siPRP19!$C$66</f>
        <v>0.28917835625548061</v>
      </c>
      <c r="N8" s="22">
        <f>siCCDC16!Q9/siCCDC16!$C$70</f>
        <v>1.5972835195133881</v>
      </c>
      <c r="O8" s="22"/>
      <c r="P8" s="22">
        <f>siISY1!Q9/siISY1!$C$66</f>
        <v>1.0023166270219432</v>
      </c>
      <c r="Q8" s="31">
        <f>siXPF!Q9/siXPF!$C$68</f>
        <v>0.70936350255163239</v>
      </c>
    </row>
    <row r="9" spans="1:17" x14ac:dyDescent="0.35">
      <c r="B9" s="30"/>
      <c r="C9" s="30">
        <f>siAQR!E10/siAQR!$C$66</f>
        <v>0.69957738281449655</v>
      </c>
      <c r="D9" s="30">
        <f>siPRP19!E10/siPRP19!$C$66</f>
        <v>1.9708035624675335</v>
      </c>
      <c r="E9" s="30"/>
      <c r="F9" s="30">
        <f>siPPIE!E12/siPPIE!$C$66</f>
        <v>0.34904174522512887</v>
      </c>
      <c r="G9" s="30">
        <f>siISY1!E10/siISY1!$C$66</f>
        <v>1.1185594364959071</v>
      </c>
      <c r="H9" s="30">
        <f>siXPF!E10/siXPF!$C$68</f>
        <v>0.55864936653777941</v>
      </c>
      <c r="K9" s="22">
        <f>siMock!Q10/siMock!$C$70</f>
        <v>0.54633037217259739</v>
      </c>
      <c r="L9" s="22">
        <f>siAQR!Q10/siAQR!$C$66</f>
        <v>1.614917178436502</v>
      </c>
      <c r="M9" s="22">
        <f>siPRP19!Q10/siPRP19!$C$66</f>
        <v>0.44995432619620646</v>
      </c>
      <c r="N9" s="22">
        <f>siCCDC16!Q10/siCCDC16!$C$70</f>
        <v>2.4982093620537671</v>
      </c>
      <c r="O9" s="22"/>
      <c r="P9" s="22">
        <f>siISY1!Q10/siISY1!$C$66</f>
        <v>0.96632570088281533</v>
      </c>
      <c r="Q9" s="31">
        <f>siXPF!Q10/siXPF!$C$68</f>
        <v>0.79114979763153426</v>
      </c>
    </row>
    <row r="10" spans="1:17" x14ac:dyDescent="0.35">
      <c r="B10" s="30">
        <f>siMock!E11/siMock!$C$70</f>
        <v>1.1472539951121956</v>
      </c>
      <c r="C10" s="30">
        <f>siAQR!E11/siAQR!$C$66</f>
        <v>0.53120447301025531</v>
      </c>
      <c r="D10" s="30">
        <f>siPRP19!E11/siPRP19!$C$66</f>
        <v>0.49704873258257576</v>
      </c>
      <c r="E10" s="30">
        <f>siCCDC16!E11/siCCDC16!$C$70</f>
        <v>1.3139628789831317</v>
      </c>
      <c r="F10" s="30">
        <f>siPPIE!E15/siPPIE!$C$66</f>
        <v>0.34121842051114504</v>
      </c>
      <c r="G10" s="30"/>
      <c r="H10" s="30">
        <f>siXPF!E11/siXPF!$C$68</f>
        <v>0.28359453768567505</v>
      </c>
      <c r="K10" s="22">
        <f>siMock!Q11/siMock!$C$70</f>
        <v>0.35542749461628215</v>
      </c>
      <c r="L10" s="22">
        <f>siAQR!Q11/siAQR!$C$66</f>
        <v>0.30316384975508115</v>
      </c>
      <c r="M10" s="22">
        <f>siPRP19!Q11/siPRP19!$C$66</f>
        <v>0.57215946987883481</v>
      </c>
      <c r="N10" s="22">
        <f>siCCDC16!Q11/siCCDC16!$C$70</f>
        <v>1.8039967788293272</v>
      </c>
      <c r="O10" s="22"/>
      <c r="P10" s="22">
        <f>siISY1!Q11/siISY1!$C$66</f>
        <v>1.3144354920020505</v>
      </c>
      <c r="Q10" s="31">
        <f>siXPF!Q11/siXPF!$C$68</f>
        <v>0.50589029461381374</v>
      </c>
    </row>
    <row r="11" spans="1:17" x14ac:dyDescent="0.35">
      <c r="B11" s="30">
        <f>siMock!E12/siMock!$C$70</f>
        <v>1.5276180764977978</v>
      </c>
      <c r="C11" s="30">
        <f>siAQR!E12/siAQR!$C$66</f>
        <v>0.79021330257247213</v>
      </c>
      <c r="D11" s="30">
        <f>siPRP19!E12/siPRP19!$C$66</f>
        <v>1.1086996259655555</v>
      </c>
      <c r="E11" s="30">
        <f>siCCDC16!E12/siCCDC16!$C$70</f>
        <v>1.2003723400521285</v>
      </c>
      <c r="F11" s="30">
        <f>siPPIE!E16/siPPIE!$C$66</f>
        <v>0.5794011896424337</v>
      </c>
      <c r="G11" s="30">
        <f>siISY1!E12/siISY1!$C$66</f>
        <v>1.5286142957815678</v>
      </c>
      <c r="H11" s="30">
        <f>siXPF!E12/siXPF!$C$68</f>
        <v>0.2823260492820388</v>
      </c>
      <c r="K11" s="22">
        <f>siMock!Q12/siMock!$C$70</f>
        <v>1.2586994308691313</v>
      </c>
      <c r="L11" s="22">
        <f>siAQR!Q12/siAQR!$C$66</f>
        <v>0.48856158840471919</v>
      </c>
      <c r="M11" s="22">
        <f>siPRP19!Q12/siPRP19!$C$66</f>
        <v>0.81495171046521908</v>
      </c>
      <c r="N11" s="22">
        <f>siCCDC16!Q12/siCCDC16!$C$70</f>
        <v>0.58593241625574677</v>
      </c>
      <c r="O11" s="22"/>
      <c r="P11" s="22">
        <f>siISY1!Q12/siISY1!$C$66</f>
        <v>2.9286471353867225</v>
      </c>
      <c r="Q11" s="31">
        <f>siXPF!Q12/siXPF!$C$68</f>
        <v>0.35898637915633758</v>
      </c>
    </row>
    <row r="12" spans="1:17" x14ac:dyDescent="0.35">
      <c r="B12" s="30">
        <f>siMock!E13/siMock!$C$70</f>
        <v>2.0547757483538747</v>
      </c>
      <c r="C12" s="30">
        <f>siAQR!E13/siAQR!$C$66</f>
        <v>0.79984800254419197</v>
      </c>
      <c r="D12" s="30">
        <f>siPRP19!E13/siPRP19!$C$66</f>
        <v>8.5000306664986008E-2</v>
      </c>
      <c r="E12" s="30">
        <f>siCCDC16!E13/siCCDC16!$C$70</f>
        <v>1.1489936382213495</v>
      </c>
      <c r="F12" s="30">
        <f>siPPIE!E17/siPPIE!$C$66</f>
        <v>1.6687167453621059</v>
      </c>
      <c r="G12" s="30">
        <f>siISY1!E13/siISY1!$C$66</f>
        <v>0.54160139478171132</v>
      </c>
      <c r="H12" s="30">
        <f>siXPF!E13/siXPF!$C$68</f>
        <v>1.4773494179894928</v>
      </c>
      <c r="K12" s="22">
        <f>siMock!Q13/siMock!$C$70</f>
        <v>0.39823865124661739</v>
      </c>
      <c r="L12" s="22">
        <f>siAQR!Q13/siAQR!$C$66</f>
        <v>0.73947760051213118</v>
      </c>
      <c r="M12" s="22">
        <f>siPRP19!Q13/siPRP19!$C$66</f>
        <v>1.6424782914581462</v>
      </c>
      <c r="N12" s="22">
        <f>siCCDC16!Q13/siCCDC16!$C$70</f>
        <v>0.82120201547138039</v>
      </c>
      <c r="O12" s="22">
        <f>siPPIE!Q13/siPPIE!$C$66</f>
        <v>1.3418184836909572</v>
      </c>
      <c r="P12" s="22">
        <f>siISY1!Q13/siISY1!$C$66</f>
        <v>1.4697051647598374</v>
      </c>
      <c r="Q12" s="31">
        <f>siXPF!Q13/siXPF!$C$68</f>
        <v>0.68403950467903896</v>
      </c>
    </row>
    <row r="13" spans="1:17" x14ac:dyDescent="0.35">
      <c r="B13" s="30">
        <f>siMock!E14/siMock!$C$70</f>
        <v>0.6707156097560848</v>
      </c>
      <c r="C13" s="30">
        <f>siAQR!E14/siAQR!$C$66</f>
        <v>0.10459152651289579</v>
      </c>
      <c r="D13" s="30">
        <f>siPRP19!E14/siPRP19!$C$66</f>
        <v>0.40054321892208994</v>
      </c>
      <c r="E13" s="30"/>
      <c r="F13" s="30">
        <f>siPPIE!E18/siPPIE!$C$66</f>
        <v>1.6155606048041982</v>
      </c>
      <c r="G13" s="30">
        <f>siISY1!E14/siISY1!$C$66</f>
        <v>1.246478301619462</v>
      </c>
      <c r="H13" s="30">
        <f>siXPF!E14/siXPF!$C$68</f>
        <v>1.4863120553606395</v>
      </c>
      <c r="K13" s="22"/>
      <c r="L13" s="22">
        <f>siAQR!Q14/siAQR!$C$66</f>
        <v>0.77729520261725082</v>
      </c>
      <c r="M13" s="22">
        <f>siPRP19!Q14/siPRP19!$C$66</f>
        <v>1.8385826700749635</v>
      </c>
      <c r="N13" s="22">
        <f>siCCDC16!Q14/siCCDC16!$C$70</f>
        <v>2.4903279369698867</v>
      </c>
      <c r="O13" s="22">
        <f>siPPIE!Q14/siPPIE!$C$66</f>
        <v>1.166958811523368</v>
      </c>
      <c r="P13" s="22"/>
      <c r="Q13" s="31">
        <f>siXPF!Q14/siXPF!$C$68</f>
        <v>0.47915336471898828</v>
      </c>
    </row>
    <row r="14" spans="1:17" x14ac:dyDescent="0.35">
      <c r="B14" s="30"/>
      <c r="C14" s="30">
        <f>siAQR!E15/siAQR!$C$66</f>
        <v>3.5956105355866699E-2</v>
      </c>
      <c r="D14" s="30">
        <f>siPRP19!E15/siPRP19!$C$66</f>
        <v>1.0622523780619326</v>
      </c>
      <c r="E14" s="30">
        <f>siCCDC16!E15/siCCDC16!$C$70</f>
        <v>1.1244256665393042</v>
      </c>
      <c r="F14" s="30">
        <f>siPPIE!E19/siPPIE!$C$66</f>
        <v>0.66085513613149949</v>
      </c>
      <c r="G14" s="30">
        <f>siISY1!E15/siISY1!$C$66</f>
        <v>1.1779027867722964</v>
      </c>
      <c r="H14" s="30">
        <f>siXPF!E15/siXPF!$C$68</f>
        <v>0.24511220169354397</v>
      </c>
      <c r="K14" s="22">
        <f>siMock!Q15/siMock!$C$70</f>
        <v>0.73253314373832912</v>
      </c>
      <c r="L14" s="22">
        <f>siAQR!Q15/siAQR!$C$66</f>
        <v>1.2656184850638359</v>
      </c>
      <c r="M14" s="22">
        <f>siPRP19!Q15/siPRP19!$C$66</f>
        <v>0.87087234671236857</v>
      </c>
      <c r="N14" s="22">
        <f>siCCDC16!Q15/siCCDC16!$C$70</f>
        <v>1.2339437043930739</v>
      </c>
      <c r="O14" s="22">
        <f>siPPIE!Q15/siPPIE!$C$66</f>
        <v>0.52528433332659574</v>
      </c>
      <c r="P14" s="22">
        <f>siISY1!Q15/siISY1!$C$66</f>
        <v>0.77413816275567437</v>
      </c>
      <c r="Q14" s="31">
        <f>siXPF!Q15/siXPF!$C$68</f>
        <v>0.9508943346894555</v>
      </c>
    </row>
    <row r="15" spans="1:17" x14ac:dyDescent="0.35">
      <c r="B15" s="30">
        <f>siMock!E16/siMock!$C$70</f>
        <v>0.25519715707349905</v>
      </c>
      <c r="C15" s="30">
        <f>siAQR!E16/siAQR!$C$66</f>
        <v>0.52632630707946237</v>
      </c>
      <c r="D15" s="30">
        <f>siPRP19!E16/siPRP19!$C$66</f>
        <v>1.233712335276218</v>
      </c>
      <c r="E15" s="30">
        <f>siCCDC16!E16/siCCDC16!$C$70</f>
        <v>1.5752142349268368</v>
      </c>
      <c r="F15" s="30">
        <f>siPPIE!E20/siPPIE!$C$66</f>
        <v>0.62254232626115713</v>
      </c>
      <c r="G15" s="30">
        <f>siISY1!E16/siISY1!$C$66</f>
        <v>1.1943956103354194</v>
      </c>
      <c r="H15" s="30">
        <f>siXPF!E16/siXPF!$C$68</f>
        <v>2.0159535173334469</v>
      </c>
      <c r="K15" s="22"/>
      <c r="L15" s="22">
        <f>siAQR!Q16/siAQR!$C$66</f>
        <v>0.94165822631319351</v>
      </c>
      <c r="M15" s="22">
        <f>siPRP19!Q16/siPRP19!$C$66</f>
        <v>0.67012432742363404</v>
      </c>
      <c r="N15" s="22"/>
      <c r="O15" s="22">
        <f>siPPIE!Q16/siPPIE!$C$66</f>
        <v>1.6028703465262131</v>
      </c>
      <c r="P15" s="22">
        <f>siISY1!Q16/siISY1!$C$66</f>
        <v>0.76646925006928601</v>
      </c>
      <c r="Q15" s="31">
        <f>siXPF!Q16/siXPF!$C$68</f>
        <v>0.77111166345591142</v>
      </c>
    </row>
    <row r="16" spans="1:17" x14ac:dyDescent="0.35">
      <c r="B16" s="30"/>
      <c r="C16" s="30">
        <f>siAQR!E17/siAQR!$C$66</f>
        <v>0.88904483195304673</v>
      </c>
      <c r="D16" s="30">
        <f>siPRP19!E17/siPRP19!$C$66</f>
        <v>0.77863193570015554</v>
      </c>
      <c r="E16" s="30">
        <f>siCCDC16!E17/siCCDC16!$C$70</f>
        <v>1.0369880917639187</v>
      </c>
      <c r="F16" s="30">
        <f>siPPIE!E21/siPPIE!$C$66</f>
        <v>0.67993828710882742</v>
      </c>
      <c r="G16" s="30">
        <f>siISY1!E17/siISY1!$C$66</f>
        <v>1.0136660797163008</v>
      </c>
      <c r="H16" s="30">
        <f>siXPF!E17/siXPF!$C$68</f>
        <v>0.61041992102254772</v>
      </c>
      <c r="K16" s="22"/>
      <c r="L16" s="22">
        <f>siAQR!Q17/siAQR!$C$66</f>
        <v>1.3541344403065931</v>
      </c>
      <c r="M16" s="22">
        <f>siPRP19!Q17/siPRP19!$C$66</f>
        <v>0.42898627089761565</v>
      </c>
      <c r="N16" s="22">
        <f>siCCDC16!Q17/siCCDC16!$C$70</f>
        <v>1.0894075700185095</v>
      </c>
      <c r="O16" s="22">
        <f>siPPIE!Q17/siPPIE!$C$66</f>
        <v>1.5471899141777625</v>
      </c>
      <c r="P16" s="22">
        <f>siISY1!Q17/siISY1!$C$66</f>
        <v>1.986305635143174</v>
      </c>
      <c r="Q16" s="31"/>
    </row>
    <row r="17" spans="2:17" x14ac:dyDescent="0.35">
      <c r="B17" s="30">
        <f>siMock!E18/siMock!$C$70</f>
        <v>0.82726015707118461</v>
      </c>
      <c r="C17" s="30">
        <f>siAQR!E18/siAQR!$C$66</f>
        <v>0.55966435211025223</v>
      </c>
      <c r="D17" s="30">
        <f>siPRP19!E18/siPRP19!$C$66</f>
        <v>1.2558882792087298</v>
      </c>
      <c r="E17" s="30">
        <f>siCCDC16!E18/siCCDC16!$C$70</f>
        <v>1.2479509430013918</v>
      </c>
      <c r="F17" s="30">
        <f>siPPIE!E22/siPPIE!$C$66</f>
        <v>1.0951016284709358</v>
      </c>
      <c r="G17" s="30">
        <f>siISY1!E18/siISY1!$C$66</f>
        <v>0.8069966412025118</v>
      </c>
      <c r="H17" s="30">
        <f>siXPF!E18/siXPF!$C$68</f>
        <v>0.67522279697194698</v>
      </c>
      <c r="K17" s="22">
        <f>siMock!Q18/siMock!$C$70</f>
        <v>0.11609311724835453</v>
      </c>
      <c r="L17" s="22">
        <f>siAQR!Q18/siAQR!$C$66</f>
        <v>0.59056116578628648</v>
      </c>
      <c r="M17" s="22">
        <f>siPRP19!Q18/siPRP19!$C$66</f>
        <v>0.90758481326966167</v>
      </c>
      <c r="N17" s="22">
        <f>siCCDC16!Q18/siCCDC16!$C$70</f>
        <v>1.798811723643881</v>
      </c>
      <c r="O17" s="22">
        <f>siPPIE!Q18/siPPIE!$C$66</f>
        <v>1.1382680080075647</v>
      </c>
      <c r="P17" s="22">
        <f>siISY1!Q18/siISY1!$C$66</f>
        <v>1.4789668925291475</v>
      </c>
      <c r="Q17" s="31"/>
    </row>
    <row r="18" spans="2:17" x14ac:dyDescent="0.35">
      <c r="B18" s="30">
        <f>siMock!E19/siMock!$C$70</f>
        <v>0.75735364768807045</v>
      </c>
      <c r="C18" s="30">
        <f>siAQR!E19/siAQR!$C$66</f>
        <v>0.43185964383358871</v>
      </c>
      <c r="D18" s="30">
        <f>siPRP19!E19/siPRP19!$C$66</f>
        <v>0.53788626982235432</v>
      </c>
      <c r="E18" s="30">
        <f>siCCDC16!E19/siCCDC16!$C$70</f>
        <v>0.38427477695666229</v>
      </c>
      <c r="F18" s="30">
        <f>siPPIE!E23/siPPIE!$C$66</f>
        <v>1.6919521088552893</v>
      </c>
      <c r="G18" s="30">
        <f>siISY1!E19/siISY1!$C$66</f>
        <v>1.1571541139725894</v>
      </c>
      <c r="H18" s="30">
        <f>siXPF!E19/siXPF!$C$68</f>
        <v>1.4519900522349798</v>
      </c>
      <c r="K18" s="22">
        <f>siMock!Q19/siMock!$C$70</f>
        <v>1.180546360537063</v>
      </c>
      <c r="L18" s="22">
        <f>siAQR!Q19/siAQR!$C$66</f>
        <v>0.63777450086211218</v>
      </c>
      <c r="M18" s="22">
        <f>siPRP19!Q19/siPRP19!$C$66</f>
        <v>0.3645971638764719</v>
      </c>
      <c r="N18" s="22"/>
      <c r="O18" s="22">
        <f>siPPIE!Q19/siPPIE!$C$66</f>
        <v>0.94662625006543821</v>
      </c>
      <c r="P18" s="22">
        <f>siISY1!Q19/siISY1!$C$66</f>
        <v>1.6864985127906598</v>
      </c>
      <c r="Q18" s="31">
        <f>siXPF!Q19/siXPF!$C$68</f>
        <v>4.5527083094143606E-2</v>
      </c>
    </row>
    <row r="19" spans="2:17" x14ac:dyDescent="0.35">
      <c r="B19" s="30">
        <f>siMock!E20/siMock!$C$70</f>
        <v>1.4126402280590533</v>
      </c>
      <c r="C19" s="30">
        <f>siAQR!E20/siAQR!$C$66</f>
        <v>1.9103372413772632</v>
      </c>
      <c r="D19" s="30">
        <f>siPRP19!E20/siPRP19!$C$66</f>
        <v>1.0670477953161228</v>
      </c>
      <c r="E19" s="30">
        <f>siCCDC16!E20/siCCDC16!$C$70</f>
        <v>0.56755262231573289</v>
      </c>
      <c r="F19" s="30">
        <f>siPPIE!E24/siPPIE!$C$66</f>
        <v>0.76615374085770116</v>
      </c>
      <c r="G19" s="30">
        <f>siISY1!E20/siISY1!$C$66</f>
        <v>1.2202935979274065</v>
      </c>
      <c r="H19" s="30">
        <f>siXPF!E20/siXPF!$C$68</f>
        <v>0.46294833619980791</v>
      </c>
      <c r="K19" s="22">
        <f>siMock!Q20/siMock!$C$70</f>
        <v>0.93038850844576615</v>
      </c>
      <c r="L19" s="22">
        <f>siAQR!Q20/siAQR!$C$66</f>
        <v>0.86370705837390294</v>
      </c>
      <c r="M19" s="22">
        <f>siPRP19!Q20/siPRP19!$C$66</f>
        <v>0.62877303849862254</v>
      </c>
      <c r="N19" s="22"/>
      <c r="O19" s="22">
        <f>siPPIE!Q20/siPPIE!$C$66</f>
        <v>0.83624094990170572</v>
      </c>
      <c r="P19" s="22">
        <f>siISY1!Q20/siISY1!$C$66</f>
        <v>2.1135522112333991</v>
      </c>
      <c r="Q19" s="31">
        <f>siXPF!Q20/siXPF!$C$68</f>
        <v>8.7651716505806526E-2</v>
      </c>
    </row>
    <row r="20" spans="2:17" x14ac:dyDescent="0.35">
      <c r="B20" s="30"/>
      <c r="C20" s="30">
        <f>siAQR!E21/siAQR!$C$66</f>
        <v>0.85417878630581578</v>
      </c>
      <c r="D20" s="30">
        <f>siPRP19!E21/siPRP19!$C$66</f>
        <v>1.0576698696245417</v>
      </c>
      <c r="E20" s="30">
        <f>siCCDC16!E21/siCCDC16!$C$70</f>
        <v>0.60524885014302388</v>
      </c>
      <c r="F20" s="30">
        <f>siPPIE!E25/siPPIE!$C$66</f>
        <v>0.77552480291070991</v>
      </c>
      <c r="G20" s="30">
        <f>siISY1!E21/siISY1!$C$66</f>
        <v>1.1376700891101721</v>
      </c>
      <c r="H20" s="30">
        <f>siXPF!E21/siXPF!$C$68</f>
        <v>1.4562826431472848</v>
      </c>
      <c r="K20" s="22">
        <f>siMock!Q21/siMock!$C$70</f>
        <v>0.2449753158881624</v>
      </c>
      <c r="L20" s="22">
        <f>siAQR!Q21/siAQR!$C$66</f>
        <v>0.89333830545673931</v>
      </c>
      <c r="M20" s="22">
        <f>siPRP19!Q21/siPRP19!$C$66</f>
        <v>1.2562117078780968</v>
      </c>
      <c r="N20" s="22">
        <f>siCCDC16!Q21/siCCDC16!$C$70</f>
        <v>0.47183708016723613</v>
      </c>
      <c r="O20" s="22">
        <f>siPPIE!Q21/siPPIE!$C$66</f>
        <v>0.30063721274353661</v>
      </c>
      <c r="P20" s="22">
        <f>siISY1!Q21/siISY1!$C$66</f>
        <v>1.689963663780738</v>
      </c>
      <c r="Q20" s="31">
        <f>siXPF!Q21/siXPF!$C$68</f>
        <v>6.1361789084989675E-2</v>
      </c>
    </row>
    <row r="21" spans="2:17" x14ac:dyDescent="0.35">
      <c r="B21" s="30">
        <f>siMock!E22/siMock!$C$70</f>
        <v>1.4692237374907695</v>
      </c>
      <c r="C21" s="30">
        <f>siAQR!E22/siAQR!$C$66</f>
        <v>0.90586837324157299</v>
      </c>
      <c r="D21" s="30">
        <f>siPRP19!E22/siPRP19!$C$66</f>
        <v>3.1907626506953424</v>
      </c>
      <c r="E21" s="30">
        <f>siCCDC16!E22/siCCDC16!$C$70</f>
        <v>0.49686513503945734</v>
      </c>
      <c r="F21" s="30">
        <f>siPPIE!E26/siPPIE!$C$66</f>
        <v>0.74962259938469444</v>
      </c>
      <c r="G21" s="30">
        <f>siISY1!E22/siISY1!$C$66</f>
        <v>0.99112578323400624</v>
      </c>
      <c r="H21" s="30">
        <f>siXPF!E22/siXPF!$C$68</f>
        <v>2.4606136864899213</v>
      </c>
      <c r="K21" s="22">
        <f>siMock!Q22/siMock!$C$70</f>
        <v>1.016887059763903</v>
      </c>
      <c r="L21" s="22">
        <f>siAQR!Q22/siAQR!$C$66</f>
        <v>0.52623210846910429</v>
      </c>
      <c r="M21" s="22">
        <f>siPRP19!Q22/siPRP19!$C$66</f>
        <v>1.0041674197973336</v>
      </c>
      <c r="N21" s="22">
        <f>siCCDC16!Q22/siCCDC16!$C$70</f>
        <v>1.2212767081213549</v>
      </c>
      <c r="O21" s="22">
        <f>siPPIE!Q22/siPPIE!$C$66</f>
        <v>0.28760741247176491</v>
      </c>
      <c r="P21" s="22">
        <f>siISY1!Q22/siISY1!$C$66</f>
        <v>1.7147574893703343</v>
      </c>
      <c r="Q21" s="31">
        <f>siXPF!Q22/siXPF!$C$68</f>
        <v>4.8951526249414609E-2</v>
      </c>
    </row>
    <row r="22" spans="2:17" x14ac:dyDescent="0.35">
      <c r="B22" s="30">
        <f>siMock!E23/siMock!$C$70</f>
        <v>1.3205035466759942</v>
      </c>
      <c r="C22" s="30"/>
      <c r="D22" s="30"/>
      <c r="E22" s="30"/>
      <c r="F22" s="30">
        <f>siPPIE!E27/siPPIE!$C$66</f>
        <v>0.6688145746185028</v>
      </c>
      <c r="G22" s="30">
        <f>siISY1!E23/siISY1!$C$66</f>
        <v>1.2407805816734234</v>
      </c>
      <c r="H22" s="30">
        <f>siXPF!E23/siXPF!$C$68</f>
        <v>1.0050672302629287</v>
      </c>
      <c r="K22" s="22"/>
      <c r="L22" s="22">
        <f>siAQR!Q23/siAQR!$C$66</f>
        <v>1.5915787290470298</v>
      </c>
      <c r="M22" s="22">
        <f>siPRP19!Q23/siPRP19!$C$66</f>
        <v>1.4235243097529757</v>
      </c>
      <c r="N22" s="22"/>
      <c r="O22" s="22"/>
      <c r="P22" s="22">
        <f>siISY1!Q23/siISY1!$C$66</f>
        <v>1.399789451579128</v>
      </c>
      <c r="Q22" s="31">
        <f>siXPF!Q23/siXPF!$C$68</f>
        <v>2.9367230356910925E-3</v>
      </c>
    </row>
    <row r="23" spans="2:17" x14ac:dyDescent="0.35">
      <c r="B23" s="30">
        <f>siMock!E24/siMock!$C$70</f>
        <v>1.4465732333457364</v>
      </c>
      <c r="C23" s="30">
        <f>siAQR!E24/siAQR!$C$66</f>
        <v>1.350902271146269</v>
      </c>
      <c r="D23" s="30">
        <f>siPRP19!E24/siPRP19!$C$66</f>
        <v>0.8262566566924423</v>
      </c>
      <c r="E23" s="30"/>
      <c r="F23" s="30">
        <f>siPPIE!E28/siPPIE!$C$66</f>
        <v>1.1194229323932272</v>
      </c>
      <c r="G23" s="30">
        <f>siISY1!E24/siISY1!$C$66</f>
        <v>0.13434815691903143</v>
      </c>
      <c r="H23" s="30">
        <f>siXPF!E24/siXPF!$C$68</f>
        <v>1.8357969570624675</v>
      </c>
      <c r="K23" s="22">
        <f>siMock!Q24/siMock!$C$70</f>
        <v>0.34425982809184991</v>
      </c>
      <c r="L23" s="22">
        <f>siAQR!Q24/siAQR!$C$66</f>
        <v>0.31711086295256524</v>
      </c>
      <c r="M23" s="22">
        <f>siPRP19!Q24/siPRP19!$C$66</f>
        <v>1.0599947014006248</v>
      </c>
      <c r="N23" s="22"/>
      <c r="O23" s="22"/>
      <c r="P23" s="22">
        <f>siISY1!Q24/siISY1!$C$66</f>
        <v>2.0945801458884525</v>
      </c>
      <c r="Q23" s="31">
        <f>siXPF!Q24/siXPF!$C$68</f>
        <v>0.20933684610917272</v>
      </c>
    </row>
    <row r="24" spans="2:17" x14ac:dyDescent="0.35">
      <c r="B24" s="30">
        <f>siMock!E25/siMock!$C$70</f>
        <v>0.13317570271127496</v>
      </c>
      <c r="C24" s="30">
        <f>siAQR!E25/siAQR!$C$66</f>
        <v>1.044742244538919</v>
      </c>
      <c r="D24" s="30">
        <f>siPRP19!E25/siPRP19!$C$66</f>
        <v>0.68289644727949417</v>
      </c>
      <c r="E24" s="30">
        <f>siCCDC16!E25/siCCDC16!$C$70</f>
        <v>0.48335151509681401</v>
      </c>
      <c r="F24" s="30">
        <f>siPPIE!E29/siPPIE!$C$66</f>
        <v>0.72421436511494586</v>
      </c>
      <c r="G24" s="30">
        <f>siISY1!E25/siISY1!$C$66</f>
        <v>0.33474378416296746</v>
      </c>
      <c r="H24" s="30">
        <f>siXPF!E25/siXPF!$C$68</f>
        <v>1.3704703537103875</v>
      </c>
      <c r="K24" s="22">
        <f>siMock!Q25/siMock!$C$70</f>
        <v>2.5908150041100964</v>
      </c>
      <c r="L24" s="22">
        <f>siAQR!Q25/siAQR!$C$66</f>
        <v>0.69001705016674375</v>
      </c>
      <c r="M24" s="22">
        <f>siPRP19!Q25/siPRP19!$C$66</f>
        <v>0.84138462615766763</v>
      </c>
      <c r="N24" s="22"/>
      <c r="O24" s="22"/>
      <c r="P24" s="22">
        <f>siISY1!Q25/siISY1!$C$66</f>
        <v>1.5698125681767647</v>
      </c>
      <c r="Q24" s="31"/>
    </row>
    <row r="25" spans="2:17" x14ac:dyDescent="0.35">
      <c r="B25" s="30">
        <f>siMock!E26/siMock!$C$70</f>
        <v>1.4183395200396678</v>
      </c>
      <c r="C25" s="30">
        <f>siAQR!E26/siAQR!$C$66</f>
        <v>2.077306757147888</v>
      </c>
      <c r="D25" s="30">
        <f>siPRP19!E26/siPRP19!$C$66</f>
        <v>0.76545447600354311</v>
      </c>
      <c r="E25" s="30">
        <f>siCCDC16!E26/siCCDC16!$C$70</f>
        <v>0.60866476191049257</v>
      </c>
      <c r="F25" s="30">
        <f>siPPIE!E30/siPPIE!$C$66</f>
        <v>0.73232922078277862</v>
      </c>
      <c r="G25" s="30">
        <f>siISY1!E26/siISY1!$C$66</f>
        <v>0.40318681208336932</v>
      </c>
      <c r="H25" s="30">
        <f>siXPF!E26/siXPF!$C$68</f>
        <v>1.311448194595741</v>
      </c>
      <c r="K25" s="22">
        <f>siMock!Q26/siMock!$C$70</f>
        <v>0.28665809758409649</v>
      </c>
      <c r="L25" s="22">
        <f>siAQR!Q26/siAQR!$C$66</f>
        <v>2.0308711390200367</v>
      </c>
      <c r="M25" s="22">
        <f>siPRP19!Q26/siPRP19!$C$66</f>
        <v>1.514164742627063</v>
      </c>
      <c r="N25" s="22">
        <f>siCCDC16!Q26/siCCDC16!$C$70</f>
        <v>1.6838050463001499</v>
      </c>
      <c r="O25" s="22">
        <f>siPPIE!Q26/siPPIE!$C$66</f>
        <v>0.14174987314081247</v>
      </c>
      <c r="P25" s="22"/>
      <c r="Q25" s="31">
        <f>siXPF!Q26/siXPF!$C$68</f>
        <v>0.27682946433900968</v>
      </c>
    </row>
    <row r="26" spans="2:17" x14ac:dyDescent="0.35">
      <c r="B26" s="30">
        <f>siMock!E27/siMock!$C$70</f>
        <v>0.78292619356035231</v>
      </c>
      <c r="C26" s="30">
        <f>siAQR!E27/siAQR!$C$66</f>
        <v>0.50772984878756378</v>
      </c>
      <c r="D26" s="30">
        <f>siPRP19!E27/siPRP19!$C$66</f>
        <v>1.4792495035360478E-2</v>
      </c>
      <c r="E26" s="30">
        <f>siCCDC16!E27/siCCDC16!$C$70</f>
        <v>1.3095114858669299</v>
      </c>
      <c r="F26" s="30">
        <f>siPPIE!E31/siPPIE!$C$66</f>
        <v>0.13825793616389512</v>
      </c>
      <c r="G26" s="30">
        <f>siISY1!E27/siISY1!$C$66</f>
        <v>0.62000722060808799</v>
      </c>
      <c r="H26" s="30">
        <f>siXPF!E27/siXPF!$C$68</f>
        <v>1.9053388319799971</v>
      </c>
      <c r="K26" s="22">
        <f>siMock!Q27/siMock!$C$70</f>
        <v>0.38972123038531253</v>
      </c>
      <c r="L26" s="22">
        <f>siAQR!Q27/siAQR!$C$66</f>
        <v>0.81093501372262655</v>
      </c>
      <c r="M26" s="22">
        <f>siPRP19!Q27/siPRP19!$C$66</f>
        <v>1.7800619564243549</v>
      </c>
      <c r="N26" s="22">
        <f>siCCDC16!Q27/siCCDC16!$C$70</f>
        <v>1.6272630579259151</v>
      </c>
      <c r="O26" s="22"/>
      <c r="P26" s="22">
        <f>siISY1!Q27/siISY1!$C$66</f>
        <v>2.3181076464234436</v>
      </c>
      <c r="Q26" s="31">
        <f>siXPF!Q27/siXPF!$C$68</f>
        <v>0.2006535852842814</v>
      </c>
    </row>
    <row r="27" spans="2:17" x14ac:dyDescent="0.35">
      <c r="B27" s="30">
        <f>siMock!E28/siMock!$C$70</f>
        <v>1.8758609183238004</v>
      </c>
      <c r="C27" s="30">
        <f>siAQR!E28/siAQR!$C$66</f>
        <v>0.41360296158185916</v>
      </c>
      <c r="D27" s="30">
        <f>siPRP19!E28/siPRP19!$C$66</f>
        <v>0.79705351722950291</v>
      </c>
      <c r="E27" s="30">
        <f>siCCDC16!E28/siCCDC16!$C$70</f>
        <v>0.88007442522194024</v>
      </c>
      <c r="F27" s="30">
        <f>siPPIE!E32/siPPIE!$C$66</f>
        <v>0.89686701432292149</v>
      </c>
      <c r="G27" s="30">
        <f>siISY1!E28/siISY1!$C$66</f>
        <v>0.44398903146963381</v>
      </c>
      <c r="H27" s="30">
        <f>siXPF!E28/siXPF!$C$68</f>
        <v>0.41900834965566841</v>
      </c>
      <c r="K27" s="22">
        <f>siMock!Q28/siMock!$C$70</f>
        <v>0.41252307906662444</v>
      </c>
      <c r="L27" s="22">
        <f>siAQR!Q28/siAQR!$C$66</f>
        <v>1.4947858559074696</v>
      </c>
      <c r="M27" s="22">
        <f>siPRP19!Q28/siPRP19!$C$66</f>
        <v>0.97455382104543042</v>
      </c>
      <c r="N27" s="22">
        <f>siCCDC16!Q28/siCCDC16!$C$70</f>
        <v>2.0978505003745664</v>
      </c>
      <c r="O27" s="22"/>
      <c r="P27" s="22">
        <f>siISY1!Q28/siISY1!$C$66</f>
        <v>1.4708198068378988</v>
      </c>
      <c r="Q27" s="31">
        <f>siXPF!Q28/siXPF!$C$68</f>
        <v>0.24483252793819682</v>
      </c>
    </row>
    <row r="28" spans="2:17" x14ac:dyDescent="0.35">
      <c r="B28" s="30">
        <f>siMock!E29/siMock!$C$70</f>
        <v>1.755595372633002</v>
      </c>
      <c r="C28" s="30">
        <f>siAQR!E29/siAQR!$C$66</f>
        <v>1.0171886552269995</v>
      </c>
      <c r="D28" s="30">
        <f>siPRP19!E29/siPRP19!$C$66</f>
        <v>0.87504590158085782</v>
      </c>
      <c r="E28" s="30">
        <f>siCCDC16!E29/siCCDC16!$C$70</f>
        <v>1.7006633886675366</v>
      </c>
      <c r="F28" s="30">
        <f>siPPIE!E33/siPPIE!$C$66</f>
        <v>0.42996905515240302</v>
      </c>
      <c r="G28" s="30">
        <f>siISY1!E29/siISY1!$C$66</f>
        <v>0.57123357411234066</v>
      </c>
      <c r="H28" s="30"/>
      <c r="K28" s="22">
        <f>siMock!Q29/siMock!$C$70</f>
        <v>0.31933915590263323</v>
      </c>
      <c r="L28" s="22">
        <f>siAQR!Q29/siAQR!$C$66</f>
        <v>0.79360180837384675</v>
      </c>
      <c r="M28" s="22">
        <f>siPRP19!Q29/siPRP19!$C$66</f>
        <v>0.91449245462714823</v>
      </c>
      <c r="N28" s="22">
        <f>siCCDC16!Q29/siCCDC16!$C$70</f>
        <v>2.5464957400385564</v>
      </c>
      <c r="O28" s="22">
        <f>siPPIE!Q29/siPPIE!$C$66</f>
        <v>0.12487869471484436</v>
      </c>
      <c r="P28" s="22">
        <f>siISY1!Q29/siISY1!$C$66</f>
        <v>1.4326471479307661</v>
      </c>
      <c r="Q28" s="31">
        <f>siXPF!Q29/siXPF!$C$68</f>
        <v>0.49236490326595117</v>
      </c>
    </row>
    <row r="29" spans="2:17" x14ac:dyDescent="0.35">
      <c r="B29" s="30">
        <f>siMock!E30/siMock!$C$70</f>
        <v>0.76061426430575774</v>
      </c>
      <c r="C29" s="30">
        <f>siAQR!E30/siAQR!$C$66</f>
        <v>1.5901330282691122</v>
      </c>
      <c r="D29" s="30">
        <f>siPRP19!E30/siPRP19!$C$66</f>
        <v>0.8631061437753984</v>
      </c>
      <c r="E29" s="30">
        <f>siCCDC16!E30/siCCDC16!$C$70</f>
        <v>0.85072441240210883</v>
      </c>
      <c r="F29" s="30">
        <f>siPPIE!E34/siPPIE!$C$66</f>
        <v>1.4522696134249136</v>
      </c>
      <c r="G29" s="30">
        <f>siISY1!E30/siISY1!$C$66</f>
        <v>1.4295459840464484</v>
      </c>
      <c r="H29" s="30">
        <f>siXPF!E30/siXPF!$C$68</f>
        <v>1.5448191511192642</v>
      </c>
      <c r="K29" s="22">
        <f>siMock!Q30/siMock!$C$70</f>
        <v>0.65395225204700635</v>
      </c>
      <c r="L29" s="22">
        <f>siAQR!Q30/siAQR!$C$66</f>
        <v>0.66930029683818704</v>
      </c>
      <c r="M29" s="22">
        <f>siPRP19!Q30/siPRP19!$C$66</f>
        <v>1.2378169281658571</v>
      </c>
      <c r="N29" s="22">
        <f>siCCDC16!Q30/siCCDC16!$C$70</f>
        <v>1.0095143005469907</v>
      </c>
      <c r="O29" s="22">
        <f>siPPIE!Q30/siPPIE!$C$66</f>
        <v>0.75885952750138208</v>
      </c>
      <c r="P29" s="22">
        <f>siISY1!Q30/siISY1!$C$66</f>
        <v>1.3940549731587217</v>
      </c>
      <c r="Q29" s="31">
        <f>siXPF!Q30/siXPF!$C$68</f>
        <v>0.56137774600014601</v>
      </c>
    </row>
    <row r="30" spans="2:17" x14ac:dyDescent="0.35">
      <c r="B30" s="30"/>
      <c r="C30" s="30">
        <f>siAQR!E31/siAQR!$C$66</f>
        <v>1.0805291229175809</v>
      </c>
      <c r="D30" s="30">
        <f>siPRP19!E31/siPRP19!$C$66</f>
        <v>0.4484043379641468</v>
      </c>
      <c r="E30" s="30">
        <f>siCCDC16!E31/siCCDC16!$C$70</f>
        <v>0.8440355558942978</v>
      </c>
      <c r="F30" s="30">
        <f>siPPIE!E35/siPPIE!$C$66</f>
        <v>1.6409916071959789</v>
      </c>
      <c r="G30" s="30">
        <f>siISY1!E31/siISY1!$C$66</f>
        <v>1.2544683425946885</v>
      </c>
      <c r="H30" s="30">
        <f>siXPF!E31/siXPF!$C$68</f>
        <v>1.131583196443779</v>
      </c>
      <c r="K30" s="22">
        <f>siMock!Q31/siMock!$C$70</f>
        <v>0.73194118376859485</v>
      </c>
      <c r="L30" s="22">
        <f>siAQR!Q31/siAQR!$C$66</f>
        <v>1.7570023960434613</v>
      </c>
      <c r="M30" s="22">
        <f>siPRP19!Q31/siPRP19!$C$66</f>
        <v>0.97037665244879179</v>
      </c>
      <c r="N30" s="22">
        <f>siCCDC16!Q31/siCCDC16!$C$70</f>
        <v>1.3636883407059901</v>
      </c>
      <c r="O30" s="22"/>
      <c r="P30" s="22"/>
      <c r="Q30" s="31">
        <f>siXPF!Q31/siXPF!$C$68</f>
        <v>0.49379566783368894</v>
      </c>
    </row>
    <row r="31" spans="2:17" x14ac:dyDescent="0.35">
      <c r="B31" s="30">
        <f>siMock!E32/siMock!$C$70</f>
        <v>1.0057312511619008</v>
      </c>
      <c r="C31" s="30">
        <f>siAQR!E32/siAQR!$C$66</f>
        <v>0.48247569713270283</v>
      </c>
      <c r="D31" s="30">
        <f>siPRP19!E32/siPRP19!$C$66</f>
        <v>0.17390615002738433</v>
      </c>
      <c r="E31" s="30">
        <f>siCCDC16!E32/siCCDC16!$C$70</f>
        <v>1.1665779942162002</v>
      </c>
      <c r="F31" s="30">
        <f>siPPIE!E36/siPPIE!$C$66</f>
        <v>2.7086225065165404</v>
      </c>
      <c r="G31" s="30">
        <f>siISY1!E32/siISY1!$C$66</f>
        <v>1.2340509653214107</v>
      </c>
      <c r="H31" s="30">
        <f>siXPF!E32/siXPF!$C$68</f>
        <v>0.81464031261705361</v>
      </c>
      <c r="K31" s="22">
        <f>siMock!Q32/siMock!$C$70</f>
        <v>0.26657233724045809</v>
      </c>
      <c r="L31" s="22">
        <f>siAQR!Q32/siAQR!$C$66</f>
        <v>0.96487702694143873</v>
      </c>
      <c r="M31" s="22">
        <f>siPRP19!Q32/siPRP19!$C$66</f>
        <v>1.1691482635838431</v>
      </c>
      <c r="N31" s="22">
        <f>siCCDC16!Q32/siCCDC16!$C$70</f>
        <v>0.87088864664366128</v>
      </c>
      <c r="O31" s="22">
        <f>siPPIE!Q32/siPPIE!$C$66</f>
        <v>8.191227868476042E-2</v>
      </c>
      <c r="P31" s="22"/>
      <c r="Q31" s="31">
        <f>siXPF!Q32/siXPF!$C$68</f>
        <v>0.45620674237139164</v>
      </c>
    </row>
    <row r="32" spans="2:17" x14ac:dyDescent="0.35">
      <c r="B32" s="30"/>
      <c r="C32" s="30">
        <f>siAQR!E33/siAQR!$C$66</f>
        <v>1.2404958809420366</v>
      </c>
      <c r="D32" s="30">
        <f>siPRP19!E33/siPRP19!$C$66</f>
        <v>6.3817836829533639E-2</v>
      </c>
      <c r="E32" s="30"/>
      <c r="F32" s="30">
        <f>siPPIE!E37/siPPIE!$C$66</f>
        <v>1.1474970167774585</v>
      </c>
      <c r="G32" s="30">
        <f>siISY1!E33/siISY1!$C$66</f>
        <v>1.0421435736946638</v>
      </c>
      <c r="H32" s="30">
        <f>siXPF!E33/siXPF!$C$68</f>
        <v>0.45280458989800271</v>
      </c>
      <c r="K32" s="22">
        <f>siMock!Q33/siMock!$C$70</f>
        <v>0.76433921220176049</v>
      </c>
      <c r="L32" s="22">
        <f>siAQR!Q33/siAQR!$C$66</f>
        <v>1.5546538653509536</v>
      </c>
      <c r="M32" s="22">
        <f>siPRP19!Q33/siPRP19!$C$66</f>
        <v>1.1374751409308215</v>
      </c>
      <c r="N32" s="22">
        <f>siCCDC16!Q33/siCCDC16!$C$70</f>
        <v>1.9523606641441518</v>
      </c>
      <c r="O32" s="22">
        <f>siPPIE!Q33/siPPIE!$C$66</f>
        <v>0.17966968542650955</v>
      </c>
      <c r="P32" s="22">
        <f>siISY1!Q33/siISY1!$C$66</f>
        <v>2.1842264003384022</v>
      </c>
      <c r="Q32" s="31">
        <f>siXPF!Q33/siXPF!$C$68</f>
        <v>0.53558237450801949</v>
      </c>
    </row>
    <row r="33" spans="2:17" x14ac:dyDescent="0.35">
      <c r="B33" s="30">
        <f>siMock!E34/siMock!$C$70</f>
        <v>0.60179767664293271</v>
      </c>
      <c r="C33" s="30">
        <f>siAQR!E34/siAQR!$C$66</f>
        <v>0.69957738281449655</v>
      </c>
      <c r="D33" s="30">
        <f>siPRP19!E34/siPRP19!$C$66</f>
        <v>3.3195754962990609</v>
      </c>
      <c r="E33" s="30">
        <f>siCCDC16!E34/siCCDC16!$C$70</f>
        <v>0.64683636981152015</v>
      </c>
      <c r="F33" s="30">
        <f>siPPIE!E38/siPPIE!$C$66</f>
        <v>0.80700123666125312</v>
      </c>
      <c r="G33" s="30">
        <f>siISY1!E34/siISY1!$C$66</f>
        <v>1.4392236300427534</v>
      </c>
      <c r="H33" s="30">
        <f>siXPF!E34/siXPF!$C$68</f>
        <v>0.8254019566206301</v>
      </c>
      <c r="K33" s="22">
        <f>siMock!Q34/siMock!$C$70</f>
        <v>0.72211034197286128</v>
      </c>
      <c r="L33" s="22">
        <f>siAQR!Q34/siAQR!$C$66</f>
        <v>1.4464474258503837</v>
      </c>
      <c r="M33" s="22">
        <f>siPRP19!Q34/siPRP19!$C$66</f>
        <v>4.4689169158963052E-2</v>
      </c>
      <c r="N33" s="22">
        <f>siCCDC16!Q34/siCCDC16!$C$70</f>
        <v>2.194227926907907</v>
      </c>
      <c r="O33" s="22"/>
      <c r="P33" s="22">
        <f>siISY1!Q34/siISY1!$C$66</f>
        <v>2.0661711634495492</v>
      </c>
      <c r="Q33" s="31"/>
    </row>
    <row r="34" spans="2:17" x14ac:dyDescent="0.35">
      <c r="B34" s="30">
        <f>siMock!E35/siMock!$C$70</f>
        <v>1.8212311576377385</v>
      </c>
      <c r="C34" s="30">
        <f>siAQR!E35/siAQR!$C$66</f>
        <v>0.9501595682676568</v>
      </c>
      <c r="D34" s="30">
        <f>siPRP19!E35/siPRP19!$C$66</f>
        <v>1.2987142703626893</v>
      </c>
      <c r="E34" s="30">
        <f>siCCDC16!E35/siCCDC16!$C$70</f>
        <v>0.67441429750499682</v>
      </c>
      <c r="F34" s="30">
        <f>siPPIE!E39/siPPIE!$C$66</f>
        <v>2.1478565297984074</v>
      </c>
      <c r="G34" s="30">
        <f>siISY1!E35/siISY1!$C$66</f>
        <v>1.1693756028141815</v>
      </c>
      <c r="H34" s="30">
        <f>siXPF!E35/siXPF!$C$68</f>
        <v>1.4847832117926205</v>
      </c>
      <c r="K34" s="22">
        <f>siMock!Q35/siMock!$C$70</f>
        <v>1.1208663730981394</v>
      </c>
      <c r="L34" s="22">
        <f>siAQR!Q35/siAQR!$C$66</f>
        <v>1.8536709931216369</v>
      </c>
      <c r="M34" s="22">
        <f>siPRP19!Q35/siPRP19!$C$66</f>
        <v>0.83018477919078815</v>
      </c>
      <c r="N34" s="22">
        <f>siCCDC16!Q35/siCCDC16!$C$70</f>
        <v>0.50519193477162816</v>
      </c>
      <c r="O34" s="22">
        <f>siPPIE!Q35/siPPIE!$C$66</f>
        <v>0.98503211226060838</v>
      </c>
      <c r="P34" s="22">
        <f>siISY1!Q35/siISY1!$C$66</f>
        <v>1.0768140102992705</v>
      </c>
      <c r="Q34" s="31"/>
    </row>
    <row r="35" spans="2:17" x14ac:dyDescent="0.35">
      <c r="B35" s="30">
        <f>siMock!E36/siMock!$C$70</f>
        <v>4.2865453433041469E-2</v>
      </c>
      <c r="C35" s="30">
        <f>siAQR!E36/siAQR!$C$66</f>
        <v>0.55359730056030743</v>
      </c>
      <c r="D35" s="30">
        <f>siPRP19!E36/siPRP19!$C$66</f>
        <v>0.5810064786764737</v>
      </c>
      <c r="E35" s="30">
        <f>siCCDC16!E36/siCCDC16!$C$70</f>
        <v>1.3155678750736681</v>
      </c>
      <c r="F35" s="30">
        <f>siPPIE!E40/siPPIE!$C$66</f>
        <v>0.77162056494133724</v>
      </c>
      <c r="G35" s="30">
        <f>siISY1!E36/siISY1!$C$66</f>
        <v>0.59957592204026222</v>
      </c>
      <c r="H35" s="30">
        <f>siXPF!E36/siXPF!$C$68</f>
        <v>0.49754406889897951</v>
      </c>
      <c r="K35" s="22">
        <f>siMock!Q36/siMock!$C$70</f>
        <v>2.7799650935008885E-2</v>
      </c>
      <c r="L35" s="22">
        <f>siAQR!Q36/siAQR!$C$66</f>
        <v>1.4234550324084378</v>
      </c>
      <c r="M35" s="22">
        <f>siPRP19!Q36/siPRP19!$C$66</f>
        <v>1.1912808427785626</v>
      </c>
      <c r="N35" s="22">
        <f>siCCDC16!Q36/siCCDC16!$C$70</f>
        <v>1.9261588676294745</v>
      </c>
      <c r="O35" s="22">
        <f>siPPIE!Q36/siPPIE!$C$66</f>
        <v>1.0250163992636296</v>
      </c>
      <c r="P35" s="22">
        <f>siISY1!Q36/siISY1!$C$66</f>
        <v>2.6607893840213634</v>
      </c>
      <c r="Q35" s="31"/>
    </row>
    <row r="36" spans="2:17" x14ac:dyDescent="0.35">
      <c r="B36" s="30">
        <f>siMock!E37/siMock!$C$70</f>
        <v>0.33888350847216053</v>
      </c>
      <c r="C36" s="30">
        <f>siAQR!E37/siAQR!$C$66</f>
        <v>2.3635485702253667</v>
      </c>
      <c r="D36" s="30">
        <f>siPRP19!E37/siPRP19!$C$66</f>
        <v>0.31375953741539869</v>
      </c>
      <c r="E36" s="30">
        <f>siCCDC16!E37/siCCDC16!$C$70</f>
        <v>0.43209106994279384</v>
      </c>
      <c r="F36" s="30">
        <f>siPPIE!E41/siPPIE!$C$66</f>
        <v>0.81143706078416367</v>
      </c>
      <c r="G36" s="30">
        <f>siISY1!E37/siISY1!$C$66</f>
        <v>0.79417919581904273</v>
      </c>
      <c r="H36" s="30">
        <f>siXPF!E37/siXPF!$C$68</f>
        <v>0.3386617354162571</v>
      </c>
      <c r="K36" s="22">
        <f>siMock!Q37/siMock!$C$70</f>
        <v>2.0201730825004809</v>
      </c>
      <c r="L36" s="22">
        <f>siAQR!Q37/siAQR!$C$66</f>
        <v>0.71003276752137179</v>
      </c>
      <c r="M36" s="22">
        <f>siPRP19!Q37/siPRP19!$C$66</f>
        <v>0.89399117254784877</v>
      </c>
      <c r="N36" s="22">
        <f>siCCDC16!Q37/siCCDC16!$C$70</f>
        <v>2.1590609799432317</v>
      </c>
      <c r="O36" s="22">
        <f>siPPIE!Q37/siPPIE!$C$66</f>
        <v>1.4526447924792727</v>
      </c>
      <c r="P36" s="22"/>
      <c r="Q36" s="31">
        <f>siXPF!Q37/siXPF!$C$68</f>
        <v>3.5365504246832762E-2</v>
      </c>
    </row>
    <row r="37" spans="2:17" x14ac:dyDescent="0.35">
      <c r="B37" s="30">
        <f>siMock!E38/siMock!$C$70</f>
        <v>0.6516365246166439</v>
      </c>
      <c r="C37" s="30">
        <f>siAQR!E38/siAQR!$C$66</f>
        <v>0.56559291517689847</v>
      </c>
      <c r="D37" s="30">
        <f>siPRP19!E38/siPRP19!$C$66</f>
        <v>0.2887266402368116</v>
      </c>
      <c r="E37" s="30">
        <f>siCCDC16!E38/siCCDC16!$C$70</f>
        <v>0.94298756559926111</v>
      </c>
      <c r="F37" s="30">
        <f>siPPIE!E42/siPPIE!$C$66</f>
        <v>0.64731849766492078</v>
      </c>
      <c r="G37" s="30"/>
      <c r="H37" s="30">
        <f>siXPF!E38/siXPF!$C$68</f>
        <v>0.87235802102796089</v>
      </c>
      <c r="K37" s="22">
        <f>siMock!Q38/siMock!$C$70</f>
        <v>0.54021137214807535</v>
      </c>
      <c r="L37" s="22">
        <f>siAQR!Q38/siAQR!$C$66</f>
        <v>0.44998444803081689</v>
      </c>
      <c r="M37" s="22">
        <f>siPRP19!Q38/siPRP19!$C$66</f>
        <v>0.30282740747558362</v>
      </c>
      <c r="N37" s="22">
        <f>siCCDC16!Q38/siCCDC16!$C$70</f>
        <v>2.8309601167858229</v>
      </c>
      <c r="O37" s="22">
        <f>siPPIE!Q38/siPPIE!$C$66</f>
        <v>1.2781969263449642</v>
      </c>
      <c r="P37" s="22"/>
      <c r="Q37" s="31"/>
    </row>
    <row r="38" spans="2:17" x14ac:dyDescent="0.35">
      <c r="B38" s="30">
        <f>siMock!E39/siMock!$C$70</f>
        <v>0.8131492293793654</v>
      </c>
      <c r="C38" s="30">
        <f>siAQR!E39/siAQR!$C$66</f>
        <v>0.99357455095669001</v>
      </c>
      <c r="D38" s="30">
        <f>siPRP19!E39/siPRP19!$C$66</f>
        <v>0.35955872340423772</v>
      </c>
      <c r="E38" s="30">
        <f>siCCDC16!E39/siCCDC16!$C$70</f>
        <v>1.3283731316391099</v>
      </c>
      <c r="F38" s="30">
        <f>siPPIE!E43/siPPIE!$C$66</f>
        <v>0.62561057818460308</v>
      </c>
      <c r="G38" s="30">
        <f>siISY1!E39/siISY1!$C$66</f>
        <v>0.67740409235242593</v>
      </c>
      <c r="H38" s="30">
        <f>siXPF!E39/siXPF!$C$68</f>
        <v>2.2398729275298765</v>
      </c>
      <c r="K38" s="22">
        <f>siMock!Q39/siMock!$C$70</f>
        <v>1.1161275728343629</v>
      </c>
      <c r="L38" s="22">
        <f>siAQR!Q39/siAQR!$C$66</f>
        <v>1.3617698160886413</v>
      </c>
      <c r="M38" s="22">
        <f>siPRP19!Q39/siPRP19!$C$66</f>
        <v>2.7542227845335434</v>
      </c>
      <c r="N38" s="22"/>
      <c r="O38" s="22">
        <f>siPPIE!Q39/siPPIE!$C$66</f>
        <v>2.0578412744660048</v>
      </c>
      <c r="P38" s="22">
        <f>siISY1!Q39/siISY1!$C$66</f>
        <v>0.91031391973646159</v>
      </c>
      <c r="Q38" s="31"/>
    </row>
    <row r="39" spans="2:17" x14ac:dyDescent="0.35">
      <c r="B39" s="30">
        <f>siMock!E40/siMock!$C$70</f>
        <v>0.62034440347538022</v>
      </c>
      <c r="C39" s="30">
        <f>siAQR!E40/siAQR!$C$66</f>
        <v>1.0848321815430293</v>
      </c>
      <c r="D39" s="30">
        <f>siPRP19!E40/siPRP19!$C$66</f>
        <v>0.48304252456371183</v>
      </c>
      <c r="E39" s="30">
        <f>siCCDC16!E40/siCCDC16!$C$70</f>
        <v>1.2110836885947627</v>
      </c>
      <c r="F39" s="30">
        <f>siPPIE!E45/siPPIE!$C$66</f>
        <v>1.1887766119404504</v>
      </c>
      <c r="G39" s="30">
        <f>siISY1!E40/siISY1!$C$66</f>
        <v>1.5179612206526789</v>
      </c>
      <c r="H39" s="22"/>
      <c r="K39" s="22"/>
      <c r="L39" s="22">
        <f>siAQR!Q40/siAQR!$C$66</f>
        <v>0.68366740278572447</v>
      </c>
      <c r="M39" s="22">
        <f>siPRP19!Q40/siPRP19!$C$66</f>
        <v>0.13774357243681759</v>
      </c>
      <c r="N39" s="22"/>
      <c r="O39" s="22">
        <f>siPPIE!Q40/siPPIE!$C$66</f>
        <v>1.3343356908891093</v>
      </c>
      <c r="P39" s="22">
        <f>siISY1!Q40/siISY1!$C$66</f>
        <v>1.6212037308855742</v>
      </c>
      <c r="Q39" s="31">
        <f>siXPF!Q40/siXPF!$C$68</f>
        <v>9.0535536323164148E-2</v>
      </c>
    </row>
    <row r="40" spans="2:17" x14ac:dyDescent="0.35">
      <c r="B40" s="30">
        <f>siMock!E41/siMock!$C$70</f>
        <v>1.1214277521100275</v>
      </c>
      <c r="C40" s="30">
        <f>siAQR!E41/siAQR!$C$66</f>
        <v>0.47651143775055244</v>
      </c>
      <c r="D40" s="30">
        <f>siPRP19!E41/siPRP19!$C$66</f>
        <v>0.90845843204976762</v>
      </c>
      <c r="E40" s="30">
        <f>siCCDC16!E41/siCCDC16!$C$70</f>
        <v>0.64702522748932878</v>
      </c>
      <c r="F40" s="30">
        <f>siPPIE!E46/siPPIE!$C$66</f>
        <v>1.8224258220799954</v>
      </c>
      <c r="G40" s="30">
        <f>siISY1!E41/siISY1!$C$66</f>
        <v>0.63331472684344692</v>
      </c>
      <c r="H40" s="22"/>
      <c r="K40" s="22">
        <f>siMock!Q41/siMock!$C$70</f>
        <v>1.4295914402234717</v>
      </c>
      <c r="L40" s="22">
        <f>siAQR!Q41/siAQR!$C$66</f>
        <v>1.7955775532887246</v>
      </c>
      <c r="M40" s="22">
        <f>siPRP19!Q41/siPRP19!$C$66</f>
        <v>0.857723194552926</v>
      </c>
      <c r="N40" s="22">
        <f>siCCDC16!Q41/siCCDC16!$C$70</f>
        <v>1.8563738964832881</v>
      </c>
      <c r="O40" s="22">
        <f>siPPIE!Q41/siPPIE!$C$66</f>
        <v>1.1887063277376548</v>
      </c>
      <c r="P40" s="22">
        <f>siISY1!Q41/siISY1!$C$66</f>
        <v>1.0439509957002773</v>
      </c>
      <c r="Q40" s="31"/>
    </row>
    <row r="41" spans="2:17" x14ac:dyDescent="0.35">
      <c r="B41" s="30">
        <f>siMock!E42/siMock!$C$70</f>
        <v>1.0063497354318076</v>
      </c>
      <c r="C41" s="30">
        <f>siAQR!E42/siAQR!$C$66</f>
        <v>0.4300652429366259</v>
      </c>
      <c r="D41" s="30">
        <f>siPRP19!E42/siPRP19!$C$66</f>
        <v>0.47382330176668969</v>
      </c>
      <c r="E41" s="30">
        <f>siCCDC16!E42/siCCDC16!$C$70</f>
        <v>0.73844940545733706</v>
      </c>
      <c r="F41" s="30">
        <f>siPPIE!E47/siPPIE!$C$66</f>
        <v>1.436207693249443</v>
      </c>
      <c r="G41" s="30">
        <f>siISY1!E42/siISY1!$C$66</f>
        <v>0.49408238540470273</v>
      </c>
      <c r="H41" s="22"/>
      <c r="K41" s="22"/>
      <c r="L41" s="22">
        <f>siAQR!Q42/siAQR!$C$66</f>
        <v>1.1032961007375468</v>
      </c>
      <c r="M41" s="22">
        <f>siPRP19!Q42/siPRP19!$C$66</f>
        <v>0.55657225579462932</v>
      </c>
      <c r="N41" s="22">
        <f>siCCDC16!Q42/siCCDC16!$C$70</f>
        <v>2.6820502503962116</v>
      </c>
      <c r="O41" s="22">
        <f>siPPIE!Q42/siPPIE!$C$66</f>
        <v>1.8018261161916433</v>
      </c>
      <c r="P41" s="22">
        <f>siISY1!Q42/siISY1!$C$66</f>
        <v>1.0014032962481849</v>
      </c>
      <c r="Q41" s="31"/>
    </row>
    <row r="42" spans="2:17" x14ac:dyDescent="0.35">
      <c r="B42" s="30">
        <f>siMock!E43/siMock!$C$70</f>
        <v>0.95736465787306368</v>
      </c>
      <c r="C42" s="30">
        <f>siAQR!E43/siAQR!$C$66</f>
        <v>0.57506433755733077</v>
      </c>
      <c r="D42" s="30">
        <f>siPRP19!E43/siPRP19!$C$66</f>
        <v>3.2961290257780393</v>
      </c>
      <c r="E42" s="30">
        <f>siCCDC16!E43/siCCDC16!$C$70</f>
        <v>2.0072711810524564</v>
      </c>
      <c r="F42" s="30">
        <f>siPPIE!E48/siPPIE!$C$66</f>
        <v>1.5951653170549627</v>
      </c>
      <c r="G42" s="30">
        <f>siISY1!E43/siISY1!$C$66</f>
        <v>0.68626523096064784</v>
      </c>
      <c r="H42" s="22"/>
      <c r="K42" s="22"/>
      <c r="L42" s="22">
        <f>siAQR!Q43/siAQR!$C$66</f>
        <v>0.21921999758981273</v>
      </c>
      <c r="M42" s="22">
        <f>siPRP19!Q43/siPRP19!$C$66</f>
        <v>1.0764739040496956</v>
      </c>
      <c r="N42" s="22">
        <f>siCCDC16!Q43/siCCDC16!$C$70</f>
        <v>1.3387773658271767</v>
      </c>
      <c r="O42" s="22">
        <f>siPPIE!Q43/siPPIE!$C$66</f>
        <v>1.2669519488568584</v>
      </c>
      <c r="P42" s="22">
        <f>siISY1!Q43/siISY1!$C$66</f>
        <v>1.6085109514768758</v>
      </c>
      <c r="Q42" s="31">
        <f>siXPF!Q43/siXPF!$C$68</f>
        <v>4.571283877649427E-2</v>
      </c>
    </row>
    <row r="43" spans="2:17" x14ac:dyDescent="0.35">
      <c r="B43" s="30">
        <f>siMock!E44/siMock!$C$70</f>
        <v>1.186699374075924</v>
      </c>
      <c r="C43" s="30">
        <f>siAQR!E44/siAQR!$C$66</f>
        <v>2.4415959199036545</v>
      </c>
      <c r="D43" s="30">
        <f>siPRP19!E44/siPRP19!$C$66</f>
        <v>1.919175734117802</v>
      </c>
      <c r="E43" s="30">
        <f>siCCDC16!E44/siCCDC16!$C$70</f>
        <v>1.134928742128841</v>
      </c>
      <c r="F43" s="30">
        <f>siPPIE!E49/siPPIE!$C$66</f>
        <v>1.4288258721192169</v>
      </c>
      <c r="G43" s="30">
        <f>siISY1!E44/siISY1!$C$66</f>
        <v>0.51899352527419607</v>
      </c>
      <c r="H43" s="22"/>
      <c r="K43" s="22">
        <f>siMock!Q44/siMock!$C$70</f>
        <v>2.5766862895346319</v>
      </c>
      <c r="L43" s="22">
        <f>siAQR!Q44/siAQR!$C$66</f>
        <v>1.2763686948950601</v>
      </c>
      <c r="M43" s="22">
        <f>siPRP19!Q44/siPRP19!$C$66</f>
        <v>1.72217816236007</v>
      </c>
      <c r="N43" s="22"/>
      <c r="O43" s="22"/>
      <c r="P43" s="22">
        <f>siISY1!Q44/siISY1!$C$66</f>
        <v>2.7377333175011831</v>
      </c>
      <c r="Q43" s="31"/>
    </row>
    <row r="44" spans="2:17" x14ac:dyDescent="0.35">
      <c r="B44" s="22"/>
      <c r="C44" s="30">
        <f>siAQR!E45/siAQR!$C$66</f>
        <v>0.47503268482864935</v>
      </c>
      <c r="D44" s="30">
        <f>siPRP19!E45/siPRP19!$C$66</f>
        <v>0.42989602695921503</v>
      </c>
      <c r="E44" s="30">
        <f>siCCDC16!E45/siCCDC16!$C$70</f>
        <v>1.005174692349118</v>
      </c>
      <c r="F44" s="30">
        <f>siPPIE!E50/siPPIE!$C$66</f>
        <v>2.5742099081802388</v>
      </c>
      <c r="G44" s="30">
        <f>siISY1!E45/siISY1!$C$66</f>
        <v>1.5336259618187686</v>
      </c>
      <c r="H44" s="22"/>
      <c r="K44" s="22">
        <f>siMock!Q45/siMock!$C$70</f>
        <v>2.0018722515331628</v>
      </c>
      <c r="L44" s="22">
        <f>siAQR!Q45/siAQR!$C$66</f>
        <v>1.0690527574829991</v>
      </c>
      <c r="M44" s="22">
        <f>siPRP19!Q45/siPRP19!$C$66</f>
        <v>1.3213756584432641</v>
      </c>
      <c r="N44" s="22"/>
      <c r="O44" s="22"/>
      <c r="P44" s="22"/>
      <c r="Q44" s="31">
        <f>siXPF!Q45/siXPF!$C$68</f>
        <v>5.728586360057842E-2</v>
      </c>
    </row>
    <row r="45" spans="2:17" x14ac:dyDescent="0.35">
      <c r="B45" s="22"/>
      <c r="C45" s="30">
        <f>siAQR!E46/siAQR!$C$66</f>
        <v>1.4018068696623749</v>
      </c>
      <c r="D45" s="30">
        <f>siPRP19!E46/siPRP19!$C$66</f>
        <v>1.6145279110869823</v>
      </c>
      <c r="E45" s="30">
        <f>siCCDC16!E46/siCCDC16!$C$70</f>
        <v>0.33507823440000351</v>
      </c>
      <c r="G45" s="30">
        <f>siISY1!E46/siISY1!$C$66</f>
        <v>1.7417502538223206</v>
      </c>
      <c r="H45" s="22"/>
      <c r="K45" s="22">
        <f>siMock!Q46/siMock!$C$70</f>
        <v>0.68610656896917444</v>
      </c>
      <c r="L45" s="22">
        <f>siAQR!Q46/siAQR!$C$66</f>
        <v>0.61119826344783856</v>
      </c>
      <c r="M45" s="22">
        <f>siPRP19!Q46/siPRP19!$C$66</f>
        <v>1.197481397994826</v>
      </c>
      <c r="N45" s="22">
        <f>siCCDC16!Q46/siCCDC16!$C$70</f>
        <v>1.0313376583132179</v>
      </c>
      <c r="O45" s="22">
        <f>siPPIE!Q46/siPPIE!$C$66</f>
        <v>0.94506762362457186</v>
      </c>
      <c r="P45" s="22">
        <f>siISY1!Q46/siISY1!$C$66</f>
        <v>2.3811953556760663</v>
      </c>
      <c r="Q45" s="31">
        <f>siXPF!Q46/siXPF!$C$68</f>
        <v>0.31735808492791567</v>
      </c>
    </row>
    <row r="46" spans="2:17" x14ac:dyDescent="0.35">
      <c r="B46" s="22"/>
      <c r="C46" s="30">
        <f>siAQR!E47/siAQR!$C$66</f>
        <v>0.86750904649653382</v>
      </c>
      <c r="D46" s="30">
        <f>siPRP19!E47/siPRP19!$C$66</f>
        <v>1.2143282974830931</v>
      </c>
      <c r="E46" s="30">
        <f>siCCDC16!E47/siCCDC16!$C$70</f>
        <v>1.7398575344004381</v>
      </c>
      <c r="G46" s="22"/>
      <c r="H46" s="22"/>
      <c r="K46" s="22">
        <f>siMock!Q47/siMock!$C$70</f>
        <v>0.51598407637042931</v>
      </c>
      <c r="L46" s="22">
        <f>siAQR!Q47/siAQR!$C$66</f>
        <v>0.66241751837468466</v>
      </c>
      <c r="M46" s="22">
        <f>siPRP19!Q47/siPRP19!$C$66</f>
        <v>1.1240923010177208</v>
      </c>
      <c r="N46" s="22">
        <f>siCCDC16!Q47/siCCDC16!$C$70</f>
        <v>2.7452469714610834</v>
      </c>
      <c r="O46" s="22">
        <f>siPPIE!Q47/siPPIE!$C$66</f>
        <v>0.93560746892013213</v>
      </c>
      <c r="P46" s="22">
        <f>siISY1!Q47/siISY1!$C$66</f>
        <v>2.2466889026886938</v>
      </c>
      <c r="Q46" s="31">
        <f>siXPF!Q47/siXPF!$C$68</f>
        <v>0.22408584728781561</v>
      </c>
    </row>
    <row r="47" spans="2:17" x14ac:dyDescent="0.35">
      <c r="B47" s="22"/>
      <c r="C47" s="30">
        <f>siAQR!E48/siAQR!$C$66</f>
        <v>0.77841500925547336</v>
      </c>
      <c r="D47" s="30">
        <f>siPRP19!E48/siPRP19!$C$66</f>
        <v>0.4656297754760586</v>
      </c>
      <c r="E47" s="30">
        <f>siCCDC16!E48/siCCDC16!$C$70</f>
        <v>1.1646535285959125</v>
      </c>
      <c r="G47" s="22"/>
      <c r="H47" s="22"/>
      <c r="K47" s="22">
        <f>siMock!Q48/siMock!$C$70</f>
        <v>0.43021478728174367</v>
      </c>
      <c r="L47" s="22">
        <f>siAQR!Q48/siAQR!$C$66</f>
        <v>0.2874997776775598</v>
      </c>
      <c r="M47" s="22">
        <f>siPRP19!Q48/siPRP19!$C$66</f>
        <v>0.37239920295092316</v>
      </c>
      <c r="N47" s="22">
        <f>siCCDC16!Q48/siCCDC16!$C$70</f>
        <v>2.805154274218701</v>
      </c>
      <c r="O47" s="22">
        <f>siPPIE!Q48/siPPIE!$C$66</f>
        <v>0.74639497060702209</v>
      </c>
      <c r="P47" s="22">
        <f>siISY1!Q48/siISY1!$C$66</f>
        <v>1.2940672303072893</v>
      </c>
      <c r="Q47" s="31">
        <f>siXPF!Q48/siXPF!$C$68</f>
        <v>0.36556480519337703</v>
      </c>
    </row>
    <row r="48" spans="2:17" x14ac:dyDescent="0.35">
      <c r="B48" s="22"/>
      <c r="C48" s="30">
        <f>siAQR!E49/siAQR!$C$66</f>
        <v>2.1839184307011661</v>
      </c>
      <c r="D48" s="30">
        <f>siPRP19!E49/siPRP19!$C$66</f>
        <v>1.4320057297195052</v>
      </c>
      <c r="E48" s="30">
        <f>siCCDC16!E49/siCCDC16!$C$70</f>
        <v>0.83849396565354906</v>
      </c>
      <c r="G48" s="22"/>
      <c r="H48" s="22"/>
      <c r="K48" s="22">
        <f>siMock!Q49/siMock!$C$70</f>
        <v>1.7727931047637304</v>
      </c>
      <c r="L48" s="22">
        <f>siAQR!Q49/siAQR!$C$66</f>
        <v>1.1622875673225401</v>
      </c>
      <c r="M48" s="22"/>
      <c r="N48" s="22">
        <f>siCCDC16!Q49/siCCDC16!$C$70</f>
        <v>0.57967128414596358</v>
      </c>
      <c r="O48" s="22">
        <f>siPPIE!Q49/siPPIE!$C$66</f>
        <v>1.031354846453765</v>
      </c>
      <c r="P48" s="22">
        <f>siISY1!Q49/siISY1!$C$66</f>
        <v>1.1021412248147988</v>
      </c>
      <c r="Q48" s="31">
        <f>siXPF!Q49/siXPF!$C$68</f>
        <v>0.56764053598173514</v>
      </c>
    </row>
    <row r="49" spans="1:17" x14ac:dyDescent="0.35">
      <c r="B49" s="22"/>
      <c r="C49" s="30">
        <f>siAQR!E50/siAQR!$C$66</f>
        <v>2.8768430779742982</v>
      </c>
      <c r="D49" s="30">
        <f>siPRP19!E50/siPRP19!$C$66</f>
        <v>1.3870663098861995</v>
      </c>
      <c r="E49" s="30"/>
      <c r="G49" s="22"/>
      <c r="H49" s="22"/>
      <c r="K49" s="22">
        <f>siMock!Q50/siMock!$C$70</f>
        <v>1.7765383359481004</v>
      </c>
      <c r="L49" s="22"/>
      <c r="M49" s="22"/>
      <c r="N49" s="22">
        <f>siCCDC16!Q50/siCCDC16!$C$70</f>
        <v>0.64712701059917588</v>
      </c>
      <c r="O49" s="22">
        <f>siPPIE!Q50/siPPIE!$C$66</f>
        <v>1.3105657714873404</v>
      </c>
      <c r="P49" s="22">
        <f>siISY1!Q50/siISY1!$C$66</f>
        <v>1.2446632150808954</v>
      </c>
      <c r="Q49" s="31">
        <f>siXPF!Q50/siXPF!$C$68</f>
        <v>0.48424515087903885</v>
      </c>
    </row>
    <row r="50" spans="1:17" x14ac:dyDescent="0.35">
      <c r="B50" s="22"/>
      <c r="C50" s="30">
        <f>siAQR!E51/siAQR!$C$66</f>
        <v>0.93803174507512455</v>
      </c>
      <c r="D50" s="30"/>
      <c r="E50" s="30">
        <f>siCCDC16!E51/siCCDC16!$C$70</f>
        <v>1.5501567629708448</v>
      </c>
      <c r="F50" s="22"/>
      <c r="G50" s="22"/>
      <c r="H50" s="22"/>
      <c r="K50" s="22">
        <f>siMock!Q51/siMock!$C$70</f>
        <v>0.59243865533968099</v>
      </c>
      <c r="L50" s="22"/>
      <c r="M50" s="22"/>
      <c r="N50" s="22">
        <f>siCCDC16!Q51/siCCDC16!$C$70</f>
        <v>1.2319486377717361</v>
      </c>
      <c r="O50" s="22">
        <f>siPPIE!Q51/siPPIE!$C$66</f>
        <v>0.99634291931893804</v>
      </c>
      <c r="P50" s="22">
        <f>siISY1!Q51/siISY1!$C$66</f>
        <v>1.2533389971268798</v>
      </c>
      <c r="Q50" s="31">
        <f>siXPF!Q51/siXPF!$C$68</f>
        <v>0.348474985208024</v>
      </c>
    </row>
    <row r="51" spans="1:17" x14ac:dyDescent="0.35">
      <c r="B51" s="22"/>
      <c r="C51" s="30">
        <f>siAQR!E52/siAQR!$C$66</f>
        <v>1.6523583166216289</v>
      </c>
      <c r="D51" s="30">
        <f>siPRP19!E52/siPRP19!$C$66</f>
        <v>0.68470752737034446</v>
      </c>
      <c r="E51" s="30">
        <f>siCCDC16!E52/siCCDC16!$C$70</f>
        <v>1.4456155073494239</v>
      </c>
      <c r="F51" s="22"/>
      <c r="G51" s="22"/>
      <c r="H51" s="22"/>
      <c r="K51" s="22">
        <f>siMock!Q52/siMock!$C$70</f>
        <v>0.23488110339424448</v>
      </c>
      <c r="L51" s="22"/>
      <c r="M51" s="22"/>
      <c r="N51" s="22">
        <f>siCCDC16!Q52/siCCDC16!$C$70</f>
        <v>0.55523627768256234</v>
      </c>
      <c r="O51" s="22">
        <f>siPPIE!Q52/siPPIE!$C$66</f>
        <v>1.7012197244408032</v>
      </c>
      <c r="P51" s="22">
        <f>siISY1!Q52/siISY1!$C$66</f>
        <v>1.1649311122155228</v>
      </c>
      <c r="Q51" s="31">
        <f>siXPF!Q52/siXPF!$C$68</f>
        <v>0.21631145186552964</v>
      </c>
    </row>
    <row r="52" spans="1:17" x14ac:dyDescent="0.35">
      <c r="B52" s="22"/>
      <c r="C52" s="30">
        <f>siAQR!E53/siAQR!$C$66</f>
        <v>2.0940727877058798</v>
      </c>
      <c r="D52" s="30">
        <f>siPRP19!E53/siPRP19!$C$66</f>
        <v>2.8966777550450789</v>
      </c>
      <c r="E52" s="30">
        <f>siCCDC16!E53/siCCDC16!$C$70</f>
        <v>1.2475949962877646</v>
      </c>
      <c r="F52" s="22"/>
      <c r="G52" s="22"/>
      <c r="H52" s="22"/>
      <c r="K52" s="22">
        <f>siMock!Q53/siMock!$C$70</f>
        <v>0.51825798902169617</v>
      </c>
      <c r="L52" s="22"/>
      <c r="M52" s="22"/>
      <c r="N52" s="22">
        <f>siCCDC16!Q53/siCCDC16!$C$70</f>
        <v>1.0280600068394721</v>
      </c>
      <c r="O52" s="22">
        <f>siPPIE!Q53/siPPIE!$C$66</f>
        <v>2.6304991403134674</v>
      </c>
      <c r="P52" s="22"/>
      <c r="Q52" s="31">
        <f>siXPF!Q53/siXPF!$C$68</f>
        <v>1.0378128363658876</v>
      </c>
    </row>
    <row r="53" spans="1:17" x14ac:dyDescent="0.35">
      <c r="B53" s="22"/>
      <c r="C53" s="30">
        <f>siAQR!E54/siAQR!$C$66</f>
        <v>1.5426760988921147</v>
      </c>
      <c r="D53" s="30">
        <f>siPRP19!E54/siPRP19!$C$66</f>
        <v>0.40710002750507696</v>
      </c>
      <c r="E53" s="22"/>
      <c r="F53" s="22"/>
      <c r="G53" s="22"/>
      <c r="H53" s="22"/>
      <c r="K53" s="22">
        <f>siMock!Q54/siMock!$C$70</f>
        <v>0.68080545354173905</v>
      </c>
      <c r="L53" s="22"/>
      <c r="M53" s="22"/>
      <c r="N53" s="22">
        <f>siCCDC16!Q54/siCCDC16!$C$70</f>
        <v>1.6265788165574058</v>
      </c>
      <c r="O53" s="22">
        <f>siPPIE!Q54/siPPIE!$C$66</f>
        <v>1.5395779370313398</v>
      </c>
      <c r="P53" s="22"/>
      <c r="Q53" s="31">
        <f>siXPF!Q54/siXPF!$C$68</f>
        <v>0.63692324457124894</v>
      </c>
    </row>
    <row r="54" spans="1:17" x14ac:dyDescent="0.35">
      <c r="B54" s="22"/>
      <c r="C54" s="30">
        <f>siAQR!E55/siAQR!$C$66</f>
        <v>0.4244966177179797</v>
      </c>
      <c r="D54" s="30">
        <f>siPRP19!E55/siPRP19!$C$66</f>
        <v>0.66022271229440921</v>
      </c>
      <c r="E54" s="22"/>
      <c r="F54" s="22"/>
      <c r="G54" s="22"/>
      <c r="H54" s="22"/>
      <c r="K54" s="22">
        <f>siMock!Q55/siMock!$C$70</f>
        <v>0.91403518521229699</v>
      </c>
      <c r="L54" s="22"/>
      <c r="M54" s="22"/>
      <c r="N54" s="22">
        <f>siCCDC16!Q55/siCCDC16!$C$70</f>
        <v>0.82514213967164518</v>
      </c>
      <c r="O54" s="22">
        <f>siPPIE!Q55/siPPIE!$C$66</f>
        <v>0.7592757881672344</v>
      </c>
      <c r="P54" s="22"/>
      <c r="Q54" s="31">
        <f>siXPF!Q55/siXPF!$C$68</f>
        <v>1.1461024549944907</v>
      </c>
    </row>
    <row r="55" spans="1:17" x14ac:dyDescent="0.35">
      <c r="B55" s="22"/>
      <c r="C55" s="22"/>
      <c r="D55" s="30">
        <f>siPRP19!E56/siPRP19!$C$66</f>
        <v>1.5261153416169706</v>
      </c>
      <c r="E55" s="22"/>
      <c r="F55" s="22"/>
      <c r="G55" s="22"/>
      <c r="H55" s="22"/>
      <c r="K55" s="22"/>
      <c r="L55" s="22"/>
      <c r="M55" s="22"/>
      <c r="N55" s="22"/>
      <c r="O55" s="22"/>
      <c r="P55" s="22"/>
      <c r="Q55" s="31">
        <f>siXPF!Q56/siXPF!$C$68</f>
        <v>0.74853506642755741</v>
      </c>
    </row>
    <row r="56" spans="1:17" x14ac:dyDescent="0.35">
      <c r="B56" s="22"/>
      <c r="C56" s="22"/>
      <c r="D56" s="22"/>
      <c r="E56" s="22"/>
      <c r="F56" s="22"/>
      <c r="G56" s="22"/>
      <c r="H56" s="22"/>
      <c r="K56" s="22"/>
      <c r="L56" s="22"/>
      <c r="M56" s="22"/>
      <c r="N56" s="22">
        <f>siCCDC16!Q57/siCCDC16!$C$70</f>
        <v>1.3592828382404707</v>
      </c>
      <c r="O56" s="22"/>
      <c r="P56" s="22"/>
      <c r="Q56" s="31">
        <f>siXPF!Q57/siXPF!$C$68</f>
        <v>0.82472877802779132</v>
      </c>
    </row>
    <row r="57" spans="1:17" x14ac:dyDescent="0.35">
      <c r="A57" s="28" t="s">
        <v>29</v>
      </c>
      <c r="B57" s="29">
        <f>_xlfn.VAR.P(B2:B55)</f>
        <v>0.23916242844223393</v>
      </c>
      <c r="C57" s="29">
        <f t="shared" ref="C57:H57" si="0">_xlfn.VAR.P(C2:C55)</f>
        <v>0.43646474498522059</v>
      </c>
      <c r="D57" s="29">
        <f t="shared" si="0"/>
        <v>0.62512420223796983</v>
      </c>
      <c r="E57" s="29">
        <f t="shared" si="0"/>
        <v>0.16621311558795412</v>
      </c>
      <c r="F57" s="29">
        <f>_xlfn.VAR.P(F2:F55)</f>
        <v>0.34566632950615472</v>
      </c>
      <c r="G57" s="29">
        <f t="shared" si="0"/>
        <v>0.16146992998054763</v>
      </c>
      <c r="H57" s="29">
        <f t="shared" si="0"/>
        <v>0.35441479219620037</v>
      </c>
      <c r="K57" s="22"/>
      <c r="L57" s="22"/>
      <c r="M57" s="22"/>
      <c r="N57" s="22">
        <f>siCCDC16!Q58/siCCDC16!$C$70</f>
        <v>1.303050317587505</v>
      </c>
      <c r="O57" s="22"/>
      <c r="P57" s="22"/>
      <c r="Q57" s="31">
        <f>siXPF!Q58/siXPF!$C$68</f>
        <v>1.0749470319177903</v>
      </c>
    </row>
    <row r="58" spans="1:17" x14ac:dyDescent="0.35">
      <c r="A58" s="28" t="s">
        <v>30</v>
      </c>
      <c r="C58" s="29">
        <f>_xlfn.T.TEST($B$2:$B$55,C2:C55,2,2)</f>
        <v>0.85613644927895205</v>
      </c>
      <c r="D58" s="29">
        <f>_xlfn.T.TEST($B$2:$B$55,D2:D55,2,2)</f>
        <v>0.89287773061511166</v>
      </c>
      <c r="E58" s="29">
        <f>_xlfn.T.TEST($B$2:$B$55,E2:E55,2,2)</f>
        <v>1</v>
      </c>
      <c r="F58" s="29">
        <f>_xlfn.T.TEST($B$2:$B$55,F2:F55,2,2)</f>
        <v>1</v>
      </c>
      <c r="G58" s="29">
        <f t="shared" ref="G58:H58" si="1">_xlfn.T.TEST($B$2:$B$55,G2:G55,2,2)</f>
        <v>1</v>
      </c>
      <c r="H58" s="29">
        <f t="shared" si="1"/>
        <v>0.79633842079136385</v>
      </c>
      <c r="K58" s="22"/>
      <c r="L58" s="22"/>
      <c r="M58" s="22"/>
      <c r="N58" s="22"/>
      <c r="O58" s="22"/>
      <c r="P58" s="22"/>
      <c r="Q58" s="31"/>
    </row>
    <row r="59" spans="1:17" x14ac:dyDescent="0.35">
      <c r="K59" s="22"/>
      <c r="L59" s="22"/>
      <c r="M59" s="22"/>
      <c r="N59" s="22">
        <f>siCCDC16!Q60/siCCDC16!$C$70</f>
        <v>2.0837967827738906</v>
      </c>
      <c r="O59" s="22"/>
      <c r="P59" s="22"/>
      <c r="Q59" s="31"/>
    </row>
    <row r="60" spans="1:17" x14ac:dyDescent="0.35">
      <c r="K60" s="22"/>
      <c r="L60" s="22"/>
      <c r="M60" s="22"/>
      <c r="N60" s="22">
        <f>siCCDC16!Q61/siCCDC16!$C$70</f>
        <v>2.2406857389655017</v>
      </c>
      <c r="O60" s="22"/>
      <c r="P60" s="22"/>
      <c r="Q60" s="31"/>
    </row>
    <row r="61" spans="1:17" x14ac:dyDescent="0.35">
      <c r="K61" s="22"/>
      <c r="L61" s="22"/>
      <c r="M61" s="22"/>
      <c r="N61" s="22">
        <f>siCCDC16!Q62/siCCDC16!$C$70</f>
        <v>0.51469365282960589</v>
      </c>
      <c r="O61" s="22"/>
      <c r="P61" s="22"/>
      <c r="Q61" s="31"/>
    </row>
    <row r="62" spans="1:17" x14ac:dyDescent="0.35">
      <c r="K62" s="22"/>
      <c r="L62" s="22"/>
      <c r="M62" s="22"/>
      <c r="N62" s="22"/>
      <c r="O62" s="22"/>
      <c r="P62" s="22"/>
      <c r="Q62" s="22"/>
    </row>
    <row r="63" spans="1:17" x14ac:dyDescent="0.35">
      <c r="J63" s="28" t="s">
        <v>29</v>
      </c>
      <c r="K63" s="29">
        <f>_xlfn.VAR.P(K2:K61)</f>
        <v>0.46487890778679269</v>
      </c>
      <c r="L63" s="29">
        <f t="shared" ref="L63:Q63" si="2">_xlfn.VAR.P(L2:L61)</f>
        <v>0.24205930250293597</v>
      </c>
      <c r="M63" s="29">
        <f t="shared" si="2"/>
        <v>0.27498381068333128</v>
      </c>
      <c r="N63" s="29">
        <f t="shared" si="2"/>
        <v>0.48625881760472822</v>
      </c>
      <c r="O63" s="29">
        <f t="shared" si="2"/>
        <v>0.30325643501586724</v>
      </c>
      <c r="P63" s="29">
        <f t="shared" si="2"/>
        <v>0.36199432290190753</v>
      </c>
      <c r="Q63" s="29">
        <f t="shared" si="2"/>
        <v>8.9547323566067316E-2</v>
      </c>
    </row>
    <row r="64" spans="1:17" x14ac:dyDescent="0.35">
      <c r="J64" s="28" t="s">
        <v>30</v>
      </c>
      <c r="K64" s="22"/>
      <c r="L64" s="29">
        <f t="shared" ref="L64:Q64" si="3">_xlfn.T.TEST($K$2:$K$61,L2:L61,2,3)</f>
        <v>0.50082240320448723</v>
      </c>
      <c r="M64" s="29">
        <f t="shared" si="3"/>
        <v>0.92515135498135792</v>
      </c>
      <c r="N64" s="29">
        <f t="shared" si="3"/>
        <v>1.3040899943325541E-4</v>
      </c>
      <c r="O64" s="29">
        <f t="shared" si="3"/>
        <v>0.33659845716624115</v>
      </c>
      <c r="P64" s="29">
        <f t="shared" si="3"/>
        <v>1.0660441444706278E-5</v>
      </c>
      <c r="Q64" s="29">
        <f t="shared" si="3"/>
        <v>8.2746235233287476E-5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Z77"/>
  <sheetViews>
    <sheetView zoomScale="25" zoomScaleNormal="25" workbookViewId="0">
      <selection activeCell="D69" sqref="D69:E77"/>
    </sheetView>
  </sheetViews>
  <sheetFormatPr baseColWidth="10" defaultRowHeight="14.5" x14ac:dyDescent="0.35"/>
  <cols>
    <col min="1" max="1" width="13" bestFit="1" customWidth="1"/>
    <col min="2" max="3" width="12" bestFit="1" customWidth="1"/>
    <col min="4" max="4" width="14.7265625" bestFit="1" customWidth="1"/>
    <col min="5" max="5" width="15.6328125" bestFit="1" customWidth="1"/>
    <col min="6" max="6" width="14.7265625" bestFit="1" customWidth="1"/>
    <col min="7" max="7" width="12.26953125" bestFit="1" customWidth="1"/>
    <col min="13" max="13" width="13" bestFit="1" customWidth="1"/>
  </cols>
  <sheetData>
    <row r="1" spans="1:26" x14ac:dyDescent="0.35">
      <c r="A1" t="s">
        <v>4</v>
      </c>
      <c r="G1" t="s">
        <v>8</v>
      </c>
      <c r="M1" t="s">
        <v>10</v>
      </c>
    </row>
    <row r="2" spans="1:26" x14ac:dyDescent="0.35">
      <c r="B2" t="s">
        <v>0</v>
      </c>
      <c r="C2" t="s">
        <v>1</v>
      </c>
      <c r="D2" t="s">
        <v>2</v>
      </c>
      <c r="E2" t="s">
        <v>3</v>
      </c>
      <c r="H2" t="s">
        <v>0</v>
      </c>
      <c r="I2" t="s">
        <v>1</v>
      </c>
      <c r="J2" t="s">
        <v>2</v>
      </c>
      <c r="K2" t="s">
        <v>3</v>
      </c>
      <c r="N2" t="s">
        <v>0</v>
      </c>
      <c r="O2" t="s">
        <v>1</v>
      </c>
      <c r="P2" t="s">
        <v>2</v>
      </c>
      <c r="Q2" t="s">
        <v>3</v>
      </c>
    </row>
    <row r="3" spans="1:26" x14ac:dyDescent="0.35">
      <c r="A3">
        <v>1</v>
      </c>
      <c r="B3" s="13">
        <v>162.249</v>
      </c>
      <c r="C3" s="13">
        <v>396.27100000000002</v>
      </c>
      <c r="D3" s="13">
        <v>64294.392999999996</v>
      </c>
      <c r="E3">
        <v>2884850</v>
      </c>
      <c r="G3">
        <v>1</v>
      </c>
      <c r="H3" s="13">
        <v>142.101</v>
      </c>
      <c r="I3" s="13">
        <v>2.9790000000000001</v>
      </c>
      <c r="J3" s="11">
        <v>423.31799999999998</v>
      </c>
      <c r="K3">
        <v>18994</v>
      </c>
      <c r="M3">
        <v>1</v>
      </c>
      <c r="N3" s="5">
        <v>205.32900000000001</v>
      </c>
      <c r="O3" s="5">
        <v>1944.0250000000001</v>
      </c>
      <c r="P3" s="5">
        <v>399165.24800000002</v>
      </c>
      <c r="R3">
        <v>17910300</v>
      </c>
    </row>
    <row r="4" spans="1:26" x14ac:dyDescent="0.35">
      <c r="A4">
        <v>2</v>
      </c>
      <c r="B4" s="13">
        <v>197.66300000000001</v>
      </c>
      <c r="C4" s="13">
        <v>240.61099999999999</v>
      </c>
      <c r="D4" s="13">
        <v>47559.732000000004</v>
      </c>
      <c r="E4">
        <v>2133976</v>
      </c>
      <c r="G4">
        <v>2</v>
      </c>
      <c r="H4" s="13">
        <v>122.645</v>
      </c>
      <c r="I4" s="13">
        <v>60.091000000000001</v>
      </c>
      <c r="J4" s="11">
        <v>7369.902</v>
      </c>
      <c r="K4">
        <v>330683</v>
      </c>
      <c r="M4">
        <v>2</v>
      </c>
      <c r="N4" s="5">
        <v>185.36</v>
      </c>
      <c r="O4" s="5">
        <v>678.24300000000005</v>
      </c>
      <c r="P4" s="5">
        <v>125719.257</v>
      </c>
      <c r="Q4">
        <v>5640946</v>
      </c>
    </row>
    <row r="5" spans="1:26" x14ac:dyDescent="0.35">
      <c r="A5">
        <v>3</v>
      </c>
      <c r="B5" s="13">
        <v>153.512</v>
      </c>
      <c r="C5" s="13">
        <v>392.267</v>
      </c>
      <c r="D5" s="13">
        <v>60217.826999999997</v>
      </c>
      <c r="E5">
        <v>2701937</v>
      </c>
      <c r="G5">
        <v>3</v>
      </c>
      <c r="H5" s="13">
        <v>152.286</v>
      </c>
      <c r="I5" s="13">
        <v>85.448999999999998</v>
      </c>
      <c r="J5" s="11">
        <v>13012.703</v>
      </c>
      <c r="K5">
        <v>583872</v>
      </c>
      <c r="M5">
        <v>3</v>
      </c>
      <c r="N5" s="5">
        <v>175.643</v>
      </c>
      <c r="O5" s="5">
        <v>418.74299999999999</v>
      </c>
      <c r="P5" s="5">
        <v>73549.410999999993</v>
      </c>
      <c r="Q5">
        <v>3300117</v>
      </c>
    </row>
    <row r="6" spans="1:26" x14ac:dyDescent="0.35">
      <c r="A6">
        <v>4</v>
      </c>
      <c r="B6" s="13">
        <v>124.851</v>
      </c>
      <c r="C6" s="13">
        <v>455.33300000000003</v>
      </c>
      <c r="D6" s="13">
        <v>56848.915999999997</v>
      </c>
      <c r="E6">
        <v>2550776</v>
      </c>
      <c r="G6">
        <v>4</v>
      </c>
      <c r="H6" s="13">
        <v>251.32900000000001</v>
      </c>
      <c r="I6" s="13">
        <v>92.903000000000006</v>
      </c>
      <c r="J6" s="11">
        <v>23349.327000000001</v>
      </c>
      <c r="K6">
        <v>1047670</v>
      </c>
      <c r="M6">
        <v>4</v>
      </c>
      <c r="N6" s="5">
        <v>203.25700000000001</v>
      </c>
      <c r="O6" s="5">
        <v>897.50699999999995</v>
      </c>
      <c r="P6" s="5">
        <v>182424.177</v>
      </c>
      <c r="Q6">
        <v>8185261</v>
      </c>
    </row>
    <row r="7" spans="1:26" x14ac:dyDescent="0.35">
      <c r="A7">
        <v>5</v>
      </c>
      <c r="B7" s="13">
        <v>151.952</v>
      </c>
      <c r="C7" s="13">
        <v>439.55</v>
      </c>
      <c r="D7" s="13">
        <v>66790.527000000002</v>
      </c>
      <c r="E7">
        <v>2996850</v>
      </c>
      <c r="G7">
        <v>5</v>
      </c>
      <c r="H7" s="13">
        <v>192.51400000000001</v>
      </c>
      <c r="I7" s="13">
        <v>15.525</v>
      </c>
      <c r="J7" s="11">
        <v>2988.7420000000002</v>
      </c>
      <c r="K7">
        <v>134103</v>
      </c>
      <c r="M7">
        <v>5</v>
      </c>
      <c r="N7" s="5">
        <v>249.12299999999999</v>
      </c>
      <c r="O7" s="5">
        <v>509.92700000000002</v>
      </c>
      <c r="P7" s="5">
        <v>127034.497</v>
      </c>
      <c r="Q7">
        <v>5699960</v>
      </c>
    </row>
    <row r="8" spans="1:26" x14ac:dyDescent="0.35">
      <c r="A8">
        <v>6</v>
      </c>
      <c r="B8" s="13">
        <v>136.55199999999999</v>
      </c>
      <c r="C8" s="13">
        <v>244.65600000000001</v>
      </c>
      <c r="D8" s="13">
        <v>33408.256999999998</v>
      </c>
      <c r="E8">
        <v>1499008</v>
      </c>
      <c r="G8">
        <v>6</v>
      </c>
      <c r="H8" s="13">
        <v>215.358</v>
      </c>
      <c r="I8" s="13">
        <v>-1.97</v>
      </c>
      <c r="J8" s="11">
        <v>-424.209</v>
      </c>
      <c r="L8">
        <v>-19034</v>
      </c>
      <c r="M8">
        <v>6</v>
      </c>
      <c r="N8" s="5">
        <v>99.489000000000004</v>
      </c>
      <c r="O8" s="5">
        <v>360.02199999999999</v>
      </c>
      <c r="P8" s="5">
        <v>35818.184999999998</v>
      </c>
      <c r="Q8">
        <v>1607140</v>
      </c>
      <c r="W8" s="5"/>
      <c r="X8" s="5"/>
      <c r="Y8" s="5"/>
    </row>
    <row r="9" spans="1:26" x14ac:dyDescent="0.35">
      <c r="A9">
        <v>7</v>
      </c>
      <c r="B9" s="13">
        <v>193.04900000000001</v>
      </c>
      <c r="C9" s="13">
        <v>595.16399999999999</v>
      </c>
      <c r="D9" s="13">
        <v>114895.909</v>
      </c>
      <c r="E9">
        <v>5155309</v>
      </c>
      <c r="G9">
        <v>7</v>
      </c>
      <c r="H9" s="13">
        <v>200.827</v>
      </c>
      <c r="I9" s="13">
        <v>95.63</v>
      </c>
      <c r="J9" s="11">
        <v>19205.054</v>
      </c>
      <c r="K9">
        <v>861719</v>
      </c>
      <c r="M9">
        <v>7</v>
      </c>
      <c r="N9" s="5">
        <v>107.245</v>
      </c>
      <c r="O9" s="5">
        <v>180.124</v>
      </c>
      <c r="P9" s="5">
        <v>19317.334999999999</v>
      </c>
      <c r="Q9">
        <v>866757</v>
      </c>
      <c r="W9" s="5"/>
      <c r="X9" s="5"/>
      <c r="Y9" s="5"/>
      <c r="Z9" s="5"/>
    </row>
    <row r="10" spans="1:26" x14ac:dyDescent="0.35">
      <c r="A10">
        <v>8</v>
      </c>
      <c r="B10" s="13">
        <v>201.71899999999999</v>
      </c>
      <c r="C10" s="13">
        <v>1006.509</v>
      </c>
      <c r="D10" s="13">
        <v>203031.769</v>
      </c>
      <c r="F10">
        <v>9109911</v>
      </c>
      <c r="G10">
        <v>8</v>
      </c>
      <c r="H10" s="13">
        <v>248.41</v>
      </c>
      <c r="I10" s="13">
        <v>101.154</v>
      </c>
      <c r="J10" s="11">
        <v>25127.710999999999</v>
      </c>
      <c r="K10">
        <v>1127465</v>
      </c>
      <c r="M10">
        <v>8</v>
      </c>
      <c r="N10" s="5">
        <v>169.75899999999999</v>
      </c>
      <c r="O10" s="5">
        <v>229.851</v>
      </c>
      <c r="P10" s="5">
        <v>39019.364999999998</v>
      </c>
      <c r="Q10" s="5">
        <v>1750775</v>
      </c>
      <c r="W10" s="5"/>
      <c r="X10" s="5"/>
      <c r="Y10" s="5"/>
    </row>
    <row r="11" spans="1:26" x14ac:dyDescent="0.35">
      <c r="A11">
        <v>9</v>
      </c>
      <c r="B11" s="13">
        <v>156.41</v>
      </c>
      <c r="C11" s="13">
        <v>523.86699999999996</v>
      </c>
      <c r="D11" s="13">
        <v>81937.824999999997</v>
      </c>
      <c r="E11">
        <v>3676500</v>
      </c>
      <c r="G11">
        <v>9</v>
      </c>
      <c r="H11" s="13">
        <v>221.48699999999999</v>
      </c>
      <c r="I11" s="13">
        <v>99.69</v>
      </c>
      <c r="J11" s="11">
        <v>22080.154999999999</v>
      </c>
      <c r="K11">
        <v>990723</v>
      </c>
      <c r="M11">
        <v>9</v>
      </c>
      <c r="N11" s="5">
        <v>185.62799999999999</v>
      </c>
      <c r="O11" s="5">
        <v>136.75200000000001</v>
      </c>
      <c r="P11" s="5">
        <v>25384.923999999999</v>
      </c>
      <c r="Q11">
        <v>1139006</v>
      </c>
      <c r="W11" s="5"/>
      <c r="X11" s="5"/>
      <c r="Y11" s="5"/>
    </row>
    <row r="12" spans="1:26" x14ac:dyDescent="0.35">
      <c r="A12">
        <v>10</v>
      </c>
      <c r="B12" s="13">
        <v>149.30000000000001</v>
      </c>
      <c r="C12" s="13">
        <v>730.76800000000003</v>
      </c>
      <c r="D12" s="13">
        <v>109103.742</v>
      </c>
      <c r="E12">
        <v>4895418</v>
      </c>
      <c r="G12">
        <v>10</v>
      </c>
      <c r="H12" s="13">
        <v>140.43</v>
      </c>
      <c r="I12" s="13">
        <v>60.170999999999999</v>
      </c>
      <c r="J12" s="11">
        <v>8449.8150000000005</v>
      </c>
      <c r="K12" s="5">
        <v>379138</v>
      </c>
      <c r="M12">
        <v>10</v>
      </c>
      <c r="N12" s="5">
        <v>188.23500000000001</v>
      </c>
      <c r="O12" s="5">
        <v>477.58</v>
      </c>
      <c r="P12" s="5">
        <v>89897.35</v>
      </c>
      <c r="Q12">
        <v>4033639</v>
      </c>
      <c r="W12" s="5"/>
      <c r="X12" s="5"/>
      <c r="Y12" s="5"/>
    </row>
    <row r="13" spans="1:26" x14ac:dyDescent="0.35">
      <c r="A13">
        <v>11</v>
      </c>
      <c r="B13" s="13">
        <v>189.55</v>
      </c>
      <c r="C13" s="13">
        <v>774.221</v>
      </c>
      <c r="D13" s="13">
        <v>146753.777</v>
      </c>
      <c r="E13">
        <v>6584752</v>
      </c>
      <c r="G13">
        <v>11</v>
      </c>
      <c r="H13" s="13">
        <v>248.833</v>
      </c>
      <c r="I13" s="13">
        <v>167.41300000000001</v>
      </c>
      <c r="J13" s="11">
        <v>41658.046000000002</v>
      </c>
      <c r="K13">
        <v>1869171</v>
      </c>
      <c r="M13">
        <v>11</v>
      </c>
      <c r="N13" s="5">
        <v>181.059</v>
      </c>
      <c r="O13" s="5">
        <v>157.09</v>
      </c>
      <c r="P13" s="5">
        <v>28442.532999999999</v>
      </c>
      <c r="Q13">
        <v>1276199</v>
      </c>
      <c r="W13" s="5"/>
      <c r="X13" s="5"/>
      <c r="Y13" s="5"/>
      <c r="Z13" s="5"/>
    </row>
    <row r="14" spans="1:26" x14ac:dyDescent="0.35">
      <c r="A14">
        <v>12</v>
      </c>
      <c r="B14" s="13">
        <v>161.33500000000001</v>
      </c>
      <c r="C14" s="13">
        <v>296.91699999999997</v>
      </c>
      <c r="D14" s="13">
        <v>47903.061000000002</v>
      </c>
      <c r="E14" s="5">
        <v>2149381</v>
      </c>
      <c r="G14">
        <v>12</v>
      </c>
      <c r="H14" s="13">
        <v>166.17099999999999</v>
      </c>
      <c r="I14" s="13">
        <v>130.87</v>
      </c>
      <c r="J14" s="11">
        <v>21746.831999999999</v>
      </c>
      <c r="K14">
        <v>975767</v>
      </c>
      <c r="M14">
        <v>12</v>
      </c>
      <c r="N14" s="5">
        <v>124.316</v>
      </c>
      <c r="O14" s="5">
        <v>-81.021000000000001</v>
      </c>
      <c r="P14" s="5">
        <v>-10072.212</v>
      </c>
      <c r="R14" s="5">
        <v>-451934</v>
      </c>
      <c r="W14" s="5"/>
      <c r="X14" s="5"/>
      <c r="Y14" s="5"/>
    </row>
    <row r="15" spans="1:26" x14ac:dyDescent="0.35">
      <c r="A15">
        <v>13</v>
      </c>
      <c r="B15" s="13">
        <v>199.91399999999999</v>
      </c>
      <c r="C15" s="13">
        <v>1029.5519999999999</v>
      </c>
      <c r="D15" s="13">
        <v>205821.48800000001</v>
      </c>
      <c r="F15">
        <v>9235084</v>
      </c>
      <c r="G15">
        <v>13</v>
      </c>
      <c r="H15" s="13">
        <v>139.583</v>
      </c>
      <c r="I15" s="13">
        <v>65.290000000000006</v>
      </c>
      <c r="J15" s="11">
        <v>9113.4069999999992</v>
      </c>
      <c r="K15">
        <v>408913</v>
      </c>
      <c r="M15">
        <v>1</v>
      </c>
      <c r="N15" s="5">
        <v>320.798</v>
      </c>
      <c r="O15" s="5">
        <v>163.08799999999999</v>
      </c>
      <c r="P15" s="5">
        <v>52318.120999999999</v>
      </c>
      <c r="Q15">
        <v>2347482</v>
      </c>
      <c r="W15" s="5"/>
      <c r="X15" s="5"/>
      <c r="Y15" s="5"/>
      <c r="Z15" s="5"/>
    </row>
    <row r="16" spans="1:26" x14ac:dyDescent="0.35">
      <c r="A16">
        <v>14</v>
      </c>
      <c r="B16" s="13">
        <v>154.381</v>
      </c>
      <c r="C16" s="13">
        <v>118.06100000000001</v>
      </c>
      <c r="D16" s="13">
        <v>18226.391</v>
      </c>
      <c r="E16">
        <v>817807</v>
      </c>
      <c r="G16">
        <v>14</v>
      </c>
      <c r="H16" s="13">
        <v>200.44800000000001</v>
      </c>
      <c r="I16" s="13">
        <v>121.89400000000001</v>
      </c>
      <c r="J16" s="11">
        <v>24433.519</v>
      </c>
      <c r="K16">
        <v>1096317</v>
      </c>
      <c r="M16">
        <v>2</v>
      </c>
      <c r="N16" s="5">
        <v>166.61699999999999</v>
      </c>
      <c r="O16" s="5">
        <v>-147.68100000000001</v>
      </c>
      <c r="P16" s="5">
        <v>-24606.108</v>
      </c>
      <c r="R16">
        <v>-1104061</v>
      </c>
      <c r="W16" s="5"/>
      <c r="X16" s="5"/>
      <c r="Y16" s="5"/>
    </row>
    <row r="17" spans="1:26" x14ac:dyDescent="0.35">
      <c r="A17">
        <v>15</v>
      </c>
      <c r="B17" s="13">
        <v>214.601</v>
      </c>
      <c r="C17" s="13">
        <v>1341.5719999999999</v>
      </c>
      <c r="D17" s="13">
        <v>287902.24</v>
      </c>
      <c r="F17">
        <v>12917997</v>
      </c>
      <c r="G17">
        <v>15</v>
      </c>
      <c r="H17" s="13">
        <v>188.636</v>
      </c>
      <c r="I17" s="13">
        <v>167.34</v>
      </c>
      <c r="J17" s="11">
        <v>31566.421999999999</v>
      </c>
      <c r="K17">
        <v>1416366</v>
      </c>
      <c r="M17">
        <v>3</v>
      </c>
      <c r="N17" s="5">
        <v>223.56</v>
      </c>
      <c r="O17" s="5">
        <v>-3.2389999999999999</v>
      </c>
      <c r="P17" s="5">
        <v>-724.05700000000002</v>
      </c>
      <c r="R17">
        <v>-32488</v>
      </c>
      <c r="W17" s="5"/>
      <c r="X17" s="5"/>
      <c r="Y17" s="5"/>
    </row>
    <row r="18" spans="1:26" x14ac:dyDescent="0.35">
      <c r="A18">
        <v>16</v>
      </c>
      <c r="B18" s="13">
        <v>165.77</v>
      </c>
      <c r="C18" s="13">
        <v>356.41899999999998</v>
      </c>
      <c r="D18" s="13">
        <v>59083.601999999999</v>
      </c>
      <c r="E18">
        <v>2651045</v>
      </c>
      <c r="G18">
        <v>16</v>
      </c>
      <c r="H18" s="13">
        <v>152.15299999999999</v>
      </c>
      <c r="I18" s="13">
        <v>200.51400000000001</v>
      </c>
      <c r="J18" s="11">
        <v>30508.774000000001</v>
      </c>
      <c r="K18">
        <v>1368910</v>
      </c>
      <c r="M18">
        <v>4</v>
      </c>
      <c r="N18" s="5">
        <v>137.46600000000001</v>
      </c>
      <c r="O18" s="5">
        <v>60.317</v>
      </c>
      <c r="P18" s="5">
        <v>8291.4660000000003</v>
      </c>
      <c r="Q18">
        <v>372033</v>
      </c>
      <c r="W18" s="5"/>
      <c r="X18" s="5"/>
      <c r="Y18" s="5"/>
    </row>
    <row r="19" spans="1:26" x14ac:dyDescent="0.35">
      <c r="A19">
        <v>17</v>
      </c>
      <c r="B19" s="13">
        <v>192.69300000000001</v>
      </c>
      <c r="C19" s="13">
        <v>280.70999999999998</v>
      </c>
      <c r="D19" s="13">
        <v>54090.821000000004</v>
      </c>
      <c r="E19">
        <v>2427022</v>
      </c>
      <c r="G19">
        <v>17</v>
      </c>
      <c r="H19" s="13">
        <v>197.12799999999999</v>
      </c>
      <c r="I19" s="13">
        <v>123.584</v>
      </c>
      <c r="J19" s="11">
        <v>24361.866000000002</v>
      </c>
      <c r="K19">
        <v>1093102</v>
      </c>
      <c r="M19">
        <v>5</v>
      </c>
      <c r="N19" s="5">
        <v>175.84399999999999</v>
      </c>
      <c r="O19" s="5">
        <v>479.49200000000002</v>
      </c>
      <c r="P19" s="5">
        <v>84315.593999999997</v>
      </c>
      <c r="Q19">
        <v>3783189</v>
      </c>
      <c r="W19" s="5"/>
      <c r="X19" s="5"/>
      <c r="Y19" s="5"/>
    </row>
    <row r="20" spans="1:26" x14ac:dyDescent="0.35">
      <c r="A20">
        <v>18</v>
      </c>
      <c r="B20" s="13">
        <v>146.73699999999999</v>
      </c>
      <c r="C20" s="13">
        <v>687.57</v>
      </c>
      <c r="D20" s="13">
        <v>100891.929</v>
      </c>
      <c r="E20">
        <v>4526959</v>
      </c>
      <c r="G20">
        <v>18</v>
      </c>
      <c r="H20" s="13">
        <v>186.16300000000001</v>
      </c>
      <c r="I20" s="13">
        <v>135.16499999999999</v>
      </c>
      <c r="J20" s="11">
        <v>25162.723999999998</v>
      </c>
      <c r="K20">
        <v>1129036</v>
      </c>
      <c r="M20">
        <v>6</v>
      </c>
      <c r="N20" s="5">
        <v>200.916</v>
      </c>
      <c r="O20" s="5">
        <v>330.73</v>
      </c>
      <c r="P20" s="5">
        <v>66449.114000000001</v>
      </c>
      <c r="Q20">
        <v>2981531</v>
      </c>
      <c r="W20" s="5"/>
      <c r="X20" s="5"/>
      <c r="Y20" s="5"/>
      <c r="Z20" s="5"/>
    </row>
    <row r="21" spans="1:26" x14ac:dyDescent="0.35">
      <c r="A21">
        <v>19</v>
      </c>
      <c r="B21" s="13">
        <v>249.68</v>
      </c>
      <c r="C21" s="13">
        <v>917.36900000000003</v>
      </c>
      <c r="D21" s="13">
        <v>229048.90599999999</v>
      </c>
      <c r="F21">
        <v>10277284</v>
      </c>
      <c r="G21">
        <v>19</v>
      </c>
      <c r="H21" s="13">
        <v>158.215</v>
      </c>
      <c r="I21" s="13">
        <v>75.721000000000004</v>
      </c>
      <c r="J21" s="11">
        <v>11980.173000000001</v>
      </c>
      <c r="K21">
        <v>537543</v>
      </c>
      <c r="M21">
        <v>7</v>
      </c>
      <c r="N21" s="5">
        <v>136.68600000000001</v>
      </c>
      <c r="O21" s="5">
        <v>128.00399999999999</v>
      </c>
      <c r="P21" s="5">
        <v>17496.339</v>
      </c>
      <c r="Q21">
        <v>785050</v>
      </c>
      <c r="W21" s="5"/>
      <c r="X21" s="5"/>
      <c r="Y21" s="5"/>
    </row>
    <row r="22" spans="1:26" x14ac:dyDescent="0.35">
      <c r="A22">
        <v>20</v>
      </c>
      <c r="B22" s="13">
        <v>153.93600000000001</v>
      </c>
      <c r="C22" s="13">
        <v>681.66899999999998</v>
      </c>
      <c r="D22" s="13">
        <v>104933.17</v>
      </c>
      <c r="E22">
        <v>4708287</v>
      </c>
      <c r="G22">
        <v>20</v>
      </c>
      <c r="H22" s="13">
        <v>156.85499999999999</v>
      </c>
      <c r="I22" s="13">
        <v>14.663</v>
      </c>
      <c r="J22" s="11">
        <v>2299.9870000000001</v>
      </c>
      <c r="K22">
        <v>103199</v>
      </c>
      <c r="M22">
        <v>8</v>
      </c>
      <c r="N22" s="5">
        <v>173.303</v>
      </c>
      <c r="O22" s="5">
        <v>419.07499999999999</v>
      </c>
      <c r="P22" s="5">
        <v>72626.911999999997</v>
      </c>
      <c r="Q22">
        <v>3258725</v>
      </c>
      <c r="W22" s="5"/>
      <c r="X22" s="5"/>
      <c r="Y22" s="5"/>
    </row>
    <row r="23" spans="1:26" x14ac:dyDescent="0.35">
      <c r="A23">
        <v>21</v>
      </c>
      <c r="B23" s="13">
        <v>140.185</v>
      </c>
      <c r="C23" s="13">
        <v>672.76599999999996</v>
      </c>
      <c r="D23" s="13">
        <v>94311.451000000001</v>
      </c>
      <c r="E23" s="5">
        <v>4231697</v>
      </c>
      <c r="G23">
        <v>21</v>
      </c>
      <c r="H23" s="13">
        <v>126.27800000000001</v>
      </c>
      <c r="I23" s="13">
        <v>27.934000000000001</v>
      </c>
      <c r="J23" s="11">
        <v>3527.4609999999998</v>
      </c>
      <c r="K23">
        <v>158275</v>
      </c>
      <c r="M23">
        <v>9</v>
      </c>
      <c r="N23" s="5">
        <v>141.63300000000001</v>
      </c>
      <c r="O23" s="5">
        <v>-117.161</v>
      </c>
      <c r="P23" s="5">
        <v>-16593.897000000001</v>
      </c>
      <c r="R23">
        <v>-744558</v>
      </c>
      <c r="W23" s="5"/>
      <c r="X23" s="5"/>
      <c r="Y23" s="5"/>
    </row>
    <row r="24" spans="1:26" x14ac:dyDescent="0.35">
      <c r="A24">
        <v>22</v>
      </c>
      <c r="B24" s="13">
        <v>177.53800000000001</v>
      </c>
      <c r="C24" s="13">
        <v>581.93600000000004</v>
      </c>
      <c r="D24" s="13">
        <v>103315.452</v>
      </c>
      <c r="E24">
        <v>4635701</v>
      </c>
      <c r="G24">
        <v>22</v>
      </c>
      <c r="H24" s="13">
        <v>192.00200000000001</v>
      </c>
      <c r="I24" s="13">
        <v>58.765000000000001</v>
      </c>
      <c r="J24" s="11">
        <v>11282.904</v>
      </c>
      <c r="K24">
        <v>506257</v>
      </c>
      <c r="M24">
        <v>1</v>
      </c>
      <c r="N24" s="5">
        <v>189.10400000000001</v>
      </c>
      <c r="O24" s="5">
        <v>130.02000000000001</v>
      </c>
      <c r="P24" s="5">
        <v>24587.321</v>
      </c>
      <c r="Q24">
        <v>1103218</v>
      </c>
      <c r="W24" s="5"/>
      <c r="X24" s="5"/>
      <c r="Y24" s="5"/>
    </row>
    <row r="25" spans="1:26" x14ac:dyDescent="0.35">
      <c r="A25">
        <v>1</v>
      </c>
      <c r="B25" s="13">
        <v>255.98699999999999</v>
      </c>
      <c r="C25" s="13">
        <v>37.155999999999999</v>
      </c>
      <c r="D25" s="13">
        <v>9511.518</v>
      </c>
      <c r="E25">
        <v>426776</v>
      </c>
      <c r="G25">
        <v>23</v>
      </c>
      <c r="H25" s="13">
        <v>186.631</v>
      </c>
      <c r="I25" s="13">
        <v>-27.591999999999999</v>
      </c>
      <c r="J25" s="11">
        <v>-5149.5690000000004</v>
      </c>
      <c r="K25">
        <v>-231058</v>
      </c>
      <c r="M25">
        <v>2</v>
      </c>
      <c r="N25" s="5">
        <v>242.61500000000001</v>
      </c>
      <c r="O25" s="5">
        <v>762.68100000000004</v>
      </c>
      <c r="P25" s="5">
        <v>185038.14199999999</v>
      </c>
      <c r="Q25">
        <v>8302548</v>
      </c>
      <c r="W25" s="5"/>
      <c r="X25" s="5"/>
      <c r="Y25" s="5"/>
    </row>
    <row r="26" spans="1:26" x14ac:dyDescent="0.35">
      <c r="A26">
        <v>2</v>
      </c>
      <c r="B26" s="13">
        <v>202.27600000000001</v>
      </c>
      <c r="C26" s="13">
        <v>500.79599999999999</v>
      </c>
      <c r="D26" s="13">
        <v>101298.977</v>
      </c>
      <c r="E26">
        <v>4545223</v>
      </c>
      <c r="G26">
        <v>24</v>
      </c>
      <c r="H26" s="13">
        <v>126.723</v>
      </c>
      <c r="I26" s="13">
        <v>110.747</v>
      </c>
      <c r="J26" s="11">
        <v>14034.179</v>
      </c>
      <c r="K26" s="5">
        <v>629705</v>
      </c>
      <c r="M26">
        <v>3</v>
      </c>
      <c r="N26" s="5">
        <v>193.428</v>
      </c>
      <c r="O26" s="5">
        <v>105.845</v>
      </c>
      <c r="P26" s="5">
        <v>20473.357</v>
      </c>
      <c r="Q26">
        <v>918627</v>
      </c>
      <c r="W26" s="5"/>
      <c r="X26" s="5"/>
      <c r="Y26" s="5"/>
      <c r="Z26" s="5"/>
    </row>
    <row r="27" spans="1:26" x14ac:dyDescent="0.35">
      <c r="A27">
        <v>3</v>
      </c>
      <c r="B27" s="13">
        <v>251.26300000000001</v>
      </c>
      <c r="C27" s="13">
        <v>222.54499999999999</v>
      </c>
      <c r="D27" s="13">
        <v>55917.233999999997</v>
      </c>
      <c r="E27">
        <v>2508972</v>
      </c>
      <c r="G27">
        <v>25</v>
      </c>
      <c r="H27" s="13">
        <v>134.05600000000001</v>
      </c>
      <c r="I27" s="13">
        <v>130.86199999999999</v>
      </c>
      <c r="J27" s="11">
        <v>17542.785</v>
      </c>
      <c r="K27">
        <v>787134</v>
      </c>
      <c r="M27">
        <v>4</v>
      </c>
      <c r="N27" s="5">
        <v>135.66</v>
      </c>
      <c r="O27" s="5">
        <v>205.17599999999999</v>
      </c>
      <c r="P27" s="5">
        <v>27834.210999999999</v>
      </c>
      <c r="Q27">
        <v>1248904</v>
      </c>
      <c r="W27" s="5"/>
      <c r="X27" s="5"/>
      <c r="Y27" s="5"/>
    </row>
    <row r="28" spans="1:26" x14ac:dyDescent="0.35">
      <c r="A28">
        <v>4</v>
      </c>
      <c r="B28" s="13">
        <v>203.702</v>
      </c>
      <c r="C28" s="13">
        <v>657.702</v>
      </c>
      <c r="D28" s="13">
        <v>133975.53200000001</v>
      </c>
      <c r="E28">
        <v>6011400</v>
      </c>
      <c r="G28">
        <v>26</v>
      </c>
      <c r="H28" s="13">
        <v>150.59299999999999</v>
      </c>
      <c r="I28" s="13">
        <v>111.01600000000001</v>
      </c>
      <c r="J28" s="11">
        <v>16718.169000000002</v>
      </c>
      <c r="K28">
        <v>750134</v>
      </c>
      <c r="M28">
        <v>5</v>
      </c>
      <c r="N28" s="5">
        <v>131.84899999999999</v>
      </c>
      <c r="O28" s="5">
        <v>223.458</v>
      </c>
      <c r="P28" s="5">
        <v>29462.738000000001</v>
      </c>
      <c r="Q28">
        <v>1321975</v>
      </c>
      <c r="W28" s="5"/>
      <c r="X28" s="5"/>
      <c r="Y28" s="5"/>
    </row>
    <row r="29" spans="1:26" x14ac:dyDescent="0.35">
      <c r="A29">
        <v>5</v>
      </c>
      <c r="B29" s="13">
        <v>221.33099999999999</v>
      </c>
      <c r="C29" s="13">
        <v>566.50900000000001</v>
      </c>
      <c r="D29" s="13">
        <v>125386.068</v>
      </c>
      <c r="E29">
        <v>5625996</v>
      </c>
      <c r="G29">
        <v>27</v>
      </c>
      <c r="H29" s="13">
        <v>137.53299999999999</v>
      </c>
      <c r="I29" s="13">
        <v>78.450999999999993</v>
      </c>
      <c r="J29" s="11">
        <v>10789.628000000001</v>
      </c>
      <c r="K29">
        <v>484124</v>
      </c>
      <c r="M29">
        <v>6</v>
      </c>
      <c r="N29" s="5">
        <v>87.653999999999996</v>
      </c>
      <c r="O29" s="5">
        <v>260.19799999999998</v>
      </c>
      <c r="P29" s="5">
        <v>22807.466</v>
      </c>
      <c r="Q29">
        <v>1023357</v>
      </c>
      <c r="W29" s="5"/>
      <c r="X29" s="5"/>
      <c r="Y29" s="5"/>
    </row>
    <row r="30" spans="1:26" x14ac:dyDescent="0.35">
      <c r="A30">
        <v>6</v>
      </c>
      <c r="B30" s="13">
        <v>206.19800000000001</v>
      </c>
      <c r="C30" s="13">
        <v>263.45299999999997</v>
      </c>
      <c r="D30" s="13">
        <v>54323.697</v>
      </c>
      <c r="E30" s="5">
        <v>2437471</v>
      </c>
      <c r="G30">
        <v>28</v>
      </c>
      <c r="H30" s="13">
        <v>130.28899999999999</v>
      </c>
      <c r="I30" s="13">
        <v>-107.188</v>
      </c>
      <c r="J30" s="11">
        <v>-13965.401</v>
      </c>
      <c r="L30">
        <v>-626619</v>
      </c>
      <c r="M30">
        <v>7</v>
      </c>
      <c r="N30" s="5">
        <v>184.66900000000001</v>
      </c>
      <c r="O30" s="5">
        <v>252.916</v>
      </c>
      <c r="P30" s="5">
        <v>46705.809000000001</v>
      </c>
      <c r="Q30" s="5">
        <v>2095661</v>
      </c>
      <c r="W30" s="5"/>
      <c r="X30" s="5"/>
      <c r="Y30" s="5"/>
    </row>
    <row r="31" spans="1:26" x14ac:dyDescent="0.35">
      <c r="A31">
        <v>7</v>
      </c>
      <c r="B31" s="13">
        <v>228.77500000000001</v>
      </c>
      <c r="C31" s="13">
        <v>839.26</v>
      </c>
      <c r="D31" s="13">
        <v>192001.799</v>
      </c>
      <c r="F31">
        <v>8615003</v>
      </c>
      <c r="G31">
        <v>1</v>
      </c>
      <c r="H31" s="13">
        <v>222.22300000000001</v>
      </c>
      <c r="I31" s="13">
        <v>202.37799999999999</v>
      </c>
      <c r="J31" s="11">
        <v>44973.067999999999</v>
      </c>
      <c r="K31">
        <v>2017914</v>
      </c>
      <c r="M31">
        <v>8</v>
      </c>
      <c r="N31" s="5">
        <v>181.393</v>
      </c>
      <c r="O31" s="5">
        <v>288.19099999999997</v>
      </c>
      <c r="P31" s="5">
        <v>52275.841999999997</v>
      </c>
      <c r="Q31">
        <v>2345585</v>
      </c>
      <c r="W31" s="5"/>
      <c r="X31" s="5"/>
      <c r="Y31" s="5"/>
    </row>
    <row r="32" spans="1:26" x14ac:dyDescent="0.35">
      <c r="A32">
        <v>8</v>
      </c>
      <c r="B32" s="13">
        <v>203.92500000000001</v>
      </c>
      <c r="C32" s="13">
        <v>352.238</v>
      </c>
      <c r="D32" s="13">
        <v>71830.154999999999</v>
      </c>
      <c r="E32">
        <v>3222975</v>
      </c>
      <c r="G32">
        <v>2</v>
      </c>
      <c r="H32" s="13">
        <v>178.54</v>
      </c>
      <c r="I32" s="13">
        <v>221.41800000000001</v>
      </c>
      <c r="J32" s="11">
        <v>39532.097999999998</v>
      </c>
      <c r="K32">
        <v>1773781</v>
      </c>
      <c r="M32">
        <v>9</v>
      </c>
      <c r="N32" s="5">
        <v>146.78200000000001</v>
      </c>
      <c r="O32" s="5">
        <v>129.708</v>
      </c>
      <c r="P32" s="5">
        <v>19038.815999999999</v>
      </c>
      <c r="Q32">
        <v>854260</v>
      </c>
      <c r="W32" s="5"/>
      <c r="X32" s="5"/>
      <c r="Y32" s="5"/>
    </row>
    <row r="33" spans="1:25" x14ac:dyDescent="0.35">
      <c r="A33">
        <v>9</v>
      </c>
      <c r="B33" s="13">
        <v>220.15</v>
      </c>
      <c r="C33" s="13">
        <v>923.72799999999995</v>
      </c>
      <c r="D33" s="13">
        <v>203358.76199999999</v>
      </c>
      <c r="F33">
        <v>9124583</v>
      </c>
      <c r="G33">
        <v>3</v>
      </c>
      <c r="H33" s="13">
        <v>177.827</v>
      </c>
      <c r="I33" s="13">
        <v>254.74299999999999</v>
      </c>
      <c r="J33" s="11">
        <v>45300.173000000003</v>
      </c>
      <c r="K33">
        <v>2032591</v>
      </c>
      <c r="M33">
        <v>10</v>
      </c>
      <c r="N33" s="5">
        <v>167.798</v>
      </c>
      <c r="O33" s="5">
        <v>325.33</v>
      </c>
      <c r="P33" s="5">
        <v>54589.735999999997</v>
      </c>
      <c r="Q33">
        <v>2449408</v>
      </c>
      <c r="W33" s="5"/>
      <c r="X33" s="5"/>
      <c r="Y33" s="5"/>
    </row>
    <row r="34" spans="1:25" x14ac:dyDescent="0.35">
      <c r="A34">
        <v>10</v>
      </c>
      <c r="B34" s="13">
        <v>225.27600000000001</v>
      </c>
      <c r="C34" s="13">
        <v>190.792</v>
      </c>
      <c r="D34" s="13">
        <v>42980.885999999999</v>
      </c>
      <c r="E34">
        <v>1928526</v>
      </c>
      <c r="G34">
        <v>4</v>
      </c>
      <c r="H34" s="13">
        <v>199.2</v>
      </c>
      <c r="I34" s="13">
        <v>271.29599999999999</v>
      </c>
      <c r="J34" s="11">
        <v>54042.37</v>
      </c>
      <c r="K34">
        <v>2424848</v>
      </c>
      <c r="M34">
        <v>11</v>
      </c>
      <c r="N34" s="5">
        <v>152.977</v>
      </c>
      <c r="O34" s="5">
        <v>337.13299999999998</v>
      </c>
      <c r="P34" s="5">
        <v>51573.716</v>
      </c>
      <c r="Q34">
        <v>2314081</v>
      </c>
      <c r="W34" s="5"/>
      <c r="X34" s="5"/>
      <c r="Y34" s="5"/>
    </row>
    <row r="35" spans="1:25" x14ac:dyDescent="0.35">
      <c r="A35">
        <v>11</v>
      </c>
      <c r="B35" s="13">
        <v>206.488</v>
      </c>
      <c r="C35" s="13">
        <v>629.93299999999999</v>
      </c>
      <c r="D35" s="13">
        <v>130073.83</v>
      </c>
      <c r="E35">
        <v>5836333</v>
      </c>
      <c r="G35">
        <v>5</v>
      </c>
      <c r="H35" s="13">
        <v>127.169</v>
      </c>
      <c r="I35" s="13">
        <v>279.54399999999998</v>
      </c>
      <c r="J35" s="11">
        <v>35549.381999999998</v>
      </c>
      <c r="K35">
        <v>1595079</v>
      </c>
      <c r="M35">
        <v>12</v>
      </c>
      <c r="N35" s="5">
        <v>177.87200000000001</v>
      </c>
      <c r="O35" s="5">
        <v>450.06099999999998</v>
      </c>
      <c r="P35" s="5">
        <v>80053.2</v>
      </c>
      <c r="Q35">
        <v>3591938</v>
      </c>
    </row>
    <row r="36" spans="1:25" x14ac:dyDescent="0.35">
      <c r="A36">
        <v>12</v>
      </c>
      <c r="B36" s="13">
        <v>153.19999999999999</v>
      </c>
      <c r="C36" s="13">
        <v>19.984000000000002</v>
      </c>
      <c r="D36" s="13">
        <v>3061.4859999999999</v>
      </c>
      <c r="E36">
        <v>137367</v>
      </c>
      <c r="G36">
        <v>6</v>
      </c>
      <c r="H36" s="13">
        <v>272.21199999999999</v>
      </c>
      <c r="I36" s="13">
        <v>301.14699999999999</v>
      </c>
      <c r="J36" s="11">
        <v>81975.824999999997</v>
      </c>
      <c r="K36">
        <v>3678205</v>
      </c>
      <c r="M36">
        <v>13</v>
      </c>
      <c r="N36" s="5">
        <v>136.75200000000001</v>
      </c>
      <c r="O36" s="5">
        <v>14.519</v>
      </c>
      <c r="P36" s="5">
        <v>1985.4739999999999</v>
      </c>
      <c r="Q36">
        <v>89087</v>
      </c>
    </row>
    <row r="37" spans="1:25" x14ac:dyDescent="0.35">
      <c r="A37">
        <v>13</v>
      </c>
      <c r="B37" s="13">
        <v>195.59</v>
      </c>
      <c r="C37" s="13">
        <v>123.745</v>
      </c>
      <c r="D37" s="13">
        <v>24203.339</v>
      </c>
      <c r="E37">
        <v>1085989</v>
      </c>
      <c r="G37">
        <v>7</v>
      </c>
      <c r="H37" s="13">
        <v>189.06</v>
      </c>
      <c r="I37" s="13">
        <v>345.16300000000001</v>
      </c>
      <c r="J37" s="11">
        <v>65256.385000000002</v>
      </c>
      <c r="K37">
        <v>2928014</v>
      </c>
      <c r="M37">
        <v>1</v>
      </c>
      <c r="N37" s="5">
        <v>186.38499999999999</v>
      </c>
      <c r="O37" s="5">
        <v>774.10799999999995</v>
      </c>
      <c r="P37" s="5">
        <v>144282.42600000001</v>
      </c>
      <c r="Q37">
        <v>6473864</v>
      </c>
    </row>
    <row r="38" spans="1:25" x14ac:dyDescent="0.35">
      <c r="A38">
        <v>14</v>
      </c>
      <c r="B38" s="13">
        <v>165.28</v>
      </c>
      <c r="C38" s="13">
        <v>281.58600000000001</v>
      </c>
      <c r="D38" s="13">
        <v>46540.417000000001</v>
      </c>
      <c r="E38">
        <v>2088240</v>
      </c>
      <c r="G38">
        <v>8</v>
      </c>
      <c r="H38" s="13">
        <v>190.39699999999999</v>
      </c>
      <c r="I38" s="13">
        <v>342.37400000000002</v>
      </c>
      <c r="J38" s="11">
        <v>65187.006000000001</v>
      </c>
      <c r="K38">
        <v>2924901</v>
      </c>
      <c r="M38">
        <v>2</v>
      </c>
      <c r="N38" s="5">
        <v>211.79300000000001</v>
      </c>
      <c r="O38" s="5">
        <v>182.17</v>
      </c>
      <c r="P38" s="5">
        <v>38582.341</v>
      </c>
      <c r="Q38">
        <v>1731166</v>
      </c>
    </row>
    <row r="39" spans="1:25" x14ac:dyDescent="0.35">
      <c r="A39">
        <v>15</v>
      </c>
      <c r="B39" s="13">
        <v>188.30199999999999</v>
      </c>
      <c r="C39" s="13">
        <v>308.41800000000001</v>
      </c>
      <c r="D39" s="13">
        <v>58075.788</v>
      </c>
      <c r="E39">
        <v>2605825</v>
      </c>
      <c r="G39">
        <v>9</v>
      </c>
      <c r="H39" s="13">
        <v>160.488</v>
      </c>
      <c r="I39" s="13">
        <v>275.23599999999999</v>
      </c>
      <c r="J39" s="11">
        <v>44172.165999999997</v>
      </c>
      <c r="K39">
        <v>1981978</v>
      </c>
      <c r="M39">
        <v>3</v>
      </c>
      <c r="N39" s="5">
        <v>157.702</v>
      </c>
      <c r="O39" s="5">
        <v>505.47699999999998</v>
      </c>
      <c r="P39" s="5">
        <v>79714.751000000004</v>
      </c>
      <c r="Q39">
        <v>3576752</v>
      </c>
    </row>
    <row r="40" spans="1:25" x14ac:dyDescent="0.35">
      <c r="A40">
        <v>16</v>
      </c>
      <c r="B40" s="13">
        <v>133.744</v>
      </c>
      <c r="C40" s="13">
        <v>331.27199999999999</v>
      </c>
      <c r="D40" s="13">
        <v>44305.508000000002</v>
      </c>
      <c r="E40">
        <v>1987961</v>
      </c>
      <c r="G40">
        <v>10</v>
      </c>
      <c r="H40" s="13">
        <v>196.94900000000001</v>
      </c>
      <c r="I40" s="13">
        <v>261.64100000000002</v>
      </c>
      <c r="J40" s="11">
        <v>51530.078000000001</v>
      </c>
      <c r="K40">
        <v>2312123</v>
      </c>
      <c r="M40">
        <v>4</v>
      </c>
      <c r="N40" s="5">
        <v>188.88200000000001</v>
      </c>
      <c r="O40" s="5">
        <v>1117.434</v>
      </c>
      <c r="P40" s="5">
        <v>211062.61199999999</v>
      </c>
      <c r="R40">
        <v>9470250</v>
      </c>
    </row>
    <row r="41" spans="1:25" x14ac:dyDescent="0.35">
      <c r="A41">
        <v>17</v>
      </c>
      <c r="B41" s="13">
        <v>162.33799999999999</v>
      </c>
      <c r="C41" s="13">
        <v>493.37400000000002</v>
      </c>
      <c r="D41" s="13">
        <v>80093.293999999994</v>
      </c>
      <c r="E41">
        <v>3593737</v>
      </c>
      <c r="G41">
        <v>11</v>
      </c>
      <c r="H41" s="13">
        <v>228.864</v>
      </c>
      <c r="I41" s="13">
        <v>258.13499999999999</v>
      </c>
      <c r="J41" s="11">
        <v>59077.83</v>
      </c>
      <c r="K41" s="5">
        <v>2650786</v>
      </c>
      <c r="M41">
        <v>5</v>
      </c>
      <c r="N41">
        <v>140.608</v>
      </c>
      <c r="O41">
        <v>726.15</v>
      </c>
      <c r="P41">
        <v>102102.598</v>
      </c>
      <c r="Q41">
        <v>4581281</v>
      </c>
    </row>
    <row r="42" spans="1:25" x14ac:dyDescent="0.35">
      <c r="A42">
        <v>18</v>
      </c>
      <c r="B42" s="13">
        <v>166.52799999999999</v>
      </c>
      <c r="C42" s="13">
        <v>431.60599999999999</v>
      </c>
      <c r="D42" s="13">
        <v>71874.327000000005</v>
      </c>
      <c r="E42">
        <v>3224957</v>
      </c>
      <c r="G42">
        <v>12</v>
      </c>
      <c r="H42" s="13">
        <v>213.999</v>
      </c>
      <c r="I42" s="13">
        <v>206.63200000000001</v>
      </c>
      <c r="J42" s="11">
        <v>44218.991000000002</v>
      </c>
      <c r="K42">
        <v>1984079</v>
      </c>
      <c r="M42">
        <v>6</v>
      </c>
      <c r="N42">
        <v>182.75299999999999</v>
      </c>
      <c r="O42">
        <v>1669.058</v>
      </c>
      <c r="P42">
        <v>305024.84899999999</v>
      </c>
      <c r="R42">
        <v>13686278</v>
      </c>
    </row>
    <row r="43" spans="1:25" x14ac:dyDescent="0.35">
      <c r="A43">
        <v>19</v>
      </c>
      <c r="B43" s="13">
        <v>124.294</v>
      </c>
      <c r="C43" s="13">
        <v>550.11300000000006</v>
      </c>
      <c r="D43" s="13">
        <v>68375.773000000001</v>
      </c>
      <c r="E43">
        <v>3067979</v>
      </c>
      <c r="G43">
        <v>13</v>
      </c>
      <c r="H43" s="13">
        <v>176.691</v>
      </c>
      <c r="I43" s="13">
        <v>283.96300000000002</v>
      </c>
      <c r="J43" s="11">
        <v>50173.607000000004</v>
      </c>
      <c r="K43">
        <v>2251259</v>
      </c>
      <c r="M43">
        <v>7</v>
      </c>
      <c r="N43">
        <v>182.59700000000001</v>
      </c>
      <c r="O43">
        <v>1392.883</v>
      </c>
      <c r="P43">
        <v>254335.701</v>
      </c>
      <c r="R43">
        <v>11411887</v>
      </c>
    </row>
    <row r="44" spans="1:25" x14ac:dyDescent="0.35">
      <c r="A44">
        <v>20</v>
      </c>
      <c r="B44" s="13">
        <v>178.54</v>
      </c>
      <c r="C44" s="13">
        <v>474.71100000000001</v>
      </c>
      <c r="D44" s="13">
        <v>84755.047000000006</v>
      </c>
      <c r="E44">
        <v>3802907</v>
      </c>
      <c r="G44">
        <v>14</v>
      </c>
      <c r="H44" s="13">
        <v>217.07499999999999</v>
      </c>
      <c r="I44" s="13">
        <v>282.84100000000001</v>
      </c>
      <c r="J44" s="11">
        <v>61397.652000000002</v>
      </c>
      <c r="K44">
        <v>2754875</v>
      </c>
      <c r="M44">
        <v>8</v>
      </c>
      <c r="N44">
        <v>160.733</v>
      </c>
      <c r="O44">
        <v>1144.9349999999999</v>
      </c>
      <c r="P44">
        <v>184029.05799999999</v>
      </c>
      <c r="Q44">
        <v>8257271</v>
      </c>
    </row>
    <row r="45" spans="1:25" x14ac:dyDescent="0.35">
      <c r="B45" s="13"/>
      <c r="C45" s="13"/>
      <c r="D45" s="13"/>
      <c r="G45">
        <v>15</v>
      </c>
      <c r="H45">
        <v>162.09299999999999</v>
      </c>
      <c r="I45">
        <v>355.24799999999999</v>
      </c>
      <c r="J45">
        <v>57583.112999999998</v>
      </c>
      <c r="K45">
        <v>2583719</v>
      </c>
      <c r="M45">
        <v>1</v>
      </c>
      <c r="N45">
        <v>178.71899999999999</v>
      </c>
      <c r="O45">
        <v>800.00199999999995</v>
      </c>
      <c r="P45">
        <v>142975.36499999999</v>
      </c>
      <c r="Q45">
        <v>6415217</v>
      </c>
    </row>
    <row r="46" spans="1:25" x14ac:dyDescent="0.35">
      <c r="B46" s="13"/>
      <c r="C46" s="13"/>
      <c r="D46" s="13"/>
      <c r="E46" s="5"/>
      <c r="G46">
        <v>16</v>
      </c>
      <c r="H46">
        <v>220.328</v>
      </c>
      <c r="I46">
        <v>398.92599999999999</v>
      </c>
      <c r="J46">
        <v>87894.626000000004</v>
      </c>
      <c r="K46">
        <v>3943778</v>
      </c>
      <c r="M46">
        <v>2</v>
      </c>
      <c r="N46">
        <v>159.84200000000001</v>
      </c>
      <c r="O46">
        <v>306.56799999999998</v>
      </c>
      <c r="P46">
        <v>49002.296000000002</v>
      </c>
      <c r="Q46">
        <v>2198703</v>
      </c>
    </row>
    <row r="47" spans="1:25" x14ac:dyDescent="0.35">
      <c r="B47" s="13"/>
      <c r="C47" s="13"/>
      <c r="D47" s="13"/>
      <c r="G47">
        <v>17</v>
      </c>
      <c r="H47">
        <v>165.05699999999999</v>
      </c>
      <c r="I47">
        <v>369.988</v>
      </c>
      <c r="J47">
        <v>61069.097999999998</v>
      </c>
      <c r="K47">
        <v>2740133</v>
      </c>
      <c r="M47">
        <v>3</v>
      </c>
      <c r="N47">
        <v>153.84700000000001</v>
      </c>
      <c r="O47">
        <v>239.53700000000001</v>
      </c>
      <c r="P47">
        <v>36852.008000000002</v>
      </c>
      <c r="Q47">
        <v>1653527</v>
      </c>
    </row>
    <row r="48" spans="1:25" x14ac:dyDescent="0.35">
      <c r="B48" s="13"/>
      <c r="C48" s="13"/>
      <c r="D48" s="13"/>
      <c r="G48">
        <v>18</v>
      </c>
      <c r="H48">
        <v>230.58</v>
      </c>
      <c r="I48">
        <v>337.27699999999999</v>
      </c>
      <c r="J48">
        <v>77769.527000000002</v>
      </c>
      <c r="K48">
        <v>3489471</v>
      </c>
      <c r="M48">
        <v>4</v>
      </c>
      <c r="N48">
        <v>147.339</v>
      </c>
      <c r="O48">
        <v>208.542</v>
      </c>
      <c r="P48">
        <v>30726.294999999998</v>
      </c>
      <c r="Q48">
        <v>1378670</v>
      </c>
    </row>
    <row r="49" spans="2:17" x14ac:dyDescent="0.35">
      <c r="B49" s="13"/>
      <c r="C49" s="13"/>
      <c r="D49" s="13"/>
      <c r="E49" s="5"/>
      <c r="G49">
        <v>19</v>
      </c>
      <c r="H49">
        <v>206.62200000000001</v>
      </c>
      <c r="I49">
        <v>182.50800000000001</v>
      </c>
      <c r="J49">
        <v>37710.254000000001</v>
      </c>
      <c r="K49">
        <v>1692036</v>
      </c>
      <c r="M49">
        <v>5</v>
      </c>
      <c r="N49">
        <v>187.81200000000001</v>
      </c>
      <c r="O49">
        <v>674.15499999999997</v>
      </c>
      <c r="P49">
        <v>126614.344</v>
      </c>
      <c r="Q49">
        <v>5681108</v>
      </c>
    </row>
    <row r="50" spans="2:17" x14ac:dyDescent="0.35">
      <c r="B50" s="13"/>
      <c r="C50" s="13"/>
      <c r="D50" s="13"/>
      <c r="G50">
        <v>20</v>
      </c>
      <c r="H50">
        <v>158.79400000000001</v>
      </c>
      <c r="I50">
        <v>268.43099999999998</v>
      </c>
      <c r="J50">
        <v>42625.364999999998</v>
      </c>
      <c r="K50">
        <v>1912574</v>
      </c>
      <c r="M50">
        <v>6</v>
      </c>
      <c r="N50">
        <v>189.01499999999999</v>
      </c>
      <c r="O50">
        <v>671.27800000000002</v>
      </c>
      <c r="P50">
        <v>126881.83199999999</v>
      </c>
      <c r="Q50">
        <v>5693110</v>
      </c>
    </row>
    <row r="51" spans="2:17" x14ac:dyDescent="0.35">
      <c r="B51" s="13"/>
      <c r="C51" s="13"/>
      <c r="D51" s="13"/>
      <c r="G51">
        <v>21</v>
      </c>
      <c r="H51">
        <v>188.94800000000001</v>
      </c>
      <c r="I51">
        <v>267.27600000000001</v>
      </c>
      <c r="J51">
        <v>50501.358999999997</v>
      </c>
      <c r="K51">
        <v>2265965</v>
      </c>
      <c r="M51">
        <v>7</v>
      </c>
      <c r="N51">
        <v>181.393</v>
      </c>
      <c r="O51">
        <v>233.26400000000001</v>
      </c>
      <c r="P51">
        <v>42312.457000000002</v>
      </c>
      <c r="Q51">
        <v>1898534</v>
      </c>
    </row>
    <row r="52" spans="2:17" x14ac:dyDescent="0.35">
      <c r="B52" s="13"/>
      <c r="C52" s="13"/>
      <c r="D52" s="13"/>
      <c r="G52">
        <v>22</v>
      </c>
      <c r="H52">
        <v>211.32400000000001</v>
      </c>
      <c r="I52">
        <v>260.94200000000001</v>
      </c>
      <c r="J52">
        <v>55143.521000000001</v>
      </c>
      <c r="K52">
        <v>2474256</v>
      </c>
      <c r="M52">
        <v>8</v>
      </c>
      <c r="N52">
        <v>138.357</v>
      </c>
      <c r="O52">
        <v>121.247</v>
      </c>
      <c r="P52">
        <v>16775.401999999998</v>
      </c>
      <c r="Q52">
        <v>752702</v>
      </c>
    </row>
    <row r="53" spans="2:17" x14ac:dyDescent="0.35">
      <c r="B53" s="13"/>
      <c r="C53" s="13"/>
      <c r="D53" s="13"/>
      <c r="M53">
        <v>9</v>
      </c>
      <c r="N53">
        <v>145.86799999999999</v>
      </c>
      <c r="O53">
        <v>253.75299999999999</v>
      </c>
      <c r="P53">
        <v>37014.413</v>
      </c>
      <c r="Q53">
        <v>1660814</v>
      </c>
    </row>
    <row r="54" spans="2:17" x14ac:dyDescent="0.35">
      <c r="B54" s="13"/>
      <c r="C54" s="13"/>
      <c r="D54" s="13"/>
      <c r="M54">
        <v>10</v>
      </c>
      <c r="N54">
        <v>201.786</v>
      </c>
      <c r="O54">
        <v>240.96700000000001</v>
      </c>
      <c r="P54">
        <v>48623.686000000002</v>
      </c>
      <c r="Q54">
        <v>2181715</v>
      </c>
    </row>
    <row r="55" spans="2:17" x14ac:dyDescent="0.35">
      <c r="B55" s="13"/>
      <c r="C55" s="13"/>
      <c r="D55" s="13"/>
      <c r="M55">
        <v>11</v>
      </c>
      <c r="N55">
        <v>189.684</v>
      </c>
      <c r="O55">
        <v>344.15800000000002</v>
      </c>
      <c r="P55">
        <v>65281.146000000001</v>
      </c>
      <c r="Q55">
        <v>2929125</v>
      </c>
    </row>
    <row r="56" spans="2:17" x14ac:dyDescent="0.35">
      <c r="B56" s="13"/>
      <c r="C56" s="13"/>
      <c r="D56" s="13"/>
    </row>
    <row r="69" spans="2:5" x14ac:dyDescent="0.35">
      <c r="C69" s="1" t="s">
        <v>4</v>
      </c>
      <c r="D69" s="1" t="s">
        <v>13</v>
      </c>
      <c r="E69" s="1" t="s">
        <v>14</v>
      </c>
    </row>
    <row r="70" spans="2:5" x14ac:dyDescent="0.35">
      <c r="B70" t="s">
        <v>5</v>
      </c>
      <c r="C70">
        <f>AVERAGE(E3:E66)</f>
        <v>3204608.5833333335</v>
      </c>
      <c r="D70">
        <f>AVERAGE(K3:K66)</f>
        <v>1520200.5625</v>
      </c>
      <c r="E70">
        <f>AVERAGE(Q3:Q64)</f>
        <v>2927778.1777777779</v>
      </c>
    </row>
    <row r="71" spans="2:5" x14ac:dyDescent="0.35">
      <c r="B71" t="s">
        <v>6</v>
      </c>
      <c r="C71">
        <f>_xlfn.STDEV.S(E3:E66)</f>
        <v>1589420.0861735772</v>
      </c>
      <c r="D71">
        <f>_xlfn.STDEV.S(K3:K66)</f>
        <v>1045826.3373328575</v>
      </c>
      <c r="E71">
        <f>_xlfn.STDEV.S(Q3:Q64)</f>
        <v>2209656.8315271088</v>
      </c>
    </row>
    <row r="72" spans="2:5" x14ac:dyDescent="0.35">
      <c r="B72" t="s">
        <v>7</v>
      </c>
      <c r="C72">
        <f>C71/SQRT(COUNT(E3:E66))</f>
        <v>264903.34769559623</v>
      </c>
      <c r="D72">
        <f>D71/SQRT(COUNT(K3:K66))</f>
        <v>150952.02934618143</v>
      </c>
      <c r="E72">
        <f>E71/SQRT(COUNT(Q3:Q64))</f>
        <v>329396.19214942772</v>
      </c>
    </row>
    <row r="75" spans="2:5" x14ac:dyDescent="0.35">
      <c r="B75" t="s">
        <v>9</v>
      </c>
      <c r="C75" s="3">
        <f>C70/$C$70*100</f>
        <v>100</v>
      </c>
      <c r="D75" s="2">
        <f>D70/$C$70*100</f>
        <v>47.437948285051867</v>
      </c>
      <c r="E75" s="2">
        <f>E70/$C$70*100</f>
        <v>91.361490854286941</v>
      </c>
    </row>
    <row r="76" spans="2:5" x14ac:dyDescent="0.35">
      <c r="B76" t="s">
        <v>6</v>
      </c>
      <c r="C76" s="3">
        <f>C71/$C$70*100</f>
        <v>49.597947607077565</v>
      </c>
      <c r="D76" s="2">
        <f>D71/$C$70*100</f>
        <v>32.63507258802327</v>
      </c>
      <c r="E76" s="2">
        <f>E71/$C$70*100</f>
        <v>68.952471856288071</v>
      </c>
    </row>
    <row r="77" spans="2:5" x14ac:dyDescent="0.35">
      <c r="B77" t="s">
        <v>7</v>
      </c>
      <c r="C77" s="3">
        <f>C72/$C$70*100</f>
        <v>8.2663246011795941</v>
      </c>
      <c r="D77" s="2">
        <f>D72/$C$70*100</f>
        <v>4.7104669859295534</v>
      </c>
      <c r="E77" s="2">
        <f>E72/$C$70*100</f>
        <v>10.278827619153416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72"/>
  <sheetViews>
    <sheetView tabSelected="1" topLeftCell="A34" zoomScale="40" zoomScaleNormal="40" workbookViewId="0">
      <selection activeCell="M74" sqref="M74"/>
    </sheetView>
  </sheetViews>
  <sheetFormatPr baseColWidth="10" defaultRowHeight="14.5" x14ac:dyDescent="0.35"/>
  <cols>
    <col min="2" max="2" width="14.7265625" bestFit="1" customWidth="1"/>
    <col min="5" max="5" width="13" bestFit="1" customWidth="1"/>
    <col min="17" max="17" width="14.81640625" bestFit="1" customWidth="1"/>
  </cols>
  <sheetData>
    <row r="1" spans="1:19" x14ac:dyDescent="0.35">
      <c r="A1" t="s">
        <v>4</v>
      </c>
      <c r="G1" t="s">
        <v>8</v>
      </c>
      <c r="M1" t="s">
        <v>10</v>
      </c>
    </row>
    <row r="2" spans="1:19" x14ac:dyDescent="0.35">
      <c r="B2" t="s">
        <v>0</v>
      </c>
      <c r="C2" t="s">
        <v>1</v>
      </c>
      <c r="D2" t="s">
        <v>2</v>
      </c>
      <c r="E2" t="s">
        <v>3</v>
      </c>
      <c r="H2" t="s">
        <v>0</v>
      </c>
      <c r="I2" t="s">
        <v>1</v>
      </c>
      <c r="J2" t="s">
        <v>2</v>
      </c>
      <c r="K2" t="s">
        <v>3</v>
      </c>
      <c r="N2" t="s">
        <v>0</v>
      </c>
      <c r="O2" t="s">
        <v>1</v>
      </c>
      <c r="P2" t="s">
        <v>2</v>
      </c>
      <c r="Q2" t="s">
        <v>3</v>
      </c>
    </row>
    <row r="3" spans="1:19" x14ac:dyDescent="0.35">
      <c r="A3">
        <v>1</v>
      </c>
      <c r="B3" s="13">
        <v>144.24100000000001</v>
      </c>
      <c r="C3" s="12">
        <v>1069.1369999999999</v>
      </c>
      <c r="D3" s="5">
        <v>154213.272</v>
      </c>
      <c r="E3">
        <v>6919455</v>
      </c>
      <c r="G3">
        <v>1</v>
      </c>
      <c r="H3" s="12">
        <v>129.57599999999999</v>
      </c>
      <c r="I3" s="12">
        <v>-41.838000000000001</v>
      </c>
      <c r="J3" s="5">
        <v>-5421.2460000000001</v>
      </c>
      <c r="K3" s="21"/>
      <c r="L3">
        <v>-243248</v>
      </c>
      <c r="M3">
        <v>1</v>
      </c>
      <c r="N3" s="12">
        <v>157.21199999999999</v>
      </c>
      <c r="O3" s="12">
        <v>-14.856999999999999</v>
      </c>
      <c r="P3" s="11">
        <v>-2335.7130000000002</v>
      </c>
      <c r="R3">
        <v>-104802</v>
      </c>
    </row>
    <row r="4" spans="1:19" x14ac:dyDescent="0.35">
      <c r="A4">
        <v>2</v>
      </c>
      <c r="B4" s="13">
        <v>89.191999999999993</v>
      </c>
      <c r="C4" s="12">
        <v>404.30200000000002</v>
      </c>
      <c r="D4" s="5">
        <v>36060.6</v>
      </c>
      <c r="E4">
        <v>1618017</v>
      </c>
      <c r="G4">
        <v>2</v>
      </c>
      <c r="H4" s="12">
        <v>107.334</v>
      </c>
      <c r="I4" s="12">
        <v>88.504999999999995</v>
      </c>
      <c r="J4" s="5">
        <v>9499.5949999999993</v>
      </c>
      <c r="K4" s="21">
        <v>426241</v>
      </c>
      <c r="M4">
        <v>2</v>
      </c>
      <c r="N4" s="12">
        <v>120.84</v>
      </c>
      <c r="O4" s="12">
        <v>337.90800000000002</v>
      </c>
      <c r="P4" s="11">
        <v>40832.673000000003</v>
      </c>
      <c r="Q4" s="23">
        <v>1832137</v>
      </c>
    </row>
    <row r="5" spans="1:19" x14ac:dyDescent="0.35">
      <c r="A5">
        <v>3</v>
      </c>
      <c r="B5" s="13">
        <v>111.18899999999999</v>
      </c>
      <c r="C5" s="12">
        <v>1134.355</v>
      </c>
      <c r="D5" s="5">
        <v>126128.26700000001</v>
      </c>
      <c r="E5">
        <v>5659298</v>
      </c>
      <c r="G5">
        <v>3</v>
      </c>
      <c r="H5" s="12">
        <v>68.02</v>
      </c>
      <c r="I5" s="12">
        <v>259.279</v>
      </c>
      <c r="J5" s="5">
        <v>17636.099999999999</v>
      </c>
      <c r="K5" s="21">
        <v>791321</v>
      </c>
      <c r="M5">
        <v>3</v>
      </c>
      <c r="N5" s="12">
        <v>118.834</v>
      </c>
      <c r="O5" s="12">
        <v>309.93299999999999</v>
      </c>
      <c r="P5" s="11">
        <v>36830.500999999997</v>
      </c>
      <c r="Q5" s="23">
        <v>1652562</v>
      </c>
    </row>
    <row r="6" spans="1:19" x14ac:dyDescent="0.35">
      <c r="A6">
        <v>4</v>
      </c>
      <c r="B6" s="13">
        <v>108.626</v>
      </c>
      <c r="C6" s="12">
        <v>383.67700000000002</v>
      </c>
      <c r="D6" s="5">
        <v>41677.502999999997</v>
      </c>
      <c r="E6">
        <v>1870044</v>
      </c>
      <c r="G6">
        <v>4</v>
      </c>
      <c r="H6" s="12">
        <v>117.786</v>
      </c>
      <c r="I6" s="12">
        <v>283.06099999999998</v>
      </c>
      <c r="J6" s="5">
        <v>33340.771999999997</v>
      </c>
      <c r="K6" s="21">
        <v>1495980</v>
      </c>
      <c r="M6">
        <v>4</v>
      </c>
      <c r="N6" s="12">
        <v>135.25899999999999</v>
      </c>
      <c r="O6" s="12">
        <v>574.82600000000002</v>
      </c>
      <c r="P6" s="11">
        <v>77750.471999999994</v>
      </c>
      <c r="Q6" s="23">
        <v>3488616</v>
      </c>
    </row>
    <row r="7" spans="1:19" x14ac:dyDescent="0.35">
      <c r="A7">
        <v>5</v>
      </c>
      <c r="B7" s="13">
        <v>73.590999999999994</v>
      </c>
      <c r="C7" s="12">
        <v>222.06</v>
      </c>
      <c r="D7" s="5">
        <v>16341.721</v>
      </c>
      <c r="E7">
        <v>733243</v>
      </c>
      <c r="G7">
        <v>5</v>
      </c>
      <c r="H7" s="12">
        <v>71.540999999999997</v>
      </c>
      <c r="I7" s="12">
        <v>253.20099999999999</v>
      </c>
      <c r="J7" s="5">
        <v>18114.221000000001</v>
      </c>
      <c r="K7" s="21">
        <v>812774</v>
      </c>
      <c r="M7">
        <v>5</v>
      </c>
      <c r="N7" s="12">
        <v>147.36099999999999</v>
      </c>
      <c r="O7" s="12">
        <v>1009.933</v>
      </c>
      <c r="P7" s="11">
        <v>148824.81</v>
      </c>
      <c r="Q7" s="23">
        <v>6677678</v>
      </c>
    </row>
    <row r="8" spans="1:19" x14ac:dyDescent="0.35">
      <c r="A8">
        <v>6</v>
      </c>
      <c r="B8" s="13">
        <v>55.249000000000002</v>
      </c>
      <c r="C8" s="12">
        <v>685.87</v>
      </c>
      <c r="D8" s="5">
        <v>37893.786999999997</v>
      </c>
      <c r="E8">
        <v>1700271</v>
      </c>
      <c r="G8">
        <v>6</v>
      </c>
      <c r="H8" s="12">
        <v>146.47</v>
      </c>
      <c r="I8" s="12">
        <v>322.99200000000002</v>
      </c>
      <c r="J8" s="5">
        <v>47308.514000000003</v>
      </c>
      <c r="K8" s="21">
        <v>2122704</v>
      </c>
      <c r="M8">
        <v>6</v>
      </c>
      <c r="N8" s="12">
        <v>148.00700000000001</v>
      </c>
      <c r="O8" s="12">
        <v>473.697</v>
      </c>
      <c r="P8" s="11">
        <v>70110.607999999993</v>
      </c>
      <c r="Q8" s="23">
        <v>3145820</v>
      </c>
    </row>
    <row r="9" spans="1:19" x14ac:dyDescent="0.35">
      <c r="A9">
        <v>7</v>
      </c>
      <c r="B9" s="13">
        <v>84.646000000000001</v>
      </c>
      <c r="C9" s="12">
        <v>724.21199999999999</v>
      </c>
      <c r="D9" s="5">
        <v>61301.417000000001</v>
      </c>
      <c r="E9">
        <v>2750557</v>
      </c>
      <c r="G9">
        <v>7</v>
      </c>
      <c r="H9" s="12">
        <v>127.459</v>
      </c>
      <c r="I9" s="12">
        <v>379.88200000000001</v>
      </c>
      <c r="J9" s="5">
        <v>48419.381999999998</v>
      </c>
      <c r="K9" s="21">
        <v>2172548</v>
      </c>
      <c r="M9">
        <v>7</v>
      </c>
      <c r="N9" s="12">
        <v>89.683000000000007</v>
      </c>
      <c r="O9" s="12">
        <v>462.81900000000002</v>
      </c>
      <c r="P9" s="11">
        <v>41506.785000000003</v>
      </c>
      <c r="Q9" s="23">
        <v>1862384</v>
      </c>
    </row>
    <row r="10" spans="1:19" x14ac:dyDescent="0.35">
      <c r="A10">
        <v>8</v>
      </c>
      <c r="B10" s="13">
        <v>121.687</v>
      </c>
      <c r="C10" s="12">
        <v>387.65300000000002</v>
      </c>
      <c r="D10" s="5">
        <v>47172.184000000001</v>
      </c>
      <c r="E10">
        <v>2116587</v>
      </c>
      <c r="G10">
        <v>8</v>
      </c>
      <c r="H10" s="12">
        <v>110.76600000000001</v>
      </c>
      <c r="I10" s="12">
        <v>252.67</v>
      </c>
      <c r="J10" s="5">
        <v>27987.188999999998</v>
      </c>
      <c r="K10" s="21">
        <v>1255768</v>
      </c>
      <c r="M10">
        <v>8</v>
      </c>
      <c r="N10" s="12">
        <v>167.286</v>
      </c>
      <c r="O10" s="12">
        <v>650.94200000000001</v>
      </c>
      <c r="P10" s="11">
        <v>108893.13</v>
      </c>
      <c r="Q10" s="23">
        <v>4885968</v>
      </c>
    </row>
    <row r="11" spans="1:19" x14ac:dyDescent="0.35">
      <c r="A11">
        <v>9</v>
      </c>
      <c r="B11" s="13">
        <v>63.695999999999998</v>
      </c>
      <c r="C11" s="12">
        <v>562.34100000000001</v>
      </c>
      <c r="D11" s="5">
        <v>35818.875999999997</v>
      </c>
      <c r="E11">
        <v>1607171</v>
      </c>
      <c r="G11">
        <v>9</v>
      </c>
      <c r="H11" s="12">
        <v>90.194999999999993</v>
      </c>
      <c r="I11" s="12">
        <v>672.64200000000005</v>
      </c>
      <c r="J11" s="5">
        <v>60669.048000000003</v>
      </c>
      <c r="K11" s="21">
        <v>2722183</v>
      </c>
      <c r="M11">
        <v>1</v>
      </c>
      <c r="N11" s="12">
        <v>104.83799999999999</v>
      </c>
      <c r="O11" s="12">
        <v>194.989</v>
      </c>
      <c r="P11" s="11">
        <v>20442.2</v>
      </c>
      <c r="Q11" s="23">
        <v>917229</v>
      </c>
    </row>
    <row r="12" spans="1:19" x14ac:dyDescent="0.35">
      <c r="A12">
        <v>10</v>
      </c>
      <c r="B12" s="13">
        <v>92.668999999999997</v>
      </c>
      <c r="C12" s="12">
        <v>574.99</v>
      </c>
      <c r="D12" s="5">
        <v>53283.722999999998</v>
      </c>
      <c r="E12">
        <v>2390808</v>
      </c>
      <c r="G12">
        <v>10</v>
      </c>
      <c r="H12" s="12">
        <v>130.28899999999999</v>
      </c>
      <c r="I12" s="12">
        <v>535.66</v>
      </c>
      <c r="J12" s="5">
        <v>69790.745999999999</v>
      </c>
      <c r="K12" s="21">
        <v>3131468</v>
      </c>
      <c r="M12">
        <v>2</v>
      </c>
      <c r="N12" s="12">
        <v>136.21799999999999</v>
      </c>
      <c r="O12" s="12">
        <v>241.845</v>
      </c>
      <c r="P12" s="11">
        <v>32943.485999999997</v>
      </c>
      <c r="Q12" s="23">
        <v>1478154</v>
      </c>
    </row>
    <row r="13" spans="1:19" x14ac:dyDescent="0.35">
      <c r="A13">
        <v>11</v>
      </c>
      <c r="B13" s="13">
        <v>103.434</v>
      </c>
      <c r="C13" s="12">
        <v>521.42999999999995</v>
      </c>
      <c r="D13" s="5">
        <v>53933.387000000002</v>
      </c>
      <c r="E13">
        <v>2419958</v>
      </c>
      <c r="G13">
        <v>1</v>
      </c>
      <c r="H13" s="12">
        <v>129.50899999999999</v>
      </c>
      <c r="I13" s="12">
        <v>67.271000000000001</v>
      </c>
      <c r="J13" s="5">
        <v>8712.1540000000005</v>
      </c>
      <c r="K13" s="21">
        <v>390909</v>
      </c>
      <c r="M13">
        <v>3</v>
      </c>
      <c r="N13" s="12">
        <v>88.635000000000005</v>
      </c>
      <c r="O13" s="12">
        <v>562.56100000000004</v>
      </c>
      <c r="P13" s="11">
        <v>49862.637999999999</v>
      </c>
      <c r="Q13" s="23">
        <v>2237306</v>
      </c>
    </row>
    <row r="14" spans="1:19" x14ac:dyDescent="0.35">
      <c r="A14">
        <v>12</v>
      </c>
      <c r="B14" s="13">
        <v>62.359000000000002</v>
      </c>
      <c r="C14" s="12">
        <v>113.096</v>
      </c>
      <c r="D14" s="5">
        <v>7052.5590000000002</v>
      </c>
      <c r="E14">
        <v>316444</v>
      </c>
      <c r="G14">
        <v>2</v>
      </c>
      <c r="H14" s="12">
        <v>147.09399999999999</v>
      </c>
      <c r="I14" s="12">
        <v>319.91500000000002</v>
      </c>
      <c r="J14" s="5">
        <v>47057.474000000002</v>
      </c>
      <c r="K14" s="21">
        <v>2111440</v>
      </c>
      <c r="M14">
        <v>4</v>
      </c>
      <c r="N14" s="12">
        <v>111.056</v>
      </c>
      <c r="O14" s="12">
        <v>471.94900000000001</v>
      </c>
      <c r="P14" s="11">
        <v>52412.661999999997</v>
      </c>
      <c r="Q14" s="23">
        <v>2351724</v>
      </c>
    </row>
    <row r="15" spans="1:19" x14ac:dyDescent="0.35">
      <c r="A15">
        <v>1</v>
      </c>
      <c r="B15" s="13">
        <v>110.565</v>
      </c>
      <c r="C15" s="12">
        <v>21.928000000000001</v>
      </c>
      <c r="D15" s="5">
        <v>2424.5039999999999</v>
      </c>
      <c r="E15">
        <v>108786</v>
      </c>
      <c r="G15">
        <v>3</v>
      </c>
      <c r="H15" s="12">
        <v>119.614</v>
      </c>
      <c r="I15" s="12">
        <v>77.022999999999996</v>
      </c>
      <c r="J15" s="5">
        <v>9213.0740000000005</v>
      </c>
      <c r="K15" s="21">
        <v>413385</v>
      </c>
      <c r="M15">
        <v>5</v>
      </c>
      <c r="N15">
        <v>171.00700000000001</v>
      </c>
      <c r="O15">
        <v>499.04300000000001</v>
      </c>
      <c r="P15" s="11">
        <v>85340.077999999994</v>
      </c>
      <c r="Q15" s="23">
        <v>3829157</v>
      </c>
      <c r="S15" s="5"/>
    </row>
    <row r="16" spans="1:19" x14ac:dyDescent="0.35">
      <c r="A16">
        <v>2</v>
      </c>
      <c r="B16" s="13">
        <v>78.049000000000007</v>
      </c>
      <c r="C16" s="12">
        <v>454.71499999999997</v>
      </c>
      <c r="D16" s="5">
        <v>35489.942999999999</v>
      </c>
      <c r="E16">
        <v>1592412</v>
      </c>
      <c r="G16">
        <v>4</v>
      </c>
      <c r="H16" s="12">
        <v>174.12799999999999</v>
      </c>
      <c r="I16" s="12">
        <v>99.191999999999993</v>
      </c>
      <c r="J16" s="5">
        <v>17271.999</v>
      </c>
      <c r="K16" s="21">
        <v>774984</v>
      </c>
      <c r="M16">
        <v>6</v>
      </c>
      <c r="N16" s="12">
        <v>103.545</v>
      </c>
      <c r="O16" s="12">
        <v>613.21699999999998</v>
      </c>
      <c r="P16" s="11">
        <v>63495.586000000003</v>
      </c>
      <c r="Q16" s="23">
        <v>2849008</v>
      </c>
    </row>
    <row r="17" spans="1:19" x14ac:dyDescent="0.35">
      <c r="A17">
        <v>3</v>
      </c>
      <c r="B17" s="13">
        <v>134.72399999999999</v>
      </c>
      <c r="C17" s="12">
        <v>444.96699999999998</v>
      </c>
      <c r="D17" s="5">
        <v>59947.887999999999</v>
      </c>
      <c r="E17">
        <v>2689825</v>
      </c>
      <c r="G17">
        <v>5</v>
      </c>
      <c r="H17" s="12">
        <v>217.92099999999999</v>
      </c>
      <c r="I17" s="12">
        <v>407.21600000000001</v>
      </c>
      <c r="J17" s="5">
        <v>88741.172000000006</v>
      </c>
      <c r="K17" s="21">
        <v>3981762</v>
      </c>
      <c r="M17">
        <v>7</v>
      </c>
      <c r="N17" s="12">
        <v>178.251</v>
      </c>
      <c r="O17" s="12">
        <v>512.24900000000002</v>
      </c>
      <c r="P17" s="5">
        <v>91308.668999999994</v>
      </c>
      <c r="Q17" s="23">
        <v>4096964</v>
      </c>
    </row>
    <row r="18" spans="1:19" x14ac:dyDescent="0.35">
      <c r="A18">
        <v>4</v>
      </c>
      <c r="B18" s="13">
        <v>95.143000000000001</v>
      </c>
      <c r="C18" s="12">
        <v>396.64499999999998</v>
      </c>
      <c r="D18" s="5">
        <v>37737.913</v>
      </c>
      <c r="E18">
        <v>1693277</v>
      </c>
      <c r="G18">
        <v>6</v>
      </c>
      <c r="H18" s="12">
        <v>160.19800000000001</v>
      </c>
      <c r="I18" s="12">
        <v>343.06700000000001</v>
      </c>
      <c r="J18" s="5">
        <v>54958.785000000003</v>
      </c>
      <c r="K18" s="21">
        <v>2465967</v>
      </c>
      <c r="M18">
        <v>1</v>
      </c>
      <c r="N18" s="12">
        <v>101.69499999999999</v>
      </c>
      <c r="O18" s="12">
        <v>391.57499999999999</v>
      </c>
      <c r="P18" s="5">
        <v>39821.271000000001</v>
      </c>
      <c r="Q18" s="23">
        <v>1786756</v>
      </c>
    </row>
    <row r="19" spans="1:19" x14ac:dyDescent="0.35">
      <c r="A19">
        <v>5</v>
      </c>
      <c r="B19" s="13">
        <v>80.055000000000007</v>
      </c>
      <c r="C19" s="12">
        <v>363.75299999999999</v>
      </c>
      <c r="D19" s="5">
        <v>29120.098999999998</v>
      </c>
      <c r="E19">
        <v>1306601</v>
      </c>
      <c r="G19">
        <v>7</v>
      </c>
      <c r="H19" s="12">
        <v>80.945999999999998</v>
      </c>
      <c r="I19" s="12">
        <v>244.465</v>
      </c>
      <c r="J19" s="5">
        <v>19788.481</v>
      </c>
      <c r="K19" s="21">
        <v>887897</v>
      </c>
      <c r="M19">
        <v>2</v>
      </c>
      <c r="N19" s="12">
        <v>86.093999999999994</v>
      </c>
      <c r="O19" s="12">
        <v>499.50799999999998</v>
      </c>
      <c r="P19" s="5">
        <v>43004.843999999997</v>
      </c>
      <c r="Q19" s="23">
        <v>1929601</v>
      </c>
    </row>
    <row r="20" spans="1:19" x14ac:dyDescent="0.35">
      <c r="A20">
        <v>6</v>
      </c>
      <c r="B20" s="13">
        <v>133.23099999999999</v>
      </c>
      <c r="C20" s="12">
        <v>966.84</v>
      </c>
      <c r="D20" s="5">
        <v>128813.171</v>
      </c>
      <c r="E20">
        <v>5779768</v>
      </c>
      <c r="G20">
        <v>8</v>
      </c>
      <c r="H20" s="12">
        <v>102.74299999999999</v>
      </c>
      <c r="I20" s="12">
        <v>231.23</v>
      </c>
      <c r="J20" s="5">
        <v>23757.133000000002</v>
      </c>
      <c r="K20" s="21">
        <v>1065968</v>
      </c>
      <c r="M20">
        <v>3</v>
      </c>
      <c r="N20" s="12">
        <v>124.91800000000001</v>
      </c>
      <c r="O20" s="12">
        <v>466.22</v>
      </c>
      <c r="P20" s="5">
        <v>58239.374000000003</v>
      </c>
      <c r="Q20" s="23">
        <v>2613165</v>
      </c>
    </row>
    <row r="21" spans="1:19" x14ac:dyDescent="0.35">
      <c r="A21">
        <v>7</v>
      </c>
      <c r="B21" s="13">
        <v>185.69499999999999</v>
      </c>
      <c r="C21" s="12">
        <v>310.17</v>
      </c>
      <c r="D21" s="5">
        <v>57596.887000000002</v>
      </c>
      <c r="E21">
        <v>2584337</v>
      </c>
      <c r="G21">
        <v>9</v>
      </c>
      <c r="H21" s="12">
        <v>143.416</v>
      </c>
      <c r="I21" s="12">
        <v>298.97000000000003</v>
      </c>
      <c r="J21" s="5">
        <v>42877.228999999999</v>
      </c>
      <c r="K21" s="21">
        <v>1923875</v>
      </c>
      <c r="M21">
        <v>4</v>
      </c>
      <c r="N21" s="12">
        <v>115.714</v>
      </c>
      <c r="O21" s="12">
        <v>520.57299999999998</v>
      </c>
      <c r="P21" s="5">
        <v>60237.394999999997</v>
      </c>
      <c r="Q21" s="23">
        <v>2702815</v>
      </c>
      <c r="S21" s="5"/>
    </row>
    <row r="22" spans="1:19" x14ac:dyDescent="0.35">
      <c r="A22">
        <v>8</v>
      </c>
      <c r="B22" s="13">
        <v>198.68799999999999</v>
      </c>
      <c r="C22" s="12">
        <v>307.428</v>
      </c>
      <c r="D22" s="5">
        <v>61082.292000000001</v>
      </c>
      <c r="E22">
        <v>2740725</v>
      </c>
      <c r="G22">
        <v>10</v>
      </c>
      <c r="H22" s="12">
        <v>128.083</v>
      </c>
      <c r="I22" s="12">
        <v>315.19400000000002</v>
      </c>
      <c r="J22" s="5">
        <v>40370.955000000002</v>
      </c>
      <c r="K22" s="21">
        <v>1811420</v>
      </c>
      <c r="M22">
        <v>5</v>
      </c>
      <c r="N22" s="12">
        <v>101.13800000000001</v>
      </c>
      <c r="O22" s="12">
        <v>350.84300000000002</v>
      </c>
      <c r="P22" s="5">
        <v>35483.591999999997</v>
      </c>
      <c r="Q22" s="23">
        <v>1592127</v>
      </c>
    </row>
    <row r="23" spans="1:19" x14ac:dyDescent="0.35">
      <c r="A23">
        <v>9</v>
      </c>
      <c r="B23" s="13">
        <v>107.846</v>
      </c>
      <c r="C23" s="12">
        <v>-148.137</v>
      </c>
      <c r="D23" s="5">
        <v>-15976.082</v>
      </c>
      <c r="E23">
        <v>-716837</v>
      </c>
      <c r="G23">
        <v>11</v>
      </c>
      <c r="H23" s="12">
        <v>155.251</v>
      </c>
      <c r="I23" s="12">
        <v>444.64499999999998</v>
      </c>
      <c r="J23" s="5">
        <v>69031.342000000004</v>
      </c>
      <c r="K23" s="21">
        <v>3097394</v>
      </c>
      <c r="M23">
        <v>6</v>
      </c>
      <c r="N23" s="12">
        <v>163.49700000000001</v>
      </c>
      <c r="O23" s="12">
        <v>656.40099999999995</v>
      </c>
      <c r="P23" s="5">
        <v>107319.429</v>
      </c>
      <c r="Q23" s="23">
        <v>4815357</v>
      </c>
    </row>
    <row r="24" spans="1:19" x14ac:dyDescent="0.35">
      <c r="A24">
        <v>10</v>
      </c>
      <c r="B24" s="13">
        <v>123.068</v>
      </c>
      <c r="C24" s="12">
        <v>740.16399999999999</v>
      </c>
      <c r="D24" s="5">
        <v>91090.725000000006</v>
      </c>
      <c r="E24">
        <v>4087185</v>
      </c>
      <c r="G24">
        <v>1</v>
      </c>
      <c r="H24" s="12">
        <v>87.209000000000003</v>
      </c>
      <c r="I24" s="12">
        <v>341.86900000000003</v>
      </c>
      <c r="J24" s="5">
        <v>29813.957999999999</v>
      </c>
      <c r="K24" s="21">
        <v>1337734</v>
      </c>
      <c r="M24">
        <v>7</v>
      </c>
      <c r="N24" s="12">
        <v>111.524</v>
      </c>
      <c r="O24" s="12">
        <v>191.732</v>
      </c>
      <c r="P24" s="5">
        <v>21382.641</v>
      </c>
      <c r="Q24" s="23">
        <v>959426</v>
      </c>
    </row>
    <row r="25" spans="1:19" x14ac:dyDescent="0.35">
      <c r="A25">
        <v>11</v>
      </c>
      <c r="B25" s="13">
        <v>118.366</v>
      </c>
      <c r="C25" s="12">
        <v>595.15899999999999</v>
      </c>
      <c r="D25" s="5">
        <v>70446.494000000006</v>
      </c>
      <c r="E25">
        <v>3160891</v>
      </c>
      <c r="G25">
        <v>2</v>
      </c>
      <c r="H25" s="12">
        <v>140.185</v>
      </c>
      <c r="I25" s="12">
        <v>241.107</v>
      </c>
      <c r="J25" s="5">
        <v>33799.481</v>
      </c>
      <c r="K25" s="21">
        <v>1516562</v>
      </c>
      <c r="M25">
        <v>8</v>
      </c>
      <c r="N25" s="12">
        <v>134.03299999999999</v>
      </c>
      <c r="O25" s="12">
        <v>347.13400000000001</v>
      </c>
      <c r="P25" s="5">
        <v>46527.536</v>
      </c>
      <c r="Q25" s="23">
        <v>2087662</v>
      </c>
    </row>
    <row r="26" spans="1:19" x14ac:dyDescent="0.35">
      <c r="A26">
        <v>12</v>
      </c>
      <c r="B26" s="13">
        <v>117.452</v>
      </c>
      <c r="C26" s="12">
        <v>1192.588</v>
      </c>
      <c r="D26" s="5">
        <v>140071.84899999999</v>
      </c>
      <c r="E26">
        <v>6284938</v>
      </c>
      <c r="G26">
        <v>3</v>
      </c>
      <c r="H26">
        <v>148.721</v>
      </c>
      <c r="I26">
        <v>213.64599999999999</v>
      </c>
      <c r="J26">
        <v>31773.49</v>
      </c>
      <c r="K26" s="21">
        <v>1425657</v>
      </c>
      <c r="M26">
        <v>1</v>
      </c>
      <c r="N26" s="12">
        <v>150.749</v>
      </c>
      <c r="O26" s="12">
        <v>908.404</v>
      </c>
      <c r="P26" s="5">
        <v>136940.71599999999</v>
      </c>
      <c r="Q26" s="23">
        <v>6144446</v>
      </c>
    </row>
    <row r="27" spans="1:19" x14ac:dyDescent="0.35">
      <c r="A27">
        <v>1</v>
      </c>
      <c r="B27" s="13">
        <v>87.096999999999994</v>
      </c>
      <c r="C27" s="12">
        <v>393.07799999999997</v>
      </c>
      <c r="D27" s="5">
        <v>34235.993000000002</v>
      </c>
      <c r="E27">
        <v>1536148</v>
      </c>
      <c r="G27">
        <v>4</v>
      </c>
      <c r="H27">
        <v>161.13399999999999</v>
      </c>
      <c r="I27">
        <v>250.536</v>
      </c>
      <c r="J27">
        <v>40369.885000000002</v>
      </c>
      <c r="K27" s="21">
        <v>1811372</v>
      </c>
      <c r="M27">
        <v>2</v>
      </c>
      <c r="N27" s="12">
        <v>137.71100000000001</v>
      </c>
      <c r="O27" s="12">
        <v>397.07100000000003</v>
      </c>
      <c r="P27" s="5">
        <v>54680.978999999999</v>
      </c>
      <c r="Q27" s="23">
        <v>2453502</v>
      </c>
      <c r="S27" s="5"/>
    </row>
    <row r="28" spans="1:19" x14ac:dyDescent="0.35">
      <c r="A28">
        <v>2</v>
      </c>
      <c r="B28" s="13">
        <v>127.971</v>
      </c>
      <c r="C28" s="12">
        <v>217.93199999999999</v>
      </c>
      <c r="D28" s="5">
        <v>27889.059000000001</v>
      </c>
      <c r="E28">
        <v>1251365</v>
      </c>
      <c r="G28">
        <v>5</v>
      </c>
      <c r="H28">
        <v>97.617000000000004</v>
      </c>
      <c r="I28">
        <v>341.69099999999997</v>
      </c>
      <c r="J28">
        <v>33354.767999999996</v>
      </c>
      <c r="K28" s="21">
        <v>1496608</v>
      </c>
      <c r="M28">
        <v>3</v>
      </c>
      <c r="N28" s="12">
        <v>171.87700000000001</v>
      </c>
      <c r="O28" s="12">
        <v>586.42499999999995</v>
      </c>
      <c r="P28" s="5">
        <v>100792.73</v>
      </c>
      <c r="Q28" s="23">
        <v>4522508</v>
      </c>
    </row>
    <row r="29" spans="1:19" x14ac:dyDescent="0.35">
      <c r="A29">
        <v>3</v>
      </c>
      <c r="B29" s="13">
        <v>147.02699999999999</v>
      </c>
      <c r="C29" s="12">
        <v>466.50400000000002</v>
      </c>
      <c r="D29" s="5">
        <v>68588.567999999999</v>
      </c>
      <c r="E29">
        <v>3077527</v>
      </c>
      <c r="G29">
        <v>6</v>
      </c>
      <c r="H29">
        <v>111.212</v>
      </c>
      <c r="I29">
        <v>363.23200000000003</v>
      </c>
      <c r="J29">
        <v>40395.648999999998</v>
      </c>
      <c r="K29" s="21">
        <v>1812528</v>
      </c>
      <c r="M29">
        <v>4</v>
      </c>
      <c r="N29" s="12">
        <v>111.32299999999999</v>
      </c>
      <c r="O29" s="12">
        <v>480.69299999999998</v>
      </c>
      <c r="P29" s="5">
        <v>53512.209000000003</v>
      </c>
      <c r="Q29" s="23">
        <v>2401060</v>
      </c>
    </row>
    <row r="30" spans="1:19" x14ac:dyDescent="0.35">
      <c r="A30">
        <v>4</v>
      </c>
      <c r="B30" s="13">
        <v>83.040999999999997</v>
      </c>
      <c r="C30" s="12">
        <v>1291.192</v>
      </c>
      <c r="D30" s="5">
        <v>107221.946</v>
      </c>
      <c r="E30">
        <v>4810983</v>
      </c>
      <c r="G30">
        <v>1</v>
      </c>
      <c r="H30">
        <v>164.61099999999999</v>
      </c>
      <c r="I30">
        <v>145.17500000000001</v>
      </c>
      <c r="J30">
        <v>23897.429</v>
      </c>
      <c r="K30" s="21">
        <v>1072263</v>
      </c>
      <c r="M30">
        <v>5</v>
      </c>
      <c r="N30" s="12">
        <v>84.378</v>
      </c>
      <c r="O30" s="12">
        <v>534.86099999999999</v>
      </c>
      <c r="P30" s="5">
        <v>45130.614000000001</v>
      </c>
      <c r="Q30" s="23">
        <v>2024983</v>
      </c>
    </row>
    <row r="31" spans="1:19" x14ac:dyDescent="0.35">
      <c r="A31">
        <v>5</v>
      </c>
      <c r="B31" s="13">
        <v>118.054</v>
      </c>
      <c r="C31" s="12">
        <v>617.173</v>
      </c>
      <c r="D31" s="5">
        <v>72859.587</v>
      </c>
      <c r="E31">
        <v>3269165</v>
      </c>
      <c r="G31">
        <v>2</v>
      </c>
      <c r="H31">
        <v>146.96</v>
      </c>
      <c r="I31">
        <v>213.584</v>
      </c>
      <c r="J31">
        <v>31388.282999999999</v>
      </c>
      <c r="K31" s="21">
        <v>1408373</v>
      </c>
      <c r="M31">
        <v>1</v>
      </c>
      <c r="N31" s="12">
        <v>112.593</v>
      </c>
      <c r="O31" s="12">
        <v>1052.2270000000001</v>
      </c>
      <c r="P31" s="5">
        <v>118473.872</v>
      </c>
      <c r="Q31" s="23">
        <v>5315850</v>
      </c>
    </row>
    <row r="32" spans="1:19" x14ac:dyDescent="0.35">
      <c r="A32">
        <v>1</v>
      </c>
      <c r="B32" s="13">
        <v>101.093</v>
      </c>
      <c r="C32" s="12">
        <v>321.81200000000001</v>
      </c>
      <c r="D32" s="5">
        <v>32533.116999999998</v>
      </c>
      <c r="E32">
        <v>1459741</v>
      </c>
      <c r="G32">
        <v>3</v>
      </c>
      <c r="H32">
        <v>155.80799999999999</v>
      </c>
      <c r="I32">
        <v>218.14099999999999</v>
      </c>
      <c r="J32">
        <v>33988.050999999999</v>
      </c>
      <c r="K32" s="21">
        <v>1525023</v>
      </c>
      <c r="M32">
        <v>2</v>
      </c>
      <c r="N32" s="12">
        <v>132.184</v>
      </c>
      <c r="O32" s="12">
        <v>492.20299999999997</v>
      </c>
      <c r="P32" s="5">
        <v>65061.218999999997</v>
      </c>
      <c r="Q32" s="23">
        <v>2919257</v>
      </c>
    </row>
    <row r="33" spans="1:19" x14ac:dyDescent="0.35">
      <c r="A33">
        <v>2</v>
      </c>
      <c r="B33" s="13">
        <v>115.736</v>
      </c>
      <c r="C33" s="12">
        <v>722.73199999999997</v>
      </c>
      <c r="D33" s="5">
        <v>83646.073000000004</v>
      </c>
      <c r="E33">
        <v>3753148</v>
      </c>
      <c r="G33">
        <v>4</v>
      </c>
      <c r="H33">
        <v>144.798</v>
      </c>
      <c r="I33">
        <v>192.898</v>
      </c>
      <c r="J33">
        <v>27931.271000000001</v>
      </c>
      <c r="K33" s="21">
        <v>1253259</v>
      </c>
      <c r="M33">
        <v>3</v>
      </c>
      <c r="N33" s="12">
        <v>133.23099999999999</v>
      </c>
      <c r="O33" s="12">
        <v>786.82500000000005</v>
      </c>
      <c r="P33" s="5">
        <v>104829.602</v>
      </c>
      <c r="Q33" s="23">
        <v>4703640</v>
      </c>
    </row>
    <row r="34" spans="1:19" x14ac:dyDescent="0.35">
      <c r="A34">
        <v>3</v>
      </c>
      <c r="B34" s="13">
        <v>95.454999999999998</v>
      </c>
      <c r="C34" s="12">
        <v>494.18299999999999</v>
      </c>
      <c r="D34" s="5">
        <v>47172.184000000001</v>
      </c>
      <c r="E34">
        <v>2116587</v>
      </c>
      <c r="G34">
        <v>5</v>
      </c>
      <c r="H34">
        <v>216.005</v>
      </c>
      <c r="I34">
        <v>290.74700000000001</v>
      </c>
      <c r="J34">
        <v>62802.73</v>
      </c>
      <c r="K34" s="21">
        <v>2817920</v>
      </c>
      <c r="M34">
        <v>4</v>
      </c>
      <c r="N34" s="12">
        <v>137.399</v>
      </c>
      <c r="O34" s="12">
        <v>709.85500000000002</v>
      </c>
      <c r="P34" s="5">
        <v>97533.292000000001</v>
      </c>
      <c r="Q34" s="23">
        <v>4376259</v>
      </c>
    </row>
    <row r="35" spans="1:19" x14ac:dyDescent="0.35">
      <c r="A35">
        <v>4</v>
      </c>
      <c r="B35" s="13">
        <v>70.894999999999996</v>
      </c>
      <c r="C35" s="12">
        <v>903.71900000000005</v>
      </c>
      <c r="D35" s="5">
        <v>64068.826999999997</v>
      </c>
      <c r="E35">
        <v>2874729</v>
      </c>
      <c r="G35">
        <v>6</v>
      </c>
      <c r="H35">
        <v>99.935000000000002</v>
      </c>
      <c r="I35">
        <v>420.46100000000001</v>
      </c>
      <c r="J35">
        <v>42018.559000000001</v>
      </c>
      <c r="K35" s="21">
        <v>1885347</v>
      </c>
      <c r="M35">
        <v>5</v>
      </c>
      <c r="N35">
        <v>128.88499999999999</v>
      </c>
      <c r="O35">
        <v>969.79499999999996</v>
      </c>
      <c r="P35">
        <v>124992.19100000001</v>
      </c>
      <c r="Q35" s="23">
        <v>5608323</v>
      </c>
    </row>
    <row r="36" spans="1:19" x14ac:dyDescent="0.35">
      <c r="A36">
        <v>5</v>
      </c>
      <c r="B36" s="13">
        <v>91.933999999999997</v>
      </c>
      <c r="C36" s="12">
        <v>406.041</v>
      </c>
      <c r="D36" s="5">
        <v>37328.813999999998</v>
      </c>
      <c r="E36">
        <v>1674921</v>
      </c>
      <c r="G36">
        <v>1</v>
      </c>
      <c r="H36">
        <v>101.27200000000001</v>
      </c>
      <c r="I36">
        <v>180.809</v>
      </c>
      <c r="J36">
        <v>18310.813999999998</v>
      </c>
      <c r="K36" s="21">
        <v>821595</v>
      </c>
      <c r="M36">
        <v>6</v>
      </c>
      <c r="N36">
        <v>119.25700000000001</v>
      </c>
      <c r="O36">
        <v>804.83900000000006</v>
      </c>
      <c r="P36">
        <v>95982.925000000003</v>
      </c>
      <c r="Q36" s="23">
        <v>4306695</v>
      </c>
    </row>
    <row r="37" spans="1:19" x14ac:dyDescent="0.35">
      <c r="A37">
        <v>6</v>
      </c>
      <c r="B37" s="13">
        <v>154.292</v>
      </c>
      <c r="C37" s="12">
        <v>1032.9290000000001</v>
      </c>
      <c r="D37" s="5">
        <v>159373.00399999999</v>
      </c>
      <c r="E37">
        <v>7150969</v>
      </c>
      <c r="G37">
        <v>2</v>
      </c>
      <c r="H37">
        <v>146.24700000000001</v>
      </c>
      <c r="I37">
        <v>324.85000000000002</v>
      </c>
      <c r="J37">
        <v>47508.182000000001</v>
      </c>
      <c r="K37" s="21">
        <v>2131663</v>
      </c>
      <c r="M37">
        <v>7</v>
      </c>
      <c r="N37">
        <v>128.529</v>
      </c>
      <c r="O37">
        <v>372.50200000000001</v>
      </c>
      <c r="P37">
        <v>47877.186000000002</v>
      </c>
      <c r="Q37" s="23">
        <v>2148220</v>
      </c>
    </row>
    <row r="38" spans="1:19" x14ac:dyDescent="0.35">
      <c r="A38">
        <v>7</v>
      </c>
      <c r="B38" s="13">
        <v>131.78299999999999</v>
      </c>
      <c r="C38" s="12">
        <v>289.399</v>
      </c>
      <c r="D38" s="5">
        <v>38137.673000000003</v>
      </c>
      <c r="E38">
        <v>1711214</v>
      </c>
      <c r="G38">
        <v>3</v>
      </c>
      <c r="H38">
        <v>136.28399999999999</v>
      </c>
      <c r="I38">
        <v>306.43200000000002</v>
      </c>
      <c r="J38">
        <v>41761.858999999997</v>
      </c>
      <c r="K38" s="21">
        <v>1873829</v>
      </c>
      <c r="M38">
        <v>8</v>
      </c>
      <c r="N38">
        <v>129.977</v>
      </c>
      <c r="O38">
        <v>233.44300000000001</v>
      </c>
      <c r="P38">
        <v>30342.245999999999</v>
      </c>
      <c r="Q38" s="23">
        <v>1361438</v>
      </c>
    </row>
    <row r="39" spans="1:19" x14ac:dyDescent="0.35">
      <c r="A39">
        <v>8</v>
      </c>
      <c r="B39" s="13">
        <v>94.474000000000004</v>
      </c>
      <c r="C39" s="12">
        <v>709.149</v>
      </c>
      <c r="D39" s="5">
        <v>66996.28</v>
      </c>
      <c r="E39">
        <v>3006082</v>
      </c>
      <c r="G39">
        <v>4</v>
      </c>
      <c r="H39">
        <v>165.41300000000001</v>
      </c>
      <c r="I39">
        <v>449.702</v>
      </c>
      <c r="J39">
        <v>74386.797000000006</v>
      </c>
      <c r="K39" s="21">
        <v>3337690</v>
      </c>
      <c r="M39">
        <v>9</v>
      </c>
      <c r="N39">
        <v>127.971</v>
      </c>
      <c r="O39">
        <v>717.53099999999995</v>
      </c>
      <c r="P39">
        <v>91823.519</v>
      </c>
      <c r="Q39" s="23">
        <v>4120065</v>
      </c>
    </row>
    <row r="40" spans="1:19" x14ac:dyDescent="0.35">
      <c r="A40">
        <v>1</v>
      </c>
      <c r="B40" s="13">
        <v>138.91399999999999</v>
      </c>
      <c r="C40" s="12">
        <v>526.58199999999999</v>
      </c>
      <c r="D40" s="5">
        <v>73149.740000000005</v>
      </c>
      <c r="E40">
        <v>3282184</v>
      </c>
      <c r="G40">
        <v>5</v>
      </c>
      <c r="H40">
        <v>112.393</v>
      </c>
      <c r="I40">
        <v>359.42200000000003</v>
      </c>
      <c r="J40">
        <v>40396.495999999999</v>
      </c>
      <c r="K40" s="21">
        <v>1812566</v>
      </c>
      <c r="M40">
        <v>1</v>
      </c>
      <c r="N40">
        <v>101.16</v>
      </c>
      <c r="O40">
        <v>455.70600000000002</v>
      </c>
      <c r="P40">
        <v>46099.381999999998</v>
      </c>
      <c r="Q40" s="23">
        <v>2068451</v>
      </c>
      <c r="S40" s="5"/>
    </row>
    <row r="41" spans="1:19" x14ac:dyDescent="0.35">
      <c r="A41">
        <v>2</v>
      </c>
      <c r="B41" s="13">
        <v>91.465000000000003</v>
      </c>
      <c r="C41" s="12">
        <v>351.29</v>
      </c>
      <c r="D41" s="5">
        <v>32130.949000000001</v>
      </c>
      <c r="E41">
        <v>1441696</v>
      </c>
      <c r="G41">
        <v>1</v>
      </c>
      <c r="H41">
        <v>91.265000000000001</v>
      </c>
      <c r="I41">
        <v>-4.7439999999999998</v>
      </c>
      <c r="J41">
        <v>-432.923</v>
      </c>
      <c r="K41" s="21"/>
      <c r="L41">
        <v>-19425</v>
      </c>
      <c r="M41">
        <v>2</v>
      </c>
      <c r="N41">
        <v>166.97399999999999</v>
      </c>
      <c r="O41">
        <v>725.11500000000001</v>
      </c>
      <c r="P41">
        <v>121074.977</v>
      </c>
      <c r="Q41" s="23">
        <v>5432560</v>
      </c>
    </row>
    <row r="42" spans="1:19" x14ac:dyDescent="0.35">
      <c r="A42">
        <v>3</v>
      </c>
      <c r="B42" s="13">
        <v>99.444000000000003</v>
      </c>
      <c r="C42" s="12">
        <v>291.61200000000002</v>
      </c>
      <c r="D42" s="5">
        <v>28999.103999999999</v>
      </c>
      <c r="E42">
        <v>1301172</v>
      </c>
      <c r="G42">
        <v>2</v>
      </c>
      <c r="H42">
        <v>130.57900000000001</v>
      </c>
      <c r="I42">
        <v>243.1</v>
      </c>
      <c r="J42">
        <v>31743.737000000001</v>
      </c>
      <c r="K42" s="21">
        <v>1424322</v>
      </c>
      <c r="M42">
        <v>3</v>
      </c>
      <c r="N42">
        <v>145.779</v>
      </c>
      <c r="O42">
        <v>510.327</v>
      </c>
      <c r="P42">
        <v>74394.754000000001</v>
      </c>
      <c r="Q42" s="23">
        <v>3338047</v>
      </c>
    </row>
    <row r="43" spans="1:19" x14ac:dyDescent="0.35">
      <c r="A43">
        <v>4</v>
      </c>
      <c r="B43" s="13">
        <v>72.12</v>
      </c>
      <c r="C43" s="12">
        <v>537.66099999999994</v>
      </c>
      <c r="D43" s="5">
        <v>38776.326999999997</v>
      </c>
      <c r="E43">
        <v>1739870</v>
      </c>
      <c r="G43">
        <v>3</v>
      </c>
      <c r="H43">
        <v>104.904</v>
      </c>
      <c r="I43">
        <v>265.14100000000002</v>
      </c>
      <c r="J43">
        <v>27814.465</v>
      </c>
      <c r="K43" s="21">
        <v>1248018</v>
      </c>
      <c r="M43">
        <v>4</v>
      </c>
      <c r="N43">
        <v>140.541</v>
      </c>
      <c r="O43">
        <v>105.178</v>
      </c>
      <c r="P43">
        <v>14781.905000000001</v>
      </c>
      <c r="Q43" s="23">
        <v>663255</v>
      </c>
    </row>
    <row r="44" spans="1:19" x14ac:dyDescent="0.35">
      <c r="A44">
        <v>5</v>
      </c>
      <c r="B44" s="13">
        <v>148.78700000000001</v>
      </c>
      <c r="C44" s="12">
        <v>1106.5160000000001</v>
      </c>
      <c r="D44" s="5">
        <v>164635.701</v>
      </c>
      <c r="E44">
        <v>7387103</v>
      </c>
      <c r="G44">
        <v>4</v>
      </c>
      <c r="H44">
        <v>119.547</v>
      </c>
      <c r="I44">
        <v>530.59699999999998</v>
      </c>
      <c r="J44">
        <v>63431.31</v>
      </c>
      <c r="K44" s="21">
        <v>2846124</v>
      </c>
      <c r="M44">
        <v>5</v>
      </c>
      <c r="N44">
        <v>145.333</v>
      </c>
      <c r="O44">
        <v>592.19200000000001</v>
      </c>
      <c r="P44">
        <v>86064.960000000006</v>
      </c>
      <c r="Q44" s="23">
        <v>3861682</v>
      </c>
    </row>
    <row r="45" spans="1:19" x14ac:dyDescent="0.35">
      <c r="A45">
        <v>6</v>
      </c>
      <c r="B45" s="13">
        <v>131.78299999999999</v>
      </c>
      <c r="C45" s="12">
        <v>243.06100000000001</v>
      </c>
      <c r="D45" s="5">
        <v>32031.238000000001</v>
      </c>
      <c r="E45">
        <v>1437222</v>
      </c>
      <c r="G45">
        <v>5</v>
      </c>
      <c r="H45">
        <v>130.624</v>
      </c>
      <c r="I45">
        <v>276.30700000000002</v>
      </c>
      <c r="J45">
        <v>36092.224999999999</v>
      </c>
      <c r="K45" s="21">
        <v>1619436</v>
      </c>
      <c r="M45">
        <v>6</v>
      </c>
      <c r="N45">
        <v>105.328</v>
      </c>
      <c r="O45">
        <v>684.39300000000003</v>
      </c>
      <c r="P45">
        <v>72085.740999999995</v>
      </c>
      <c r="Q45" s="23">
        <v>3234443</v>
      </c>
    </row>
    <row r="46" spans="1:19" x14ac:dyDescent="0.35">
      <c r="A46">
        <v>7</v>
      </c>
      <c r="B46" s="13">
        <v>103.634</v>
      </c>
      <c r="C46" s="12">
        <v>912.08600000000001</v>
      </c>
      <c r="D46" s="5">
        <v>94523.198999999993</v>
      </c>
      <c r="E46">
        <v>4241198</v>
      </c>
      <c r="G46">
        <v>6</v>
      </c>
      <c r="H46">
        <v>100.91500000000001</v>
      </c>
      <c r="I46">
        <v>350.642</v>
      </c>
      <c r="J46">
        <v>35385.038999999997</v>
      </c>
      <c r="K46" s="21">
        <v>1587705</v>
      </c>
      <c r="M46">
        <v>7</v>
      </c>
      <c r="N46">
        <v>95.766999999999996</v>
      </c>
      <c r="O46">
        <v>430.34500000000003</v>
      </c>
      <c r="P46">
        <v>41212.821000000004</v>
      </c>
      <c r="Q46" s="23">
        <v>1849194</v>
      </c>
    </row>
    <row r="47" spans="1:19" x14ac:dyDescent="0.35">
      <c r="A47">
        <v>8</v>
      </c>
      <c r="B47" s="13">
        <v>73.837000000000003</v>
      </c>
      <c r="C47" s="12">
        <v>792.23299999999995</v>
      </c>
      <c r="D47" s="5">
        <v>58495.74</v>
      </c>
      <c r="E47">
        <v>2624668</v>
      </c>
      <c r="M47">
        <v>8</v>
      </c>
      <c r="N47">
        <v>112.77200000000001</v>
      </c>
      <c r="O47">
        <v>396.07900000000001</v>
      </c>
      <c r="P47">
        <v>44666.512000000002</v>
      </c>
      <c r="Q47" s="23">
        <v>2004159</v>
      </c>
    </row>
    <row r="48" spans="1:19" x14ac:dyDescent="0.35">
      <c r="A48">
        <v>1</v>
      </c>
      <c r="B48" s="13">
        <v>93.917000000000002</v>
      </c>
      <c r="C48" s="12">
        <v>558.87800000000004</v>
      </c>
      <c r="D48" s="5">
        <v>52488.17</v>
      </c>
      <c r="E48">
        <v>2355112</v>
      </c>
      <c r="M48">
        <v>9</v>
      </c>
      <c r="N48">
        <v>94.451999999999998</v>
      </c>
      <c r="O48">
        <v>205.24700000000001</v>
      </c>
      <c r="P48">
        <v>19385.978999999999</v>
      </c>
      <c r="Q48" s="23">
        <v>869837</v>
      </c>
    </row>
    <row r="49" spans="1:17" x14ac:dyDescent="0.35">
      <c r="A49">
        <v>2</v>
      </c>
      <c r="B49" s="13">
        <v>88.456999999999994</v>
      </c>
      <c r="C49" s="12">
        <v>1664.7760000000001</v>
      </c>
      <c r="D49" s="5">
        <v>147260.62599999999</v>
      </c>
      <c r="E49">
        <v>6607494</v>
      </c>
      <c r="M49">
        <v>10</v>
      </c>
      <c r="N49">
        <v>131.51499999999999</v>
      </c>
      <c r="O49">
        <v>595.92100000000005</v>
      </c>
      <c r="P49">
        <v>78372.521999999997</v>
      </c>
      <c r="Q49" s="23">
        <v>3516527</v>
      </c>
    </row>
    <row r="50" spans="1:17" x14ac:dyDescent="0.35">
      <c r="A50">
        <v>3</v>
      </c>
      <c r="B50" s="13">
        <v>89.971999999999994</v>
      </c>
      <c r="C50" s="12">
        <v>2156.0450000000001</v>
      </c>
      <c r="D50" s="5">
        <v>193984.21900000001</v>
      </c>
      <c r="E50">
        <v>8703953</v>
      </c>
    </row>
    <row r="51" spans="1:17" x14ac:dyDescent="0.35">
      <c r="A51">
        <v>4</v>
      </c>
      <c r="B51" s="13">
        <v>80.277000000000001</v>
      </c>
      <c r="C51" s="12">
        <v>787.90599999999995</v>
      </c>
      <c r="D51" s="5">
        <v>63251.053999999996</v>
      </c>
      <c r="E51">
        <v>2838036</v>
      </c>
    </row>
    <row r="52" spans="1:17" x14ac:dyDescent="0.35">
      <c r="A52">
        <v>5</v>
      </c>
      <c r="B52" s="13">
        <v>95.054000000000002</v>
      </c>
      <c r="C52" s="12">
        <v>1172.1559999999999</v>
      </c>
      <c r="D52" s="5">
        <v>111417.769</v>
      </c>
      <c r="E52">
        <v>4999247</v>
      </c>
    </row>
    <row r="53" spans="1:17" x14ac:dyDescent="0.35">
      <c r="A53">
        <v>6</v>
      </c>
      <c r="B53" s="13">
        <v>97.504999999999995</v>
      </c>
      <c r="C53" s="12">
        <v>1448.152</v>
      </c>
      <c r="D53" s="5">
        <v>141202.375</v>
      </c>
      <c r="E53">
        <v>6335664</v>
      </c>
    </row>
    <row r="54" spans="1:17" x14ac:dyDescent="0.35">
      <c r="A54">
        <v>7</v>
      </c>
      <c r="B54" s="13">
        <v>109.072</v>
      </c>
      <c r="C54" s="12">
        <v>953.69899999999996</v>
      </c>
      <c r="D54" s="5">
        <v>104021.947</v>
      </c>
      <c r="E54">
        <v>4667401</v>
      </c>
    </row>
    <row r="55" spans="1:17" x14ac:dyDescent="0.35">
      <c r="A55">
        <v>8</v>
      </c>
      <c r="B55" s="13">
        <v>70.492999999999995</v>
      </c>
      <c r="C55" s="13">
        <v>406.04599999999999</v>
      </c>
      <c r="D55" s="5">
        <v>28623.614000000001</v>
      </c>
      <c r="E55">
        <v>1284324</v>
      </c>
    </row>
    <row r="56" spans="1:17" x14ac:dyDescent="0.35">
      <c r="B56" s="13"/>
      <c r="C56" s="13"/>
      <c r="D56" s="5"/>
    </row>
    <row r="57" spans="1:17" x14ac:dyDescent="0.35">
      <c r="B57" s="13"/>
      <c r="C57" s="13"/>
      <c r="D57" s="5"/>
    </row>
    <row r="58" spans="1:17" x14ac:dyDescent="0.35">
      <c r="B58" s="13"/>
      <c r="C58" s="13"/>
      <c r="D58" s="5"/>
    </row>
    <row r="59" spans="1:17" x14ac:dyDescent="0.35">
      <c r="B59" s="5"/>
      <c r="C59" s="5"/>
      <c r="D59" s="5"/>
    </row>
    <row r="65" spans="2:5" x14ac:dyDescent="0.35">
      <c r="C65" s="1" t="s">
        <v>4</v>
      </c>
      <c r="D65" s="1" t="s">
        <v>13</v>
      </c>
      <c r="E65" s="1" t="s">
        <v>14</v>
      </c>
    </row>
    <row r="66" spans="2:5" x14ac:dyDescent="0.35">
      <c r="B66" t="s">
        <v>5</v>
      </c>
      <c r="C66">
        <f>AVERAGE(E3:E63)</f>
        <v>3025522.3396226414</v>
      </c>
      <c r="D66">
        <f>AVERAGE(K3:K63)</f>
        <v>1712418.6190476189</v>
      </c>
      <c r="E66">
        <f>AVERAGE(Q3:Q63)</f>
        <v>3022522.1086956523</v>
      </c>
    </row>
    <row r="67" spans="2:5" x14ac:dyDescent="0.35">
      <c r="B67" t="s">
        <v>6</v>
      </c>
      <c r="C67">
        <f>_xlfn.STDEV.S(E3:E63)</f>
        <v>2066353.2797143352</v>
      </c>
      <c r="D67">
        <f>_xlfn.STDEV.S(K3:K63)</f>
        <v>823785.09640291426</v>
      </c>
      <c r="E67">
        <f>_xlfn.STDEV.S(Q3:Q63)</f>
        <v>1504991.0308286485</v>
      </c>
    </row>
    <row r="68" spans="2:5" x14ac:dyDescent="0.35">
      <c r="B68" t="s">
        <v>7</v>
      </c>
      <c r="C68">
        <f>C67/SQRT(COUNT(E3:E63))</f>
        <v>283835.45181878423</v>
      </c>
      <c r="D68">
        <f>D67/SQRT(COUNT(K3:K63))</f>
        <v>127112.8000238145</v>
      </c>
      <c r="E68">
        <f>E67/SQRT(COUNT(Q3:Q63))</f>
        <v>221898.82158095104</v>
      </c>
    </row>
    <row r="70" spans="2:5" x14ac:dyDescent="0.35">
      <c r="B70" t="s">
        <v>9</v>
      </c>
      <c r="C70">
        <f t="shared" ref="C70:D72" si="0">C66/$C$66*100</f>
        <v>100</v>
      </c>
      <c r="D70" s="2">
        <f t="shared" ref="D70:E70" si="1">D66/$C$66*100</f>
        <v>56.5991067598992</v>
      </c>
      <c r="E70" s="2">
        <f t="shared" si="1"/>
        <v>99.900835935411962</v>
      </c>
    </row>
    <row r="71" spans="2:5" x14ac:dyDescent="0.35">
      <c r="B71" t="s">
        <v>6</v>
      </c>
      <c r="C71" s="2">
        <f t="shared" si="0"/>
        <v>68.297406125649744</v>
      </c>
      <c r="D71" s="2">
        <f t="shared" ref="D71:E72" si="2">D67/$C$66*100</f>
        <v>27.227863619267172</v>
      </c>
      <c r="E71" s="2">
        <f t="shared" si="2"/>
        <v>49.743180247558797</v>
      </c>
    </row>
    <row r="72" spans="2:5" x14ac:dyDescent="0.35">
      <c r="B72" t="s">
        <v>7</v>
      </c>
      <c r="C72" s="2">
        <f t="shared" si="0"/>
        <v>9.3813702216518973</v>
      </c>
      <c r="D72" s="2">
        <f t="shared" si="2"/>
        <v>4.2013505687638935</v>
      </c>
      <c r="E72" s="2">
        <f t="shared" si="2"/>
        <v>7.3342318010657088</v>
      </c>
    </row>
  </sheetData>
  <sortState ref="S3:S55">
    <sortCondition ref="S3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72"/>
  <sheetViews>
    <sheetView topLeftCell="A40" zoomScale="60" zoomScaleNormal="60" workbookViewId="0">
      <selection activeCell="D65" sqref="D65:E72"/>
    </sheetView>
  </sheetViews>
  <sheetFormatPr baseColWidth="10" defaultRowHeight="14.5" x14ac:dyDescent="0.35"/>
  <cols>
    <col min="2" max="2" width="14.7265625" bestFit="1" customWidth="1"/>
    <col min="5" max="5" width="13" bestFit="1" customWidth="1"/>
    <col min="17" max="17" width="14.81640625" bestFit="1" customWidth="1"/>
  </cols>
  <sheetData>
    <row r="1" spans="1:17" x14ac:dyDescent="0.35">
      <c r="A1" t="s">
        <v>4</v>
      </c>
      <c r="G1" t="s">
        <v>8</v>
      </c>
      <c r="M1" t="s">
        <v>10</v>
      </c>
    </row>
    <row r="2" spans="1:17" x14ac:dyDescent="0.35">
      <c r="B2" t="s">
        <v>0</v>
      </c>
      <c r="C2" t="s">
        <v>1</v>
      </c>
      <c r="D2" t="s">
        <v>2</v>
      </c>
      <c r="E2" t="s">
        <v>3</v>
      </c>
      <c r="H2" t="s">
        <v>0</v>
      </c>
      <c r="I2" t="s">
        <v>1</v>
      </c>
      <c r="J2" t="s">
        <v>2</v>
      </c>
      <c r="K2" t="s">
        <v>3</v>
      </c>
      <c r="N2" t="s">
        <v>0</v>
      </c>
      <c r="O2" t="s">
        <v>1</v>
      </c>
      <c r="P2" t="s">
        <v>2</v>
      </c>
      <c r="Q2" t="s">
        <v>3</v>
      </c>
    </row>
    <row r="3" spans="1:17" x14ac:dyDescent="0.35">
      <c r="A3">
        <v>1</v>
      </c>
      <c r="B3" s="13">
        <v>175.35300000000001</v>
      </c>
      <c r="C3" s="12">
        <v>-66.787000000000006</v>
      </c>
      <c r="D3" s="5">
        <v>-11711.325999999999</v>
      </c>
      <c r="F3">
        <v>-525480</v>
      </c>
      <c r="G3">
        <v>1</v>
      </c>
      <c r="H3" s="12">
        <v>269.53800000000001</v>
      </c>
      <c r="I3" s="12">
        <v>90.7</v>
      </c>
      <c r="J3" s="5">
        <v>24447.203000000001</v>
      </c>
      <c r="K3">
        <v>1096931</v>
      </c>
      <c r="M3">
        <v>1</v>
      </c>
      <c r="N3" s="12">
        <v>125.74299999999999</v>
      </c>
      <c r="O3" s="12">
        <v>158.57599999999999</v>
      </c>
      <c r="P3" s="11">
        <v>19939.72</v>
      </c>
      <c r="Q3">
        <v>894683</v>
      </c>
    </row>
    <row r="4" spans="1:17" x14ac:dyDescent="0.35">
      <c r="A4">
        <v>2</v>
      </c>
      <c r="B4" s="13">
        <v>267.68799999999999</v>
      </c>
      <c r="C4" s="12">
        <v>237.423</v>
      </c>
      <c r="D4" s="5">
        <v>63555.180999999997</v>
      </c>
      <c r="E4">
        <v>2851682</v>
      </c>
      <c r="G4">
        <v>2</v>
      </c>
      <c r="H4" s="12">
        <v>148.43100000000001</v>
      </c>
      <c r="I4" s="12">
        <v>26.309000000000001</v>
      </c>
      <c r="J4" s="5">
        <v>3905.1350000000002</v>
      </c>
      <c r="K4">
        <v>175221</v>
      </c>
      <c r="M4">
        <v>2</v>
      </c>
      <c r="N4" s="12">
        <v>200.51499999999999</v>
      </c>
      <c r="O4" s="12">
        <v>124.989</v>
      </c>
      <c r="P4" s="11">
        <v>25062.255000000001</v>
      </c>
      <c r="Q4">
        <v>1124528</v>
      </c>
    </row>
    <row r="5" spans="1:17" x14ac:dyDescent="0.35">
      <c r="A5">
        <v>3</v>
      </c>
      <c r="B5" s="13">
        <v>187.16499999999999</v>
      </c>
      <c r="C5" s="12">
        <v>303.48700000000002</v>
      </c>
      <c r="D5" s="5">
        <v>56802.292000000001</v>
      </c>
      <c r="E5">
        <v>2548684</v>
      </c>
      <c r="G5">
        <v>3</v>
      </c>
      <c r="H5" s="12">
        <v>155.786</v>
      </c>
      <c r="I5" s="12">
        <v>176.096</v>
      </c>
      <c r="J5" s="5">
        <v>27433.224999999999</v>
      </c>
      <c r="K5">
        <v>1230912</v>
      </c>
      <c r="M5">
        <v>3</v>
      </c>
      <c r="N5" s="12">
        <v>172.12200000000001</v>
      </c>
      <c r="O5" s="12">
        <v>121.36</v>
      </c>
      <c r="P5" s="11">
        <v>20888.719000000001</v>
      </c>
      <c r="Q5">
        <v>937264</v>
      </c>
    </row>
    <row r="6" spans="1:17" x14ac:dyDescent="0.35">
      <c r="A6">
        <v>4</v>
      </c>
      <c r="B6" s="13">
        <v>197.261</v>
      </c>
      <c r="C6" s="12">
        <v>181.22800000000001</v>
      </c>
      <c r="D6" s="5">
        <v>35749.341</v>
      </c>
      <c r="E6">
        <v>1604051</v>
      </c>
      <c r="G6">
        <v>4</v>
      </c>
      <c r="H6" s="12">
        <v>167.018</v>
      </c>
      <c r="I6" s="12">
        <v>26.015999999999998</v>
      </c>
      <c r="J6" s="5">
        <v>4345.1009999999997</v>
      </c>
      <c r="K6">
        <v>194962</v>
      </c>
      <c r="M6">
        <v>4</v>
      </c>
      <c r="N6" s="12">
        <v>140.34100000000001</v>
      </c>
      <c r="O6" s="12">
        <v>197.85900000000001</v>
      </c>
      <c r="P6" s="11">
        <v>27767.596000000001</v>
      </c>
      <c r="Q6">
        <v>1245915</v>
      </c>
    </row>
    <row r="7" spans="1:17" x14ac:dyDescent="0.35">
      <c r="A7">
        <v>5</v>
      </c>
      <c r="B7" s="13">
        <v>263.76600000000002</v>
      </c>
      <c r="C7" s="12">
        <v>476.47699999999998</v>
      </c>
      <c r="D7" s="5">
        <v>125678.13800000001</v>
      </c>
      <c r="E7">
        <v>5639101</v>
      </c>
      <c r="G7">
        <v>5</v>
      </c>
      <c r="H7" s="12">
        <v>187.27699999999999</v>
      </c>
      <c r="I7" s="12">
        <v>53.012</v>
      </c>
      <c r="J7" s="5">
        <v>9927.8379999999997</v>
      </c>
      <c r="K7">
        <v>445456</v>
      </c>
      <c r="M7">
        <v>5</v>
      </c>
      <c r="N7" s="12">
        <v>180.68</v>
      </c>
      <c r="O7" s="12">
        <v>408.62299999999999</v>
      </c>
      <c r="P7" s="11">
        <v>73829.937000000005</v>
      </c>
      <c r="Q7" s="5">
        <v>3312704</v>
      </c>
    </row>
    <row r="8" spans="1:17" x14ac:dyDescent="0.35">
      <c r="A8">
        <v>6</v>
      </c>
      <c r="B8" s="13">
        <v>240.87700000000001</v>
      </c>
      <c r="C8" s="12">
        <v>458.56799999999998</v>
      </c>
      <c r="D8" s="5">
        <v>110458.40700000001</v>
      </c>
      <c r="E8">
        <v>4956201</v>
      </c>
      <c r="G8">
        <v>6</v>
      </c>
      <c r="H8" s="12">
        <v>231.47200000000001</v>
      </c>
      <c r="I8" s="12">
        <v>200.82499999999999</v>
      </c>
      <c r="J8" s="5">
        <v>46485.345999999998</v>
      </c>
      <c r="K8">
        <v>2085769</v>
      </c>
      <c r="M8">
        <v>6</v>
      </c>
      <c r="N8" s="12">
        <v>143.61699999999999</v>
      </c>
      <c r="O8" s="12">
        <v>607.08100000000002</v>
      </c>
      <c r="P8" s="11">
        <v>87187.127999999997</v>
      </c>
      <c r="Q8">
        <v>3912033</v>
      </c>
    </row>
    <row r="9" spans="1:17" x14ac:dyDescent="0.35">
      <c r="A9">
        <v>7</v>
      </c>
      <c r="B9" s="13">
        <v>219.303</v>
      </c>
      <c r="C9" s="12">
        <v>-5.73</v>
      </c>
      <c r="D9" s="5">
        <v>-1256.5360000000001</v>
      </c>
      <c r="E9">
        <v>-56380</v>
      </c>
      <c r="G9">
        <v>7</v>
      </c>
      <c r="H9" s="12">
        <v>99.667000000000002</v>
      </c>
      <c r="I9" s="12">
        <v>224.29400000000001</v>
      </c>
      <c r="J9" s="5">
        <v>22354.752</v>
      </c>
      <c r="K9">
        <v>1003044</v>
      </c>
      <c r="M9">
        <v>7</v>
      </c>
      <c r="N9" s="12">
        <v>153.40100000000001</v>
      </c>
      <c r="O9" s="12">
        <v>139.51300000000001</v>
      </c>
      <c r="P9" s="11">
        <v>21401.362000000001</v>
      </c>
      <c r="Q9">
        <v>960266</v>
      </c>
    </row>
    <row r="10" spans="1:17" x14ac:dyDescent="0.35">
      <c r="A10">
        <v>8</v>
      </c>
      <c r="B10" s="13">
        <v>273.63900000000001</v>
      </c>
      <c r="C10" s="12">
        <v>533.01800000000003</v>
      </c>
      <c r="D10" s="5">
        <v>145854.21</v>
      </c>
      <c r="E10">
        <v>6544389</v>
      </c>
      <c r="G10">
        <v>8</v>
      </c>
      <c r="H10" s="12">
        <v>55.026000000000003</v>
      </c>
      <c r="I10" s="12">
        <v>203.06200000000001</v>
      </c>
      <c r="J10" s="5">
        <v>11173.788</v>
      </c>
      <c r="K10">
        <v>501361</v>
      </c>
      <c r="M10">
        <v>8</v>
      </c>
      <c r="N10" s="12">
        <v>258.08199999999999</v>
      </c>
      <c r="O10" s="12">
        <v>129.02799999999999</v>
      </c>
      <c r="P10" s="11">
        <v>33299.987000000001</v>
      </c>
      <c r="Q10">
        <v>1494150</v>
      </c>
    </row>
    <row r="11" spans="1:17" x14ac:dyDescent="0.35">
      <c r="A11">
        <v>9</v>
      </c>
      <c r="B11" s="13">
        <v>196.23599999999999</v>
      </c>
      <c r="C11" s="12">
        <v>187.45400000000001</v>
      </c>
      <c r="D11" s="5">
        <v>36785.324999999997</v>
      </c>
      <c r="E11">
        <v>1650535</v>
      </c>
      <c r="G11">
        <v>9</v>
      </c>
      <c r="H11" s="12">
        <v>194.03</v>
      </c>
      <c r="I11" s="12">
        <v>256.91300000000001</v>
      </c>
      <c r="J11" s="5">
        <v>49848.864999999998</v>
      </c>
      <c r="K11">
        <v>2236688</v>
      </c>
      <c r="M11">
        <v>1</v>
      </c>
      <c r="N11" s="12">
        <v>291.49</v>
      </c>
      <c r="O11" s="12">
        <v>145.267</v>
      </c>
      <c r="P11" s="11">
        <v>42344.082000000002</v>
      </c>
      <c r="Q11">
        <v>1899953</v>
      </c>
    </row>
    <row r="12" spans="1:17" x14ac:dyDescent="0.35">
      <c r="A12">
        <v>10</v>
      </c>
      <c r="B12" s="13">
        <v>229.44399999999999</v>
      </c>
      <c r="C12" s="12">
        <v>357.613</v>
      </c>
      <c r="D12" s="5">
        <v>82052.067999999999</v>
      </c>
      <c r="E12">
        <v>3681626</v>
      </c>
      <c r="G12">
        <v>10</v>
      </c>
      <c r="H12" s="12">
        <v>122.73399999999999</v>
      </c>
      <c r="I12" s="12">
        <v>210.07499999999999</v>
      </c>
      <c r="J12" s="5">
        <v>25783.348000000002</v>
      </c>
      <c r="K12">
        <v>1156883</v>
      </c>
      <c r="M12">
        <v>2</v>
      </c>
      <c r="N12" s="12">
        <v>216.852</v>
      </c>
      <c r="O12" s="12">
        <v>278.12799999999999</v>
      </c>
      <c r="P12" s="11">
        <v>60312.523999999998</v>
      </c>
      <c r="Q12">
        <v>2706186</v>
      </c>
    </row>
    <row r="13" spans="1:17" x14ac:dyDescent="0.35">
      <c r="A13">
        <v>11</v>
      </c>
      <c r="B13" s="13">
        <v>226.72499999999999</v>
      </c>
      <c r="C13" s="12">
        <v>27.745999999999999</v>
      </c>
      <c r="D13" s="5">
        <v>6290.6589999999997</v>
      </c>
      <c r="E13">
        <v>282258</v>
      </c>
      <c r="G13">
        <v>11</v>
      </c>
      <c r="H13" s="12">
        <v>247.67400000000001</v>
      </c>
      <c r="I13" s="12">
        <v>160.77500000000001</v>
      </c>
      <c r="J13" s="5">
        <v>39819.777000000002</v>
      </c>
      <c r="K13" s="5">
        <v>1786689</v>
      </c>
      <c r="M13">
        <v>3</v>
      </c>
      <c r="N13" s="12">
        <v>277.96199999999999</v>
      </c>
      <c r="O13" s="12">
        <v>437.31</v>
      </c>
      <c r="P13" s="11">
        <v>121555.683</v>
      </c>
      <c r="Q13">
        <v>5454129</v>
      </c>
    </row>
    <row r="14" spans="1:17" x14ac:dyDescent="0.35">
      <c r="A14">
        <v>12</v>
      </c>
      <c r="B14" s="13">
        <v>121.887</v>
      </c>
      <c r="C14" s="12">
        <v>243.202</v>
      </c>
      <c r="D14" s="5">
        <v>29643.195</v>
      </c>
      <c r="E14">
        <v>1330072</v>
      </c>
      <c r="G14">
        <v>12</v>
      </c>
      <c r="H14" s="12">
        <v>190.75399999999999</v>
      </c>
      <c r="I14" s="12">
        <v>80.338999999999999</v>
      </c>
      <c r="J14" s="5">
        <v>15324.903</v>
      </c>
      <c r="K14">
        <v>687619</v>
      </c>
      <c r="M14">
        <v>4</v>
      </c>
      <c r="N14" s="12">
        <v>252.26599999999999</v>
      </c>
      <c r="O14" s="12">
        <v>539.38699999999994</v>
      </c>
      <c r="P14" s="11">
        <v>136068.875</v>
      </c>
      <c r="Q14">
        <v>6105327</v>
      </c>
    </row>
    <row r="15" spans="1:17" x14ac:dyDescent="0.35">
      <c r="A15">
        <v>13</v>
      </c>
      <c r="B15" s="13">
        <v>248.298</v>
      </c>
      <c r="C15" s="12">
        <v>316.613</v>
      </c>
      <c r="D15" s="5">
        <v>78614.623999999996</v>
      </c>
      <c r="E15">
        <v>3527390</v>
      </c>
      <c r="G15">
        <v>13</v>
      </c>
      <c r="H15" s="12">
        <v>135.839</v>
      </c>
      <c r="I15" s="12">
        <v>291.07299999999998</v>
      </c>
      <c r="J15" s="5">
        <v>39539.006999999998</v>
      </c>
      <c r="K15">
        <v>1774091</v>
      </c>
      <c r="M15">
        <v>5</v>
      </c>
      <c r="N15">
        <v>205.46299999999999</v>
      </c>
      <c r="O15">
        <v>313.68700000000001</v>
      </c>
      <c r="P15" s="11">
        <v>64451.07</v>
      </c>
      <c r="Q15">
        <v>2891880</v>
      </c>
    </row>
    <row r="16" spans="1:17" x14ac:dyDescent="0.35">
      <c r="A16">
        <v>14</v>
      </c>
      <c r="B16" s="13">
        <v>210.85599999999999</v>
      </c>
      <c r="C16" s="12">
        <v>433.01499999999999</v>
      </c>
      <c r="D16" s="5">
        <v>91303.944000000003</v>
      </c>
      <c r="E16">
        <v>4096752</v>
      </c>
      <c r="G16">
        <v>14</v>
      </c>
      <c r="H16" s="12">
        <v>207.42400000000001</v>
      </c>
      <c r="I16" s="12">
        <v>85.497</v>
      </c>
      <c r="J16" s="5">
        <v>17734.252</v>
      </c>
      <c r="K16">
        <v>795725</v>
      </c>
      <c r="M16">
        <v>6</v>
      </c>
      <c r="N16" s="12">
        <v>190.73099999999999</v>
      </c>
      <c r="O16" s="12">
        <v>260.02100000000002</v>
      </c>
      <c r="P16" s="11">
        <v>49594.214</v>
      </c>
      <c r="Q16">
        <v>2225262</v>
      </c>
    </row>
    <row r="17" spans="1:17" x14ac:dyDescent="0.35">
      <c r="A17">
        <v>15</v>
      </c>
      <c r="B17" s="13">
        <v>106.66500000000001</v>
      </c>
      <c r="C17" s="12">
        <v>540.23800000000006</v>
      </c>
      <c r="D17" s="5">
        <v>57624.589</v>
      </c>
      <c r="E17">
        <v>2585580</v>
      </c>
      <c r="G17">
        <v>15</v>
      </c>
      <c r="H17" s="12">
        <v>257.01299999999998</v>
      </c>
      <c r="I17" s="12">
        <v>14.051</v>
      </c>
      <c r="J17" s="5">
        <v>3611.3490000000002</v>
      </c>
      <c r="K17">
        <v>162039</v>
      </c>
      <c r="M17">
        <v>7</v>
      </c>
      <c r="N17" s="12">
        <v>142.23500000000001</v>
      </c>
      <c r="O17" s="12">
        <v>223.209</v>
      </c>
      <c r="P17" s="5">
        <v>31748.194</v>
      </c>
      <c r="Q17">
        <v>1424522</v>
      </c>
    </row>
    <row r="18" spans="1:17" x14ac:dyDescent="0.35">
      <c r="A18">
        <v>16</v>
      </c>
      <c r="B18" s="13">
        <v>179.25399999999999</v>
      </c>
      <c r="C18" s="12">
        <v>518.51199999999994</v>
      </c>
      <c r="D18" s="5">
        <v>92945.13</v>
      </c>
      <c r="E18">
        <v>4170391</v>
      </c>
      <c r="G18">
        <v>16</v>
      </c>
      <c r="H18" s="12">
        <v>191.066</v>
      </c>
      <c r="I18" s="12">
        <v>148.03700000000001</v>
      </c>
      <c r="J18" s="5">
        <v>28284.83</v>
      </c>
      <c r="K18">
        <v>1269123</v>
      </c>
      <c r="M18">
        <v>8</v>
      </c>
      <c r="N18" s="12">
        <v>217.00800000000001</v>
      </c>
      <c r="O18" s="12">
        <v>309.51900000000001</v>
      </c>
      <c r="P18" s="5">
        <v>67168.066999999995</v>
      </c>
      <c r="Q18">
        <v>3013790</v>
      </c>
    </row>
    <row r="19" spans="1:17" x14ac:dyDescent="0.35">
      <c r="A19">
        <v>1</v>
      </c>
      <c r="B19" s="13">
        <v>210.166</v>
      </c>
      <c r="C19" s="12">
        <v>189.411</v>
      </c>
      <c r="D19" s="5">
        <v>39807.608999999997</v>
      </c>
      <c r="E19">
        <v>1786143</v>
      </c>
      <c r="G19">
        <v>1</v>
      </c>
      <c r="H19" s="12">
        <v>136.596</v>
      </c>
      <c r="I19" s="12">
        <v>74.233999999999995</v>
      </c>
      <c r="J19" s="5">
        <v>10140.165000000001</v>
      </c>
      <c r="K19">
        <v>454983</v>
      </c>
      <c r="M19">
        <v>1</v>
      </c>
      <c r="N19" s="12">
        <v>115.736</v>
      </c>
      <c r="O19" s="12">
        <v>233.142</v>
      </c>
      <c r="P19" s="5">
        <v>26982.918000000001</v>
      </c>
      <c r="Q19">
        <v>1210707</v>
      </c>
    </row>
    <row r="20" spans="1:17" x14ac:dyDescent="0.35">
      <c r="A20">
        <v>2</v>
      </c>
      <c r="B20" s="13">
        <v>269.471</v>
      </c>
      <c r="C20" s="12">
        <v>293.05399999999997</v>
      </c>
      <c r="D20" s="5">
        <v>78969.520999999993</v>
      </c>
      <c r="E20">
        <v>3543314</v>
      </c>
      <c r="G20">
        <v>2</v>
      </c>
      <c r="H20" s="12">
        <v>57.901000000000003</v>
      </c>
      <c r="I20" s="12">
        <v>228.45599999999999</v>
      </c>
      <c r="J20" s="5">
        <v>13227.928</v>
      </c>
      <c r="K20">
        <v>593529</v>
      </c>
      <c r="M20">
        <v>2</v>
      </c>
      <c r="N20" s="12">
        <v>299.55799999999999</v>
      </c>
      <c r="O20" s="12">
        <v>155.34200000000001</v>
      </c>
      <c r="P20" s="5">
        <v>46533.91</v>
      </c>
      <c r="Q20">
        <v>2087948</v>
      </c>
    </row>
    <row r="21" spans="1:17" x14ac:dyDescent="0.35">
      <c r="A21">
        <v>3</v>
      </c>
      <c r="B21" s="13">
        <v>249.279</v>
      </c>
      <c r="C21" s="12">
        <v>314.00700000000001</v>
      </c>
      <c r="D21" s="5">
        <v>78275.483999999997</v>
      </c>
      <c r="E21">
        <v>3512173</v>
      </c>
      <c r="G21">
        <v>3</v>
      </c>
      <c r="H21" s="12">
        <v>144.887</v>
      </c>
      <c r="I21" s="12">
        <v>242.32900000000001</v>
      </c>
      <c r="J21" s="5">
        <v>35110.42</v>
      </c>
      <c r="K21">
        <v>1575383</v>
      </c>
      <c r="M21">
        <v>3</v>
      </c>
      <c r="N21" s="12">
        <v>267.08600000000001</v>
      </c>
      <c r="O21" s="12">
        <v>348.08600000000001</v>
      </c>
      <c r="P21" s="5">
        <v>92969.066000000006</v>
      </c>
      <c r="Q21">
        <v>4171465</v>
      </c>
    </row>
    <row r="22" spans="1:17" x14ac:dyDescent="0.35">
      <c r="A22">
        <v>4</v>
      </c>
      <c r="B22" s="13">
        <v>211.726</v>
      </c>
      <c r="C22" s="12">
        <v>1115.3130000000001</v>
      </c>
      <c r="D22" s="5">
        <v>236140.31099999999</v>
      </c>
      <c r="E22">
        <v>10595471</v>
      </c>
      <c r="G22">
        <v>4</v>
      </c>
      <c r="H22" s="12">
        <v>140.809</v>
      </c>
      <c r="I22" s="12">
        <v>176.59700000000001</v>
      </c>
      <c r="J22" s="5">
        <v>24866.375</v>
      </c>
      <c r="K22">
        <v>1115739</v>
      </c>
      <c r="M22">
        <v>4</v>
      </c>
      <c r="N22" s="12">
        <v>162.672</v>
      </c>
      <c r="O22" s="12">
        <v>456.84500000000003</v>
      </c>
      <c r="P22" s="5">
        <v>74315.903000000006</v>
      </c>
      <c r="Q22">
        <v>3334509</v>
      </c>
    </row>
    <row r="23" spans="1:17" x14ac:dyDescent="0.35">
      <c r="A23">
        <v>5</v>
      </c>
      <c r="B23" s="13">
        <v>217.07499999999999</v>
      </c>
      <c r="C23" s="12">
        <v>1238.3030000000001</v>
      </c>
      <c r="D23" s="5">
        <v>268804.00699999998</v>
      </c>
      <c r="F23">
        <v>12061071</v>
      </c>
      <c r="G23">
        <v>5</v>
      </c>
      <c r="H23" s="12">
        <v>181.393</v>
      </c>
      <c r="I23" s="12">
        <v>215.61600000000001</v>
      </c>
      <c r="J23" s="5">
        <v>39111.21</v>
      </c>
      <c r="K23">
        <v>1754896</v>
      </c>
      <c r="M23">
        <v>5</v>
      </c>
      <c r="N23" s="12">
        <v>195.166</v>
      </c>
      <c r="O23" s="12">
        <v>539.803</v>
      </c>
      <c r="P23" s="5">
        <v>105351.45</v>
      </c>
      <c r="Q23">
        <v>4727055</v>
      </c>
    </row>
    <row r="24" spans="1:17" x14ac:dyDescent="0.35">
      <c r="A24">
        <v>6</v>
      </c>
      <c r="B24" s="13">
        <v>177.916</v>
      </c>
      <c r="C24" s="12">
        <v>343.69600000000003</v>
      </c>
      <c r="D24" s="5">
        <v>61149.175000000003</v>
      </c>
      <c r="E24">
        <v>2743726</v>
      </c>
      <c r="G24">
        <v>6</v>
      </c>
      <c r="H24" s="12">
        <v>190.62</v>
      </c>
      <c r="I24" s="12">
        <v>188.096</v>
      </c>
      <c r="J24" s="5">
        <v>35854.802000000003</v>
      </c>
      <c r="K24">
        <v>1608783</v>
      </c>
      <c r="M24">
        <v>6</v>
      </c>
      <c r="N24" s="12">
        <v>134.03299999999999</v>
      </c>
      <c r="O24" s="12">
        <v>585.28300000000002</v>
      </c>
      <c r="P24" s="5">
        <v>78447.539000000004</v>
      </c>
      <c r="Q24" s="5">
        <v>3519893</v>
      </c>
    </row>
    <row r="25" spans="1:17" x14ac:dyDescent="0.35">
      <c r="A25">
        <v>7</v>
      </c>
      <c r="B25" s="13">
        <v>148.76499999999999</v>
      </c>
      <c r="C25" s="12">
        <v>339.726</v>
      </c>
      <c r="D25" s="5">
        <v>50539.447</v>
      </c>
      <c r="E25">
        <v>2267674</v>
      </c>
      <c r="G25">
        <v>7</v>
      </c>
      <c r="H25" s="12">
        <v>105.529</v>
      </c>
      <c r="I25" s="12">
        <v>74.822000000000003</v>
      </c>
      <c r="J25" s="5">
        <v>7895.8729999999996</v>
      </c>
      <c r="K25" s="5">
        <v>354283</v>
      </c>
      <c r="M25">
        <v>7</v>
      </c>
      <c r="N25" s="12">
        <v>151.596</v>
      </c>
      <c r="O25" s="12">
        <v>410.75599999999997</v>
      </c>
      <c r="P25" s="5">
        <v>62268.758000000002</v>
      </c>
      <c r="Q25" s="5">
        <v>2793961</v>
      </c>
    </row>
    <row r="26" spans="1:17" x14ac:dyDescent="0.35">
      <c r="A26">
        <v>8</v>
      </c>
      <c r="B26" s="13">
        <v>225.209</v>
      </c>
      <c r="C26" s="12">
        <v>251.541</v>
      </c>
      <c r="D26" s="5">
        <v>56649.358999999997</v>
      </c>
      <c r="E26">
        <v>2541822</v>
      </c>
      <c r="G26">
        <v>8</v>
      </c>
      <c r="H26">
        <v>230.78100000000001</v>
      </c>
      <c r="I26">
        <v>307.33499999999998</v>
      </c>
      <c r="J26">
        <v>70927.156000000003</v>
      </c>
      <c r="K26">
        <v>3182458</v>
      </c>
      <c r="M26">
        <v>8</v>
      </c>
      <c r="N26" s="12">
        <v>160.97800000000001</v>
      </c>
      <c r="O26" s="12">
        <v>696.11500000000001</v>
      </c>
      <c r="P26" s="5">
        <v>112059.52099999999</v>
      </c>
      <c r="Q26">
        <v>5028042</v>
      </c>
    </row>
    <row r="27" spans="1:17" x14ac:dyDescent="0.35">
      <c r="A27">
        <v>9</v>
      </c>
      <c r="B27" s="13">
        <v>107.467</v>
      </c>
      <c r="C27" s="12">
        <v>10.186999999999999</v>
      </c>
      <c r="D27" s="5">
        <v>1094.7550000000001</v>
      </c>
      <c r="E27">
        <v>49121</v>
      </c>
      <c r="G27">
        <v>9</v>
      </c>
      <c r="H27">
        <v>242.92699999999999</v>
      </c>
      <c r="I27">
        <v>430.35599999999999</v>
      </c>
      <c r="J27">
        <v>104545.22100000001</v>
      </c>
      <c r="K27">
        <v>4690880</v>
      </c>
      <c r="M27">
        <v>9</v>
      </c>
      <c r="N27" s="12">
        <v>180.881</v>
      </c>
      <c r="O27" s="12">
        <v>728.31399999999996</v>
      </c>
      <c r="P27" s="5">
        <v>131737.90400000001</v>
      </c>
      <c r="Q27">
        <v>5910999</v>
      </c>
    </row>
    <row r="28" spans="1:17" x14ac:dyDescent="0.35">
      <c r="A28">
        <v>10</v>
      </c>
      <c r="B28" s="13">
        <v>159.32900000000001</v>
      </c>
      <c r="C28" s="12">
        <v>370.22699999999998</v>
      </c>
      <c r="D28" s="5">
        <v>58987.923999999999</v>
      </c>
      <c r="E28">
        <v>2646752</v>
      </c>
      <c r="G28">
        <v>10</v>
      </c>
      <c r="H28">
        <v>179.476</v>
      </c>
      <c r="I28">
        <v>194.8</v>
      </c>
      <c r="J28">
        <v>34962.033000000003</v>
      </c>
      <c r="K28">
        <v>1568725</v>
      </c>
      <c r="M28">
        <v>1</v>
      </c>
      <c r="N28" s="12">
        <v>235.01499999999999</v>
      </c>
      <c r="O28" s="12">
        <v>306.892</v>
      </c>
      <c r="P28" s="5">
        <v>72124.274999999994</v>
      </c>
      <c r="Q28">
        <v>3236172</v>
      </c>
    </row>
    <row r="29" spans="1:17" x14ac:dyDescent="0.35">
      <c r="A29">
        <v>11</v>
      </c>
      <c r="B29" s="13">
        <v>149.09899999999999</v>
      </c>
      <c r="C29" s="12">
        <v>434.34100000000001</v>
      </c>
      <c r="D29" s="5">
        <v>64759.944000000003</v>
      </c>
      <c r="E29">
        <v>2905739</v>
      </c>
      <c r="G29">
        <v>11</v>
      </c>
      <c r="H29">
        <v>247.22900000000001</v>
      </c>
      <c r="I29">
        <v>97.403000000000006</v>
      </c>
      <c r="J29">
        <v>24080.760999999999</v>
      </c>
      <c r="K29">
        <v>1080489</v>
      </c>
      <c r="M29">
        <v>2</v>
      </c>
      <c r="N29" s="12">
        <v>168.26599999999999</v>
      </c>
      <c r="O29" s="12">
        <v>402.21600000000001</v>
      </c>
      <c r="P29" s="5">
        <v>67679.284</v>
      </c>
      <c r="Q29" s="5">
        <v>3036728</v>
      </c>
    </row>
    <row r="30" spans="1:17" x14ac:dyDescent="0.35">
      <c r="A30">
        <v>12</v>
      </c>
      <c r="B30" s="13">
        <v>144.95400000000001</v>
      </c>
      <c r="C30" s="12">
        <v>440.666</v>
      </c>
      <c r="D30" s="5">
        <v>63876.313000000002</v>
      </c>
      <c r="E30">
        <v>2866091</v>
      </c>
      <c r="G30">
        <v>12</v>
      </c>
      <c r="H30">
        <v>216.25</v>
      </c>
      <c r="I30">
        <v>49.014000000000003</v>
      </c>
      <c r="J30">
        <v>10599.209000000001</v>
      </c>
      <c r="K30">
        <v>475580</v>
      </c>
      <c r="M30">
        <v>3</v>
      </c>
      <c r="N30" s="12">
        <v>205.084</v>
      </c>
      <c r="O30" s="12">
        <v>446.68400000000003</v>
      </c>
      <c r="P30" s="5">
        <v>91607.714999999997</v>
      </c>
      <c r="Q30">
        <v>4110382</v>
      </c>
    </row>
    <row r="31" spans="1:17" x14ac:dyDescent="0.35">
      <c r="A31">
        <v>13</v>
      </c>
      <c r="B31" s="13">
        <v>156.03100000000001</v>
      </c>
      <c r="C31" s="12">
        <v>212.684</v>
      </c>
      <c r="D31" s="5">
        <v>33185.275999999998</v>
      </c>
      <c r="E31">
        <v>1489003</v>
      </c>
      <c r="G31">
        <v>13</v>
      </c>
      <c r="H31">
        <v>182.886</v>
      </c>
      <c r="I31">
        <v>327.90199999999999</v>
      </c>
      <c r="J31">
        <v>59968.771000000001</v>
      </c>
      <c r="K31">
        <v>2690762</v>
      </c>
      <c r="M31">
        <v>4</v>
      </c>
      <c r="N31" s="12">
        <v>139.53800000000001</v>
      </c>
      <c r="O31" s="12">
        <v>514.66200000000003</v>
      </c>
      <c r="P31" s="5">
        <v>71815.133000000002</v>
      </c>
      <c r="Q31">
        <v>3222301</v>
      </c>
    </row>
    <row r="32" spans="1:17" x14ac:dyDescent="0.35">
      <c r="A32">
        <v>1</v>
      </c>
      <c r="B32" s="13">
        <v>255.07400000000001</v>
      </c>
      <c r="C32" s="12">
        <v>50.457000000000001</v>
      </c>
      <c r="D32" s="5">
        <v>12870.356</v>
      </c>
      <c r="E32">
        <v>577485</v>
      </c>
      <c r="G32">
        <v>14</v>
      </c>
      <c r="H32">
        <v>140.608</v>
      </c>
      <c r="I32">
        <v>448.10199999999998</v>
      </c>
      <c r="J32">
        <v>63006.788999999997</v>
      </c>
      <c r="K32">
        <v>2827076</v>
      </c>
      <c r="M32">
        <v>5</v>
      </c>
      <c r="N32" s="12">
        <v>184.09</v>
      </c>
      <c r="O32" s="12">
        <v>470.01900000000001</v>
      </c>
      <c r="P32" s="5">
        <v>86525.72</v>
      </c>
      <c r="Q32">
        <v>3882356</v>
      </c>
    </row>
    <row r="33" spans="1:17" x14ac:dyDescent="0.35">
      <c r="A33">
        <v>2</v>
      </c>
      <c r="B33" s="13">
        <v>133.96700000000001</v>
      </c>
      <c r="C33" s="12">
        <v>35.255000000000003</v>
      </c>
      <c r="D33" s="5">
        <v>4722.9970000000003</v>
      </c>
      <c r="E33">
        <v>211918</v>
      </c>
      <c r="G33">
        <v>15</v>
      </c>
      <c r="H33">
        <v>196.41499999999999</v>
      </c>
      <c r="I33">
        <v>239.75200000000001</v>
      </c>
      <c r="J33">
        <v>47090.726000000002</v>
      </c>
      <c r="K33">
        <v>2112932</v>
      </c>
      <c r="M33">
        <v>6</v>
      </c>
      <c r="N33" s="12">
        <v>187.5</v>
      </c>
      <c r="O33" s="12">
        <v>448.96899999999999</v>
      </c>
      <c r="P33" s="5">
        <v>84181.672000000006</v>
      </c>
      <c r="Q33">
        <v>3777180</v>
      </c>
    </row>
    <row r="34" spans="1:17" x14ac:dyDescent="0.35">
      <c r="A34">
        <v>3</v>
      </c>
      <c r="B34" s="13">
        <v>168.4</v>
      </c>
      <c r="C34" s="12">
        <v>1458.8689999999999</v>
      </c>
      <c r="D34" s="5">
        <v>245673.42499999999</v>
      </c>
      <c r="E34">
        <v>11023216</v>
      </c>
      <c r="G34">
        <v>16</v>
      </c>
      <c r="H34">
        <v>196.28100000000001</v>
      </c>
      <c r="I34">
        <v>319.101</v>
      </c>
      <c r="J34">
        <v>62633.35</v>
      </c>
      <c r="K34">
        <v>2810320</v>
      </c>
      <c r="M34">
        <v>7</v>
      </c>
      <c r="N34" s="12">
        <v>123.67</v>
      </c>
      <c r="O34" s="12">
        <v>26.742999999999999</v>
      </c>
      <c r="P34" s="5">
        <v>3307.3330000000001</v>
      </c>
      <c r="Q34">
        <v>148398</v>
      </c>
    </row>
    <row r="35" spans="1:17" x14ac:dyDescent="0.35">
      <c r="A35">
        <v>4</v>
      </c>
      <c r="B35" s="13">
        <v>159.06200000000001</v>
      </c>
      <c r="C35" s="12">
        <v>604.26</v>
      </c>
      <c r="D35" s="5">
        <v>96114.573999999993</v>
      </c>
      <c r="E35">
        <v>4312602</v>
      </c>
      <c r="G35">
        <v>17</v>
      </c>
      <c r="H35">
        <v>153.512</v>
      </c>
      <c r="I35">
        <v>251.27099999999999</v>
      </c>
      <c r="J35">
        <v>38573.114000000001</v>
      </c>
      <c r="K35">
        <v>1730752</v>
      </c>
      <c r="M35">
        <v>8</v>
      </c>
      <c r="N35">
        <v>123.804</v>
      </c>
      <c r="O35">
        <v>496.26799999999997</v>
      </c>
      <c r="P35">
        <v>61439.885999999999</v>
      </c>
      <c r="Q35">
        <v>2756770</v>
      </c>
    </row>
    <row r="36" spans="1:17" x14ac:dyDescent="0.35">
      <c r="A36">
        <v>5</v>
      </c>
      <c r="B36" s="13">
        <v>140.98699999999999</v>
      </c>
      <c r="C36" s="12">
        <v>304.98399999999998</v>
      </c>
      <c r="D36" s="5">
        <v>42998.826999999997</v>
      </c>
      <c r="E36">
        <v>1929331</v>
      </c>
      <c r="G36">
        <v>1</v>
      </c>
      <c r="H36">
        <v>199.80199999999999</v>
      </c>
      <c r="I36">
        <v>-13.317</v>
      </c>
      <c r="J36">
        <v>-2660.723</v>
      </c>
      <c r="L36">
        <v>-119385</v>
      </c>
      <c r="M36">
        <v>9</v>
      </c>
      <c r="N36">
        <v>146.358</v>
      </c>
      <c r="O36">
        <v>602.38300000000004</v>
      </c>
      <c r="P36">
        <v>88163.695999999996</v>
      </c>
      <c r="Q36">
        <v>3955851</v>
      </c>
    </row>
    <row r="37" spans="1:17" x14ac:dyDescent="0.35">
      <c r="A37">
        <v>6</v>
      </c>
      <c r="B37" s="13">
        <v>111.345</v>
      </c>
      <c r="C37" s="12">
        <v>208.54499999999999</v>
      </c>
      <c r="D37" s="5">
        <v>23220.553</v>
      </c>
      <c r="E37">
        <v>1041892</v>
      </c>
      <c r="G37">
        <v>2</v>
      </c>
      <c r="H37">
        <v>189.72800000000001</v>
      </c>
      <c r="I37">
        <v>95.664000000000001</v>
      </c>
      <c r="J37">
        <v>18150.125</v>
      </c>
      <c r="K37">
        <v>814385</v>
      </c>
      <c r="M37">
        <v>10</v>
      </c>
      <c r="N37">
        <v>286.61</v>
      </c>
      <c r="O37">
        <v>230.84399999999999</v>
      </c>
      <c r="P37">
        <v>66162.035999999993</v>
      </c>
      <c r="Q37">
        <v>2968650</v>
      </c>
    </row>
    <row r="38" spans="1:17" x14ac:dyDescent="0.35">
      <c r="A38">
        <v>7</v>
      </c>
      <c r="B38" s="13">
        <v>195.233</v>
      </c>
      <c r="C38" s="12">
        <v>109.44799999999999</v>
      </c>
      <c r="D38" s="5">
        <v>21367.932000000001</v>
      </c>
      <c r="E38">
        <v>958766</v>
      </c>
      <c r="G38">
        <v>3</v>
      </c>
      <c r="H38">
        <v>156.16399999999999</v>
      </c>
      <c r="I38">
        <v>126.358</v>
      </c>
      <c r="J38">
        <v>19732.562999999998</v>
      </c>
      <c r="K38">
        <v>885388</v>
      </c>
      <c r="M38">
        <v>1</v>
      </c>
      <c r="N38">
        <v>150.66</v>
      </c>
      <c r="O38">
        <v>148.756</v>
      </c>
      <c r="P38">
        <v>22411.493999999999</v>
      </c>
      <c r="Q38">
        <v>1005590</v>
      </c>
    </row>
    <row r="39" spans="1:17" x14ac:dyDescent="0.35">
      <c r="A39">
        <v>8</v>
      </c>
      <c r="B39" s="13">
        <v>162.89500000000001</v>
      </c>
      <c r="C39" s="12">
        <v>163.357</v>
      </c>
      <c r="D39" s="5">
        <v>26610.036</v>
      </c>
      <c r="E39">
        <v>1193976</v>
      </c>
      <c r="G39">
        <v>4</v>
      </c>
      <c r="H39">
        <v>132.56299999999999</v>
      </c>
      <c r="I39">
        <v>55.988</v>
      </c>
      <c r="J39">
        <v>7421.9650000000001</v>
      </c>
      <c r="K39">
        <v>333019</v>
      </c>
      <c r="M39">
        <v>2</v>
      </c>
      <c r="N39">
        <v>257.548</v>
      </c>
      <c r="O39">
        <v>791.43899999999996</v>
      </c>
      <c r="P39">
        <v>203833.095</v>
      </c>
      <c r="Q39">
        <v>9145866</v>
      </c>
    </row>
    <row r="40" spans="1:17" x14ac:dyDescent="0.35">
      <c r="A40">
        <v>9</v>
      </c>
      <c r="B40" s="13">
        <v>237.11</v>
      </c>
      <c r="C40" s="12">
        <v>150.768</v>
      </c>
      <c r="D40" s="5">
        <v>35748.760999999999</v>
      </c>
      <c r="E40">
        <v>1604025</v>
      </c>
      <c r="G40">
        <v>5</v>
      </c>
      <c r="H40">
        <v>144.95400000000001</v>
      </c>
      <c r="I40">
        <v>104.815</v>
      </c>
      <c r="J40">
        <v>15193.388000000001</v>
      </c>
      <c r="K40">
        <v>681718</v>
      </c>
      <c r="M40">
        <v>3</v>
      </c>
      <c r="N40">
        <v>151.03800000000001</v>
      </c>
      <c r="O40">
        <v>67.492999999999995</v>
      </c>
      <c r="P40">
        <v>10194.055</v>
      </c>
      <c r="Q40">
        <v>457401</v>
      </c>
    </row>
    <row r="41" spans="1:17" x14ac:dyDescent="0.35">
      <c r="A41">
        <v>10</v>
      </c>
      <c r="B41" s="13">
        <v>179.833</v>
      </c>
      <c r="C41" s="12">
        <v>373.86200000000002</v>
      </c>
      <c r="D41" s="5">
        <v>67232.721999999994</v>
      </c>
      <c r="E41">
        <v>3016691</v>
      </c>
      <c r="G41">
        <v>6</v>
      </c>
      <c r="H41">
        <v>199.334</v>
      </c>
      <c r="I41">
        <v>146.96899999999999</v>
      </c>
      <c r="J41">
        <v>29295.898000000001</v>
      </c>
      <c r="K41">
        <v>1314489</v>
      </c>
      <c r="M41">
        <v>4</v>
      </c>
      <c r="N41">
        <v>186.11799999999999</v>
      </c>
      <c r="O41">
        <v>341.06299999999999</v>
      </c>
      <c r="P41">
        <v>63477.934000000001</v>
      </c>
      <c r="Q41">
        <v>2848216</v>
      </c>
    </row>
    <row r="42" spans="1:17" x14ac:dyDescent="0.35">
      <c r="A42">
        <v>11</v>
      </c>
      <c r="B42" s="13">
        <v>141.69999999999999</v>
      </c>
      <c r="C42" s="12">
        <v>247.46899999999999</v>
      </c>
      <c r="D42" s="5">
        <v>35066.47</v>
      </c>
      <c r="E42">
        <v>1573411</v>
      </c>
      <c r="G42">
        <v>7</v>
      </c>
      <c r="H42">
        <v>131.649</v>
      </c>
      <c r="I42">
        <v>172.304</v>
      </c>
      <c r="J42">
        <v>22683.55</v>
      </c>
      <c r="K42">
        <v>1017797</v>
      </c>
      <c r="M42">
        <v>5</v>
      </c>
      <c r="N42">
        <v>203.011</v>
      </c>
      <c r="O42">
        <v>202.89699999999999</v>
      </c>
      <c r="P42">
        <v>41190.510999999999</v>
      </c>
      <c r="Q42">
        <v>1848193</v>
      </c>
    </row>
    <row r="43" spans="1:17" x14ac:dyDescent="0.35">
      <c r="A43">
        <v>12</v>
      </c>
      <c r="B43" s="13">
        <v>157.613</v>
      </c>
      <c r="C43" s="12">
        <v>1547.703</v>
      </c>
      <c r="D43" s="5">
        <v>243938.21100000001</v>
      </c>
      <c r="E43">
        <v>10945358</v>
      </c>
      <c r="G43">
        <v>8</v>
      </c>
      <c r="H43">
        <v>234.16900000000001</v>
      </c>
      <c r="I43">
        <v>-205.36199999999999</v>
      </c>
      <c r="J43">
        <v>-48089.290999999997</v>
      </c>
      <c r="L43">
        <v>-2157737</v>
      </c>
      <c r="M43">
        <v>6</v>
      </c>
      <c r="N43">
        <v>275.57799999999997</v>
      </c>
      <c r="O43">
        <v>289.09100000000001</v>
      </c>
      <c r="P43">
        <v>79667.123999999996</v>
      </c>
      <c r="Q43">
        <v>3574615</v>
      </c>
    </row>
    <row r="44" spans="1:17" x14ac:dyDescent="0.35">
      <c r="A44">
        <v>13</v>
      </c>
      <c r="B44" s="13">
        <v>168.86799999999999</v>
      </c>
      <c r="C44" s="12">
        <v>841.09100000000001</v>
      </c>
      <c r="D44" s="5">
        <v>142033.36499999999</v>
      </c>
      <c r="E44">
        <v>6372950</v>
      </c>
      <c r="G44">
        <v>9</v>
      </c>
      <c r="H44">
        <v>194.49799999999999</v>
      </c>
      <c r="I44">
        <v>269.15300000000002</v>
      </c>
      <c r="J44">
        <v>52349.722999999998</v>
      </c>
      <c r="K44">
        <v>2348900</v>
      </c>
      <c r="M44">
        <v>7</v>
      </c>
      <c r="N44">
        <v>245.55699999999999</v>
      </c>
      <c r="O44">
        <v>519.04</v>
      </c>
      <c r="P44">
        <v>127454.07</v>
      </c>
      <c r="Q44">
        <v>5718786</v>
      </c>
    </row>
    <row r="45" spans="1:17" x14ac:dyDescent="0.35">
      <c r="A45">
        <v>1</v>
      </c>
      <c r="B45" s="13">
        <v>185.048</v>
      </c>
      <c r="C45" s="12">
        <v>171.93100000000001</v>
      </c>
      <c r="D45" s="5">
        <v>31815.523000000001</v>
      </c>
      <c r="E45">
        <v>1427543</v>
      </c>
      <c r="G45">
        <v>10</v>
      </c>
      <c r="H45">
        <v>168.62299999999999</v>
      </c>
      <c r="I45">
        <v>267.798</v>
      </c>
      <c r="J45">
        <v>45156.913</v>
      </c>
      <c r="K45">
        <v>2026163</v>
      </c>
      <c r="M45">
        <v>8</v>
      </c>
      <c r="N45">
        <v>191.71199999999999</v>
      </c>
      <c r="O45">
        <v>510.09699999999998</v>
      </c>
      <c r="P45">
        <v>97791.686000000002</v>
      </c>
      <c r="Q45">
        <v>4387853</v>
      </c>
    </row>
    <row r="46" spans="1:17" x14ac:dyDescent="0.35">
      <c r="A46">
        <v>2</v>
      </c>
      <c r="B46" s="13">
        <v>146.75899999999999</v>
      </c>
      <c r="C46" s="12">
        <v>814.17100000000005</v>
      </c>
      <c r="D46" s="5">
        <v>119487.14599999999</v>
      </c>
      <c r="E46">
        <v>5361315</v>
      </c>
      <c r="G46">
        <v>11</v>
      </c>
      <c r="H46">
        <v>214.95699999999999</v>
      </c>
      <c r="I46">
        <v>208.19200000000001</v>
      </c>
      <c r="J46">
        <v>44752.428</v>
      </c>
      <c r="K46">
        <v>2008014</v>
      </c>
      <c r="M46">
        <v>9</v>
      </c>
      <c r="N46">
        <v>200.07</v>
      </c>
      <c r="O46">
        <v>442.959</v>
      </c>
      <c r="P46">
        <v>88622.584000000003</v>
      </c>
      <c r="Q46">
        <v>3976441</v>
      </c>
    </row>
    <row r="47" spans="1:17" x14ac:dyDescent="0.35">
      <c r="A47">
        <v>3</v>
      </c>
      <c r="B47" s="13">
        <v>123.001</v>
      </c>
      <c r="C47" s="12">
        <v>730.63699999999994</v>
      </c>
      <c r="D47" s="5">
        <v>89869.38</v>
      </c>
      <c r="E47">
        <v>4032384</v>
      </c>
      <c r="G47">
        <v>12</v>
      </c>
      <c r="H47">
        <v>167.887</v>
      </c>
      <c r="I47">
        <v>170.62100000000001</v>
      </c>
      <c r="J47">
        <v>28645.143</v>
      </c>
      <c r="K47">
        <v>1285290</v>
      </c>
      <c r="M47">
        <v>10</v>
      </c>
      <c r="N47">
        <v>211.124</v>
      </c>
      <c r="O47">
        <v>394.04</v>
      </c>
      <c r="P47">
        <v>83191.240999999995</v>
      </c>
      <c r="Q47">
        <v>3732740</v>
      </c>
    </row>
    <row r="48" spans="1:17" x14ac:dyDescent="0.35">
      <c r="A48">
        <v>4</v>
      </c>
      <c r="B48" s="13">
        <v>175.35300000000001</v>
      </c>
      <c r="C48" s="12">
        <v>196.518</v>
      </c>
      <c r="D48" s="5">
        <v>34460.087</v>
      </c>
      <c r="E48">
        <v>1546203</v>
      </c>
      <c r="M48">
        <v>11</v>
      </c>
      <c r="N48">
        <v>143.90700000000001</v>
      </c>
      <c r="O48">
        <v>191.51499999999999</v>
      </c>
      <c r="P48">
        <v>27560.328000000001</v>
      </c>
      <c r="Q48">
        <v>1236615</v>
      </c>
    </row>
    <row r="49" spans="1:6" x14ac:dyDescent="0.35">
      <c r="A49">
        <v>5</v>
      </c>
      <c r="B49" s="13">
        <v>236.15199999999999</v>
      </c>
      <c r="C49" s="12">
        <v>448.77499999999998</v>
      </c>
      <c r="D49" s="5">
        <v>105979.139</v>
      </c>
      <c r="E49">
        <v>4755219</v>
      </c>
    </row>
    <row r="50" spans="1:6" x14ac:dyDescent="0.35">
      <c r="A50">
        <v>6</v>
      </c>
      <c r="B50" s="13">
        <v>226.881</v>
      </c>
      <c r="C50" s="12">
        <v>452.45499999999998</v>
      </c>
      <c r="D50" s="5">
        <v>102653.28599999999</v>
      </c>
      <c r="E50">
        <v>4605990</v>
      </c>
    </row>
    <row r="51" spans="1:6" x14ac:dyDescent="0.35">
      <c r="A51">
        <v>7</v>
      </c>
      <c r="B51" s="13">
        <v>293.47399999999999</v>
      </c>
      <c r="C51" s="12">
        <v>1028.8040000000001</v>
      </c>
      <c r="D51" s="5">
        <v>301927.32500000001</v>
      </c>
      <c r="F51">
        <v>13547294</v>
      </c>
    </row>
    <row r="52" spans="1:6" x14ac:dyDescent="0.35">
      <c r="A52">
        <v>8</v>
      </c>
      <c r="B52" s="13">
        <v>150.88200000000001</v>
      </c>
      <c r="C52" s="12">
        <v>335.84800000000001</v>
      </c>
      <c r="D52" s="5">
        <v>50673.48</v>
      </c>
      <c r="E52">
        <v>2273688</v>
      </c>
    </row>
    <row r="53" spans="1:6" x14ac:dyDescent="0.35">
      <c r="A53">
        <v>9</v>
      </c>
      <c r="B53" s="13">
        <v>193.47300000000001</v>
      </c>
      <c r="C53" s="12">
        <v>1108.0419999999999</v>
      </c>
      <c r="D53" s="5">
        <v>214375.82800000001</v>
      </c>
      <c r="E53">
        <v>9618912</v>
      </c>
    </row>
    <row r="54" spans="1:6" x14ac:dyDescent="0.35">
      <c r="A54">
        <v>10</v>
      </c>
      <c r="B54" s="13">
        <v>178.58500000000001</v>
      </c>
      <c r="C54" s="12">
        <v>168.70599999999999</v>
      </c>
      <c r="D54" s="5">
        <v>30128.448</v>
      </c>
      <c r="E54">
        <v>1351845</v>
      </c>
    </row>
    <row r="55" spans="1:6" x14ac:dyDescent="0.35">
      <c r="A55">
        <v>11</v>
      </c>
      <c r="B55" s="13">
        <v>117.541</v>
      </c>
      <c r="C55" s="13">
        <v>415.69600000000003</v>
      </c>
      <c r="D55" s="5">
        <v>48861.421000000002</v>
      </c>
      <c r="E55">
        <v>2192382</v>
      </c>
    </row>
    <row r="56" spans="1:6" x14ac:dyDescent="0.35">
      <c r="A56">
        <v>12</v>
      </c>
      <c r="B56" s="13">
        <v>212.61699999999999</v>
      </c>
      <c r="C56" s="13">
        <v>531.20799999999997</v>
      </c>
      <c r="D56" s="5">
        <v>112943.954</v>
      </c>
      <c r="E56">
        <v>5067726</v>
      </c>
    </row>
    <row r="57" spans="1:6" x14ac:dyDescent="0.35">
      <c r="B57" s="13"/>
      <c r="C57" s="13"/>
      <c r="D57" s="5"/>
    </row>
    <row r="58" spans="1:6" x14ac:dyDescent="0.35">
      <c r="B58" s="13"/>
      <c r="C58" s="13"/>
      <c r="D58" s="5"/>
    </row>
    <row r="59" spans="1:6" x14ac:dyDescent="0.35">
      <c r="B59" s="5"/>
      <c r="C59" s="5"/>
      <c r="D59" s="5"/>
    </row>
    <row r="65" spans="2:5" x14ac:dyDescent="0.35">
      <c r="C65" s="1" t="s">
        <v>4</v>
      </c>
      <c r="D65" s="1" t="s">
        <v>13</v>
      </c>
      <c r="E65" s="1" t="s">
        <v>14</v>
      </c>
    </row>
    <row r="66" spans="2:5" x14ac:dyDescent="0.35">
      <c r="B66" t="s">
        <v>5</v>
      </c>
      <c r="C66">
        <f>AVERAGE(E3:E63)</f>
        <v>3320670.3725490198</v>
      </c>
      <c r="D66">
        <f>AVERAGE(K3:K63)</f>
        <v>1394075.4883720931</v>
      </c>
      <c r="E66">
        <f>AVERAGE(Q3:Q63)</f>
        <v>3074223.3695652173</v>
      </c>
    </row>
    <row r="67" spans="2:5" x14ac:dyDescent="0.35">
      <c r="B67" t="s">
        <v>6</v>
      </c>
      <c r="C67">
        <f>_xlfn.STDEV.S(E3:E63)</f>
        <v>2669419.9854419609</v>
      </c>
      <c r="D67">
        <f>_xlfn.STDEV.S(K3:K63)</f>
        <v>941111.54108194681</v>
      </c>
      <c r="E67">
        <f>_xlfn.STDEV.S(Q3:Q63)</f>
        <v>1760564.6979596994</v>
      </c>
    </row>
    <row r="68" spans="2:5" x14ac:dyDescent="0.35">
      <c r="B68" t="s">
        <v>7</v>
      </c>
      <c r="C68">
        <f>C67/SQRT(COUNT(E3:E63))</f>
        <v>373793.56415207172</v>
      </c>
      <c r="D68">
        <f>D67/SQRT(COUNT(K3:K63))</f>
        <v>143518.16453851125</v>
      </c>
      <c r="E68">
        <f>E67/SQRT(COUNT(Q3:Q63))</f>
        <v>259581.10300443371</v>
      </c>
    </row>
    <row r="70" spans="2:5" x14ac:dyDescent="0.35">
      <c r="B70" t="s">
        <v>9</v>
      </c>
      <c r="C70">
        <f t="shared" ref="C70:F72" si="0">C66/$C$66*100</f>
        <v>100</v>
      </c>
      <c r="D70" s="2">
        <f>D66/$C$66*100</f>
        <v>41.981748622100362</v>
      </c>
      <c r="E70" s="2">
        <f>E66/$C$66*100</f>
        <v>92.578396066616392</v>
      </c>
    </row>
    <row r="71" spans="2:5" x14ac:dyDescent="0.35">
      <c r="B71" t="s">
        <v>6</v>
      </c>
      <c r="C71" s="2">
        <f t="shared" si="0"/>
        <v>80.387984531956278</v>
      </c>
      <c r="D71" s="2">
        <f>D67/$C$66*100</f>
        <v>28.341010564066583</v>
      </c>
      <c r="E71" s="2">
        <f>E67/$C$66*100</f>
        <v>53.01835173143823</v>
      </c>
    </row>
    <row r="72" spans="2:5" x14ac:dyDescent="0.35">
      <c r="B72" t="s">
        <v>7</v>
      </c>
      <c r="C72" s="2">
        <f t="shared" si="0"/>
        <v>11.256569373525007</v>
      </c>
      <c r="D72" s="2">
        <f>D68/$C$66*100</f>
        <v>4.3219635928014002</v>
      </c>
      <c r="E72" s="2">
        <f>E68/$C$66*100</f>
        <v>7.8171294913916292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V76"/>
  <sheetViews>
    <sheetView topLeftCell="C52" zoomScale="60" zoomScaleNormal="60" workbookViewId="0">
      <selection activeCell="D69" sqref="D69:E76"/>
    </sheetView>
  </sheetViews>
  <sheetFormatPr baseColWidth="10" defaultRowHeight="14.5" x14ac:dyDescent="0.35"/>
  <cols>
    <col min="2" max="2" width="14.7265625" bestFit="1" customWidth="1"/>
    <col min="5" max="5" width="13" bestFit="1" customWidth="1"/>
    <col min="17" max="17" width="14.81640625" bestFit="1" customWidth="1"/>
  </cols>
  <sheetData>
    <row r="1" spans="1:18" x14ac:dyDescent="0.35">
      <c r="A1" t="s">
        <v>4</v>
      </c>
      <c r="G1" t="s">
        <v>8</v>
      </c>
      <c r="M1" t="s">
        <v>10</v>
      </c>
    </row>
    <row r="2" spans="1:18" x14ac:dyDescent="0.35">
      <c r="B2" t="s">
        <v>0</v>
      </c>
      <c r="C2" t="s">
        <v>1</v>
      </c>
      <c r="D2" t="s">
        <v>2</v>
      </c>
      <c r="E2" t="s">
        <v>3</v>
      </c>
      <c r="H2" t="s">
        <v>0</v>
      </c>
      <c r="I2" t="s">
        <v>1</v>
      </c>
      <c r="J2" t="s">
        <v>2</v>
      </c>
      <c r="K2" t="s">
        <v>3</v>
      </c>
      <c r="N2" t="s">
        <v>0</v>
      </c>
      <c r="O2" t="s">
        <v>1</v>
      </c>
      <c r="P2" t="s">
        <v>2</v>
      </c>
      <c r="Q2" t="s">
        <v>3</v>
      </c>
    </row>
    <row r="3" spans="1:18" x14ac:dyDescent="0.35">
      <c r="A3">
        <v>1</v>
      </c>
      <c r="B3" s="13">
        <v>192.381</v>
      </c>
      <c r="C3" s="12">
        <v>62.078000000000003</v>
      </c>
      <c r="D3" s="5">
        <v>11942.508</v>
      </c>
      <c r="E3" s="21">
        <v>535853</v>
      </c>
      <c r="G3">
        <v>1</v>
      </c>
      <c r="H3" s="12">
        <v>243.863</v>
      </c>
      <c r="I3" s="12">
        <v>-46.863</v>
      </c>
      <c r="J3" s="5">
        <v>-11428.081</v>
      </c>
      <c r="L3">
        <v>-512771</v>
      </c>
      <c r="M3">
        <v>1</v>
      </c>
      <c r="N3" s="12">
        <v>260.91300000000001</v>
      </c>
      <c r="O3" s="12">
        <v>136.98699999999999</v>
      </c>
      <c r="P3" s="11">
        <v>35741.563000000002</v>
      </c>
      <c r="Q3">
        <v>1603702</v>
      </c>
    </row>
    <row r="4" spans="1:18" x14ac:dyDescent="0.35">
      <c r="A4">
        <v>2</v>
      </c>
      <c r="B4" s="13">
        <v>201.49600000000001</v>
      </c>
      <c r="C4" s="12">
        <v>94.064999999999998</v>
      </c>
      <c r="D4" s="5">
        <v>18953.769</v>
      </c>
      <c r="E4" s="21">
        <v>850444</v>
      </c>
      <c r="G4">
        <v>2</v>
      </c>
      <c r="H4" s="12">
        <v>227.72800000000001</v>
      </c>
      <c r="I4" s="12">
        <v>-16.901</v>
      </c>
      <c r="J4" s="5">
        <v>-3848.8829999999998</v>
      </c>
      <c r="L4">
        <v>-172697</v>
      </c>
      <c r="M4">
        <v>2</v>
      </c>
      <c r="N4" s="12">
        <v>279.87900000000002</v>
      </c>
      <c r="O4" s="12">
        <v>186.11500000000001</v>
      </c>
      <c r="P4" s="11">
        <v>52089.546000000002</v>
      </c>
      <c r="Q4">
        <v>2337226</v>
      </c>
    </row>
    <row r="5" spans="1:18" x14ac:dyDescent="0.35">
      <c r="A5">
        <v>3</v>
      </c>
      <c r="B5" s="13">
        <v>323.40499999999997</v>
      </c>
      <c r="C5" s="12">
        <v>151.81399999999999</v>
      </c>
      <c r="D5" s="5">
        <v>49097.394999999997</v>
      </c>
      <c r="E5" s="21">
        <v>2202970</v>
      </c>
      <c r="G5">
        <v>3</v>
      </c>
      <c r="H5" s="12">
        <v>312.75200000000001</v>
      </c>
      <c r="I5" s="12">
        <v>110.67400000000001</v>
      </c>
      <c r="J5" s="5">
        <v>34613.398999999998</v>
      </c>
      <c r="K5">
        <v>1553082</v>
      </c>
      <c r="M5">
        <v>3</v>
      </c>
      <c r="N5" s="12">
        <v>245.624</v>
      </c>
      <c r="O5" s="12">
        <v>203.97399999999999</v>
      </c>
      <c r="P5" s="11">
        <v>50100.906999999999</v>
      </c>
      <c r="Q5">
        <v>2247997</v>
      </c>
    </row>
    <row r="6" spans="1:18" x14ac:dyDescent="0.35">
      <c r="A6">
        <v>4</v>
      </c>
      <c r="B6" s="13">
        <v>335.93099999999998</v>
      </c>
      <c r="C6" s="12">
        <v>142.68600000000001</v>
      </c>
      <c r="D6" s="5">
        <v>47932.457999999999</v>
      </c>
      <c r="E6" s="21">
        <v>2150700</v>
      </c>
      <c r="G6">
        <v>4</v>
      </c>
      <c r="H6" s="12">
        <v>234.34700000000001</v>
      </c>
      <c r="I6" s="12">
        <v>44.131</v>
      </c>
      <c r="J6" s="5">
        <v>10342.040000000001</v>
      </c>
      <c r="K6">
        <v>464041</v>
      </c>
      <c r="M6">
        <v>4</v>
      </c>
      <c r="N6" s="12">
        <v>209.69800000000001</v>
      </c>
      <c r="O6" s="12">
        <v>175.56</v>
      </c>
      <c r="P6" s="11">
        <v>36814.453999999998</v>
      </c>
      <c r="Q6">
        <v>1651842</v>
      </c>
    </row>
    <row r="7" spans="1:18" x14ac:dyDescent="0.35">
      <c r="A7">
        <v>5</v>
      </c>
      <c r="B7" s="13">
        <v>291.959</v>
      </c>
      <c r="C7" s="12">
        <v>137.84899999999999</v>
      </c>
      <c r="D7" s="5">
        <v>40246.192999999999</v>
      </c>
      <c r="E7" s="21">
        <v>1805822</v>
      </c>
      <c r="G7">
        <v>5</v>
      </c>
      <c r="H7" s="12">
        <v>325.92399999999998</v>
      </c>
      <c r="I7" s="12">
        <v>93.046000000000006</v>
      </c>
      <c r="J7" s="5">
        <v>30325.999</v>
      </c>
      <c r="K7">
        <v>1360709</v>
      </c>
      <c r="M7">
        <v>5</v>
      </c>
      <c r="N7" s="12">
        <v>319.661</v>
      </c>
      <c r="O7" s="12">
        <v>215.649</v>
      </c>
      <c r="P7" s="11">
        <v>68934.728000000003</v>
      </c>
      <c r="Q7" s="5">
        <v>3093059</v>
      </c>
    </row>
    <row r="8" spans="1:18" x14ac:dyDescent="0.35">
      <c r="A8">
        <v>6</v>
      </c>
      <c r="B8" s="13">
        <v>266.14999999999998</v>
      </c>
      <c r="C8" s="12">
        <v>86.733999999999995</v>
      </c>
      <c r="D8" s="5">
        <v>23084.291000000001</v>
      </c>
      <c r="E8" s="21">
        <v>1035778</v>
      </c>
      <c r="G8">
        <v>6</v>
      </c>
      <c r="H8" s="12">
        <v>163.07300000000001</v>
      </c>
      <c r="I8" s="12">
        <v>51.87</v>
      </c>
      <c r="J8" s="5">
        <v>8458.6180000000004</v>
      </c>
      <c r="K8">
        <v>379533</v>
      </c>
      <c r="M8">
        <v>6</v>
      </c>
      <c r="N8" s="12">
        <v>230.268</v>
      </c>
      <c r="O8" s="12">
        <v>54.201999999999998</v>
      </c>
      <c r="P8" s="11">
        <v>12481.093000000001</v>
      </c>
      <c r="Q8">
        <v>560019</v>
      </c>
    </row>
    <row r="9" spans="1:18" x14ac:dyDescent="0.35">
      <c r="A9">
        <v>7</v>
      </c>
      <c r="B9" s="13">
        <v>341.92599999999999</v>
      </c>
      <c r="C9" s="12">
        <v>4.931</v>
      </c>
      <c r="D9" s="5">
        <v>1685.96</v>
      </c>
      <c r="F9" s="21">
        <v>75648</v>
      </c>
      <c r="G9">
        <v>7</v>
      </c>
      <c r="H9" s="12">
        <v>197.261</v>
      </c>
      <c r="I9" s="12">
        <v>119.873</v>
      </c>
      <c r="J9" s="5">
        <v>23646.323</v>
      </c>
      <c r="K9">
        <v>1060996</v>
      </c>
      <c r="M9">
        <v>7</v>
      </c>
      <c r="N9" s="12">
        <v>373.21699999999998</v>
      </c>
      <c r="O9" s="12">
        <v>162.12200000000001</v>
      </c>
      <c r="P9" s="11">
        <v>60506.531999999999</v>
      </c>
      <c r="Q9">
        <v>2714891</v>
      </c>
    </row>
    <row r="10" spans="1:18" x14ac:dyDescent="0.35">
      <c r="A10">
        <v>8</v>
      </c>
      <c r="B10" s="13">
        <v>227.59399999999999</v>
      </c>
      <c r="C10" s="12">
        <v>27.346</v>
      </c>
      <c r="D10" s="5">
        <v>6223.8869999999997</v>
      </c>
      <c r="F10" s="21">
        <v>279262</v>
      </c>
      <c r="G10">
        <v>8</v>
      </c>
      <c r="H10" s="12">
        <v>220.886</v>
      </c>
      <c r="I10" s="12">
        <v>-56.764000000000003</v>
      </c>
      <c r="J10" s="5">
        <v>-12538.437</v>
      </c>
      <c r="L10">
        <v>-562592</v>
      </c>
      <c r="M10">
        <v>8</v>
      </c>
      <c r="N10" s="12">
        <v>303.86</v>
      </c>
      <c r="O10" s="12">
        <v>311.44099999999997</v>
      </c>
      <c r="P10" s="11">
        <v>94634.410999999993</v>
      </c>
      <c r="Q10">
        <v>4246188</v>
      </c>
    </row>
    <row r="11" spans="1:18" x14ac:dyDescent="0.35">
      <c r="A11">
        <v>9</v>
      </c>
      <c r="B11" s="13">
        <v>246.93899999999999</v>
      </c>
      <c r="C11" s="12">
        <v>201.56399999999999</v>
      </c>
      <c r="D11" s="5">
        <v>49774.091999999997</v>
      </c>
      <c r="E11" s="21">
        <v>2233333</v>
      </c>
      <c r="G11">
        <v>9</v>
      </c>
      <c r="H11" s="12">
        <v>276.536</v>
      </c>
      <c r="I11" s="12">
        <v>20.587</v>
      </c>
      <c r="J11" s="5">
        <v>5693.1019999999999</v>
      </c>
      <c r="K11">
        <v>255446</v>
      </c>
      <c r="M11">
        <v>9</v>
      </c>
      <c r="N11" s="12">
        <v>282.73200000000003</v>
      </c>
      <c r="O11" s="12">
        <v>241.703</v>
      </c>
      <c r="P11" s="11">
        <v>68337.016000000003</v>
      </c>
      <c r="Q11">
        <v>3066240</v>
      </c>
    </row>
    <row r="12" spans="1:18" x14ac:dyDescent="0.35">
      <c r="A12">
        <v>10</v>
      </c>
      <c r="B12" s="13">
        <v>242.727</v>
      </c>
      <c r="C12" s="12">
        <v>187.33500000000001</v>
      </c>
      <c r="D12" s="5">
        <v>45471.180999999997</v>
      </c>
      <c r="E12" s="21">
        <v>2040264</v>
      </c>
      <c r="G12">
        <v>10</v>
      </c>
      <c r="H12" s="12">
        <v>185.227</v>
      </c>
      <c r="I12" s="12">
        <v>51.991999999999997</v>
      </c>
      <c r="J12" s="5">
        <v>9630.3520000000008</v>
      </c>
      <c r="K12">
        <v>432108</v>
      </c>
      <c r="M12">
        <v>10</v>
      </c>
      <c r="N12" s="12">
        <v>173.19200000000001</v>
      </c>
      <c r="O12" s="12">
        <v>128.15700000000001</v>
      </c>
      <c r="P12" s="11">
        <v>22195.645</v>
      </c>
      <c r="Q12">
        <v>995905</v>
      </c>
    </row>
    <row r="13" spans="1:18" x14ac:dyDescent="0.35">
      <c r="A13">
        <v>11</v>
      </c>
      <c r="B13" s="13">
        <v>253.15700000000001</v>
      </c>
      <c r="C13" s="12">
        <v>171.929</v>
      </c>
      <c r="D13" s="5">
        <v>43524.909</v>
      </c>
      <c r="E13" s="21">
        <v>1952936</v>
      </c>
      <c r="G13">
        <v>11</v>
      </c>
      <c r="H13" s="12">
        <v>261.47000000000003</v>
      </c>
      <c r="I13" s="12">
        <v>118.48</v>
      </c>
      <c r="J13" s="5">
        <v>30978.984</v>
      </c>
      <c r="K13" s="5">
        <v>1390008</v>
      </c>
      <c r="M13">
        <v>11</v>
      </c>
      <c r="N13" s="12">
        <v>196.01300000000001</v>
      </c>
      <c r="O13" s="12">
        <v>158.703</v>
      </c>
      <c r="P13" s="11">
        <v>31107.868999999999</v>
      </c>
      <c r="Q13">
        <v>1395791</v>
      </c>
    </row>
    <row r="14" spans="1:18" x14ac:dyDescent="0.35">
      <c r="A14">
        <v>12</v>
      </c>
      <c r="B14" s="13">
        <v>341.50200000000001</v>
      </c>
      <c r="C14" s="12">
        <v>235.499</v>
      </c>
      <c r="D14" s="5">
        <v>80423.519</v>
      </c>
      <c r="E14" s="21"/>
      <c r="F14">
        <v>3608554</v>
      </c>
      <c r="G14">
        <v>12</v>
      </c>
      <c r="H14" s="12">
        <v>234.971</v>
      </c>
      <c r="I14" s="12">
        <v>183.72499999999999</v>
      </c>
      <c r="J14" s="5">
        <v>43169.968000000001</v>
      </c>
      <c r="K14">
        <v>1937010</v>
      </c>
      <c r="M14">
        <v>12</v>
      </c>
      <c r="N14" s="12">
        <v>284.24700000000001</v>
      </c>
      <c r="O14" s="12">
        <v>331.88</v>
      </c>
      <c r="P14" s="11">
        <v>94335.854999999996</v>
      </c>
      <c r="Q14">
        <v>4232792</v>
      </c>
    </row>
    <row r="15" spans="1:18" x14ac:dyDescent="0.35">
      <c r="A15">
        <v>13</v>
      </c>
      <c r="B15" s="13">
        <v>192.51400000000001</v>
      </c>
      <c r="C15" s="12">
        <v>221.25200000000001</v>
      </c>
      <c r="D15" s="5">
        <v>42594.252999999997</v>
      </c>
      <c r="E15" s="21">
        <v>1911178</v>
      </c>
      <c r="G15">
        <v>13</v>
      </c>
      <c r="H15" s="12">
        <v>191.08799999999999</v>
      </c>
      <c r="I15" s="12">
        <v>167.77500000000001</v>
      </c>
      <c r="J15" s="5">
        <v>32059.764999999999</v>
      </c>
      <c r="K15">
        <v>1438502</v>
      </c>
      <c r="M15">
        <v>13</v>
      </c>
      <c r="N15">
        <v>215.67</v>
      </c>
      <c r="O15">
        <v>216.733</v>
      </c>
      <c r="P15" s="11">
        <v>46742.894</v>
      </c>
      <c r="Q15">
        <v>2097325</v>
      </c>
    </row>
    <row r="16" spans="1:18" x14ac:dyDescent="0.35">
      <c r="A16">
        <v>14</v>
      </c>
      <c r="B16" s="13">
        <v>273.55</v>
      </c>
      <c r="C16" s="12">
        <v>218.13399999999999</v>
      </c>
      <c r="D16" s="5">
        <v>59670.527999999998</v>
      </c>
      <c r="E16" s="21">
        <v>2677380</v>
      </c>
      <c r="G16">
        <v>14</v>
      </c>
      <c r="H16" s="12">
        <v>335.77499999999998</v>
      </c>
      <c r="I16" s="12">
        <v>129.64500000000001</v>
      </c>
      <c r="J16" s="5">
        <v>43531.64</v>
      </c>
      <c r="K16">
        <v>1953238</v>
      </c>
      <c r="M16">
        <v>14</v>
      </c>
      <c r="N16" s="12">
        <v>346.851</v>
      </c>
      <c r="O16" s="12">
        <v>320.18799999999999</v>
      </c>
      <c r="P16" s="11">
        <v>111057.724</v>
      </c>
      <c r="R16">
        <v>4983092</v>
      </c>
    </row>
    <row r="17" spans="1:18" x14ac:dyDescent="0.35">
      <c r="A17">
        <v>15</v>
      </c>
      <c r="B17" s="13">
        <v>240.67599999999999</v>
      </c>
      <c r="C17" s="12">
        <v>163.215</v>
      </c>
      <c r="D17" s="5">
        <v>39282.038999999997</v>
      </c>
      <c r="E17" s="21">
        <v>1762561</v>
      </c>
      <c r="G17">
        <v>15</v>
      </c>
      <c r="H17" s="12">
        <v>332.476</v>
      </c>
      <c r="I17" s="12">
        <v>-16.893999999999998</v>
      </c>
      <c r="J17" s="5">
        <v>-5616.8590000000004</v>
      </c>
      <c r="L17">
        <v>-252025</v>
      </c>
      <c r="M17">
        <v>15</v>
      </c>
      <c r="N17" s="12">
        <v>234.92599999999999</v>
      </c>
      <c r="O17" s="12">
        <v>175.66200000000001</v>
      </c>
      <c r="P17" s="5">
        <v>41267.735999999997</v>
      </c>
      <c r="Q17">
        <v>1851658</v>
      </c>
    </row>
    <row r="18" spans="1:18" x14ac:dyDescent="0.35">
      <c r="A18">
        <v>16</v>
      </c>
      <c r="B18" s="13">
        <v>309.476</v>
      </c>
      <c r="C18" s="12">
        <v>152.75299999999999</v>
      </c>
      <c r="D18" s="5">
        <v>47273.500999999997</v>
      </c>
      <c r="E18" s="21">
        <v>2121133</v>
      </c>
      <c r="G18">
        <v>1</v>
      </c>
      <c r="H18" s="12">
        <v>228.285</v>
      </c>
      <c r="I18" s="12">
        <v>5.141</v>
      </c>
      <c r="J18" s="5">
        <v>1173.606</v>
      </c>
      <c r="K18">
        <v>52659</v>
      </c>
      <c r="M18">
        <v>16</v>
      </c>
      <c r="N18" s="12">
        <v>257.971</v>
      </c>
      <c r="O18" s="12">
        <v>264.14100000000002</v>
      </c>
      <c r="P18" s="5">
        <v>68140.600999999995</v>
      </c>
      <c r="Q18">
        <v>3057427</v>
      </c>
    </row>
    <row r="19" spans="1:18" x14ac:dyDescent="0.35">
      <c r="A19">
        <v>1</v>
      </c>
      <c r="B19" s="13">
        <v>323.04899999999998</v>
      </c>
      <c r="C19" s="12">
        <v>45.06</v>
      </c>
      <c r="D19" s="5">
        <v>14556.673000000001</v>
      </c>
      <c r="E19" s="21">
        <v>653149</v>
      </c>
      <c r="G19">
        <v>2</v>
      </c>
      <c r="H19" s="12">
        <v>250.059</v>
      </c>
      <c r="I19" s="12">
        <v>-151.03100000000001</v>
      </c>
      <c r="J19" s="5">
        <v>-37766.684999999998</v>
      </c>
      <c r="L19">
        <v>-1694568</v>
      </c>
      <c r="M19">
        <v>17</v>
      </c>
      <c r="N19" s="12">
        <v>181.46</v>
      </c>
      <c r="O19" s="12">
        <v>286.41699999999997</v>
      </c>
      <c r="P19" s="5">
        <v>51973.163999999997</v>
      </c>
      <c r="Q19">
        <v>2332004</v>
      </c>
    </row>
    <row r="20" spans="1:18" x14ac:dyDescent="0.35">
      <c r="A20">
        <v>2</v>
      </c>
      <c r="B20" s="13">
        <v>245.245</v>
      </c>
      <c r="C20" s="12">
        <v>87.665000000000006</v>
      </c>
      <c r="D20" s="5">
        <v>21499.401999999998</v>
      </c>
      <c r="E20" s="21">
        <v>964665</v>
      </c>
      <c r="G20">
        <v>3</v>
      </c>
      <c r="H20" s="12">
        <v>277.82900000000001</v>
      </c>
      <c r="I20" s="12">
        <v>-88.89</v>
      </c>
      <c r="J20" s="5">
        <v>-24696.304</v>
      </c>
      <c r="L20">
        <v>-1108108</v>
      </c>
      <c r="M20">
        <v>18</v>
      </c>
      <c r="N20" s="12">
        <v>295.32400000000001</v>
      </c>
      <c r="O20" s="12">
        <v>387.51499999999999</v>
      </c>
      <c r="P20" s="5">
        <v>114442.504</v>
      </c>
      <c r="R20">
        <v>5134965</v>
      </c>
    </row>
    <row r="21" spans="1:18" x14ac:dyDescent="0.35">
      <c r="A21">
        <v>3</v>
      </c>
      <c r="B21" s="13">
        <v>283.44499999999999</v>
      </c>
      <c r="C21" s="12">
        <v>80.888000000000005</v>
      </c>
      <c r="D21" s="5">
        <v>22927.368999999999</v>
      </c>
      <c r="E21" s="21">
        <v>1028737</v>
      </c>
      <c r="G21">
        <v>4</v>
      </c>
      <c r="H21" s="12">
        <v>222.089</v>
      </c>
      <c r="I21" s="12">
        <v>28.46</v>
      </c>
      <c r="J21" s="5">
        <v>6320.6570000000002</v>
      </c>
      <c r="K21">
        <v>283604</v>
      </c>
      <c r="M21">
        <v>1</v>
      </c>
      <c r="N21" s="12">
        <v>177.27</v>
      </c>
      <c r="O21" s="12">
        <v>100.827</v>
      </c>
      <c r="P21" s="5">
        <v>17873.612000000001</v>
      </c>
      <c r="Q21">
        <v>801978</v>
      </c>
    </row>
    <row r="22" spans="1:18" x14ac:dyDescent="0.35">
      <c r="A22">
        <v>4</v>
      </c>
      <c r="B22" s="13">
        <v>223.471</v>
      </c>
      <c r="C22" s="12">
        <v>84.224000000000004</v>
      </c>
      <c r="D22" s="5">
        <v>18821.697</v>
      </c>
      <c r="E22" s="21">
        <v>844518</v>
      </c>
      <c r="G22">
        <v>5</v>
      </c>
      <c r="H22" s="12">
        <v>158.86099999999999</v>
      </c>
      <c r="I22" s="12">
        <v>38.768000000000001</v>
      </c>
      <c r="J22" s="5">
        <v>6158.7870000000003</v>
      </c>
      <c r="K22">
        <v>276341</v>
      </c>
      <c r="M22">
        <v>2</v>
      </c>
      <c r="N22" s="12">
        <v>314.803</v>
      </c>
      <c r="O22" s="12">
        <v>146.959</v>
      </c>
      <c r="P22" s="5">
        <v>46263.057000000001</v>
      </c>
      <c r="Q22">
        <v>2075795</v>
      </c>
    </row>
    <row r="23" spans="1:18" x14ac:dyDescent="0.35">
      <c r="A23">
        <v>5</v>
      </c>
      <c r="B23" s="13">
        <v>172.768</v>
      </c>
      <c r="C23" s="12">
        <v>10.957000000000001</v>
      </c>
      <c r="D23" s="5">
        <v>1893.0060000000001</v>
      </c>
      <c r="F23" s="21">
        <v>84938</v>
      </c>
      <c r="G23">
        <v>6</v>
      </c>
      <c r="H23" s="12">
        <v>222.869</v>
      </c>
      <c r="I23" s="12">
        <v>22.509</v>
      </c>
      <c r="J23" s="5">
        <v>5016.5829999999996</v>
      </c>
      <c r="K23">
        <v>225091</v>
      </c>
      <c r="M23">
        <v>3</v>
      </c>
      <c r="N23" s="12">
        <v>223.24799999999999</v>
      </c>
      <c r="O23" s="12">
        <v>248.71899999999999</v>
      </c>
      <c r="P23" s="5">
        <v>55526.008999999998</v>
      </c>
      <c r="Q23">
        <v>2491418</v>
      </c>
    </row>
    <row r="24" spans="1:18" x14ac:dyDescent="0.35">
      <c r="A24">
        <v>6</v>
      </c>
      <c r="B24" s="13">
        <v>170.673</v>
      </c>
      <c r="C24" s="12">
        <v>10.666</v>
      </c>
      <c r="D24" s="5">
        <v>1820.4390000000001</v>
      </c>
      <c r="F24" s="21">
        <v>81682</v>
      </c>
      <c r="G24">
        <v>7</v>
      </c>
      <c r="H24" s="12">
        <v>351.286</v>
      </c>
      <c r="I24" s="12">
        <v>25.228000000000002</v>
      </c>
      <c r="J24" s="5">
        <v>8862.1669999999995</v>
      </c>
      <c r="K24">
        <v>397640</v>
      </c>
      <c r="M24">
        <v>4</v>
      </c>
      <c r="N24" s="12">
        <v>201.83</v>
      </c>
      <c r="O24" s="12">
        <v>730.19799999999998</v>
      </c>
      <c r="P24" s="5">
        <v>147375.96</v>
      </c>
      <c r="R24" s="5">
        <v>6612669</v>
      </c>
    </row>
    <row r="25" spans="1:18" x14ac:dyDescent="0.35">
      <c r="A25">
        <v>7</v>
      </c>
      <c r="B25" s="13">
        <v>290.28699999999998</v>
      </c>
      <c r="C25" s="12">
        <v>63.075000000000003</v>
      </c>
      <c r="D25" s="5">
        <v>18309.789000000001</v>
      </c>
      <c r="E25" s="21">
        <v>821549</v>
      </c>
      <c r="G25">
        <v>8</v>
      </c>
      <c r="H25" s="12">
        <v>205.84200000000001</v>
      </c>
      <c r="I25" s="12">
        <v>21.681000000000001</v>
      </c>
      <c r="J25" s="5">
        <v>4462.9539999999997</v>
      </c>
      <c r="K25" s="5">
        <v>200250</v>
      </c>
      <c r="M25">
        <v>5</v>
      </c>
      <c r="N25" s="12">
        <v>341.346</v>
      </c>
      <c r="O25" s="12">
        <v>396.298</v>
      </c>
      <c r="P25" s="5">
        <v>135274.859</v>
      </c>
      <c r="R25" s="5">
        <v>6069700</v>
      </c>
    </row>
    <row r="26" spans="1:18" x14ac:dyDescent="0.35">
      <c r="A26">
        <v>8</v>
      </c>
      <c r="B26" s="13">
        <v>246.471</v>
      </c>
      <c r="C26" s="12">
        <v>93.548000000000002</v>
      </c>
      <c r="D26" s="5">
        <v>23056.767</v>
      </c>
      <c r="E26" s="21">
        <v>1034543</v>
      </c>
      <c r="G26">
        <v>9</v>
      </c>
      <c r="H26">
        <v>265.68200000000002</v>
      </c>
      <c r="I26">
        <v>131.46</v>
      </c>
      <c r="J26">
        <v>34926.686000000002</v>
      </c>
      <c r="K26">
        <v>1567139</v>
      </c>
      <c r="M26">
        <v>6</v>
      </c>
      <c r="N26" s="12">
        <v>205.619</v>
      </c>
      <c r="O26" s="12">
        <v>310.20499999999998</v>
      </c>
      <c r="P26" s="5">
        <v>63784.044999999998</v>
      </c>
      <c r="Q26">
        <v>2861951</v>
      </c>
    </row>
    <row r="27" spans="1:18" x14ac:dyDescent="0.35">
      <c r="A27">
        <v>9</v>
      </c>
      <c r="B27" s="13">
        <v>210.7</v>
      </c>
      <c r="C27" s="12">
        <v>235.43100000000001</v>
      </c>
      <c r="D27" s="5">
        <v>49605.468999999997</v>
      </c>
      <c r="E27" s="21">
        <v>2225767</v>
      </c>
      <c r="G27">
        <v>10</v>
      </c>
      <c r="H27">
        <v>135.79400000000001</v>
      </c>
      <c r="I27">
        <v>113.357</v>
      </c>
      <c r="J27">
        <v>15393.257</v>
      </c>
      <c r="K27">
        <v>690686</v>
      </c>
      <c r="M27">
        <v>7</v>
      </c>
      <c r="N27" s="12">
        <v>197.01599999999999</v>
      </c>
      <c r="O27" s="12">
        <v>312.87900000000002</v>
      </c>
      <c r="P27" s="5">
        <v>61642.184000000001</v>
      </c>
      <c r="Q27">
        <v>2765847</v>
      </c>
    </row>
    <row r="28" spans="1:18" x14ac:dyDescent="0.35">
      <c r="A28">
        <v>10</v>
      </c>
      <c r="B28" s="13">
        <v>218.679</v>
      </c>
      <c r="C28" s="12">
        <v>152.452</v>
      </c>
      <c r="D28" s="5">
        <v>33338.008000000002</v>
      </c>
      <c r="E28" s="21">
        <v>1495856</v>
      </c>
      <c r="G28">
        <v>11</v>
      </c>
      <c r="H28">
        <v>145.19900000000001</v>
      </c>
      <c r="I28">
        <v>78.558999999999997</v>
      </c>
      <c r="J28">
        <v>11406.753000000001</v>
      </c>
      <c r="K28">
        <v>511814</v>
      </c>
      <c r="M28">
        <v>8</v>
      </c>
      <c r="N28" s="12">
        <v>253.959</v>
      </c>
      <c r="O28" s="12">
        <v>312.91800000000001</v>
      </c>
      <c r="P28" s="5">
        <v>79468.457999999999</v>
      </c>
      <c r="Q28">
        <v>3565701</v>
      </c>
    </row>
    <row r="29" spans="1:18" x14ac:dyDescent="0.35">
      <c r="A29">
        <v>11</v>
      </c>
      <c r="B29" s="13">
        <v>262.13900000000001</v>
      </c>
      <c r="C29" s="12">
        <v>245.75800000000001</v>
      </c>
      <c r="D29" s="5">
        <v>64422.654000000002</v>
      </c>
      <c r="E29" s="21">
        <v>2890605</v>
      </c>
      <c r="G29">
        <v>12</v>
      </c>
      <c r="H29">
        <v>215.626</v>
      </c>
      <c r="I29">
        <v>34.887999999999998</v>
      </c>
      <c r="J29">
        <v>7522.7460000000001</v>
      </c>
      <c r="K29">
        <v>337541</v>
      </c>
      <c r="M29">
        <v>9</v>
      </c>
      <c r="N29" s="12">
        <v>311.95</v>
      </c>
      <c r="O29" s="12">
        <v>309.22800000000001</v>
      </c>
      <c r="P29" s="5">
        <v>96463.542000000001</v>
      </c>
      <c r="Q29" s="5">
        <v>4328260</v>
      </c>
    </row>
    <row r="30" spans="1:18" x14ac:dyDescent="0.35">
      <c r="A30">
        <v>12</v>
      </c>
      <c r="B30" s="13">
        <v>197.79599999999999</v>
      </c>
      <c r="C30" s="12">
        <v>162.92599999999999</v>
      </c>
      <c r="D30" s="5">
        <v>32226.204000000002</v>
      </c>
      <c r="E30" s="21">
        <v>1445970</v>
      </c>
      <c r="G30">
        <v>13</v>
      </c>
      <c r="H30">
        <v>267.48700000000002</v>
      </c>
      <c r="I30">
        <v>139.369</v>
      </c>
      <c r="J30">
        <v>37279.381999999998</v>
      </c>
      <c r="K30">
        <v>1672703</v>
      </c>
      <c r="M30">
        <v>10</v>
      </c>
      <c r="N30" s="12">
        <v>159.374</v>
      </c>
      <c r="O30" s="12">
        <v>239.947</v>
      </c>
      <c r="P30" s="5">
        <v>38241.307000000001</v>
      </c>
      <c r="Q30">
        <v>1715864</v>
      </c>
    </row>
    <row r="31" spans="1:18" x14ac:dyDescent="0.35">
      <c r="A31">
        <v>13</v>
      </c>
      <c r="B31" s="13">
        <v>154.44800000000001</v>
      </c>
      <c r="C31" s="12">
        <v>207.01300000000001</v>
      </c>
      <c r="D31" s="5">
        <v>31972.824000000001</v>
      </c>
      <c r="E31" s="21">
        <v>1434601</v>
      </c>
      <c r="G31">
        <v>14</v>
      </c>
      <c r="H31">
        <v>188.30199999999999</v>
      </c>
      <c r="I31">
        <v>137.25200000000001</v>
      </c>
      <c r="J31">
        <v>25844.793000000001</v>
      </c>
      <c r="K31">
        <v>1159640</v>
      </c>
      <c r="M31">
        <v>11</v>
      </c>
      <c r="N31" s="12">
        <v>178.98599999999999</v>
      </c>
      <c r="O31" s="12">
        <v>288.613</v>
      </c>
      <c r="P31" s="5">
        <v>51657.737000000001</v>
      </c>
      <c r="Q31">
        <v>2317851</v>
      </c>
    </row>
    <row r="32" spans="1:18" x14ac:dyDescent="0.35">
      <c r="A32">
        <v>14</v>
      </c>
      <c r="B32" s="13">
        <v>196.97200000000001</v>
      </c>
      <c r="C32" s="12">
        <v>224.352</v>
      </c>
      <c r="D32" s="5">
        <v>44191.021000000001</v>
      </c>
      <c r="E32" s="21">
        <v>1982824</v>
      </c>
      <c r="G32">
        <v>15</v>
      </c>
      <c r="H32">
        <v>193.18299999999999</v>
      </c>
      <c r="I32">
        <v>-4.2229999999999999</v>
      </c>
      <c r="J32">
        <v>-815.87900000000002</v>
      </c>
      <c r="L32">
        <v>-36608</v>
      </c>
      <c r="M32">
        <v>12</v>
      </c>
      <c r="N32" s="12">
        <v>262.65100000000001</v>
      </c>
      <c r="O32" s="12">
        <v>125.604</v>
      </c>
      <c r="P32" s="5">
        <v>32990.042999999998</v>
      </c>
      <c r="Q32">
        <v>1480243</v>
      </c>
    </row>
    <row r="33" spans="1:22" x14ac:dyDescent="0.35">
      <c r="A33">
        <v>15</v>
      </c>
      <c r="B33" s="13">
        <v>192.559</v>
      </c>
      <c r="C33" s="12">
        <v>-96.531000000000006</v>
      </c>
      <c r="D33" s="5">
        <v>-18587.973999999998</v>
      </c>
      <c r="E33" s="21"/>
      <c r="F33">
        <v>-834031</v>
      </c>
      <c r="G33">
        <v>16</v>
      </c>
      <c r="H33">
        <v>265.54899999999998</v>
      </c>
      <c r="I33">
        <v>-24.192</v>
      </c>
      <c r="J33">
        <v>-6424.0460000000003</v>
      </c>
      <c r="L33">
        <v>-288243</v>
      </c>
      <c r="M33">
        <v>13</v>
      </c>
      <c r="N33" s="12">
        <v>302.01</v>
      </c>
      <c r="O33" s="12">
        <v>244.88300000000001</v>
      </c>
      <c r="P33" s="5">
        <v>73957.172999999995</v>
      </c>
      <c r="Q33">
        <v>3318413</v>
      </c>
    </row>
    <row r="34" spans="1:22" x14ac:dyDescent="0.35">
      <c r="A34">
        <v>16</v>
      </c>
      <c r="B34" s="13">
        <v>412.286</v>
      </c>
      <c r="C34" s="12">
        <v>59.430999999999997</v>
      </c>
      <c r="D34" s="5">
        <v>24502.741999999998</v>
      </c>
      <c r="E34" s="21">
        <v>1099423</v>
      </c>
      <c r="G34">
        <v>1</v>
      </c>
      <c r="H34">
        <v>191.62299999999999</v>
      </c>
      <c r="I34">
        <v>29.34</v>
      </c>
      <c r="J34">
        <v>5622.1409999999996</v>
      </c>
      <c r="K34">
        <v>252262</v>
      </c>
      <c r="M34">
        <v>1</v>
      </c>
      <c r="N34" s="12">
        <v>291.04500000000002</v>
      </c>
      <c r="O34" s="12">
        <v>285.589</v>
      </c>
      <c r="P34" s="5">
        <v>83119.320999999996</v>
      </c>
      <c r="Q34">
        <v>3729513</v>
      </c>
    </row>
    <row r="35" spans="1:22" x14ac:dyDescent="0.35">
      <c r="A35">
        <v>17</v>
      </c>
      <c r="B35" s="13">
        <v>256.36599999999999</v>
      </c>
      <c r="C35" s="12">
        <v>99.652000000000001</v>
      </c>
      <c r="D35" s="5">
        <v>25547.418000000001</v>
      </c>
      <c r="E35" s="21">
        <v>1146297</v>
      </c>
      <c r="G35">
        <v>2</v>
      </c>
      <c r="H35">
        <v>337.49099999999999</v>
      </c>
      <c r="I35">
        <v>31.603999999999999</v>
      </c>
      <c r="J35">
        <v>10665.891</v>
      </c>
      <c r="K35">
        <v>478572</v>
      </c>
      <c r="M35">
        <v>2</v>
      </c>
      <c r="N35">
        <v>172.81299999999999</v>
      </c>
      <c r="O35">
        <v>110.739</v>
      </c>
      <c r="P35">
        <v>19137.123</v>
      </c>
      <c r="Q35">
        <v>858671</v>
      </c>
    </row>
    <row r="36" spans="1:22" x14ac:dyDescent="0.35">
      <c r="A36">
        <v>18</v>
      </c>
      <c r="B36" s="13">
        <v>264.16699999999997</v>
      </c>
      <c r="C36" s="12">
        <v>188.649</v>
      </c>
      <c r="D36" s="5">
        <v>49834.891000000003</v>
      </c>
      <c r="E36" s="21">
        <v>2236061</v>
      </c>
      <c r="G36">
        <v>3</v>
      </c>
      <c r="H36">
        <v>319.79500000000002</v>
      </c>
      <c r="I36">
        <v>-87.064999999999998</v>
      </c>
      <c r="J36">
        <v>-27842.835999999999</v>
      </c>
      <c r="L36">
        <v>-1249291</v>
      </c>
      <c r="M36">
        <v>3</v>
      </c>
      <c r="N36">
        <v>338.96199999999999</v>
      </c>
      <c r="O36">
        <v>215.25899999999999</v>
      </c>
      <c r="P36">
        <v>72964.625</v>
      </c>
      <c r="Q36">
        <v>3273878</v>
      </c>
    </row>
    <row r="37" spans="1:22" x14ac:dyDescent="0.35">
      <c r="A37">
        <v>19</v>
      </c>
      <c r="B37" s="13">
        <v>187.85599999999999</v>
      </c>
      <c r="C37" s="12">
        <v>87.13</v>
      </c>
      <c r="D37" s="5">
        <v>16367.996999999999</v>
      </c>
      <c r="E37" s="21">
        <v>734422</v>
      </c>
      <c r="G37">
        <v>4</v>
      </c>
      <c r="H37">
        <v>333.858</v>
      </c>
      <c r="I37">
        <v>64.194000000000003</v>
      </c>
      <c r="J37">
        <v>21431.671999999999</v>
      </c>
      <c r="K37">
        <v>961626</v>
      </c>
      <c r="M37">
        <v>4</v>
      </c>
      <c r="N37">
        <v>186.29599999999999</v>
      </c>
      <c r="O37">
        <v>439.017</v>
      </c>
      <c r="P37">
        <v>81787.165999999997</v>
      </c>
      <c r="Q37">
        <v>3669740</v>
      </c>
    </row>
    <row r="38" spans="1:22" x14ac:dyDescent="0.35">
      <c r="A38">
        <v>1</v>
      </c>
      <c r="B38" s="13">
        <v>305.44200000000001</v>
      </c>
      <c r="C38" s="12">
        <v>116.949</v>
      </c>
      <c r="D38" s="5">
        <v>35721.214999999997</v>
      </c>
      <c r="E38" s="21">
        <v>1602789</v>
      </c>
      <c r="G38">
        <v>5</v>
      </c>
      <c r="H38">
        <v>275.57799999999997</v>
      </c>
      <c r="I38">
        <v>89.441000000000003</v>
      </c>
      <c r="J38">
        <v>24647.986000000001</v>
      </c>
      <c r="K38">
        <v>1105940</v>
      </c>
      <c r="M38">
        <v>5</v>
      </c>
      <c r="N38">
        <v>266.351</v>
      </c>
      <c r="O38">
        <v>402.62400000000002</v>
      </c>
      <c r="P38">
        <v>107239.308</v>
      </c>
      <c r="Q38">
        <v>4811762</v>
      </c>
    </row>
    <row r="39" spans="1:22" x14ac:dyDescent="0.35">
      <c r="A39">
        <v>2</v>
      </c>
      <c r="B39" s="13">
        <v>283.08800000000002</v>
      </c>
      <c r="C39" s="12">
        <v>177.75399999999999</v>
      </c>
      <c r="D39" s="5">
        <v>50319.964999999997</v>
      </c>
      <c r="E39" s="21">
        <v>2257826</v>
      </c>
      <c r="G39">
        <v>6</v>
      </c>
      <c r="H39">
        <v>185.29300000000001</v>
      </c>
      <c r="I39">
        <v>70.183000000000007</v>
      </c>
      <c r="J39">
        <v>13004.433999999999</v>
      </c>
      <c r="K39">
        <v>583501</v>
      </c>
      <c r="M39">
        <v>6</v>
      </c>
      <c r="N39">
        <v>294.32100000000003</v>
      </c>
      <c r="O39">
        <v>662.101</v>
      </c>
      <c r="P39">
        <v>194870.19099999999</v>
      </c>
      <c r="R39">
        <v>8743706</v>
      </c>
    </row>
    <row r="40" spans="1:22" x14ac:dyDescent="0.35">
      <c r="A40">
        <v>3</v>
      </c>
      <c r="B40" s="13">
        <v>248.499</v>
      </c>
      <c r="C40" s="12">
        <v>184.61600000000001</v>
      </c>
      <c r="D40" s="5">
        <v>45876.936000000002</v>
      </c>
      <c r="E40" s="21">
        <v>2058470</v>
      </c>
      <c r="G40">
        <v>7</v>
      </c>
      <c r="H40">
        <v>370.76499999999999</v>
      </c>
      <c r="I40">
        <v>4.625</v>
      </c>
      <c r="J40">
        <v>1714.643</v>
      </c>
      <c r="K40">
        <v>76935</v>
      </c>
      <c r="M40">
        <v>7</v>
      </c>
      <c r="N40">
        <v>276.358</v>
      </c>
      <c r="O40">
        <v>506.85199999999998</v>
      </c>
      <c r="P40">
        <v>140072.451</v>
      </c>
      <c r="R40">
        <v>6284965</v>
      </c>
    </row>
    <row r="41" spans="1:22" x14ac:dyDescent="0.35">
      <c r="A41">
        <v>4</v>
      </c>
      <c r="B41" s="13">
        <v>230.625</v>
      </c>
      <c r="C41" s="12">
        <v>106.276</v>
      </c>
      <c r="D41" s="5">
        <v>24509.896000000001</v>
      </c>
      <c r="E41" s="21">
        <v>1099744</v>
      </c>
      <c r="G41">
        <v>8</v>
      </c>
      <c r="H41">
        <v>193.36099999999999</v>
      </c>
      <c r="I41">
        <v>124.121</v>
      </c>
      <c r="J41">
        <v>24000.105</v>
      </c>
      <c r="K41">
        <v>1076870</v>
      </c>
      <c r="M41">
        <v>8</v>
      </c>
      <c r="N41">
        <v>193.96299999999999</v>
      </c>
      <c r="O41">
        <v>362.54899999999998</v>
      </c>
      <c r="P41">
        <v>70321.107999999993</v>
      </c>
      <c r="Q41">
        <v>3155265</v>
      </c>
    </row>
    <row r="42" spans="1:22" x14ac:dyDescent="0.35">
      <c r="A42">
        <v>5</v>
      </c>
      <c r="B42" s="13">
        <v>215.202</v>
      </c>
      <c r="C42" s="12">
        <v>129.98500000000001</v>
      </c>
      <c r="D42" s="5">
        <v>27973.126</v>
      </c>
      <c r="E42" s="21">
        <v>1255137</v>
      </c>
      <c r="G42">
        <v>9</v>
      </c>
      <c r="H42">
        <v>186.85300000000001</v>
      </c>
      <c r="I42">
        <v>123.36499999999999</v>
      </c>
      <c r="J42">
        <v>23051.151000000002</v>
      </c>
      <c r="K42">
        <v>1034291</v>
      </c>
      <c r="M42">
        <v>9</v>
      </c>
      <c r="N42">
        <v>268.82499999999999</v>
      </c>
      <c r="O42">
        <v>377.93599999999998</v>
      </c>
      <c r="P42">
        <v>101598.469</v>
      </c>
      <c r="Q42">
        <v>4558661</v>
      </c>
    </row>
    <row r="43" spans="1:22" x14ac:dyDescent="0.35">
      <c r="A43">
        <v>6</v>
      </c>
      <c r="B43" s="13">
        <v>284.93799999999999</v>
      </c>
      <c r="C43" s="12">
        <v>266.85500000000002</v>
      </c>
      <c r="D43" s="5">
        <v>76037.232000000004</v>
      </c>
      <c r="E43" s="21">
        <v>3411744</v>
      </c>
      <c r="G43">
        <v>10</v>
      </c>
      <c r="H43">
        <v>171.67599999999999</v>
      </c>
      <c r="I43">
        <v>152.96700000000001</v>
      </c>
      <c r="J43">
        <v>26260.733</v>
      </c>
      <c r="K43">
        <v>1178303</v>
      </c>
      <c r="M43">
        <v>10</v>
      </c>
      <c r="N43">
        <v>169.84899999999999</v>
      </c>
      <c r="O43">
        <v>298.584</v>
      </c>
      <c r="P43">
        <v>50714.087</v>
      </c>
      <c r="Q43">
        <v>2275510</v>
      </c>
      <c r="V43" s="5"/>
    </row>
    <row r="44" spans="1:22" x14ac:dyDescent="0.35">
      <c r="A44">
        <v>7</v>
      </c>
      <c r="B44" s="13">
        <v>305.197</v>
      </c>
      <c r="C44" s="12">
        <v>140.86699999999999</v>
      </c>
      <c r="D44" s="5">
        <v>42992.118000000002</v>
      </c>
      <c r="E44" s="21">
        <v>1929030</v>
      </c>
      <c r="G44">
        <v>11</v>
      </c>
      <c r="H44">
        <v>174.10499999999999</v>
      </c>
      <c r="I44">
        <v>171.79900000000001</v>
      </c>
      <c r="J44">
        <v>29911.172999999999</v>
      </c>
      <c r="K44">
        <v>1342096</v>
      </c>
      <c r="M44">
        <v>11</v>
      </c>
      <c r="N44">
        <v>313.08699999999999</v>
      </c>
      <c r="O44">
        <v>821.63400000000001</v>
      </c>
      <c r="P44">
        <v>257242.405</v>
      </c>
      <c r="R44">
        <v>11542309</v>
      </c>
    </row>
    <row r="45" spans="1:22" x14ac:dyDescent="0.35">
      <c r="A45">
        <v>8</v>
      </c>
      <c r="B45" s="13">
        <v>272.59100000000001</v>
      </c>
      <c r="C45" s="12">
        <v>139.685</v>
      </c>
      <c r="D45" s="5">
        <v>38076.919000000002</v>
      </c>
      <c r="E45" s="21">
        <v>1708488</v>
      </c>
      <c r="G45">
        <v>12</v>
      </c>
      <c r="H45">
        <v>312.64100000000002</v>
      </c>
      <c r="I45">
        <v>173.44</v>
      </c>
      <c r="J45">
        <v>54224.341999999997</v>
      </c>
      <c r="L45">
        <v>2433013</v>
      </c>
      <c r="M45">
        <v>1</v>
      </c>
      <c r="N45">
        <v>219.50399999999999</v>
      </c>
      <c r="O45">
        <v>644.82299999999998</v>
      </c>
      <c r="P45">
        <v>141541.06899999999</v>
      </c>
      <c r="R45">
        <v>6350861</v>
      </c>
    </row>
    <row r="46" spans="1:22" x14ac:dyDescent="0.35">
      <c r="A46">
        <v>9</v>
      </c>
      <c r="B46" s="13">
        <v>240.67599999999999</v>
      </c>
      <c r="C46" s="12">
        <v>52.738999999999997</v>
      </c>
      <c r="D46" s="5">
        <v>12693.064</v>
      </c>
      <c r="E46" s="21">
        <v>569530</v>
      </c>
      <c r="G46">
        <v>13</v>
      </c>
      <c r="H46">
        <v>272.16800000000001</v>
      </c>
      <c r="I46">
        <v>115.345</v>
      </c>
      <c r="J46">
        <v>31393.253000000001</v>
      </c>
      <c r="K46">
        <v>1408596</v>
      </c>
      <c r="M46">
        <v>2</v>
      </c>
      <c r="N46">
        <v>208.583</v>
      </c>
      <c r="O46">
        <v>187.30199999999999</v>
      </c>
      <c r="P46">
        <v>39067.995000000003</v>
      </c>
      <c r="Q46">
        <v>1752957</v>
      </c>
    </row>
    <row r="47" spans="1:22" x14ac:dyDescent="0.35">
      <c r="A47">
        <v>10</v>
      </c>
      <c r="B47" s="13">
        <v>216.29400000000001</v>
      </c>
      <c r="C47" s="12">
        <v>304.71100000000001</v>
      </c>
      <c r="D47" s="5">
        <v>65907.364000000001</v>
      </c>
      <c r="E47" s="21">
        <v>2957223</v>
      </c>
      <c r="G47">
        <v>14</v>
      </c>
      <c r="H47">
        <v>201.29499999999999</v>
      </c>
      <c r="I47">
        <v>36.799999999999997</v>
      </c>
      <c r="J47">
        <v>7407.7460000000001</v>
      </c>
      <c r="K47">
        <v>332381</v>
      </c>
      <c r="M47">
        <v>3</v>
      </c>
      <c r="N47">
        <v>230.536</v>
      </c>
      <c r="O47">
        <v>451.09</v>
      </c>
      <c r="P47">
        <v>103992.417</v>
      </c>
      <c r="Q47">
        <v>4666076</v>
      </c>
    </row>
    <row r="48" spans="1:22" x14ac:dyDescent="0.35">
      <c r="A48">
        <v>11</v>
      </c>
      <c r="B48" s="13">
        <v>185.51599999999999</v>
      </c>
      <c r="C48" s="12">
        <v>237.81299999999999</v>
      </c>
      <c r="D48" s="5">
        <v>44118.12</v>
      </c>
      <c r="E48" s="21">
        <v>1979553</v>
      </c>
      <c r="G48">
        <v>1</v>
      </c>
      <c r="H48">
        <v>252.065</v>
      </c>
      <c r="I48">
        <v>21.195</v>
      </c>
      <c r="J48">
        <v>5342.3950000000004</v>
      </c>
      <c r="K48">
        <v>239710</v>
      </c>
      <c r="M48">
        <v>4</v>
      </c>
      <c r="N48">
        <v>220.84100000000001</v>
      </c>
      <c r="O48">
        <v>481.16899999999998</v>
      </c>
      <c r="P48">
        <v>106261.75900000001</v>
      </c>
      <c r="Q48">
        <v>4767900</v>
      </c>
    </row>
    <row r="49" spans="1:22" x14ac:dyDescent="0.35">
      <c r="A49">
        <v>12</v>
      </c>
      <c r="B49" s="13">
        <v>178.518</v>
      </c>
      <c r="C49" s="12">
        <v>177.92500000000001</v>
      </c>
      <c r="D49" s="5">
        <v>31762.902999999998</v>
      </c>
      <c r="E49" s="21">
        <v>1425182</v>
      </c>
      <c r="G49">
        <v>2</v>
      </c>
      <c r="H49">
        <v>372.99400000000003</v>
      </c>
      <c r="I49">
        <v>100.76300000000001</v>
      </c>
      <c r="J49">
        <v>37583.976999999999</v>
      </c>
      <c r="K49">
        <v>1686370</v>
      </c>
      <c r="M49">
        <v>5</v>
      </c>
      <c r="N49">
        <v>173.57</v>
      </c>
      <c r="O49">
        <v>126.51</v>
      </c>
      <c r="P49">
        <v>21958.468000000001</v>
      </c>
      <c r="Q49">
        <v>985263</v>
      </c>
    </row>
    <row r="50" spans="1:22" x14ac:dyDescent="0.35">
      <c r="A50">
        <v>13</v>
      </c>
      <c r="B50" s="13">
        <v>273.63900000000001</v>
      </c>
      <c r="C50" s="12">
        <v>381.411</v>
      </c>
      <c r="D50" s="5">
        <v>104368.84299999999</v>
      </c>
      <c r="E50" s="21"/>
      <c r="F50">
        <v>4682966</v>
      </c>
      <c r="G50">
        <v>3</v>
      </c>
      <c r="H50">
        <v>347.31900000000002</v>
      </c>
      <c r="I50">
        <v>119.691</v>
      </c>
      <c r="J50">
        <v>41571.082999999999</v>
      </c>
      <c r="K50">
        <v>1865269</v>
      </c>
      <c r="M50">
        <v>6</v>
      </c>
      <c r="N50">
        <v>156.67699999999999</v>
      </c>
      <c r="O50">
        <v>156.46</v>
      </c>
      <c r="P50">
        <v>24513.751</v>
      </c>
      <c r="Q50">
        <v>1099917</v>
      </c>
    </row>
    <row r="51" spans="1:22" x14ac:dyDescent="0.35">
      <c r="A51">
        <v>14</v>
      </c>
      <c r="B51" s="13">
        <v>298.35500000000002</v>
      </c>
      <c r="C51" s="12">
        <v>196.81700000000001</v>
      </c>
      <c r="D51" s="5">
        <v>58721.328000000001</v>
      </c>
      <c r="E51" s="21">
        <v>2634790</v>
      </c>
      <c r="G51">
        <v>4</v>
      </c>
      <c r="H51">
        <v>261.04700000000003</v>
      </c>
      <c r="I51">
        <v>63.624000000000002</v>
      </c>
      <c r="J51">
        <v>16608.851999999999</v>
      </c>
      <c r="K51">
        <v>745229</v>
      </c>
      <c r="M51">
        <v>7</v>
      </c>
      <c r="N51">
        <v>203.14500000000001</v>
      </c>
      <c r="O51">
        <v>229.72399999999999</v>
      </c>
      <c r="P51">
        <v>46667.319000000003</v>
      </c>
      <c r="Q51">
        <v>2093934</v>
      </c>
    </row>
    <row r="52" spans="1:22" x14ac:dyDescent="0.35">
      <c r="A52">
        <v>15</v>
      </c>
      <c r="B52" s="13">
        <v>280.99299999999999</v>
      </c>
      <c r="C52" s="12">
        <v>194.88399999999999</v>
      </c>
      <c r="D52" s="5">
        <v>54761.212</v>
      </c>
      <c r="E52" s="21">
        <v>2457102</v>
      </c>
      <c r="G52">
        <v>5</v>
      </c>
      <c r="H52">
        <v>314.58</v>
      </c>
      <c r="I52">
        <v>81.540999999999997</v>
      </c>
      <c r="J52">
        <v>25651.118999999999</v>
      </c>
      <c r="K52">
        <v>1150950</v>
      </c>
      <c r="M52">
        <v>8</v>
      </c>
      <c r="N52">
        <v>201.47399999999999</v>
      </c>
      <c r="O52">
        <v>104.395</v>
      </c>
      <c r="P52">
        <v>21032.848000000002</v>
      </c>
      <c r="Q52">
        <v>943731</v>
      </c>
    </row>
    <row r="53" spans="1:22" x14ac:dyDescent="0.35">
      <c r="A53">
        <v>16</v>
      </c>
      <c r="B53" s="13">
        <v>255.297</v>
      </c>
      <c r="C53" s="12">
        <v>185.11799999999999</v>
      </c>
      <c r="D53" s="5">
        <v>47260.017</v>
      </c>
      <c r="E53" s="21">
        <v>2120528</v>
      </c>
      <c r="G53">
        <v>6</v>
      </c>
      <c r="H53">
        <v>240.03</v>
      </c>
      <c r="I53">
        <v>113.55800000000001</v>
      </c>
      <c r="J53">
        <v>27257.27</v>
      </c>
      <c r="K53">
        <v>1223017</v>
      </c>
      <c r="M53">
        <v>9</v>
      </c>
      <c r="N53">
        <v>156.03100000000001</v>
      </c>
      <c r="O53">
        <v>249.59100000000001</v>
      </c>
      <c r="P53">
        <v>38943.834999999999</v>
      </c>
      <c r="Q53">
        <v>1747386</v>
      </c>
    </row>
    <row r="54" spans="1:22" x14ac:dyDescent="0.35">
      <c r="B54" s="13"/>
      <c r="C54" s="12"/>
      <c r="D54" s="5"/>
      <c r="G54">
        <v>7</v>
      </c>
      <c r="H54">
        <v>153.84700000000001</v>
      </c>
      <c r="I54">
        <v>123.745</v>
      </c>
      <c r="J54">
        <v>19037.679</v>
      </c>
      <c r="K54">
        <v>854209</v>
      </c>
      <c r="M54">
        <v>10</v>
      </c>
      <c r="N54">
        <v>198.666</v>
      </c>
      <c r="O54">
        <v>310.15100000000001</v>
      </c>
      <c r="P54">
        <v>61616.264000000003</v>
      </c>
      <c r="Q54">
        <v>2764684</v>
      </c>
      <c r="V54" s="5"/>
    </row>
    <row r="55" spans="1:22" x14ac:dyDescent="0.35">
      <c r="B55" s="13"/>
      <c r="C55" s="13"/>
      <c r="D55" s="5"/>
      <c r="G55">
        <v>8</v>
      </c>
      <c r="H55">
        <v>333.07799999999997</v>
      </c>
      <c r="I55">
        <v>136.23400000000001</v>
      </c>
      <c r="J55">
        <v>45376.394</v>
      </c>
      <c r="K55">
        <v>2036011</v>
      </c>
      <c r="M55">
        <v>11</v>
      </c>
      <c r="N55">
        <v>168.846</v>
      </c>
      <c r="O55">
        <v>185.12200000000001</v>
      </c>
      <c r="P55">
        <v>31257.124</v>
      </c>
      <c r="Q55">
        <v>1402488</v>
      </c>
    </row>
    <row r="56" spans="1:22" x14ac:dyDescent="0.35">
      <c r="B56" s="13"/>
      <c r="C56" s="13"/>
      <c r="D56" s="5"/>
      <c r="G56">
        <v>9</v>
      </c>
      <c r="H56">
        <v>209.69800000000001</v>
      </c>
      <c r="I56">
        <v>118.724</v>
      </c>
      <c r="J56">
        <v>24896.106</v>
      </c>
      <c r="K56">
        <v>1117073</v>
      </c>
      <c r="M56">
        <v>12</v>
      </c>
      <c r="N56">
        <v>320.59699999999998</v>
      </c>
      <c r="O56">
        <v>418.697</v>
      </c>
      <c r="P56">
        <v>134233.236</v>
      </c>
      <c r="R56">
        <v>6022963</v>
      </c>
    </row>
    <row r="57" spans="1:22" x14ac:dyDescent="0.35">
      <c r="B57" s="13"/>
      <c r="C57" s="13"/>
      <c r="D57" s="5"/>
      <c r="G57">
        <v>10</v>
      </c>
      <c r="H57">
        <v>236.286</v>
      </c>
      <c r="I57">
        <v>109.648</v>
      </c>
      <c r="J57">
        <v>25908.221000000001</v>
      </c>
      <c r="K57">
        <v>1162486</v>
      </c>
      <c r="M57">
        <v>13</v>
      </c>
      <c r="N57">
        <v>248.053</v>
      </c>
      <c r="O57">
        <v>207.58</v>
      </c>
      <c r="P57">
        <v>51490.853000000003</v>
      </c>
      <c r="Q57">
        <v>2310363</v>
      </c>
    </row>
    <row r="58" spans="1:22" x14ac:dyDescent="0.35">
      <c r="B58" s="13"/>
      <c r="C58" s="13"/>
      <c r="D58" s="5"/>
      <c r="G58">
        <v>11</v>
      </c>
      <c r="H58">
        <v>199.535</v>
      </c>
      <c r="I58">
        <v>144.017</v>
      </c>
      <c r="J58">
        <v>28736.363000000001</v>
      </c>
      <c r="K58">
        <v>1289383</v>
      </c>
      <c r="M58">
        <v>14</v>
      </c>
      <c r="N58">
        <v>188.23500000000001</v>
      </c>
      <c r="O58">
        <v>262.22899999999998</v>
      </c>
      <c r="P58">
        <v>49360.714</v>
      </c>
      <c r="Q58">
        <v>2214785</v>
      </c>
    </row>
    <row r="59" spans="1:22" x14ac:dyDescent="0.35">
      <c r="B59" s="5"/>
      <c r="C59" s="5"/>
      <c r="D59" s="5"/>
      <c r="G59">
        <v>12</v>
      </c>
      <c r="H59">
        <v>205.50800000000001</v>
      </c>
      <c r="I59">
        <v>54.601999999999997</v>
      </c>
      <c r="J59">
        <v>11221.125</v>
      </c>
      <c r="K59">
        <v>503485</v>
      </c>
      <c r="M59">
        <v>15</v>
      </c>
      <c r="N59">
        <v>222.29</v>
      </c>
      <c r="O59">
        <v>519.202</v>
      </c>
      <c r="P59">
        <v>115413.3</v>
      </c>
      <c r="R59">
        <v>5178524</v>
      </c>
    </row>
    <row r="60" spans="1:22" x14ac:dyDescent="0.35">
      <c r="G60">
        <v>13</v>
      </c>
      <c r="H60">
        <v>261.44799999999998</v>
      </c>
      <c r="I60">
        <v>35.052999999999997</v>
      </c>
      <c r="J60">
        <v>9164.4220000000005</v>
      </c>
      <c r="K60">
        <v>411202</v>
      </c>
      <c r="M60">
        <v>16</v>
      </c>
      <c r="N60">
        <v>214.95699999999999</v>
      </c>
      <c r="O60">
        <v>367.21800000000002</v>
      </c>
      <c r="P60">
        <v>78936.091</v>
      </c>
      <c r="Q60">
        <v>3541814</v>
      </c>
    </row>
    <row r="61" spans="1:22" x14ac:dyDescent="0.35">
      <c r="G61">
        <v>14</v>
      </c>
      <c r="H61">
        <v>192.22499999999999</v>
      </c>
      <c r="I61">
        <v>19.672999999999998</v>
      </c>
      <c r="J61">
        <v>3781.6880000000001</v>
      </c>
      <c r="K61">
        <v>169682</v>
      </c>
      <c r="M61">
        <v>17</v>
      </c>
      <c r="N61">
        <v>181.79400000000001</v>
      </c>
      <c r="O61">
        <v>466.89699999999999</v>
      </c>
      <c r="P61">
        <v>84879.184999999998</v>
      </c>
      <c r="Q61">
        <v>3808477</v>
      </c>
    </row>
    <row r="62" spans="1:22" x14ac:dyDescent="0.35">
      <c r="G62">
        <v>15</v>
      </c>
      <c r="H62">
        <v>206.28800000000001</v>
      </c>
      <c r="I62">
        <v>-84.64</v>
      </c>
      <c r="J62">
        <v>-17460.123</v>
      </c>
      <c r="L62">
        <v>-783425</v>
      </c>
      <c r="M62">
        <v>18</v>
      </c>
      <c r="N62">
        <v>191.95699999999999</v>
      </c>
      <c r="O62">
        <v>101.57</v>
      </c>
      <c r="P62">
        <v>19497.057000000001</v>
      </c>
      <c r="Q62">
        <v>874821</v>
      </c>
    </row>
    <row r="63" spans="1:22" x14ac:dyDescent="0.35">
      <c r="G63">
        <v>16</v>
      </c>
      <c r="H63">
        <v>292.67200000000003</v>
      </c>
      <c r="I63">
        <v>187.39599999999999</v>
      </c>
      <c r="J63">
        <v>54845.434000000001</v>
      </c>
      <c r="K63">
        <v>2460881</v>
      </c>
    </row>
    <row r="64" spans="1:22" x14ac:dyDescent="0.35">
      <c r="G64">
        <v>17</v>
      </c>
      <c r="H64">
        <v>283.86799999999999</v>
      </c>
      <c r="I64">
        <v>223.72800000000001</v>
      </c>
      <c r="J64">
        <v>63509.358999999997</v>
      </c>
      <c r="L64">
        <v>2849626</v>
      </c>
    </row>
    <row r="65" spans="2:11" x14ac:dyDescent="0.35">
      <c r="G65">
        <v>18</v>
      </c>
      <c r="H65">
        <v>255.23</v>
      </c>
      <c r="I65">
        <v>193.04499999999999</v>
      </c>
      <c r="J65">
        <v>49270.875999999997</v>
      </c>
      <c r="K65">
        <v>2210754</v>
      </c>
    </row>
    <row r="66" spans="2:11" x14ac:dyDescent="0.35">
      <c r="G66">
        <v>19</v>
      </c>
      <c r="H66">
        <v>224.31800000000001</v>
      </c>
      <c r="I66">
        <v>48.277999999999999</v>
      </c>
      <c r="J66">
        <v>10829.7</v>
      </c>
      <c r="K66">
        <v>485922</v>
      </c>
    </row>
    <row r="69" spans="2:11" x14ac:dyDescent="0.35">
      <c r="C69" s="1" t="s">
        <v>4</v>
      </c>
      <c r="D69" s="1" t="s">
        <v>13</v>
      </c>
      <c r="E69" s="1" t="s">
        <v>14</v>
      </c>
    </row>
    <row r="70" spans="2:11" x14ac:dyDescent="0.35">
      <c r="B70" t="s">
        <v>5</v>
      </c>
      <c r="C70">
        <f>AVERAGE(E3:E63)</f>
        <v>1699692.6136363635</v>
      </c>
      <c r="D70">
        <f>AVERAGE(K3:K63)</f>
        <v>926922.22</v>
      </c>
      <c r="E70">
        <f>AVERAGE(Q3:Q63)</f>
        <v>2530299.66</v>
      </c>
    </row>
    <row r="71" spans="2:11" x14ac:dyDescent="0.35">
      <c r="B71" t="s">
        <v>6</v>
      </c>
      <c r="C71">
        <f>_xlfn.STDEV.S(E3:E63)</f>
        <v>700963.07767040981</v>
      </c>
      <c r="D71">
        <f>_xlfn.STDEV.S(K3:K63)</f>
        <v>608962.51877375599</v>
      </c>
      <c r="E71">
        <f>_xlfn.STDEV.S(Q3:Q63)</f>
        <v>1173442.8403626278</v>
      </c>
    </row>
    <row r="72" spans="2:11" x14ac:dyDescent="0.35">
      <c r="B72" t="s">
        <v>7</v>
      </c>
      <c r="C72">
        <f>C71/SQRT(COUNT(E3:E63))</f>
        <v>105674.1600238863</v>
      </c>
      <c r="D72">
        <f>D71/SQRT(COUNT(K3:K63))</f>
        <v>86120.305302672627</v>
      </c>
      <c r="E72">
        <f>E71/SQRT(COUNT(Q3:Q63))</f>
        <v>165949.87795104348</v>
      </c>
    </row>
    <row r="74" spans="2:11" x14ac:dyDescent="0.35">
      <c r="B74" t="s">
        <v>9</v>
      </c>
      <c r="C74">
        <f t="shared" ref="C74:F76" si="0">C70/$C$70*100</f>
        <v>100</v>
      </c>
      <c r="D74" s="2">
        <f>D70/$C$70*100</f>
        <v>54.534697189565364</v>
      </c>
      <c r="E74" s="2">
        <f>E70/$C$70*100</f>
        <v>148.8680741270397</v>
      </c>
    </row>
    <row r="75" spans="2:11" x14ac:dyDescent="0.35">
      <c r="B75" t="s">
        <v>6</v>
      </c>
      <c r="C75" s="2">
        <f t="shared" si="0"/>
        <v>41.240579152176963</v>
      </c>
      <c r="D75" s="2">
        <f>D71/$C$70*100</f>
        <v>35.827802856125075</v>
      </c>
      <c r="E75" s="2">
        <f>E71/$C$70*100</f>
        <v>69.038532670453606</v>
      </c>
    </row>
    <row r="76" spans="2:11" x14ac:dyDescent="0.35">
      <c r="B76" t="s">
        <v>7</v>
      </c>
      <c r="C76" s="2">
        <f t="shared" si="0"/>
        <v>6.2172512356692806</v>
      </c>
      <c r="D76" s="2">
        <f>D72/$C$70*100</f>
        <v>5.0668164709161596</v>
      </c>
      <c r="E76" s="2">
        <f>E72/$C$70*100</f>
        <v>9.7635229228893508</v>
      </c>
    </row>
  </sheetData>
  <sortState ref="V9:V68">
    <sortCondition ref="V9"/>
  </sortState>
  <conditionalFormatting sqref="K3:K66">
    <cfRule type="colorScale" priority="2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3:Q6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72"/>
  <sheetViews>
    <sheetView topLeftCell="A46" zoomScale="60" zoomScaleNormal="60" workbookViewId="0">
      <selection activeCell="D65" sqref="D65:E73"/>
    </sheetView>
  </sheetViews>
  <sheetFormatPr baseColWidth="10" defaultRowHeight="14.5" x14ac:dyDescent="0.35"/>
  <cols>
    <col min="2" max="2" width="14.7265625" bestFit="1" customWidth="1"/>
    <col min="5" max="5" width="13" bestFit="1" customWidth="1"/>
    <col min="17" max="17" width="14.81640625" bestFit="1" customWidth="1"/>
  </cols>
  <sheetData>
    <row r="1" spans="1:18" x14ac:dyDescent="0.35">
      <c r="A1" t="s">
        <v>4</v>
      </c>
      <c r="G1" t="s">
        <v>8</v>
      </c>
      <c r="M1" t="s">
        <v>10</v>
      </c>
    </row>
    <row r="2" spans="1:18" x14ac:dyDescent="0.35">
      <c r="B2" t="s">
        <v>0</v>
      </c>
      <c r="C2" t="s">
        <v>1</v>
      </c>
      <c r="D2" t="s">
        <v>2</v>
      </c>
      <c r="E2" t="s">
        <v>3</v>
      </c>
      <c r="H2" t="s">
        <v>0</v>
      </c>
      <c r="I2" t="s">
        <v>1</v>
      </c>
      <c r="J2" t="s">
        <v>2</v>
      </c>
      <c r="K2" t="s">
        <v>3</v>
      </c>
      <c r="N2" t="s">
        <v>0</v>
      </c>
      <c r="O2" t="s">
        <v>1</v>
      </c>
      <c r="P2" t="s">
        <v>2</v>
      </c>
      <c r="Q2" t="s">
        <v>3</v>
      </c>
    </row>
    <row r="3" spans="1:18" x14ac:dyDescent="0.35">
      <c r="A3">
        <v>1</v>
      </c>
      <c r="B3" s="13">
        <v>238.73699999999999</v>
      </c>
      <c r="C3" s="12">
        <v>17.731999999999999</v>
      </c>
      <c r="D3" s="5">
        <v>4233.22</v>
      </c>
      <c r="F3">
        <v>189942</v>
      </c>
      <c r="G3">
        <v>1</v>
      </c>
      <c r="H3" s="12">
        <v>154.80500000000001</v>
      </c>
      <c r="I3" s="12">
        <v>58.673999999999999</v>
      </c>
      <c r="J3" s="5">
        <v>9083.0529999999999</v>
      </c>
      <c r="K3">
        <v>407551</v>
      </c>
      <c r="M3">
        <v>1</v>
      </c>
      <c r="N3" s="12">
        <v>262.29500000000002</v>
      </c>
      <c r="O3" s="12">
        <v>148.291</v>
      </c>
      <c r="P3" s="11">
        <v>38896.006999999998</v>
      </c>
      <c r="Q3">
        <v>1745240</v>
      </c>
    </row>
    <row r="4" spans="1:18" x14ac:dyDescent="0.35">
      <c r="A4">
        <v>2</v>
      </c>
      <c r="B4" s="13">
        <v>206.065</v>
      </c>
      <c r="C4" s="12">
        <v>28.582000000000001</v>
      </c>
      <c r="D4" s="5">
        <v>5889.6729999999998</v>
      </c>
      <c r="F4">
        <v>264266</v>
      </c>
      <c r="G4">
        <v>2</v>
      </c>
      <c r="H4" s="12">
        <v>158.393</v>
      </c>
      <c r="I4" s="12">
        <v>174.714</v>
      </c>
      <c r="J4" s="5">
        <v>27673.455999999998</v>
      </c>
      <c r="K4">
        <v>1241691</v>
      </c>
      <c r="M4">
        <v>2</v>
      </c>
      <c r="N4" s="12">
        <v>377.62900000000002</v>
      </c>
      <c r="O4" s="12">
        <v>147.96700000000001</v>
      </c>
      <c r="P4" s="11">
        <v>55876.828000000001</v>
      </c>
      <c r="Q4">
        <v>2507159</v>
      </c>
    </row>
    <row r="5" spans="1:18" x14ac:dyDescent="0.35">
      <c r="A5">
        <v>3</v>
      </c>
      <c r="B5" s="13">
        <v>272.92599999999999</v>
      </c>
      <c r="C5" s="12">
        <v>78.879000000000005</v>
      </c>
      <c r="D5" s="5">
        <v>21527.973999999998</v>
      </c>
      <c r="E5">
        <v>965947</v>
      </c>
      <c r="G5">
        <v>3</v>
      </c>
      <c r="H5" s="12">
        <v>161.959</v>
      </c>
      <c r="I5" s="12">
        <v>171.66200000000001</v>
      </c>
      <c r="J5" s="5">
        <v>27802.23</v>
      </c>
      <c r="K5">
        <v>1247469</v>
      </c>
      <c r="M5">
        <v>3</v>
      </c>
      <c r="N5" s="12">
        <v>255.096</v>
      </c>
      <c r="O5" s="12">
        <v>137.37</v>
      </c>
      <c r="P5" s="11">
        <v>35042.555999999997</v>
      </c>
      <c r="Q5">
        <v>1572338</v>
      </c>
    </row>
    <row r="6" spans="1:18" x14ac:dyDescent="0.35">
      <c r="A6">
        <v>4</v>
      </c>
      <c r="B6" s="13">
        <v>201.184</v>
      </c>
      <c r="C6" s="12">
        <v>128.88</v>
      </c>
      <c r="D6" s="5">
        <v>25928.591</v>
      </c>
      <c r="E6">
        <v>1163400</v>
      </c>
      <c r="G6">
        <v>4</v>
      </c>
      <c r="H6" s="12">
        <v>139.471</v>
      </c>
      <c r="I6" s="12">
        <v>106.22499999999999</v>
      </c>
      <c r="J6" s="5">
        <v>14815.29</v>
      </c>
      <c r="K6">
        <v>664753</v>
      </c>
      <c r="M6">
        <v>4</v>
      </c>
      <c r="N6" s="12">
        <v>271.38799999999998</v>
      </c>
      <c r="O6" s="12">
        <v>26.943999999999999</v>
      </c>
      <c r="P6" s="11">
        <v>7312.268</v>
      </c>
      <c r="Q6">
        <v>328097</v>
      </c>
    </row>
    <row r="7" spans="1:18" x14ac:dyDescent="0.35">
      <c r="A7">
        <v>5</v>
      </c>
      <c r="B7" s="13">
        <v>189.595</v>
      </c>
      <c r="C7" s="12">
        <v>145.26</v>
      </c>
      <c r="D7" s="5">
        <v>27540.603999999999</v>
      </c>
      <c r="E7">
        <v>1235730</v>
      </c>
      <c r="G7">
        <v>5</v>
      </c>
      <c r="H7" s="12">
        <v>291.26799999999997</v>
      </c>
      <c r="I7" s="12">
        <v>79.269000000000005</v>
      </c>
      <c r="J7" s="5">
        <v>23088.615000000002</v>
      </c>
      <c r="K7">
        <v>1035972</v>
      </c>
      <c r="M7">
        <v>5</v>
      </c>
      <c r="N7" s="12">
        <v>201.45099999999999</v>
      </c>
      <c r="O7" s="12">
        <v>312.459</v>
      </c>
      <c r="P7" s="11">
        <v>62945.322</v>
      </c>
      <c r="Q7" s="5">
        <v>2824318</v>
      </c>
    </row>
    <row r="8" spans="1:18" x14ac:dyDescent="0.35">
      <c r="A8">
        <v>6</v>
      </c>
      <c r="B8" s="13">
        <v>282.48700000000002</v>
      </c>
      <c r="C8" s="12">
        <v>104.751</v>
      </c>
      <c r="D8" s="5">
        <v>29590.754000000001</v>
      </c>
      <c r="E8">
        <v>1327719</v>
      </c>
      <c r="G8">
        <v>6</v>
      </c>
      <c r="H8" s="12">
        <v>246.96100000000001</v>
      </c>
      <c r="I8" s="12">
        <v>278.52199999999999</v>
      </c>
      <c r="J8" s="5">
        <v>68784.135999999999</v>
      </c>
      <c r="L8">
        <v>3086302</v>
      </c>
      <c r="M8">
        <v>6</v>
      </c>
      <c r="N8" s="12">
        <v>253.358</v>
      </c>
      <c r="O8" s="12">
        <v>243.52699999999999</v>
      </c>
      <c r="P8" s="11">
        <v>61699.527999999998</v>
      </c>
      <c r="Q8">
        <v>2768420</v>
      </c>
    </row>
    <row r="9" spans="1:18" x14ac:dyDescent="0.35">
      <c r="A9">
        <v>7</v>
      </c>
      <c r="B9" s="13">
        <v>191.44499999999999</v>
      </c>
      <c r="C9" s="12">
        <v>125.92100000000001</v>
      </c>
      <c r="D9" s="5">
        <v>24106.859</v>
      </c>
      <c r="E9">
        <v>1081660</v>
      </c>
      <c r="G9">
        <v>7</v>
      </c>
      <c r="H9" s="12">
        <v>202.989</v>
      </c>
      <c r="I9" s="12">
        <v>188.20400000000001</v>
      </c>
      <c r="J9" s="5">
        <v>38203.285000000003</v>
      </c>
      <c r="K9">
        <v>1714158</v>
      </c>
      <c r="M9">
        <v>7</v>
      </c>
      <c r="N9" s="12">
        <v>307.76</v>
      </c>
      <c r="O9" s="12">
        <v>392.66699999999997</v>
      </c>
      <c r="P9" s="11">
        <v>120847.11599999999</v>
      </c>
      <c r="R9">
        <v>5422336</v>
      </c>
    </row>
    <row r="10" spans="1:18" x14ac:dyDescent="0.35">
      <c r="A10">
        <v>8</v>
      </c>
      <c r="B10" s="13">
        <v>199.80199999999999</v>
      </c>
      <c r="C10" s="12">
        <v>151.36099999999999</v>
      </c>
      <c r="D10" s="5">
        <v>30242.155999999999</v>
      </c>
      <c r="E10">
        <v>1356947</v>
      </c>
      <c r="G10">
        <v>8</v>
      </c>
      <c r="H10" s="12">
        <v>154.84899999999999</v>
      </c>
      <c r="I10" s="12">
        <v>20.305</v>
      </c>
      <c r="J10" s="5">
        <v>3144.1480000000001</v>
      </c>
      <c r="K10">
        <v>141076</v>
      </c>
      <c r="M10">
        <v>8</v>
      </c>
      <c r="N10" s="12">
        <v>320.35199999999998</v>
      </c>
      <c r="O10" s="12">
        <v>378.17599999999999</v>
      </c>
      <c r="P10" s="11">
        <v>121149.504</v>
      </c>
      <c r="R10">
        <v>5435904</v>
      </c>
    </row>
    <row r="11" spans="1:18" x14ac:dyDescent="0.35">
      <c r="A11">
        <v>9</v>
      </c>
      <c r="B11" s="13">
        <v>183.221</v>
      </c>
      <c r="C11" s="12">
        <v>88.203999999999994</v>
      </c>
      <c r="D11" s="5">
        <v>16160.728999999999</v>
      </c>
      <c r="E11">
        <v>725122</v>
      </c>
      <c r="G11">
        <v>9</v>
      </c>
      <c r="H11" s="12">
        <v>182.797</v>
      </c>
      <c r="I11" s="12">
        <v>246.429</v>
      </c>
      <c r="J11" s="5">
        <v>45046.525999999998</v>
      </c>
      <c r="K11">
        <v>2021210</v>
      </c>
      <c r="M11">
        <v>9</v>
      </c>
      <c r="N11" s="12">
        <v>264.12200000000001</v>
      </c>
      <c r="O11" s="12">
        <v>449.738</v>
      </c>
      <c r="P11" s="11">
        <v>118785.799</v>
      </c>
      <c r="R11">
        <v>5329846</v>
      </c>
    </row>
    <row r="12" spans="1:18" x14ac:dyDescent="0.35">
      <c r="A12">
        <v>10</v>
      </c>
      <c r="B12" s="13">
        <v>200.85</v>
      </c>
      <c r="C12" s="12">
        <v>78.25</v>
      </c>
      <c r="D12" s="5">
        <v>15716.573</v>
      </c>
      <c r="E12">
        <v>705193</v>
      </c>
      <c r="G12">
        <v>10</v>
      </c>
      <c r="H12" s="12">
        <v>136.953</v>
      </c>
      <c r="I12" s="12">
        <v>315.41899999999998</v>
      </c>
      <c r="J12" s="5">
        <v>43197.559000000001</v>
      </c>
      <c r="K12">
        <v>1938248</v>
      </c>
      <c r="M12">
        <v>10</v>
      </c>
      <c r="N12" s="12">
        <v>370.92099999999999</v>
      </c>
      <c r="O12" s="12">
        <v>313.54700000000003</v>
      </c>
      <c r="P12" s="11">
        <v>116301.121</v>
      </c>
      <c r="R12">
        <v>5218360</v>
      </c>
    </row>
    <row r="13" spans="1:18" x14ac:dyDescent="0.35">
      <c r="A13">
        <v>11</v>
      </c>
      <c r="B13" s="13">
        <v>207.09</v>
      </c>
      <c r="C13" s="12">
        <v>-7.367</v>
      </c>
      <c r="D13" s="5">
        <v>-1525.6949999999999</v>
      </c>
      <c r="F13">
        <v>-68457</v>
      </c>
      <c r="G13">
        <v>11</v>
      </c>
      <c r="H13" s="12">
        <v>171.07400000000001</v>
      </c>
      <c r="I13" s="12">
        <v>329.31900000000002</v>
      </c>
      <c r="J13" s="5">
        <v>56337.987999999998</v>
      </c>
      <c r="K13" s="5">
        <v>2527851</v>
      </c>
      <c r="M13">
        <v>11</v>
      </c>
      <c r="N13" s="12">
        <v>243.01599999999999</v>
      </c>
      <c r="O13" s="12">
        <v>248.62100000000001</v>
      </c>
      <c r="P13" s="11">
        <v>60419.1</v>
      </c>
      <c r="Q13">
        <v>2710968</v>
      </c>
    </row>
    <row r="14" spans="1:18" x14ac:dyDescent="0.35">
      <c r="A14">
        <v>12</v>
      </c>
      <c r="B14" s="13">
        <v>198.84399999999999</v>
      </c>
      <c r="C14" s="12">
        <v>2.0270000000000001</v>
      </c>
      <c r="D14" s="5">
        <v>403.14800000000002</v>
      </c>
      <c r="F14">
        <v>18089</v>
      </c>
      <c r="G14">
        <v>12</v>
      </c>
      <c r="H14" s="12">
        <v>282.88799999999998</v>
      </c>
      <c r="I14" s="12">
        <v>293.48899999999998</v>
      </c>
      <c r="J14" s="5">
        <v>83024.58</v>
      </c>
      <c r="L14">
        <v>3725262</v>
      </c>
      <c r="M14">
        <v>12</v>
      </c>
      <c r="N14" s="12">
        <v>352.35599999999999</v>
      </c>
      <c r="O14" s="12">
        <v>149.126</v>
      </c>
      <c r="P14" s="11">
        <v>52545.559000000001</v>
      </c>
      <c r="Q14">
        <v>2357687</v>
      </c>
    </row>
    <row r="15" spans="1:18" x14ac:dyDescent="0.35">
      <c r="A15">
        <v>13</v>
      </c>
      <c r="B15" s="13">
        <v>198.48699999999999</v>
      </c>
      <c r="C15" s="12">
        <v>77.406999999999996</v>
      </c>
      <c r="D15" s="5">
        <v>15364.306</v>
      </c>
      <c r="E15">
        <v>689387</v>
      </c>
      <c r="G15">
        <v>13</v>
      </c>
      <c r="H15" s="12">
        <v>176.84700000000001</v>
      </c>
      <c r="I15" s="12">
        <v>204.34399999999999</v>
      </c>
      <c r="J15" s="5">
        <v>36137.512000000002</v>
      </c>
      <c r="K15">
        <v>1621468</v>
      </c>
      <c r="M15">
        <v>13</v>
      </c>
      <c r="N15">
        <v>107.913</v>
      </c>
      <c r="O15">
        <v>219.18</v>
      </c>
      <c r="P15" s="11">
        <v>23652.384999999998</v>
      </c>
      <c r="Q15">
        <v>1061268</v>
      </c>
    </row>
    <row r="16" spans="1:18" x14ac:dyDescent="0.35">
      <c r="A16">
        <v>14</v>
      </c>
      <c r="B16" s="13">
        <v>237.846</v>
      </c>
      <c r="C16" s="12">
        <v>109.68899999999999</v>
      </c>
      <c r="D16" s="5">
        <v>26089.146000000001</v>
      </c>
      <c r="E16">
        <v>1170604</v>
      </c>
      <c r="G16">
        <v>14</v>
      </c>
      <c r="H16" s="12">
        <v>164.81200000000001</v>
      </c>
      <c r="I16" s="12">
        <v>184.84</v>
      </c>
      <c r="J16" s="5">
        <v>30463.844000000001</v>
      </c>
      <c r="K16">
        <v>1366894</v>
      </c>
      <c r="M16">
        <v>1</v>
      </c>
      <c r="N16" s="12">
        <v>295.72500000000002</v>
      </c>
      <c r="O16" s="12">
        <v>244.05699999999999</v>
      </c>
      <c r="P16" s="11">
        <v>72173.684999999998</v>
      </c>
      <c r="Q16">
        <v>3238389</v>
      </c>
    </row>
    <row r="17" spans="1:18" x14ac:dyDescent="0.35">
      <c r="A17">
        <v>15</v>
      </c>
      <c r="B17" s="13">
        <v>245.91399999999999</v>
      </c>
      <c r="C17" s="12">
        <v>305.54899999999998</v>
      </c>
      <c r="D17" s="5">
        <v>75138.601999999999</v>
      </c>
      <c r="E17">
        <v>3371423</v>
      </c>
      <c r="G17">
        <v>15</v>
      </c>
      <c r="H17" s="12">
        <v>207.49100000000001</v>
      </c>
      <c r="I17" s="12">
        <v>257.98</v>
      </c>
      <c r="J17" s="5">
        <v>53528.5</v>
      </c>
      <c r="K17">
        <v>2401791</v>
      </c>
      <c r="M17">
        <v>2</v>
      </c>
      <c r="N17" s="12">
        <v>352.93599999999998</v>
      </c>
      <c r="O17" s="12">
        <v>197.392</v>
      </c>
      <c r="P17" s="5">
        <v>69666.519</v>
      </c>
      <c r="Q17">
        <v>3125894</v>
      </c>
    </row>
    <row r="18" spans="1:18" x14ac:dyDescent="0.35">
      <c r="A18">
        <v>16</v>
      </c>
      <c r="B18" s="13">
        <v>303.32499999999999</v>
      </c>
      <c r="C18" s="12">
        <v>239.82599999999999</v>
      </c>
      <c r="D18" s="5">
        <v>72745.099000000002</v>
      </c>
      <c r="E18">
        <v>3264028</v>
      </c>
      <c r="G18">
        <v>16</v>
      </c>
      <c r="H18" s="12">
        <v>98.887</v>
      </c>
      <c r="I18" s="12">
        <v>207.375</v>
      </c>
      <c r="J18" s="5">
        <v>20506.675999999999</v>
      </c>
      <c r="K18">
        <v>920122</v>
      </c>
      <c r="M18">
        <v>3</v>
      </c>
      <c r="N18" s="12">
        <v>255.386</v>
      </c>
      <c r="O18" s="12">
        <v>200.691</v>
      </c>
      <c r="P18" s="5">
        <v>51253.675000000003</v>
      </c>
      <c r="Q18">
        <v>2299721</v>
      </c>
    </row>
    <row r="19" spans="1:18" x14ac:dyDescent="0.35">
      <c r="A19">
        <v>1</v>
      </c>
      <c r="B19" s="13">
        <v>267.46499999999997</v>
      </c>
      <c r="C19" s="12">
        <v>111.255</v>
      </c>
      <c r="D19" s="5">
        <v>29756.835999999999</v>
      </c>
      <c r="E19">
        <v>1335171</v>
      </c>
      <c r="G19">
        <v>17</v>
      </c>
      <c r="H19" s="12">
        <v>218.233</v>
      </c>
      <c r="I19" s="12">
        <v>241.68600000000001</v>
      </c>
      <c r="J19" s="5">
        <v>52744.000999999997</v>
      </c>
      <c r="K19">
        <v>2366591</v>
      </c>
      <c r="M19">
        <v>4</v>
      </c>
      <c r="N19" s="12">
        <v>234.74799999999999</v>
      </c>
      <c r="O19" s="12">
        <v>181.57499999999999</v>
      </c>
      <c r="P19" s="5">
        <v>42624.474000000002</v>
      </c>
      <c r="Q19">
        <v>1912534</v>
      </c>
    </row>
    <row r="20" spans="1:18" x14ac:dyDescent="0.35">
      <c r="A20">
        <v>2</v>
      </c>
      <c r="B20" s="13">
        <v>228.64099999999999</v>
      </c>
      <c r="C20" s="12">
        <v>122.601</v>
      </c>
      <c r="D20" s="5">
        <v>28031.696</v>
      </c>
      <c r="E20">
        <v>1257765</v>
      </c>
      <c r="G20">
        <v>18</v>
      </c>
      <c r="H20" s="12">
        <v>247.184</v>
      </c>
      <c r="I20" s="12">
        <v>166.226</v>
      </c>
      <c r="J20" s="5">
        <v>41088.504000000001</v>
      </c>
      <c r="K20">
        <v>1843616</v>
      </c>
      <c r="M20">
        <v>5</v>
      </c>
      <c r="N20" s="12">
        <v>165.30199999999999</v>
      </c>
      <c r="O20" s="12">
        <v>227.79</v>
      </c>
      <c r="P20" s="5">
        <v>37654.069000000003</v>
      </c>
      <c r="Q20">
        <v>1689515</v>
      </c>
    </row>
    <row r="21" spans="1:18" x14ac:dyDescent="0.35">
      <c r="A21">
        <v>3</v>
      </c>
      <c r="B21" s="13">
        <v>208.38300000000001</v>
      </c>
      <c r="C21" s="12">
        <v>146.923</v>
      </c>
      <c r="D21" s="5">
        <v>30616.108</v>
      </c>
      <c r="E21">
        <v>1373726</v>
      </c>
      <c r="G21">
        <v>1</v>
      </c>
      <c r="H21" s="12">
        <v>177.471</v>
      </c>
      <c r="I21" s="12">
        <v>64.974000000000004</v>
      </c>
      <c r="J21" s="5">
        <v>11531.047</v>
      </c>
      <c r="K21">
        <v>517391</v>
      </c>
      <c r="M21">
        <v>6</v>
      </c>
      <c r="N21" s="12">
        <v>219.43700000000001</v>
      </c>
      <c r="O21" s="12">
        <v>61.69</v>
      </c>
      <c r="P21" s="5">
        <v>13537.025</v>
      </c>
      <c r="Q21">
        <v>607398</v>
      </c>
    </row>
    <row r="22" spans="1:18" x14ac:dyDescent="0.35">
      <c r="A22">
        <v>4</v>
      </c>
      <c r="B22" s="13">
        <v>334.839</v>
      </c>
      <c r="C22" s="12">
        <v>147.26499999999999</v>
      </c>
      <c r="D22" s="5">
        <v>49309.989000000001</v>
      </c>
      <c r="E22">
        <v>2212509</v>
      </c>
      <c r="G22">
        <v>2</v>
      </c>
      <c r="H22" s="12">
        <v>203.078</v>
      </c>
      <c r="I22" s="12">
        <v>159.88499999999999</v>
      </c>
      <c r="J22" s="5">
        <v>32469.241999999998</v>
      </c>
      <c r="K22">
        <v>1456875</v>
      </c>
      <c r="M22">
        <v>7</v>
      </c>
      <c r="N22" s="12">
        <v>212.19399999999999</v>
      </c>
      <c r="O22" s="12">
        <v>61.030999999999999</v>
      </c>
      <c r="P22" s="5">
        <v>12950.322</v>
      </c>
      <c r="Q22">
        <v>581073</v>
      </c>
    </row>
    <row r="23" spans="1:18" x14ac:dyDescent="0.35">
      <c r="A23">
        <v>5</v>
      </c>
      <c r="B23" s="13">
        <v>299.02300000000002</v>
      </c>
      <c r="C23" s="12">
        <v>254.779</v>
      </c>
      <c r="D23" s="5">
        <v>76184.838000000003</v>
      </c>
      <c r="E23">
        <v>3418367</v>
      </c>
      <c r="G23">
        <v>3</v>
      </c>
      <c r="H23" s="12">
        <v>224.07300000000001</v>
      </c>
      <c r="I23" s="12">
        <v>162.72999999999999</v>
      </c>
      <c r="J23" s="5">
        <v>36463.256999999998</v>
      </c>
      <c r="K23">
        <v>1636084</v>
      </c>
      <c r="M23">
        <v>8</v>
      </c>
      <c r="N23" s="12">
        <v>242.59299999999999</v>
      </c>
      <c r="O23" s="12">
        <v>47.902999999999999</v>
      </c>
      <c r="P23" s="5">
        <v>11620.817999999999</v>
      </c>
      <c r="Q23">
        <v>521419</v>
      </c>
    </row>
    <row r="24" spans="1:18" x14ac:dyDescent="0.35">
      <c r="A24">
        <v>6</v>
      </c>
      <c r="B24" s="13">
        <v>245.535</v>
      </c>
      <c r="C24" s="12">
        <v>140.50200000000001</v>
      </c>
      <c r="D24" s="5">
        <v>34498.197999999997</v>
      </c>
      <c r="E24">
        <v>1547913</v>
      </c>
      <c r="G24">
        <v>4</v>
      </c>
      <c r="H24" s="12">
        <v>127.593</v>
      </c>
      <c r="I24" s="12">
        <v>68.838999999999999</v>
      </c>
      <c r="J24" s="5">
        <v>8783.36</v>
      </c>
      <c r="K24">
        <v>394104</v>
      </c>
      <c r="M24">
        <v>9</v>
      </c>
      <c r="N24" s="12">
        <v>171.988</v>
      </c>
      <c r="O24" s="12">
        <v>-26.262</v>
      </c>
      <c r="P24" s="5">
        <v>-4516.732</v>
      </c>
      <c r="R24" s="5">
        <v>-202663</v>
      </c>
    </row>
    <row r="25" spans="1:18" x14ac:dyDescent="0.35">
      <c r="A25">
        <v>7</v>
      </c>
      <c r="B25" s="13">
        <v>202.03100000000001</v>
      </c>
      <c r="C25" s="12">
        <v>172.846</v>
      </c>
      <c r="D25" s="5">
        <v>34920.156000000003</v>
      </c>
      <c r="E25">
        <v>1566846</v>
      </c>
      <c r="G25">
        <v>5</v>
      </c>
      <c r="H25" s="12">
        <v>238.93799999999999</v>
      </c>
      <c r="I25" s="12">
        <v>166.84399999999999</v>
      </c>
      <c r="J25" s="5">
        <v>39865.353999999999</v>
      </c>
      <c r="K25" s="5">
        <v>1788734</v>
      </c>
      <c r="M25">
        <v>10</v>
      </c>
      <c r="N25" s="12">
        <v>154.80500000000001</v>
      </c>
      <c r="O25" s="12">
        <v>-193.49299999999999</v>
      </c>
      <c r="P25" s="5">
        <v>-29953.697</v>
      </c>
      <c r="R25" s="5">
        <v>-1344004</v>
      </c>
    </row>
    <row r="26" spans="1:18" x14ac:dyDescent="0.35">
      <c r="A26">
        <v>8</v>
      </c>
      <c r="B26" s="13">
        <v>185.917</v>
      </c>
      <c r="C26" s="12">
        <v>181.553</v>
      </c>
      <c r="D26" s="5">
        <v>33753.838000000003</v>
      </c>
      <c r="E26">
        <v>1514514</v>
      </c>
      <c r="G26">
        <v>6</v>
      </c>
      <c r="H26">
        <v>234.39099999999999</v>
      </c>
      <c r="I26">
        <v>177.54599999999999</v>
      </c>
      <c r="J26">
        <v>41615.277999999998</v>
      </c>
      <c r="K26">
        <v>1867252</v>
      </c>
      <c r="M26">
        <v>11</v>
      </c>
      <c r="N26" s="12">
        <v>271.83300000000003</v>
      </c>
      <c r="O26" s="12">
        <v>23.48</v>
      </c>
      <c r="P26" s="5">
        <v>6382.6809999999996</v>
      </c>
      <c r="Q26">
        <v>286387</v>
      </c>
    </row>
    <row r="27" spans="1:18" x14ac:dyDescent="0.35">
      <c r="A27">
        <v>9</v>
      </c>
      <c r="B27" s="13">
        <v>259.39699999999999</v>
      </c>
      <c r="C27" s="12">
        <v>116.09699999999999</v>
      </c>
      <c r="D27" s="5">
        <v>30115.232</v>
      </c>
      <c r="E27">
        <v>1351252</v>
      </c>
      <c r="G27">
        <v>7</v>
      </c>
      <c r="H27">
        <v>221.93299999999999</v>
      </c>
      <c r="I27">
        <v>114.708</v>
      </c>
      <c r="J27">
        <v>25457.491000000002</v>
      </c>
      <c r="K27">
        <v>1142262</v>
      </c>
      <c r="M27">
        <v>12</v>
      </c>
      <c r="N27" s="12">
        <v>155.005</v>
      </c>
      <c r="O27" s="12">
        <v>-11.981999999999999</v>
      </c>
      <c r="P27" s="5">
        <v>-1857.2570000000001</v>
      </c>
      <c r="R27">
        <v>-83334</v>
      </c>
    </row>
    <row r="28" spans="1:18" x14ac:dyDescent="0.35">
      <c r="A28">
        <v>10</v>
      </c>
      <c r="B28" s="13">
        <v>225.27600000000001</v>
      </c>
      <c r="C28" s="12">
        <v>223.74799999999999</v>
      </c>
      <c r="D28" s="5">
        <v>50405.124000000003</v>
      </c>
      <c r="E28">
        <v>2261647</v>
      </c>
      <c r="G28">
        <v>8</v>
      </c>
      <c r="H28">
        <v>175.398</v>
      </c>
      <c r="I28">
        <v>218.32599999999999</v>
      </c>
      <c r="J28">
        <v>38293.949000000001</v>
      </c>
      <c r="K28">
        <v>1718226</v>
      </c>
      <c r="M28">
        <v>13</v>
      </c>
      <c r="N28" s="12">
        <v>163.31800000000001</v>
      </c>
      <c r="O28" s="12">
        <v>-54.828000000000003</v>
      </c>
      <c r="P28" s="5">
        <v>-8954.39</v>
      </c>
      <c r="R28">
        <v>-401778</v>
      </c>
    </row>
    <row r="29" spans="1:18" x14ac:dyDescent="0.35">
      <c r="A29">
        <v>11</v>
      </c>
      <c r="B29" s="13">
        <v>205.46299999999999</v>
      </c>
      <c r="C29" s="12">
        <v>158.714</v>
      </c>
      <c r="D29" s="5">
        <v>32609.760999999999</v>
      </c>
      <c r="E29">
        <v>1463180</v>
      </c>
      <c r="G29">
        <v>9</v>
      </c>
      <c r="H29">
        <v>258.66199999999998</v>
      </c>
      <c r="I29">
        <v>34.676000000000002</v>
      </c>
      <c r="J29">
        <v>8969.3449999999993</v>
      </c>
      <c r="K29">
        <v>402449</v>
      </c>
      <c r="M29">
        <v>14</v>
      </c>
      <c r="N29" s="12">
        <v>330.71499999999997</v>
      </c>
      <c r="O29" s="12">
        <v>17.003</v>
      </c>
      <c r="P29" s="5">
        <v>5623.01</v>
      </c>
      <c r="Q29" s="5">
        <v>252301</v>
      </c>
    </row>
    <row r="30" spans="1:18" x14ac:dyDescent="0.35">
      <c r="A30">
        <v>12</v>
      </c>
      <c r="B30" s="13">
        <v>238.00200000000001</v>
      </c>
      <c r="C30" s="12">
        <v>138.55000000000001</v>
      </c>
      <c r="D30" s="5">
        <v>32975.154999999999</v>
      </c>
      <c r="E30">
        <v>1479575</v>
      </c>
      <c r="G30">
        <v>10</v>
      </c>
      <c r="H30">
        <v>295.19</v>
      </c>
      <c r="I30">
        <v>237.65299999999999</v>
      </c>
      <c r="J30">
        <v>70152.797000000006</v>
      </c>
      <c r="L30">
        <v>3147713</v>
      </c>
      <c r="M30">
        <v>15</v>
      </c>
      <c r="N30" s="12">
        <v>218.38900000000001</v>
      </c>
      <c r="O30" s="12">
        <v>156.46199999999999</v>
      </c>
      <c r="P30" s="5">
        <v>34169.756000000001</v>
      </c>
      <c r="Q30">
        <v>1533176</v>
      </c>
    </row>
    <row r="31" spans="1:18" x14ac:dyDescent="0.35">
      <c r="A31">
        <v>13</v>
      </c>
      <c r="B31" s="13">
        <v>179.07499999999999</v>
      </c>
      <c r="C31" s="12">
        <v>34.764000000000003</v>
      </c>
      <c r="D31" s="5">
        <v>6225.4470000000001</v>
      </c>
      <c r="E31">
        <v>279332</v>
      </c>
      <c r="G31">
        <v>11</v>
      </c>
      <c r="H31">
        <v>319.26</v>
      </c>
      <c r="I31">
        <v>148.43100000000001</v>
      </c>
      <c r="J31">
        <v>47388.078000000001</v>
      </c>
      <c r="K31">
        <v>2126274</v>
      </c>
      <c r="M31">
        <v>16</v>
      </c>
      <c r="N31" s="12">
        <v>302.745</v>
      </c>
      <c r="O31" s="12">
        <v>-185.64</v>
      </c>
      <c r="P31" s="5">
        <v>-56201.682000000001</v>
      </c>
      <c r="R31">
        <v>-2521735</v>
      </c>
    </row>
    <row r="32" spans="1:18" x14ac:dyDescent="0.35">
      <c r="A32">
        <v>14</v>
      </c>
      <c r="B32" s="13">
        <v>176</v>
      </c>
      <c r="C32" s="12">
        <v>229.45400000000001</v>
      </c>
      <c r="D32" s="5">
        <v>40383.925999999999</v>
      </c>
      <c r="E32">
        <v>1812002</v>
      </c>
      <c r="G32">
        <v>12</v>
      </c>
      <c r="H32">
        <v>244.15299999999999</v>
      </c>
      <c r="I32">
        <v>298.41399999999999</v>
      </c>
      <c r="J32">
        <v>72858.584000000003</v>
      </c>
      <c r="L32">
        <v>3269120</v>
      </c>
      <c r="M32">
        <v>1</v>
      </c>
      <c r="N32" s="12">
        <v>155.251</v>
      </c>
      <c r="O32" s="12">
        <v>23.757000000000001</v>
      </c>
      <c r="P32" s="5">
        <v>3688.328</v>
      </c>
      <c r="Q32">
        <v>165493</v>
      </c>
    </row>
    <row r="33" spans="1:18" x14ac:dyDescent="0.35">
      <c r="A33">
        <v>15</v>
      </c>
      <c r="B33" s="13">
        <v>293.07299999999998</v>
      </c>
      <c r="C33" s="12">
        <v>66.061000000000007</v>
      </c>
      <c r="D33" s="5">
        <v>19360.55</v>
      </c>
      <c r="E33">
        <v>868696</v>
      </c>
      <c r="G33">
        <v>13</v>
      </c>
      <c r="H33">
        <v>155.56299999999999</v>
      </c>
      <c r="I33">
        <v>239.16</v>
      </c>
      <c r="J33">
        <v>37204.408000000003</v>
      </c>
      <c r="K33">
        <v>1669339</v>
      </c>
      <c r="M33">
        <v>2</v>
      </c>
      <c r="N33" s="12">
        <v>164.87899999999999</v>
      </c>
      <c r="O33" s="12">
        <v>49.067</v>
      </c>
      <c r="P33" s="5">
        <v>8090.1260000000002</v>
      </c>
      <c r="Q33">
        <v>362999</v>
      </c>
    </row>
    <row r="34" spans="1:18" x14ac:dyDescent="0.35">
      <c r="A34">
        <v>16</v>
      </c>
      <c r="B34" s="13">
        <v>207.714</v>
      </c>
      <c r="C34" s="12">
        <v>314.82</v>
      </c>
      <c r="D34" s="5">
        <v>65392.468999999997</v>
      </c>
      <c r="E34">
        <v>2934120</v>
      </c>
      <c r="G34">
        <v>14</v>
      </c>
      <c r="H34">
        <v>186.76400000000001</v>
      </c>
      <c r="I34">
        <v>247.429</v>
      </c>
      <c r="J34">
        <v>46210.860999999997</v>
      </c>
      <c r="K34">
        <v>2073453</v>
      </c>
      <c r="M34">
        <v>3</v>
      </c>
      <c r="N34" s="12">
        <v>278.31900000000002</v>
      </c>
      <c r="O34" s="12">
        <v>-142.05199999999999</v>
      </c>
      <c r="P34" s="5">
        <v>-39535.841999999997</v>
      </c>
      <c r="R34">
        <v>-1773949</v>
      </c>
    </row>
    <row r="35" spans="1:18" x14ac:dyDescent="0.35">
      <c r="A35">
        <v>1</v>
      </c>
      <c r="B35" s="13">
        <v>242.01400000000001</v>
      </c>
      <c r="C35" s="12">
        <v>305.31400000000002</v>
      </c>
      <c r="D35" s="5">
        <v>73890.2</v>
      </c>
      <c r="E35">
        <v>3315408</v>
      </c>
      <c r="G35">
        <v>1</v>
      </c>
      <c r="H35">
        <v>129.15299999999999</v>
      </c>
      <c r="I35">
        <v>286.017</v>
      </c>
      <c r="J35">
        <v>36939.906999999999</v>
      </c>
      <c r="K35">
        <v>1657471</v>
      </c>
      <c r="M35">
        <v>4</v>
      </c>
      <c r="N35">
        <v>230.09</v>
      </c>
      <c r="O35">
        <v>192.767</v>
      </c>
      <c r="P35">
        <v>44353.803999999996</v>
      </c>
      <c r="Q35">
        <v>1990128</v>
      </c>
    </row>
    <row r="36" spans="1:18" x14ac:dyDescent="0.35">
      <c r="A36">
        <v>2</v>
      </c>
      <c r="B36" s="13">
        <v>249.50200000000001</v>
      </c>
      <c r="C36" s="12">
        <v>488.827</v>
      </c>
      <c r="D36" s="5">
        <v>121963.24400000001</v>
      </c>
      <c r="E36">
        <v>5472416</v>
      </c>
      <c r="G36">
        <v>2</v>
      </c>
      <c r="H36">
        <v>148.78700000000001</v>
      </c>
      <c r="I36">
        <v>113.25700000000001</v>
      </c>
      <c r="J36">
        <v>16851.2</v>
      </c>
      <c r="K36">
        <v>756103</v>
      </c>
      <c r="M36">
        <v>5</v>
      </c>
      <c r="N36">
        <v>186.51900000000001</v>
      </c>
      <c r="O36">
        <v>247.45</v>
      </c>
      <c r="P36">
        <v>46154.207999999999</v>
      </c>
      <c r="Q36">
        <v>2070911</v>
      </c>
    </row>
    <row r="37" spans="1:18" x14ac:dyDescent="0.35">
      <c r="A37">
        <v>3</v>
      </c>
      <c r="B37" s="13">
        <v>277.64999999999998</v>
      </c>
      <c r="C37" s="12">
        <v>186.095</v>
      </c>
      <c r="D37" s="5">
        <v>51669.237000000001</v>
      </c>
      <c r="E37">
        <v>2318367</v>
      </c>
      <c r="G37">
        <v>3</v>
      </c>
      <c r="H37">
        <v>154.69300000000001</v>
      </c>
      <c r="I37">
        <v>193.45500000000001</v>
      </c>
      <c r="J37">
        <v>29926.171999999999</v>
      </c>
      <c r="K37">
        <v>1342769</v>
      </c>
      <c r="M37">
        <v>6</v>
      </c>
      <c r="N37">
        <v>172.03299999999999</v>
      </c>
      <c r="O37">
        <v>380.21499999999997</v>
      </c>
      <c r="P37">
        <v>65409.362999999998</v>
      </c>
      <c r="Q37">
        <v>2934878</v>
      </c>
    </row>
    <row r="38" spans="1:18" x14ac:dyDescent="0.35">
      <c r="A38">
        <v>4</v>
      </c>
      <c r="B38" s="13">
        <v>134.23400000000001</v>
      </c>
      <c r="C38" s="12">
        <v>270.702</v>
      </c>
      <c r="D38" s="5">
        <v>36337.47</v>
      </c>
      <c r="E38">
        <v>1630440</v>
      </c>
      <c r="G38">
        <v>4</v>
      </c>
      <c r="H38">
        <v>273.88400000000001</v>
      </c>
      <c r="I38">
        <v>241.11500000000001</v>
      </c>
      <c r="J38">
        <v>66037.563999999998</v>
      </c>
      <c r="K38">
        <v>2963065</v>
      </c>
      <c r="M38">
        <v>7</v>
      </c>
      <c r="N38">
        <v>243.44</v>
      </c>
      <c r="O38">
        <v>236.42099999999999</v>
      </c>
      <c r="P38">
        <v>57554.362999999998</v>
      </c>
      <c r="Q38">
        <v>2582429</v>
      </c>
    </row>
    <row r="39" spans="1:18" x14ac:dyDescent="0.35">
      <c r="A39">
        <v>5</v>
      </c>
      <c r="B39" s="13">
        <v>227.54900000000001</v>
      </c>
      <c r="C39" s="12">
        <v>425.02100000000002</v>
      </c>
      <c r="D39" s="5">
        <v>96713.2</v>
      </c>
      <c r="E39">
        <v>4339462</v>
      </c>
      <c r="G39">
        <v>5</v>
      </c>
      <c r="H39">
        <v>147.20500000000001</v>
      </c>
      <c r="I39">
        <v>168.626</v>
      </c>
      <c r="J39">
        <v>24822.602999999999</v>
      </c>
      <c r="K39">
        <v>1113775</v>
      </c>
      <c r="M39">
        <v>8</v>
      </c>
      <c r="N39">
        <v>244.22</v>
      </c>
      <c r="O39">
        <v>379.41199999999998</v>
      </c>
      <c r="P39">
        <v>92660.013000000006</v>
      </c>
      <c r="Q39">
        <v>4157598</v>
      </c>
    </row>
    <row r="40" spans="1:18" x14ac:dyDescent="0.35">
      <c r="A40">
        <v>6</v>
      </c>
      <c r="B40" s="13">
        <v>172.3</v>
      </c>
      <c r="C40" s="12">
        <v>201.65</v>
      </c>
      <c r="D40" s="5">
        <v>34744.357000000004</v>
      </c>
      <c r="E40">
        <v>1558958</v>
      </c>
      <c r="G40">
        <v>6</v>
      </c>
      <c r="H40">
        <v>253.202</v>
      </c>
      <c r="I40">
        <v>28.411000000000001</v>
      </c>
      <c r="J40">
        <v>7193.7240000000002</v>
      </c>
      <c r="K40">
        <v>322778</v>
      </c>
      <c r="M40">
        <v>9</v>
      </c>
      <c r="N40">
        <v>247.02799999999999</v>
      </c>
      <c r="O40">
        <v>243.22</v>
      </c>
      <c r="P40">
        <v>60082.167000000001</v>
      </c>
      <c r="Q40">
        <v>2695850</v>
      </c>
    </row>
    <row r="41" spans="1:18" x14ac:dyDescent="0.35">
      <c r="A41">
        <v>7</v>
      </c>
      <c r="B41" s="13">
        <v>154.84899999999999</v>
      </c>
      <c r="C41" s="12">
        <v>235.953</v>
      </c>
      <c r="D41" s="5">
        <v>36537.205000000002</v>
      </c>
      <c r="E41">
        <v>1639402</v>
      </c>
      <c r="G41">
        <v>7</v>
      </c>
      <c r="H41">
        <v>218.54499999999999</v>
      </c>
      <c r="I41">
        <v>60.737000000000002</v>
      </c>
      <c r="J41">
        <v>13273.749</v>
      </c>
      <c r="K41">
        <v>595585</v>
      </c>
      <c r="M41">
        <v>10</v>
      </c>
      <c r="N41">
        <v>221.71</v>
      </c>
      <c r="O41">
        <v>241.41800000000001</v>
      </c>
      <c r="P41">
        <v>53524.800999999999</v>
      </c>
      <c r="Q41">
        <v>2401625</v>
      </c>
    </row>
    <row r="42" spans="1:18" x14ac:dyDescent="0.35">
      <c r="A42">
        <v>8</v>
      </c>
      <c r="B42" s="13">
        <v>187.00899999999999</v>
      </c>
      <c r="C42" s="12">
        <v>155.86000000000001</v>
      </c>
      <c r="D42" s="5">
        <v>29147.312000000002</v>
      </c>
      <c r="E42">
        <v>1307822</v>
      </c>
      <c r="G42">
        <v>8</v>
      </c>
      <c r="H42">
        <v>134.50200000000001</v>
      </c>
      <c r="I42">
        <v>305.59199999999998</v>
      </c>
      <c r="J42">
        <v>41102.612000000001</v>
      </c>
      <c r="K42">
        <v>1844249</v>
      </c>
      <c r="M42">
        <v>11</v>
      </c>
      <c r="N42">
        <v>282.553</v>
      </c>
      <c r="O42">
        <v>287.13900000000001</v>
      </c>
      <c r="P42">
        <v>81132.221000000005</v>
      </c>
      <c r="Q42">
        <v>3640353</v>
      </c>
    </row>
    <row r="43" spans="1:18" x14ac:dyDescent="0.35">
      <c r="A43">
        <v>9</v>
      </c>
      <c r="B43" s="13">
        <v>162.27099999999999</v>
      </c>
      <c r="C43" s="12">
        <v>173.59800000000001</v>
      </c>
      <c r="D43" s="5">
        <v>28169.851999999999</v>
      </c>
      <c r="E43">
        <v>1263964</v>
      </c>
      <c r="G43">
        <v>9</v>
      </c>
      <c r="H43">
        <v>143.238</v>
      </c>
      <c r="I43">
        <v>188.477</v>
      </c>
      <c r="J43">
        <v>26997.026000000002</v>
      </c>
      <c r="K43">
        <v>1211340</v>
      </c>
      <c r="M43">
        <v>12</v>
      </c>
      <c r="N43">
        <v>357.86099999999999</v>
      </c>
      <c r="O43">
        <v>159.41399999999999</v>
      </c>
      <c r="P43">
        <v>57048.027000000002</v>
      </c>
      <c r="Q43">
        <v>2559710</v>
      </c>
    </row>
    <row r="44" spans="1:18" x14ac:dyDescent="0.35">
      <c r="A44">
        <v>10</v>
      </c>
      <c r="B44" s="13">
        <v>183.02</v>
      </c>
      <c r="C44" s="12">
        <v>6.3840000000000003</v>
      </c>
      <c r="D44" s="5">
        <v>1168.3910000000001</v>
      </c>
      <c r="F44">
        <v>52425</v>
      </c>
      <c r="G44">
        <v>1</v>
      </c>
      <c r="H44">
        <v>258.88499999999999</v>
      </c>
      <c r="I44">
        <v>172.65700000000001</v>
      </c>
      <c r="J44">
        <v>44698.180999999997</v>
      </c>
      <c r="K44">
        <v>2005580</v>
      </c>
      <c r="M44">
        <v>13</v>
      </c>
      <c r="N44">
        <v>205.41800000000001</v>
      </c>
      <c r="O44">
        <v>-254.30199999999999</v>
      </c>
      <c r="P44">
        <v>-52238.243999999999</v>
      </c>
      <c r="R44">
        <v>-2343898</v>
      </c>
    </row>
    <row r="45" spans="1:18" x14ac:dyDescent="0.35">
      <c r="A45">
        <v>11</v>
      </c>
      <c r="B45" s="13">
        <v>281.12700000000001</v>
      </c>
      <c r="C45" s="12">
        <v>190.405</v>
      </c>
      <c r="D45" s="5">
        <v>53527.966</v>
      </c>
      <c r="E45">
        <v>2401767</v>
      </c>
      <c r="G45">
        <v>2</v>
      </c>
      <c r="H45">
        <v>307.40300000000002</v>
      </c>
      <c r="I45">
        <v>70.67</v>
      </c>
      <c r="J45">
        <v>21724.143</v>
      </c>
      <c r="K45">
        <v>974749</v>
      </c>
      <c r="M45">
        <v>1</v>
      </c>
      <c r="N45">
        <v>231.048</v>
      </c>
      <c r="O45">
        <v>-273.096</v>
      </c>
      <c r="P45">
        <v>-63098.455000000002</v>
      </c>
      <c r="R45">
        <v>-2831189</v>
      </c>
    </row>
    <row r="46" spans="1:18" x14ac:dyDescent="0.35">
      <c r="A46">
        <v>12</v>
      </c>
      <c r="B46" s="13">
        <v>348.45600000000002</v>
      </c>
      <c r="C46" s="12">
        <v>235.495</v>
      </c>
      <c r="D46" s="5">
        <v>82059.778999999995</v>
      </c>
      <c r="E46">
        <v>3681972</v>
      </c>
      <c r="G46">
        <v>3</v>
      </c>
      <c r="H46">
        <v>204.10400000000001</v>
      </c>
      <c r="I46">
        <v>8.0350000000000001</v>
      </c>
      <c r="J46">
        <v>1640.0050000000001</v>
      </c>
      <c r="K46">
        <v>73586</v>
      </c>
      <c r="M46">
        <v>2</v>
      </c>
      <c r="N46">
        <v>250.26</v>
      </c>
      <c r="O46">
        <v>170.041</v>
      </c>
      <c r="P46">
        <v>42554.292000000001</v>
      </c>
      <c r="Q46">
        <v>1909385</v>
      </c>
    </row>
    <row r="47" spans="1:18" x14ac:dyDescent="0.35">
      <c r="A47">
        <v>13</v>
      </c>
      <c r="B47" s="13">
        <v>217.387</v>
      </c>
      <c r="C47" s="12">
        <v>297.48500000000001</v>
      </c>
      <c r="D47" s="5">
        <v>64669.237000000001</v>
      </c>
      <c r="E47">
        <v>2901669</v>
      </c>
      <c r="G47">
        <v>4</v>
      </c>
      <c r="H47">
        <v>200.42599999999999</v>
      </c>
      <c r="I47">
        <v>13.584</v>
      </c>
      <c r="J47">
        <v>2722.569</v>
      </c>
      <c r="K47">
        <v>122160</v>
      </c>
      <c r="M47">
        <v>3</v>
      </c>
      <c r="N47">
        <v>191.44499999999999</v>
      </c>
      <c r="O47">
        <v>220.05500000000001</v>
      </c>
      <c r="P47">
        <v>42128.322</v>
      </c>
      <c r="Q47">
        <v>1890272</v>
      </c>
    </row>
    <row r="48" spans="1:18" x14ac:dyDescent="0.35">
      <c r="A48">
        <v>14</v>
      </c>
      <c r="B48" s="13">
        <v>206.82300000000001</v>
      </c>
      <c r="C48" s="12">
        <v>347.28699999999998</v>
      </c>
      <c r="D48" s="5">
        <v>71826.744999999995</v>
      </c>
      <c r="E48">
        <v>3222822</v>
      </c>
      <c r="G48">
        <v>5</v>
      </c>
      <c r="H48">
        <v>299.51400000000001</v>
      </c>
      <c r="I48">
        <v>105.884</v>
      </c>
      <c r="J48">
        <v>31713.581999999999</v>
      </c>
      <c r="K48">
        <v>1422969</v>
      </c>
      <c r="M48">
        <v>4</v>
      </c>
      <c r="N48">
        <v>152.01900000000001</v>
      </c>
      <c r="O48">
        <v>221.08099999999999</v>
      </c>
      <c r="P48">
        <v>33608.504999999997</v>
      </c>
      <c r="Q48">
        <v>1507993</v>
      </c>
    </row>
    <row r="49" spans="1:17" x14ac:dyDescent="0.35">
      <c r="A49">
        <v>15</v>
      </c>
      <c r="B49" s="13">
        <v>165.012</v>
      </c>
      <c r="C49" s="12">
        <v>389.89100000000002</v>
      </c>
      <c r="D49" s="5">
        <v>64336.85</v>
      </c>
      <c r="E49">
        <v>2886755</v>
      </c>
      <c r="G49">
        <v>6</v>
      </c>
      <c r="H49">
        <v>182.084</v>
      </c>
      <c r="I49">
        <v>-51.295999999999999</v>
      </c>
      <c r="J49">
        <v>-9340.1990000000005</v>
      </c>
      <c r="L49">
        <v>-419089</v>
      </c>
      <c r="M49">
        <v>5</v>
      </c>
      <c r="N49">
        <v>265.74900000000002</v>
      </c>
      <c r="O49">
        <v>174.75</v>
      </c>
      <c r="P49">
        <v>46439.614000000001</v>
      </c>
      <c r="Q49">
        <v>2083717</v>
      </c>
    </row>
    <row r="50" spans="1:17" x14ac:dyDescent="0.35">
      <c r="A50">
        <v>16</v>
      </c>
      <c r="B50" s="13">
        <v>286.25299999999999</v>
      </c>
      <c r="C50" s="12">
        <v>404.92500000000001</v>
      </c>
      <c r="D50" s="5">
        <v>115910.944</v>
      </c>
      <c r="E50">
        <v>5200853</v>
      </c>
      <c r="G50">
        <v>7</v>
      </c>
      <c r="H50">
        <v>266.55099999999999</v>
      </c>
      <c r="I50">
        <v>62.756999999999998</v>
      </c>
      <c r="J50">
        <v>16727.953000000001</v>
      </c>
      <c r="K50">
        <v>750573</v>
      </c>
      <c r="M50">
        <v>6</v>
      </c>
      <c r="N50">
        <v>238.09100000000001</v>
      </c>
      <c r="O50">
        <v>247.85400000000001</v>
      </c>
      <c r="P50">
        <v>59011.86</v>
      </c>
      <c r="Q50">
        <v>2647826</v>
      </c>
    </row>
    <row r="51" spans="1:17" x14ac:dyDescent="0.35">
      <c r="B51" s="13"/>
      <c r="C51" s="12"/>
      <c r="D51" s="5"/>
      <c r="G51">
        <v>8</v>
      </c>
      <c r="H51">
        <v>297.50799999999998</v>
      </c>
      <c r="I51">
        <v>109.041</v>
      </c>
      <c r="J51">
        <v>32440.670999999998</v>
      </c>
      <c r="K51">
        <v>1455593</v>
      </c>
      <c r="M51">
        <v>7</v>
      </c>
      <c r="N51">
        <v>193.517</v>
      </c>
      <c r="O51">
        <v>231.83</v>
      </c>
      <c r="P51">
        <v>44863.105000000003</v>
      </c>
      <c r="Q51">
        <v>2012980</v>
      </c>
    </row>
    <row r="52" spans="1:17" x14ac:dyDescent="0.35">
      <c r="B52" s="13"/>
      <c r="C52" s="12"/>
      <c r="D52" s="5"/>
      <c r="G52">
        <v>9</v>
      </c>
      <c r="H52">
        <v>95.186999999999998</v>
      </c>
      <c r="I52">
        <v>-5.1459999999999999</v>
      </c>
      <c r="J52">
        <v>-489.86599999999999</v>
      </c>
      <c r="L52">
        <v>-21980</v>
      </c>
      <c r="M52">
        <v>8</v>
      </c>
      <c r="N52">
        <v>214.86799999999999</v>
      </c>
      <c r="O52">
        <v>356.50799999999998</v>
      </c>
      <c r="P52">
        <v>76602.138999999996</v>
      </c>
      <c r="Q52">
        <v>3437091</v>
      </c>
    </row>
    <row r="53" spans="1:17" x14ac:dyDescent="0.35">
      <c r="B53" s="13"/>
      <c r="C53" s="12"/>
      <c r="D53" s="5"/>
      <c r="G53">
        <v>10</v>
      </c>
      <c r="H53">
        <v>110.387</v>
      </c>
      <c r="I53">
        <v>14.701000000000001</v>
      </c>
      <c r="J53">
        <v>1622.7550000000001</v>
      </c>
      <c r="K53">
        <v>72812</v>
      </c>
      <c r="M53">
        <v>9</v>
      </c>
      <c r="N53">
        <v>245.06700000000001</v>
      </c>
      <c r="O53">
        <v>483.31900000000002</v>
      </c>
      <c r="P53">
        <v>118445.523</v>
      </c>
      <c r="Q53">
        <v>5314578</v>
      </c>
    </row>
    <row r="54" spans="1:17" x14ac:dyDescent="0.35">
      <c r="B54" s="13"/>
      <c r="C54" s="12"/>
      <c r="D54" s="5"/>
      <c r="G54">
        <v>11</v>
      </c>
      <c r="H54">
        <v>103.523</v>
      </c>
      <c r="I54">
        <v>274.37</v>
      </c>
      <c r="J54">
        <v>28403.508000000002</v>
      </c>
      <c r="K54">
        <v>1274448</v>
      </c>
      <c r="M54">
        <v>10</v>
      </c>
      <c r="N54">
        <v>244.79900000000001</v>
      </c>
      <c r="O54">
        <v>283.18599999999998</v>
      </c>
      <c r="P54">
        <v>69323.769</v>
      </c>
      <c r="Q54">
        <v>3110515</v>
      </c>
    </row>
    <row r="55" spans="1:17" x14ac:dyDescent="0.35">
      <c r="B55" s="13"/>
      <c r="C55" s="13"/>
      <c r="D55" s="5"/>
      <c r="M55">
        <v>11</v>
      </c>
      <c r="N55">
        <v>192.559</v>
      </c>
      <c r="O55">
        <v>177.548</v>
      </c>
      <c r="P55">
        <v>34188.499000000003</v>
      </c>
      <c r="Q55">
        <v>1534017</v>
      </c>
    </row>
    <row r="56" spans="1:17" x14ac:dyDescent="0.35">
      <c r="B56" s="13"/>
      <c r="C56" s="13"/>
      <c r="D56" s="5"/>
    </row>
    <row r="57" spans="1:17" x14ac:dyDescent="0.35">
      <c r="B57" s="13"/>
      <c r="C57" s="13"/>
      <c r="D57" s="5"/>
    </row>
    <row r="58" spans="1:17" x14ac:dyDescent="0.35">
      <c r="B58" s="13"/>
      <c r="C58" s="13"/>
      <c r="D58" s="5"/>
    </row>
    <row r="59" spans="1:17" x14ac:dyDescent="0.35">
      <c r="B59" s="5"/>
      <c r="C59" s="5"/>
      <c r="D59" s="5"/>
    </row>
    <row r="65" spans="2:5" x14ac:dyDescent="0.35">
      <c r="C65" s="1" t="s">
        <v>4</v>
      </c>
      <c r="D65" s="1" t="s">
        <v>13</v>
      </c>
      <c r="E65" s="1" t="s">
        <v>14</v>
      </c>
    </row>
    <row r="66" spans="2:5" x14ac:dyDescent="0.35">
      <c r="B66" t="s">
        <v>5</v>
      </c>
      <c r="C66">
        <f>AVERAGE(E3:E63)</f>
        <v>2020368.6511627906</v>
      </c>
      <c r="D66">
        <f>AVERAGE(K3:K63)</f>
        <v>1308967.5869565217</v>
      </c>
      <c r="E66">
        <f>AVERAGE(Q3:Q63)</f>
        <v>2071552.4390243902</v>
      </c>
    </row>
    <row r="67" spans="2:5" x14ac:dyDescent="0.35">
      <c r="B67" t="s">
        <v>6</v>
      </c>
      <c r="C67">
        <f>_xlfn.STDEV.S(E3:E63)</f>
        <v>1201901.1281752931</v>
      </c>
      <c r="D67">
        <f>_xlfn.STDEV.S(K3:K63)</f>
        <v>714908.2788556423</v>
      </c>
      <c r="E67">
        <f>_xlfn.STDEV.S(Q3:Q63)</f>
        <v>1139927.1541876053</v>
      </c>
    </row>
    <row r="68" spans="2:5" x14ac:dyDescent="0.35">
      <c r="B68" t="s">
        <v>7</v>
      </c>
      <c r="C68">
        <f>C67/SQRT(COUNT(E3:E63))</f>
        <v>183288.20372787683</v>
      </c>
      <c r="D68">
        <f>D67/SQRT(COUNT(K3:K63))</f>
        <v>105407.47510580659</v>
      </c>
      <c r="E68">
        <f>E67/SQRT(COUNT(Q3:Q63))</f>
        <v>178026.71194845141</v>
      </c>
    </row>
    <row r="70" spans="2:5" x14ac:dyDescent="0.35">
      <c r="B70" t="s">
        <v>9</v>
      </c>
      <c r="C70">
        <f t="shared" ref="C70:F72" si="0">C66/$C$66*100</f>
        <v>100</v>
      </c>
      <c r="D70" s="2">
        <f>D66/$C$66*100</f>
        <v>64.788551643937183</v>
      </c>
      <c r="E70" s="2">
        <f>E66/$C$66*100</f>
        <v>102.53338853937086</v>
      </c>
    </row>
    <row r="71" spans="2:5" x14ac:dyDescent="0.35">
      <c r="B71" t="s">
        <v>6</v>
      </c>
      <c r="C71" s="2">
        <f t="shared" si="0"/>
        <v>59.489199037193451</v>
      </c>
      <c r="D71" s="2">
        <f>D67/$C$66*100</f>
        <v>35.38504116286839</v>
      </c>
      <c r="E71" s="2">
        <f>E67/$C$66*100</f>
        <v>56.421740335930203</v>
      </c>
    </row>
    <row r="72" spans="2:5" x14ac:dyDescent="0.35">
      <c r="B72" t="s">
        <v>7</v>
      </c>
      <c r="C72" s="2">
        <f t="shared" si="0"/>
        <v>9.0720178034037637</v>
      </c>
      <c r="D72" s="2">
        <f>D68/$C$66*100</f>
        <v>5.217239687674871</v>
      </c>
      <c r="E72" s="2">
        <f>E68/$C$66*100</f>
        <v>8.8115954405643251</v>
      </c>
    </row>
  </sheetData>
  <conditionalFormatting sqref="K3:K54">
    <cfRule type="colorScale" priority="3">
      <colorScale>
        <cfvo type="min"/>
        <cfvo type="max"/>
        <color rgb="FFFCFCFF"/>
        <color rgb="FF63BE7B"/>
      </colorScale>
    </cfRule>
  </conditionalFormatting>
  <conditionalFormatting sqref="Q3:Q55">
    <cfRule type="colorScale" priority="2">
      <colorScale>
        <cfvo type="min"/>
        <cfvo type="max"/>
        <color rgb="FFFCFCFF"/>
        <color rgb="FF63BE7B"/>
      </colorScale>
    </cfRule>
  </conditionalFormatting>
  <conditionalFormatting sqref="Q3:R5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72"/>
  <sheetViews>
    <sheetView topLeftCell="C46" zoomScale="70" zoomScaleNormal="70" workbookViewId="0">
      <selection activeCell="D65" sqref="D65:E72"/>
    </sheetView>
  </sheetViews>
  <sheetFormatPr baseColWidth="10" defaultRowHeight="14.5" x14ac:dyDescent="0.35"/>
  <cols>
    <col min="2" max="2" width="14.7265625" bestFit="1" customWidth="1"/>
    <col min="5" max="5" width="13" bestFit="1" customWidth="1"/>
    <col min="17" max="17" width="14.81640625" bestFit="1" customWidth="1"/>
  </cols>
  <sheetData>
    <row r="1" spans="1:18" x14ac:dyDescent="0.35">
      <c r="A1" t="s">
        <v>4</v>
      </c>
      <c r="G1" t="s">
        <v>8</v>
      </c>
      <c r="M1" t="s">
        <v>10</v>
      </c>
    </row>
    <row r="2" spans="1:18" x14ac:dyDescent="0.35">
      <c r="B2" t="s">
        <v>0</v>
      </c>
      <c r="C2" t="s">
        <v>1</v>
      </c>
      <c r="D2" t="s">
        <v>2</v>
      </c>
      <c r="E2" t="s">
        <v>3</v>
      </c>
      <c r="H2" t="s">
        <v>0</v>
      </c>
      <c r="I2" t="s">
        <v>1</v>
      </c>
      <c r="J2" t="s">
        <v>2</v>
      </c>
      <c r="K2" t="s">
        <v>3</v>
      </c>
      <c r="N2" t="s">
        <v>0</v>
      </c>
      <c r="O2" t="s">
        <v>1</v>
      </c>
      <c r="P2" t="s">
        <v>2</v>
      </c>
      <c r="Q2" t="s">
        <v>3</v>
      </c>
    </row>
    <row r="3" spans="1:18" x14ac:dyDescent="0.35">
      <c r="A3">
        <v>1</v>
      </c>
      <c r="B3" s="13">
        <v>299.87</v>
      </c>
      <c r="C3" s="12">
        <v>725.78200000000004</v>
      </c>
      <c r="D3" s="5">
        <v>217640.459</v>
      </c>
      <c r="E3">
        <v>9765394</v>
      </c>
      <c r="G3">
        <v>1</v>
      </c>
      <c r="H3" s="12">
        <v>215.33600000000001</v>
      </c>
      <c r="I3" s="12">
        <v>123.432</v>
      </c>
      <c r="J3" s="5">
        <v>26579.457999999999</v>
      </c>
      <c r="K3">
        <v>1192604</v>
      </c>
      <c r="M3">
        <v>1</v>
      </c>
      <c r="N3" s="12">
        <v>246.58199999999999</v>
      </c>
      <c r="O3" s="12">
        <v>1079.5609999999999</v>
      </c>
      <c r="P3" s="11">
        <v>266200.82900000003</v>
      </c>
      <c r="Q3">
        <v>11944268</v>
      </c>
    </row>
    <row r="4" spans="1:18" x14ac:dyDescent="0.35">
      <c r="A4">
        <v>2</v>
      </c>
      <c r="B4" s="13">
        <v>243.90799999999999</v>
      </c>
      <c r="C4" s="12">
        <v>962.52499999999998</v>
      </c>
      <c r="D4" s="5">
        <v>234767.39300000001</v>
      </c>
      <c r="E4">
        <v>10533869</v>
      </c>
      <c r="G4">
        <v>2</v>
      </c>
      <c r="H4" s="12">
        <v>187.232</v>
      </c>
      <c r="I4" s="12">
        <v>179.81800000000001</v>
      </c>
      <c r="J4" s="5">
        <v>33667.654000000002</v>
      </c>
      <c r="K4">
        <v>1510647</v>
      </c>
      <c r="M4">
        <v>2</v>
      </c>
      <c r="N4" s="12">
        <v>326.12400000000002</v>
      </c>
      <c r="O4" s="12">
        <v>213.667</v>
      </c>
      <c r="P4" s="11">
        <v>69681.851999999999</v>
      </c>
      <c r="Q4">
        <v>3126582</v>
      </c>
    </row>
    <row r="5" spans="1:18" x14ac:dyDescent="0.35">
      <c r="A5">
        <v>3</v>
      </c>
      <c r="B5" s="13">
        <v>173.50399999999999</v>
      </c>
      <c r="C5" s="12">
        <v>920.64800000000002</v>
      </c>
      <c r="D5" s="5">
        <v>159735.72399999999</v>
      </c>
      <c r="E5">
        <v>7167244</v>
      </c>
      <c r="G5">
        <v>3</v>
      </c>
      <c r="H5" s="12">
        <v>192.53700000000001</v>
      </c>
      <c r="I5" s="12">
        <v>132.06200000000001</v>
      </c>
      <c r="J5" s="5">
        <v>25426.757000000001</v>
      </c>
      <c r="K5">
        <v>1140883</v>
      </c>
      <c r="M5">
        <v>3</v>
      </c>
      <c r="N5" s="12">
        <v>339.18400000000003</v>
      </c>
      <c r="O5" s="12">
        <v>1059.047</v>
      </c>
      <c r="P5" s="11">
        <v>359212.26199999999</v>
      </c>
      <c r="Q5">
        <v>16117634</v>
      </c>
    </row>
    <row r="6" spans="1:18" x14ac:dyDescent="0.35">
      <c r="A6">
        <v>4</v>
      </c>
      <c r="B6" s="13">
        <v>110.40900000000001</v>
      </c>
      <c r="C6" s="12">
        <v>1408.8989999999999</v>
      </c>
      <c r="D6" s="5">
        <v>155555.63500000001</v>
      </c>
      <c r="E6">
        <v>6979686</v>
      </c>
      <c r="G6">
        <v>4</v>
      </c>
      <c r="H6" s="12">
        <v>204.215</v>
      </c>
      <c r="I6" s="12">
        <v>163.88900000000001</v>
      </c>
      <c r="J6" s="5">
        <v>33468.565000000002</v>
      </c>
      <c r="K6">
        <v>1501714</v>
      </c>
      <c r="M6">
        <v>4</v>
      </c>
      <c r="N6" s="12">
        <v>269.49299999999999</v>
      </c>
      <c r="O6" s="12">
        <v>777.89</v>
      </c>
      <c r="P6" s="11">
        <v>209636.20499999999</v>
      </c>
      <c r="Q6">
        <v>9406248</v>
      </c>
    </row>
    <row r="7" spans="1:18" x14ac:dyDescent="0.35">
      <c r="A7">
        <v>5</v>
      </c>
      <c r="B7" s="13">
        <v>279.85700000000003</v>
      </c>
      <c r="C7" s="12">
        <v>1025.049</v>
      </c>
      <c r="D7" s="5">
        <v>286866.81199999998</v>
      </c>
      <c r="F7">
        <v>12871538</v>
      </c>
      <c r="G7">
        <v>5</v>
      </c>
      <c r="H7" s="12">
        <v>230.001</v>
      </c>
      <c r="I7" s="12">
        <v>152.595</v>
      </c>
      <c r="J7" s="5">
        <v>35097.07</v>
      </c>
      <c r="K7">
        <v>1574784</v>
      </c>
      <c r="M7">
        <v>5</v>
      </c>
      <c r="N7" s="12">
        <v>258.952</v>
      </c>
      <c r="O7" s="12">
        <v>126.872</v>
      </c>
      <c r="P7" s="11">
        <v>32853.781000000003</v>
      </c>
      <c r="Q7" s="5">
        <v>1474129</v>
      </c>
    </row>
    <row r="8" spans="1:18" x14ac:dyDescent="0.35">
      <c r="A8">
        <v>6</v>
      </c>
      <c r="B8" s="13">
        <v>187.09899999999999</v>
      </c>
      <c r="C8" s="12">
        <v>486.97800000000001</v>
      </c>
      <c r="D8" s="5">
        <v>91112.877999999997</v>
      </c>
      <c r="E8">
        <v>4088179</v>
      </c>
      <c r="G8">
        <v>6</v>
      </c>
      <c r="H8" s="12">
        <v>165.101</v>
      </c>
      <c r="I8" s="12">
        <v>196.36099999999999</v>
      </c>
      <c r="J8" s="5">
        <v>32419.475999999999</v>
      </c>
      <c r="K8">
        <v>1454642</v>
      </c>
      <c r="M8">
        <v>6</v>
      </c>
      <c r="N8" s="12">
        <v>248.36500000000001</v>
      </c>
      <c r="O8" s="12">
        <v>808.70600000000002</v>
      </c>
      <c r="P8" s="11">
        <v>200854.538</v>
      </c>
      <c r="Q8">
        <v>9012220</v>
      </c>
    </row>
    <row r="9" spans="1:18" x14ac:dyDescent="0.35">
      <c r="A9">
        <v>7</v>
      </c>
      <c r="B9" s="13">
        <v>199.22300000000001</v>
      </c>
      <c r="C9" s="12">
        <v>946.75599999999997</v>
      </c>
      <c r="D9" s="5">
        <v>188615.30300000001</v>
      </c>
      <c r="E9">
        <v>8463053</v>
      </c>
      <c r="G9">
        <v>7</v>
      </c>
      <c r="H9" s="12">
        <v>180.36799999999999</v>
      </c>
      <c r="I9" s="12">
        <v>213.517</v>
      </c>
      <c r="J9" s="5">
        <v>38511.557999999997</v>
      </c>
      <c r="K9">
        <v>1727990</v>
      </c>
      <c r="M9">
        <v>7</v>
      </c>
      <c r="N9" s="12">
        <v>212.327</v>
      </c>
      <c r="O9" s="12">
        <v>672.60400000000004</v>
      </c>
      <c r="P9" s="11">
        <v>142812.158</v>
      </c>
      <c r="Q9">
        <v>6407894</v>
      </c>
    </row>
    <row r="10" spans="1:18" x14ac:dyDescent="0.35">
      <c r="A10">
        <v>8</v>
      </c>
      <c r="B10" s="13">
        <v>171.40899999999999</v>
      </c>
      <c r="C10" s="12">
        <v>929.79399999999998</v>
      </c>
      <c r="D10" s="5">
        <v>159374.67600000001</v>
      </c>
      <c r="E10">
        <v>7151044</v>
      </c>
      <c r="G10">
        <v>8</v>
      </c>
      <c r="H10" s="12">
        <v>193.45</v>
      </c>
      <c r="I10" s="12">
        <v>55.773000000000003</v>
      </c>
      <c r="J10" s="5">
        <v>10789.316000000001</v>
      </c>
      <c r="K10">
        <v>484110</v>
      </c>
      <c r="M10">
        <v>8</v>
      </c>
      <c r="N10" s="12">
        <v>202.87799999999999</v>
      </c>
      <c r="O10" s="12">
        <v>678.65499999999997</v>
      </c>
      <c r="P10" s="11">
        <v>137684.09599999999</v>
      </c>
      <c r="Q10">
        <v>6177801</v>
      </c>
    </row>
    <row r="11" spans="1:18" x14ac:dyDescent="0.35">
      <c r="A11">
        <v>9</v>
      </c>
      <c r="B11" s="13">
        <v>219.905</v>
      </c>
      <c r="C11" s="12">
        <v>1316.9190000000001</v>
      </c>
      <c r="D11" s="5">
        <v>289596.95899999997</v>
      </c>
      <c r="F11">
        <v>12994038</v>
      </c>
      <c r="G11">
        <v>9</v>
      </c>
      <c r="H11" s="12">
        <v>169.26900000000001</v>
      </c>
      <c r="I11" s="12">
        <v>-89.436000000000007</v>
      </c>
      <c r="J11" s="5">
        <v>-15138.74</v>
      </c>
      <c r="L11">
        <v>-679266</v>
      </c>
      <c r="M11">
        <v>9</v>
      </c>
      <c r="N11" s="12">
        <v>255.20699999999999</v>
      </c>
      <c r="O11" s="12">
        <v>733.84799999999996</v>
      </c>
      <c r="P11" s="11">
        <v>187283.50399999999</v>
      </c>
      <c r="Q11">
        <v>8403296</v>
      </c>
    </row>
    <row r="12" spans="1:18" x14ac:dyDescent="0.35">
      <c r="A12">
        <v>10</v>
      </c>
      <c r="B12" s="13">
        <v>221.376</v>
      </c>
      <c r="C12" s="12">
        <v>983.84799999999996</v>
      </c>
      <c r="D12" s="5">
        <v>217800.14499999999</v>
      </c>
      <c r="E12">
        <v>9772559</v>
      </c>
      <c r="G12">
        <v>10</v>
      </c>
      <c r="H12" s="12">
        <v>288.25900000000001</v>
      </c>
      <c r="I12" s="12">
        <v>51.838000000000001</v>
      </c>
      <c r="J12" s="5">
        <v>14942.794</v>
      </c>
      <c r="K12">
        <v>670474</v>
      </c>
      <c r="M12">
        <v>10</v>
      </c>
      <c r="N12" s="12">
        <v>176.98</v>
      </c>
      <c r="O12" s="12">
        <v>2357.7739999999999</v>
      </c>
      <c r="P12" s="11">
        <v>417279.73700000002</v>
      </c>
      <c r="Q12">
        <v>18723086</v>
      </c>
    </row>
    <row r="13" spans="1:18" x14ac:dyDescent="0.35">
      <c r="A13">
        <v>11</v>
      </c>
      <c r="B13" s="13">
        <v>138.66900000000001</v>
      </c>
      <c r="C13" s="12">
        <v>556.49400000000003</v>
      </c>
      <c r="D13" s="5">
        <v>77168.494000000006</v>
      </c>
      <c r="E13">
        <v>3462503</v>
      </c>
      <c r="G13">
        <v>11</v>
      </c>
      <c r="H13" s="12">
        <v>166.17099999999999</v>
      </c>
      <c r="I13" s="12">
        <v>228.41800000000001</v>
      </c>
      <c r="J13" s="5">
        <v>37956.569000000003</v>
      </c>
      <c r="K13" s="5">
        <v>1703088</v>
      </c>
      <c r="M13">
        <v>11</v>
      </c>
      <c r="N13" s="12">
        <v>241.56800000000001</v>
      </c>
      <c r="O13" s="12">
        <v>866.86500000000001</v>
      </c>
      <c r="P13" s="11">
        <v>209406.65</v>
      </c>
      <c r="Q13">
        <v>9395948</v>
      </c>
    </row>
    <row r="14" spans="1:18" x14ac:dyDescent="0.35">
      <c r="A14">
        <v>12</v>
      </c>
      <c r="B14" s="13">
        <v>163.20699999999999</v>
      </c>
      <c r="C14" s="12">
        <v>1088.193</v>
      </c>
      <c r="D14" s="5">
        <v>177600.82199999999</v>
      </c>
      <c r="E14">
        <v>7968840</v>
      </c>
      <c r="G14">
        <v>12</v>
      </c>
      <c r="H14" s="12">
        <v>227.10400000000001</v>
      </c>
      <c r="I14" s="12">
        <v>205.25800000000001</v>
      </c>
      <c r="J14" s="5">
        <v>46614.923000000003</v>
      </c>
      <c r="K14">
        <v>2091583</v>
      </c>
      <c r="M14">
        <v>12</v>
      </c>
      <c r="N14" s="12">
        <v>168.86799999999999</v>
      </c>
      <c r="O14" s="12">
        <v>2800.1619999999998</v>
      </c>
      <c r="P14" s="11">
        <v>472857.56300000002</v>
      </c>
      <c r="R14">
        <v>21216829</v>
      </c>
    </row>
    <row r="15" spans="1:18" x14ac:dyDescent="0.35">
      <c r="A15">
        <v>13</v>
      </c>
      <c r="B15" s="13">
        <v>150.303</v>
      </c>
      <c r="C15" s="12">
        <v>1116.6120000000001</v>
      </c>
      <c r="D15" s="5">
        <v>167830.04</v>
      </c>
      <c r="E15">
        <v>7530431</v>
      </c>
      <c r="G15">
        <v>13</v>
      </c>
      <c r="H15" s="12">
        <v>270.51900000000001</v>
      </c>
      <c r="I15" s="12">
        <v>151.553</v>
      </c>
      <c r="J15" s="5">
        <v>40997.997000000003</v>
      </c>
      <c r="K15">
        <v>1839555</v>
      </c>
      <c r="M15">
        <v>13</v>
      </c>
      <c r="N15">
        <v>190.68700000000001</v>
      </c>
      <c r="O15">
        <v>578.44000000000005</v>
      </c>
      <c r="P15" s="11">
        <v>110300.81600000001</v>
      </c>
      <c r="Q15">
        <v>4949130</v>
      </c>
    </row>
    <row r="16" spans="1:18" x14ac:dyDescent="0.35">
      <c r="A16">
        <v>14</v>
      </c>
      <c r="B16" s="13">
        <v>159.41800000000001</v>
      </c>
      <c r="C16" s="12">
        <v>1067.5060000000001</v>
      </c>
      <c r="D16" s="5">
        <v>170179.97200000001</v>
      </c>
      <c r="E16">
        <v>7635871</v>
      </c>
      <c r="G16">
        <v>14</v>
      </c>
      <c r="H16" s="12">
        <v>262.47300000000001</v>
      </c>
      <c r="I16" s="12">
        <v>231.65100000000001</v>
      </c>
      <c r="J16" s="5">
        <v>60801.99</v>
      </c>
      <c r="K16">
        <v>2728148</v>
      </c>
      <c r="M16">
        <v>14</v>
      </c>
      <c r="N16" s="12">
        <v>212.88499999999999</v>
      </c>
      <c r="O16" s="12">
        <v>512.99199999999996</v>
      </c>
      <c r="P16" s="11">
        <v>109208.133</v>
      </c>
      <c r="Q16">
        <v>4900102</v>
      </c>
    </row>
    <row r="17" spans="1:18" x14ac:dyDescent="0.35">
      <c r="A17">
        <v>15</v>
      </c>
      <c r="B17" s="13">
        <v>155.94200000000001</v>
      </c>
      <c r="C17" s="12">
        <v>926.17600000000004</v>
      </c>
      <c r="D17" s="5">
        <v>144429.25200000001</v>
      </c>
      <c r="E17">
        <v>6480452</v>
      </c>
      <c r="G17">
        <v>15</v>
      </c>
      <c r="H17" s="12">
        <v>162.98400000000001</v>
      </c>
      <c r="I17" s="12">
        <v>219.06100000000001</v>
      </c>
      <c r="J17" s="5">
        <v>35703.451999999997</v>
      </c>
      <c r="K17">
        <v>1601992</v>
      </c>
      <c r="M17">
        <v>15</v>
      </c>
      <c r="N17" s="12">
        <v>239.20500000000001</v>
      </c>
      <c r="O17" s="12">
        <v>1183.1379999999999</v>
      </c>
      <c r="P17" s="5">
        <v>283012.95899999997</v>
      </c>
      <c r="Q17">
        <v>12698618</v>
      </c>
    </row>
    <row r="18" spans="1:18" x14ac:dyDescent="0.35">
      <c r="A18">
        <v>16</v>
      </c>
      <c r="B18" s="13">
        <v>178.98599999999999</v>
      </c>
      <c r="C18" s="12">
        <v>642.41</v>
      </c>
      <c r="D18" s="5">
        <v>114982.56</v>
      </c>
      <c r="E18">
        <v>5159197</v>
      </c>
      <c r="G18">
        <v>16</v>
      </c>
      <c r="H18" s="12">
        <v>273.39400000000001</v>
      </c>
      <c r="I18" s="12">
        <v>213.56299999999999</v>
      </c>
      <c r="J18" s="5">
        <v>58386.756999999998</v>
      </c>
      <c r="K18">
        <v>2619778</v>
      </c>
      <c r="M18">
        <v>16</v>
      </c>
      <c r="N18" s="12">
        <v>229.28800000000001</v>
      </c>
      <c r="O18" s="12">
        <v>919.04700000000003</v>
      </c>
      <c r="P18" s="5">
        <v>210726.28</v>
      </c>
      <c r="Q18">
        <v>9455159</v>
      </c>
    </row>
    <row r="19" spans="1:18" x14ac:dyDescent="0.35">
      <c r="A19">
        <v>17</v>
      </c>
      <c r="B19" s="13">
        <v>200.42599999999999</v>
      </c>
      <c r="C19" s="12">
        <v>822.61599999999999</v>
      </c>
      <c r="D19" s="5">
        <v>164873.726</v>
      </c>
      <c r="E19">
        <v>7397783</v>
      </c>
      <c r="G19">
        <v>17</v>
      </c>
      <c r="H19" s="12">
        <v>169.26900000000001</v>
      </c>
      <c r="I19" s="12">
        <v>283.51400000000001</v>
      </c>
      <c r="J19" s="5">
        <v>47990.091999999997</v>
      </c>
      <c r="K19">
        <v>2153286</v>
      </c>
      <c r="M19">
        <v>17</v>
      </c>
      <c r="N19" s="12">
        <v>302.99099999999999</v>
      </c>
      <c r="O19" s="12">
        <v>793.08</v>
      </c>
      <c r="P19" s="5">
        <v>240295.81700000001</v>
      </c>
      <c r="Q19">
        <v>10781926</v>
      </c>
    </row>
    <row r="20" spans="1:18" x14ac:dyDescent="0.35">
      <c r="A20">
        <v>18</v>
      </c>
      <c r="B20" s="13">
        <v>214.28899999999999</v>
      </c>
      <c r="C20" s="12">
        <v>811.38199999999995</v>
      </c>
      <c r="D20" s="5">
        <v>173869.97099999999</v>
      </c>
      <c r="E20">
        <v>7801439</v>
      </c>
      <c r="G20">
        <v>18</v>
      </c>
      <c r="H20" s="12">
        <v>173.68199999999999</v>
      </c>
      <c r="I20" s="12">
        <v>203.24199999999999</v>
      </c>
      <c r="J20" s="5">
        <v>35299.502</v>
      </c>
      <c r="K20">
        <v>1583867</v>
      </c>
      <c r="M20">
        <v>18</v>
      </c>
      <c r="N20" s="12">
        <v>220.66300000000001</v>
      </c>
      <c r="O20" s="12">
        <v>1364.722</v>
      </c>
      <c r="P20" s="5">
        <v>301143.31599999999</v>
      </c>
      <c r="Q20">
        <v>13512116</v>
      </c>
    </row>
    <row r="21" spans="1:18" x14ac:dyDescent="0.35">
      <c r="A21">
        <v>19</v>
      </c>
      <c r="B21" s="13">
        <v>178.54</v>
      </c>
      <c r="C21" s="12">
        <v>907.904</v>
      </c>
      <c r="D21" s="5">
        <v>162097.601</v>
      </c>
      <c r="E21">
        <v>7273220</v>
      </c>
      <c r="G21">
        <v>19</v>
      </c>
      <c r="H21" s="12">
        <v>238.916</v>
      </c>
      <c r="I21" s="12">
        <v>230.01900000000001</v>
      </c>
      <c r="J21" s="5">
        <v>54955.108</v>
      </c>
      <c r="K21">
        <v>2465802</v>
      </c>
      <c r="M21">
        <v>1</v>
      </c>
      <c r="N21" s="12">
        <v>267.911</v>
      </c>
      <c r="O21" s="12">
        <v>898.76700000000005</v>
      </c>
      <c r="P21" s="5">
        <v>240789.53899999999</v>
      </c>
      <c r="Q21">
        <v>10804079</v>
      </c>
    </row>
    <row r="22" spans="1:18" x14ac:dyDescent="0.35">
      <c r="A22">
        <v>20</v>
      </c>
      <c r="B22" s="13">
        <v>145.62299999999999</v>
      </c>
      <c r="C22" s="12">
        <v>969.75099999999998</v>
      </c>
      <c r="D22" s="5">
        <v>141217.66399999999</v>
      </c>
      <c r="E22">
        <v>6336350</v>
      </c>
      <c r="G22">
        <v>1</v>
      </c>
      <c r="H22" s="12">
        <v>244.68799999999999</v>
      </c>
      <c r="I22" s="12">
        <v>8.0350000000000001</v>
      </c>
      <c r="J22" s="5">
        <v>1966.174</v>
      </c>
      <c r="K22">
        <v>88221</v>
      </c>
      <c r="M22">
        <v>2</v>
      </c>
      <c r="N22" s="12">
        <v>267.84399999999999</v>
      </c>
      <c r="O22" s="12">
        <v>912.18100000000004</v>
      </c>
      <c r="P22" s="5">
        <v>244322.215</v>
      </c>
      <c r="Q22">
        <v>10962588</v>
      </c>
    </row>
    <row r="23" spans="1:18" x14ac:dyDescent="0.35">
      <c r="A23">
        <v>21</v>
      </c>
      <c r="B23" s="13">
        <v>206.31</v>
      </c>
      <c r="C23" s="12">
        <v>856.91</v>
      </c>
      <c r="D23" s="5">
        <v>176788.99900000001</v>
      </c>
      <c r="E23">
        <v>7932414</v>
      </c>
      <c r="G23">
        <v>2</v>
      </c>
      <c r="H23" s="12">
        <v>152.86600000000001</v>
      </c>
      <c r="I23" s="12">
        <v>17.257999999999999</v>
      </c>
      <c r="J23" s="5">
        <v>2638.2350000000001</v>
      </c>
      <c r="K23">
        <v>118376</v>
      </c>
      <c r="M23">
        <v>3</v>
      </c>
      <c r="N23" s="12">
        <v>227.79499999999999</v>
      </c>
      <c r="O23" s="12">
        <v>875.548</v>
      </c>
      <c r="P23" s="5">
        <v>199444.913</v>
      </c>
      <c r="Q23">
        <v>8948971</v>
      </c>
    </row>
    <row r="24" spans="1:18" x14ac:dyDescent="0.35">
      <c r="A24">
        <v>1</v>
      </c>
      <c r="B24" s="13">
        <v>129.24199999999999</v>
      </c>
      <c r="C24" s="12">
        <v>148.11199999999999</v>
      </c>
      <c r="D24" s="5">
        <v>19142.205000000002</v>
      </c>
      <c r="E24">
        <v>858899</v>
      </c>
      <c r="G24">
        <v>3</v>
      </c>
      <c r="H24" s="12">
        <v>231.62799999999999</v>
      </c>
      <c r="I24" s="12">
        <v>81.274000000000001</v>
      </c>
      <c r="J24" s="5">
        <v>18825.285</v>
      </c>
      <c r="K24">
        <v>844679</v>
      </c>
      <c r="M24">
        <v>4</v>
      </c>
      <c r="N24" s="12">
        <v>379.524</v>
      </c>
      <c r="O24" s="12">
        <v>786.35400000000004</v>
      </c>
      <c r="P24" s="5">
        <v>298440.13699999999</v>
      </c>
      <c r="Q24" s="5">
        <v>13390826</v>
      </c>
    </row>
    <row r="25" spans="1:18" x14ac:dyDescent="0.35">
      <c r="A25">
        <v>2</v>
      </c>
      <c r="B25" s="13">
        <v>208.071</v>
      </c>
      <c r="C25" s="12">
        <v>229.22499999999999</v>
      </c>
      <c r="D25" s="5">
        <v>47694.991000000002</v>
      </c>
      <c r="E25">
        <v>2140045</v>
      </c>
      <c r="G25">
        <v>4</v>
      </c>
      <c r="H25" s="12">
        <v>153.71299999999999</v>
      </c>
      <c r="I25" s="12">
        <v>53.381999999999998</v>
      </c>
      <c r="J25" s="5">
        <v>8205.5280000000002</v>
      </c>
      <c r="K25" s="5">
        <v>368177</v>
      </c>
      <c r="M25">
        <v>5</v>
      </c>
      <c r="N25" s="12">
        <v>301.54199999999997</v>
      </c>
      <c r="O25" s="12">
        <v>741.755</v>
      </c>
      <c r="P25" s="5">
        <v>223670.16099999999</v>
      </c>
      <c r="Q25" s="5">
        <v>10035943</v>
      </c>
    </row>
    <row r="26" spans="1:18" x14ac:dyDescent="0.35">
      <c r="A26">
        <v>3</v>
      </c>
      <c r="B26" s="13">
        <v>182.976</v>
      </c>
      <c r="C26" s="12">
        <v>313.959</v>
      </c>
      <c r="D26" s="5">
        <v>57446.896000000001</v>
      </c>
      <c r="E26">
        <v>2577607</v>
      </c>
      <c r="G26">
        <v>5</v>
      </c>
      <c r="H26">
        <v>139.44900000000001</v>
      </c>
      <c r="I26">
        <v>174.452</v>
      </c>
      <c r="J26">
        <v>24327.187999999998</v>
      </c>
      <c r="K26">
        <v>1091546</v>
      </c>
      <c r="M26">
        <v>6</v>
      </c>
      <c r="N26" s="12">
        <v>270.63</v>
      </c>
      <c r="O26" s="12">
        <v>1719.5440000000001</v>
      </c>
      <c r="P26" s="5">
        <v>465360.13500000001</v>
      </c>
      <c r="R26">
        <v>20880424</v>
      </c>
    </row>
    <row r="27" spans="1:18" x14ac:dyDescent="0.35">
      <c r="A27">
        <v>4</v>
      </c>
      <c r="B27" s="13">
        <v>190.50899999999999</v>
      </c>
      <c r="C27" s="12">
        <v>463.70600000000002</v>
      </c>
      <c r="D27" s="5">
        <v>88339.918999999994</v>
      </c>
      <c r="E27">
        <v>3963758</v>
      </c>
      <c r="G27">
        <v>6</v>
      </c>
      <c r="H27">
        <v>175.755</v>
      </c>
      <c r="I27">
        <v>183.06</v>
      </c>
      <c r="J27">
        <v>32173.562000000002</v>
      </c>
      <c r="K27">
        <v>1443608</v>
      </c>
      <c r="M27">
        <v>7</v>
      </c>
      <c r="N27" s="12">
        <v>325.05500000000001</v>
      </c>
      <c r="O27" s="12">
        <v>1016.103</v>
      </c>
      <c r="P27" s="5">
        <v>330288.8</v>
      </c>
      <c r="Q27">
        <v>14819856</v>
      </c>
    </row>
    <row r="28" spans="1:18" x14ac:dyDescent="0.35">
      <c r="A28">
        <v>5</v>
      </c>
      <c r="B28" s="13">
        <v>142.614</v>
      </c>
      <c r="C28" s="12">
        <v>443.57900000000001</v>
      </c>
      <c r="D28" s="5">
        <v>63260.481</v>
      </c>
      <c r="E28">
        <v>2838459</v>
      </c>
      <c r="G28">
        <v>7</v>
      </c>
      <c r="H28">
        <v>188.28</v>
      </c>
      <c r="I28">
        <v>303.07299999999998</v>
      </c>
      <c r="J28">
        <v>57062.491000000002</v>
      </c>
      <c r="K28">
        <v>2560359</v>
      </c>
      <c r="M28">
        <v>8</v>
      </c>
      <c r="N28" s="12">
        <v>339.14</v>
      </c>
      <c r="O28" s="12">
        <v>617.93200000000002</v>
      </c>
      <c r="P28" s="5">
        <v>209565.46599999999</v>
      </c>
      <c r="Q28">
        <v>9403074</v>
      </c>
    </row>
    <row r="29" spans="1:18" x14ac:dyDescent="0.35">
      <c r="A29">
        <v>6</v>
      </c>
      <c r="B29" s="13">
        <v>198.309</v>
      </c>
      <c r="C29" s="12">
        <v>410.423</v>
      </c>
      <c r="D29" s="5">
        <v>81390.547999999995</v>
      </c>
      <c r="E29">
        <v>3651944</v>
      </c>
      <c r="G29">
        <v>8</v>
      </c>
      <c r="H29">
        <v>247.31800000000001</v>
      </c>
      <c r="I29">
        <v>388.54899999999998</v>
      </c>
      <c r="J29">
        <v>96095.028000000006</v>
      </c>
      <c r="K29">
        <v>4311725</v>
      </c>
      <c r="M29">
        <v>9</v>
      </c>
      <c r="N29" s="12">
        <v>239.495</v>
      </c>
      <c r="O29" s="12">
        <v>852.32</v>
      </c>
      <c r="P29" s="5">
        <v>204126.546</v>
      </c>
      <c r="Q29" s="5">
        <v>9159033</v>
      </c>
    </row>
    <row r="30" spans="1:18" x14ac:dyDescent="0.35">
      <c r="A30">
        <v>7</v>
      </c>
      <c r="B30" s="13">
        <v>268.334</v>
      </c>
      <c r="C30" s="12">
        <v>759.07</v>
      </c>
      <c r="D30" s="5">
        <v>203684.68599999999</v>
      </c>
      <c r="E30">
        <v>9139207</v>
      </c>
      <c r="G30">
        <v>9</v>
      </c>
      <c r="H30">
        <v>203.41300000000001</v>
      </c>
      <c r="I30">
        <v>165.43600000000001</v>
      </c>
      <c r="J30">
        <v>33651.83</v>
      </c>
      <c r="K30">
        <v>1509937</v>
      </c>
      <c r="M30">
        <v>10</v>
      </c>
      <c r="N30" s="12">
        <v>267.8</v>
      </c>
      <c r="O30" s="12">
        <v>741.70399999999995</v>
      </c>
      <c r="P30" s="5">
        <v>198627.853</v>
      </c>
      <c r="Q30">
        <v>8912310</v>
      </c>
    </row>
    <row r="31" spans="1:18" x14ac:dyDescent="0.35">
      <c r="A31">
        <v>8</v>
      </c>
      <c r="B31" s="13">
        <v>260.846</v>
      </c>
      <c r="C31" s="12">
        <v>685.22900000000004</v>
      </c>
      <c r="D31" s="5">
        <v>178739.25899999999</v>
      </c>
      <c r="E31">
        <v>8019921</v>
      </c>
      <c r="G31">
        <v>10</v>
      </c>
      <c r="H31">
        <v>170.31700000000001</v>
      </c>
      <c r="I31">
        <v>147.46600000000001</v>
      </c>
      <c r="J31">
        <v>25115.966</v>
      </c>
      <c r="K31">
        <v>1126938</v>
      </c>
      <c r="M31">
        <v>11</v>
      </c>
      <c r="N31" s="12">
        <v>245.06700000000001</v>
      </c>
      <c r="O31" s="12">
        <v>2090.3670000000002</v>
      </c>
      <c r="P31" s="5">
        <v>512279.78700000001</v>
      </c>
      <c r="R31">
        <v>22985680</v>
      </c>
    </row>
    <row r="32" spans="1:18" x14ac:dyDescent="0.35">
      <c r="A32">
        <v>9</v>
      </c>
      <c r="B32" s="13">
        <v>244.822</v>
      </c>
      <c r="C32" s="12">
        <v>718.197</v>
      </c>
      <c r="D32" s="5">
        <v>175830.149</v>
      </c>
      <c r="E32">
        <v>7889391</v>
      </c>
      <c r="G32">
        <v>11</v>
      </c>
      <c r="H32">
        <v>150.66</v>
      </c>
      <c r="I32">
        <v>149.30500000000001</v>
      </c>
      <c r="J32">
        <v>22494.179</v>
      </c>
      <c r="K32">
        <v>1009300</v>
      </c>
      <c r="M32">
        <v>12</v>
      </c>
      <c r="N32" s="12">
        <v>331.18299999999999</v>
      </c>
      <c r="O32" s="12">
        <v>1574.6510000000001</v>
      </c>
      <c r="P32" s="5">
        <v>521498.36599999998</v>
      </c>
      <c r="R32">
        <v>23399312</v>
      </c>
    </row>
    <row r="33" spans="1:18" x14ac:dyDescent="0.35">
      <c r="A33">
        <v>10</v>
      </c>
      <c r="B33" s="13">
        <v>212.149</v>
      </c>
      <c r="C33" s="12">
        <v>699.91700000000003</v>
      </c>
      <c r="D33" s="5">
        <v>148486.785</v>
      </c>
      <c r="E33">
        <v>6662511</v>
      </c>
      <c r="G33">
        <v>12</v>
      </c>
      <c r="H33">
        <v>160.53299999999999</v>
      </c>
      <c r="I33">
        <v>149.10300000000001</v>
      </c>
      <c r="J33">
        <v>23935.896000000001</v>
      </c>
      <c r="K33">
        <v>1073989</v>
      </c>
      <c r="M33">
        <v>13</v>
      </c>
      <c r="N33" s="12">
        <v>291.178</v>
      </c>
      <c r="O33" s="12">
        <v>1068.8050000000001</v>
      </c>
      <c r="P33" s="5">
        <v>311213.12199999997</v>
      </c>
      <c r="Q33">
        <v>13963942</v>
      </c>
    </row>
    <row r="34" spans="1:18" x14ac:dyDescent="0.35">
      <c r="A34">
        <v>11</v>
      </c>
      <c r="B34" s="13">
        <v>240.565</v>
      </c>
      <c r="C34" s="12">
        <v>852.42499999999995</v>
      </c>
      <c r="D34" s="5">
        <v>205063.57699999999</v>
      </c>
      <c r="E34">
        <v>9201077</v>
      </c>
      <c r="G34">
        <v>13</v>
      </c>
      <c r="H34">
        <v>208.071</v>
      </c>
      <c r="I34">
        <v>82.909000000000006</v>
      </c>
      <c r="J34">
        <v>17250.826000000001</v>
      </c>
      <c r="K34">
        <v>774034</v>
      </c>
      <c r="M34">
        <v>14</v>
      </c>
      <c r="N34" s="12">
        <v>268</v>
      </c>
      <c r="O34" s="12">
        <v>1098.479</v>
      </c>
      <c r="P34" s="5">
        <v>294392.36599999998</v>
      </c>
      <c r="Q34">
        <v>13209205</v>
      </c>
    </row>
    <row r="35" spans="1:18" x14ac:dyDescent="0.35">
      <c r="A35">
        <v>12</v>
      </c>
      <c r="B35" s="13">
        <v>232.11799999999999</v>
      </c>
      <c r="C35" s="12">
        <v>717.803</v>
      </c>
      <c r="D35" s="5">
        <v>166615.06899999999</v>
      </c>
      <c r="E35">
        <v>7475916</v>
      </c>
      <c r="G35">
        <v>14</v>
      </c>
      <c r="H35">
        <v>160.845</v>
      </c>
      <c r="I35">
        <v>100.69</v>
      </c>
      <c r="J35">
        <v>16195.474</v>
      </c>
      <c r="K35">
        <v>726681</v>
      </c>
      <c r="M35">
        <v>15</v>
      </c>
      <c r="N35">
        <v>186.78700000000001</v>
      </c>
      <c r="O35">
        <v>821.40099999999995</v>
      </c>
      <c r="P35">
        <v>153426.701</v>
      </c>
      <c r="Q35">
        <v>6884162</v>
      </c>
    </row>
    <row r="36" spans="1:18" x14ac:dyDescent="0.35">
      <c r="A36">
        <v>13</v>
      </c>
      <c r="B36" s="13">
        <v>180.078</v>
      </c>
      <c r="C36" s="12">
        <v>474.39800000000002</v>
      </c>
      <c r="D36" s="5">
        <v>85428.824999999997</v>
      </c>
      <c r="E36">
        <v>3833139</v>
      </c>
      <c r="G36">
        <v>15</v>
      </c>
      <c r="H36">
        <v>230.84800000000001</v>
      </c>
      <c r="I36">
        <v>-32.674999999999997</v>
      </c>
      <c r="J36">
        <v>-7542.8710000000001</v>
      </c>
      <c r="L36">
        <v>-338444</v>
      </c>
      <c r="M36">
        <v>16</v>
      </c>
      <c r="N36">
        <v>284.24700000000001</v>
      </c>
      <c r="O36">
        <v>1333.75</v>
      </c>
      <c r="P36">
        <v>379114.80699999997</v>
      </c>
      <c r="Q36">
        <v>17010649</v>
      </c>
    </row>
    <row r="37" spans="1:18" x14ac:dyDescent="0.35">
      <c r="A37">
        <v>14</v>
      </c>
      <c r="B37" s="13">
        <v>207.11199999999999</v>
      </c>
      <c r="C37" s="12">
        <v>546.35299999999995</v>
      </c>
      <c r="D37" s="5">
        <v>113156.304</v>
      </c>
      <c r="E37">
        <v>5077254</v>
      </c>
      <c r="G37">
        <v>16</v>
      </c>
      <c r="H37">
        <v>235.72900000000001</v>
      </c>
      <c r="I37">
        <v>270.661</v>
      </c>
      <c r="J37">
        <v>63802.521000000001</v>
      </c>
      <c r="K37">
        <v>2862780</v>
      </c>
      <c r="M37">
        <v>17</v>
      </c>
      <c r="N37">
        <v>301.16300000000001</v>
      </c>
      <c r="O37">
        <v>1652.143</v>
      </c>
      <c r="P37">
        <v>497564.43099999998</v>
      </c>
      <c r="R37">
        <v>22325411</v>
      </c>
    </row>
    <row r="38" spans="1:18" x14ac:dyDescent="0.35">
      <c r="A38">
        <v>15</v>
      </c>
      <c r="B38" s="13">
        <v>332.09699999999998</v>
      </c>
      <c r="C38" s="12">
        <v>903.03899999999999</v>
      </c>
      <c r="D38" s="5">
        <v>299896.87599999999</v>
      </c>
      <c r="F38">
        <v>13456189</v>
      </c>
      <c r="G38">
        <v>17</v>
      </c>
      <c r="H38">
        <v>271.52100000000002</v>
      </c>
      <c r="I38">
        <v>223.06700000000001</v>
      </c>
      <c r="J38">
        <v>60567.353000000003</v>
      </c>
      <c r="K38">
        <v>2717620</v>
      </c>
      <c r="M38">
        <v>18</v>
      </c>
      <c r="N38">
        <v>293.92</v>
      </c>
      <c r="O38">
        <v>2287.4690000000001</v>
      </c>
      <c r="P38">
        <v>672332.49699999997</v>
      </c>
      <c r="R38">
        <v>30167147</v>
      </c>
    </row>
    <row r="39" spans="1:18" x14ac:dyDescent="0.35">
      <c r="A39">
        <v>16</v>
      </c>
      <c r="B39" s="13">
        <v>148.83199999999999</v>
      </c>
      <c r="C39" s="12">
        <v>648.50300000000004</v>
      </c>
      <c r="D39" s="5">
        <v>96517.944000000003</v>
      </c>
      <c r="E39">
        <v>4330701</v>
      </c>
      <c r="G39">
        <v>18</v>
      </c>
      <c r="H39">
        <v>151.97399999999999</v>
      </c>
      <c r="I39">
        <v>193.88300000000001</v>
      </c>
      <c r="J39">
        <v>29465.234</v>
      </c>
      <c r="K39">
        <v>1322087</v>
      </c>
      <c r="M39">
        <v>1</v>
      </c>
      <c r="N39">
        <v>239.82900000000001</v>
      </c>
      <c r="O39">
        <v>540.81500000000005</v>
      </c>
      <c r="P39">
        <v>129703.421</v>
      </c>
      <c r="Q39">
        <v>5819713</v>
      </c>
    </row>
    <row r="40" spans="1:18" x14ac:dyDescent="0.35">
      <c r="A40">
        <v>17</v>
      </c>
      <c r="B40" s="13">
        <v>237.37799999999999</v>
      </c>
      <c r="C40" s="12">
        <v>911.13099999999997</v>
      </c>
      <c r="D40" s="5">
        <v>216282.27299999999</v>
      </c>
      <c r="E40">
        <v>9704453</v>
      </c>
      <c r="G40">
        <v>19</v>
      </c>
      <c r="H40">
        <v>194.565</v>
      </c>
      <c r="I40">
        <v>322.87799999999999</v>
      </c>
      <c r="J40">
        <v>62820.671000000002</v>
      </c>
      <c r="K40">
        <v>2818725</v>
      </c>
      <c r="M40">
        <v>2</v>
      </c>
      <c r="N40">
        <v>291.20100000000002</v>
      </c>
      <c r="O40">
        <v>793.24099999999999</v>
      </c>
      <c r="P40">
        <v>230992.481</v>
      </c>
      <c r="Q40">
        <v>10364491</v>
      </c>
    </row>
    <row r="41" spans="1:18" x14ac:dyDescent="0.35">
      <c r="A41">
        <v>18</v>
      </c>
      <c r="B41" s="13">
        <v>151.417</v>
      </c>
      <c r="C41" s="12">
        <v>595.94299999999998</v>
      </c>
      <c r="D41" s="5">
        <v>90236</v>
      </c>
      <c r="E41">
        <v>4048834</v>
      </c>
      <c r="G41">
        <v>20</v>
      </c>
      <c r="H41">
        <v>186.67500000000001</v>
      </c>
      <c r="I41">
        <v>245.86699999999999</v>
      </c>
      <c r="J41">
        <v>45897.239000000001</v>
      </c>
      <c r="K41">
        <v>2059381</v>
      </c>
      <c r="M41">
        <v>3</v>
      </c>
      <c r="N41">
        <v>193.29400000000001</v>
      </c>
      <c r="O41">
        <v>769.52200000000005</v>
      </c>
      <c r="P41">
        <v>148744.31</v>
      </c>
      <c r="Q41">
        <v>6674066</v>
      </c>
    </row>
    <row r="42" spans="1:18" x14ac:dyDescent="0.35">
      <c r="A42">
        <v>19</v>
      </c>
      <c r="B42" s="13">
        <v>170.53899999999999</v>
      </c>
      <c r="C42" s="12">
        <v>412.79500000000002</v>
      </c>
      <c r="D42" s="5">
        <v>70397.885999999999</v>
      </c>
      <c r="E42">
        <v>3158710</v>
      </c>
      <c r="G42">
        <v>21</v>
      </c>
      <c r="H42">
        <v>166.37200000000001</v>
      </c>
      <c r="I42">
        <v>129.089</v>
      </c>
      <c r="J42">
        <v>21476.714</v>
      </c>
      <c r="K42">
        <v>963647</v>
      </c>
      <c r="M42">
        <v>4</v>
      </c>
      <c r="N42">
        <v>239.13900000000001</v>
      </c>
      <c r="O42">
        <v>596.65</v>
      </c>
      <c r="P42">
        <v>142682.02499999999</v>
      </c>
      <c r="Q42">
        <v>6402055</v>
      </c>
    </row>
    <row r="43" spans="1:18" x14ac:dyDescent="0.35">
      <c r="A43">
        <v>20</v>
      </c>
      <c r="B43" s="13">
        <v>218.857</v>
      </c>
      <c r="C43" s="12">
        <v>446.77699999999999</v>
      </c>
      <c r="D43" s="5">
        <v>97780.498000000007</v>
      </c>
      <c r="E43">
        <v>4387351</v>
      </c>
      <c r="G43">
        <v>1</v>
      </c>
      <c r="H43">
        <v>152.26400000000001</v>
      </c>
      <c r="I43">
        <v>111.236</v>
      </c>
      <c r="J43">
        <v>16937.205000000002</v>
      </c>
      <c r="K43">
        <v>759962</v>
      </c>
      <c r="M43">
        <v>5</v>
      </c>
      <c r="N43">
        <v>218.345</v>
      </c>
      <c r="O43">
        <v>1049.6420000000001</v>
      </c>
      <c r="P43">
        <v>229183.98699999999</v>
      </c>
      <c r="Q43">
        <v>10283345</v>
      </c>
    </row>
    <row r="44" spans="1:18" x14ac:dyDescent="0.35">
      <c r="A44">
        <v>21</v>
      </c>
      <c r="B44" s="13">
        <v>178.02799999999999</v>
      </c>
      <c r="C44" s="12">
        <v>415.36900000000003</v>
      </c>
      <c r="D44" s="5">
        <v>73947.277000000002</v>
      </c>
      <c r="E44">
        <v>3317969</v>
      </c>
      <c r="G44">
        <v>2</v>
      </c>
      <c r="H44">
        <v>216.18299999999999</v>
      </c>
      <c r="I44">
        <v>10.657</v>
      </c>
      <c r="J44">
        <v>2303.8870000000002</v>
      </c>
      <c r="K44">
        <v>103374</v>
      </c>
      <c r="M44">
        <v>6</v>
      </c>
      <c r="N44">
        <v>203.68</v>
      </c>
      <c r="O44">
        <v>1915.15</v>
      </c>
      <c r="P44">
        <v>390077.93900000001</v>
      </c>
      <c r="Q44">
        <v>17502558</v>
      </c>
    </row>
    <row r="45" spans="1:18" x14ac:dyDescent="0.35">
      <c r="A45">
        <v>22</v>
      </c>
      <c r="B45" s="13">
        <v>267.35399999999998</v>
      </c>
      <c r="C45" s="12">
        <v>817.322</v>
      </c>
      <c r="D45" s="5">
        <v>218514.21799999999</v>
      </c>
      <c r="E45">
        <v>9804599</v>
      </c>
      <c r="G45">
        <v>3</v>
      </c>
      <c r="H45">
        <v>193.31700000000001</v>
      </c>
      <c r="I45">
        <v>10.398999999999999</v>
      </c>
      <c r="J45">
        <v>2010.212</v>
      </c>
      <c r="K45">
        <v>90197</v>
      </c>
      <c r="M45">
        <v>7</v>
      </c>
      <c r="N45">
        <v>306.82400000000001</v>
      </c>
      <c r="O45">
        <v>1735.855</v>
      </c>
      <c r="P45">
        <v>532601.74899999995</v>
      </c>
      <c r="R45">
        <v>23897514</v>
      </c>
    </row>
    <row r="46" spans="1:18" x14ac:dyDescent="0.35">
      <c r="A46">
        <v>23</v>
      </c>
      <c r="B46" s="13">
        <v>332.69900000000001</v>
      </c>
      <c r="C46" s="12">
        <v>745.92399999999998</v>
      </c>
      <c r="D46" s="5">
        <v>248168.2</v>
      </c>
      <c r="E46">
        <v>11135155</v>
      </c>
      <c r="G46">
        <v>4</v>
      </c>
      <c r="H46">
        <v>286.18599999999998</v>
      </c>
      <c r="I46">
        <v>124.91500000000001</v>
      </c>
      <c r="J46">
        <v>35748.873</v>
      </c>
      <c r="K46">
        <v>1604030</v>
      </c>
      <c r="M46">
        <v>8</v>
      </c>
      <c r="N46">
        <v>210.63399999999999</v>
      </c>
      <c r="O46">
        <v>1610.748</v>
      </c>
      <c r="P46">
        <v>339277.66800000001</v>
      </c>
      <c r="Q46">
        <v>15223181</v>
      </c>
    </row>
    <row r="47" spans="1:18" x14ac:dyDescent="0.35">
      <c r="B47" s="13"/>
      <c r="C47" s="12"/>
      <c r="D47" s="5"/>
      <c r="G47">
        <v>5</v>
      </c>
      <c r="H47">
        <v>177.76</v>
      </c>
      <c r="I47">
        <v>113.483</v>
      </c>
      <c r="J47">
        <v>20172.752</v>
      </c>
      <c r="K47">
        <v>905139</v>
      </c>
      <c r="M47">
        <v>9</v>
      </c>
      <c r="N47">
        <v>240.54300000000001</v>
      </c>
      <c r="O47">
        <v>1330.7950000000001</v>
      </c>
      <c r="P47">
        <v>320112.90899999999</v>
      </c>
      <c r="Q47">
        <v>14363270</v>
      </c>
    </row>
    <row r="48" spans="1:18" x14ac:dyDescent="0.35">
      <c r="B48" s="13"/>
      <c r="C48" s="12"/>
      <c r="D48" s="5"/>
      <c r="G48">
        <v>6</v>
      </c>
      <c r="H48">
        <v>142.50299999999999</v>
      </c>
      <c r="I48">
        <v>-68.421000000000006</v>
      </c>
      <c r="J48">
        <v>-9750.1</v>
      </c>
      <c r="L48">
        <v>-437481</v>
      </c>
      <c r="M48">
        <v>10</v>
      </c>
      <c r="N48">
        <v>169.53700000000001</v>
      </c>
      <c r="O48">
        <v>1087.5609999999999</v>
      </c>
      <c r="P48">
        <v>184381.391</v>
      </c>
      <c r="Q48">
        <v>8273080</v>
      </c>
    </row>
    <row r="49" spans="2:17" x14ac:dyDescent="0.35">
      <c r="B49" s="13"/>
      <c r="C49" s="12"/>
      <c r="D49" s="5"/>
      <c r="G49">
        <v>7</v>
      </c>
      <c r="H49">
        <v>298.04300000000001</v>
      </c>
      <c r="I49">
        <v>197.06399999999999</v>
      </c>
      <c r="J49">
        <v>58733.563999999998</v>
      </c>
      <c r="K49">
        <v>2635339</v>
      </c>
      <c r="M49">
        <v>11</v>
      </c>
      <c r="N49">
        <v>185.18199999999999</v>
      </c>
      <c r="O49">
        <v>848.00599999999997</v>
      </c>
      <c r="P49">
        <v>157035.375</v>
      </c>
      <c r="Q49">
        <v>7046081</v>
      </c>
    </row>
    <row r="50" spans="2:17" x14ac:dyDescent="0.35">
      <c r="B50" s="13"/>
      <c r="C50" s="12"/>
      <c r="D50" s="5"/>
      <c r="G50">
        <v>8</v>
      </c>
      <c r="H50">
        <v>296.95100000000002</v>
      </c>
      <c r="I50">
        <v>340.52300000000002</v>
      </c>
      <c r="J50">
        <v>101118.67600000001</v>
      </c>
      <c r="K50">
        <v>4537133</v>
      </c>
      <c r="M50">
        <v>12</v>
      </c>
      <c r="N50">
        <v>145.88999999999999</v>
      </c>
      <c r="O50">
        <v>1215.588</v>
      </c>
      <c r="P50">
        <v>177342.204</v>
      </c>
      <c r="Q50">
        <v>7957236</v>
      </c>
    </row>
    <row r="51" spans="2:17" x14ac:dyDescent="0.35">
      <c r="B51" s="13"/>
      <c r="C51" s="12"/>
      <c r="D51" s="5"/>
      <c r="G51">
        <v>9</v>
      </c>
      <c r="H51">
        <v>247.07300000000001</v>
      </c>
      <c r="I51">
        <v>344.01400000000001</v>
      </c>
      <c r="J51">
        <v>84996.502999999997</v>
      </c>
      <c r="K51">
        <v>3813741</v>
      </c>
      <c r="M51">
        <v>13</v>
      </c>
      <c r="N51">
        <v>239.65100000000001</v>
      </c>
      <c r="O51">
        <v>745.16</v>
      </c>
      <c r="P51">
        <v>178578.348</v>
      </c>
      <c r="Q51">
        <v>8012701</v>
      </c>
    </row>
    <row r="52" spans="2:17" x14ac:dyDescent="0.35">
      <c r="B52" s="13"/>
      <c r="C52" s="12"/>
      <c r="D52" s="5"/>
      <c r="G52">
        <v>10</v>
      </c>
      <c r="H52">
        <v>216.762</v>
      </c>
      <c r="I52">
        <v>344.07400000000001</v>
      </c>
      <c r="J52">
        <v>74582.275999999998</v>
      </c>
      <c r="K52">
        <v>3346461</v>
      </c>
      <c r="M52">
        <v>14</v>
      </c>
      <c r="N52">
        <v>269.93900000000002</v>
      </c>
      <c r="O52">
        <v>614.88599999999997</v>
      </c>
      <c r="P52">
        <v>165981.80900000001</v>
      </c>
      <c r="Q52">
        <v>7447502</v>
      </c>
    </row>
    <row r="53" spans="2:17" x14ac:dyDescent="0.35">
      <c r="B53" s="13"/>
      <c r="C53" s="12"/>
      <c r="D53" s="5"/>
      <c r="G53">
        <v>11</v>
      </c>
      <c r="H53">
        <v>227.928</v>
      </c>
      <c r="I53">
        <v>305.51900000000001</v>
      </c>
      <c r="J53">
        <v>69636.297999999995</v>
      </c>
      <c r="K53">
        <v>3124538</v>
      </c>
    </row>
    <row r="54" spans="2:17" x14ac:dyDescent="0.35">
      <c r="B54" s="13"/>
      <c r="C54" s="12"/>
      <c r="D54" s="5"/>
      <c r="G54">
        <v>12</v>
      </c>
      <c r="H54">
        <v>240.87700000000001</v>
      </c>
      <c r="I54">
        <v>145.459</v>
      </c>
      <c r="J54">
        <v>35037.652999999998</v>
      </c>
      <c r="K54">
        <v>1572118</v>
      </c>
    </row>
    <row r="55" spans="2:17" x14ac:dyDescent="0.35">
      <c r="B55" s="13"/>
      <c r="C55" s="13"/>
      <c r="D55" s="5"/>
      <c r="G55">
        <v>13</v>
      </c>
      <c r="H55">
        <v>204.08099999999999</v>
      </c>
      <c r="I55">
        <v>147.489</v>
      </c>
      <c r="J55">
        <v>30099.787</v>
      </c>
      <c r="K55">
        <v>1350559</v>
      </c>
    </row>
    <row r="56" spans="2:17" x14ac:dyDescent="0.35">
      <c r="B56" s="13"/>
      <c r="C56" s="13"/>
      <c r="D56" s="5"/>
      <c r="G56">
        <v>14</v>
      </c>
      <c r="H56">
        <v>278.14100000000002</v>
      </c>
      <c r="I56">
        <v>185.005</v>
      </c>
      <c r="J56">
        <v>51457.534</v>
      </c>
      <c r="K56">
        <v>2308868</v>
      </c>
    </row>
    <row r="57" spans="2:17" x14ac:dyDescent="0.35">
      <c r="B57" s="13"/>
      <c r="C57" s="13"/>
      <c r="D57" s="5"/>
      <c r="G57">
        <v>15</v>
      </c>
      <c r="H57">
        <v>299.84800000000001</v>
      </c>
      <c r="I57">
        <v>143.94499999999999</v>
      </c>
      <c r="J57">
        <v>43161.61</v>
      </c>
      <c r="K57">
        <v>1936635</v>
      </c>
    </row>
    <row r="58" spans="2:17" x14ac:dyDescent="0.35">
      <c r="B58" s="13"/>
      <c r="C58" s="13"/>
      <c r="D58" s="5"/>
      <c r="G58">
        <v>16</v>
      </c>
      <c r="H58">
        <v>209.876</v>
      </c>
      <c r="I58">
        <v>276.74299999999999</v>
      </c>
      <c r="J58">
        <v>58081.605000000003</v>
      </c>
      <c r="K58">
        <v>2606086</v>
      </c>
    </row>
    <row r="59" spans="2:17" x14ac:dyDescent="0.35">
      <c r="B59" s="5"/>
      <c r="C59" s="5"/>
      <c r="D59" s="5"/>
      <c r="G59">
        <v>17</v>
      </c>
      <c r="H59">
        <v>208.87299999999999</v>
      </c>
      <c r="I59">
        <v>173.40799999999999</v>
      </c>
      <c r="J59">
        <v>36220.285000000003</v>
      </c>
      <c r="K59">
        <v>1625182</v>
      </c>
    </row>
    <row r="60" spans="2:17" x14ac:dyDescent="0.35">
      <c r="G60">
        <v>18</v>
      </c>
      <c r="H60">
        <v>214.846</v>
      </c>
      <c r="I60">
        <v>278.18799999999999</v>
      </c>
      <c r="J60">
        <v>59767.453000000001</v>
      </c>
      <c r="K60">
        <v>2681729</v>
      </c>
    </row>
    <row r="65" spans="2:5" x14ac:dyDescent="0.35">
      <c r="C65" s="1" t="s">
        <v>4</v>
      </c>
      <c r="D65" s="1" t="s">
        <v>13</v>
      </c>
      <c r="E65" s="1" t="s">
        <v>14</v>
      </c>
    </row>
    <row r="66" spans="2:5" x14ac:dyDescent="0.35">
      <c r="B66" t="s">
        <v>5</v>
      </c>
      <c r="C66">
        <f>AVERAGE(E3:E63)</f>
        <v>6393083.6097560972</v>
      </c>
      <c r="D66">
        <f>AVERAGE(K3:K63)</f>
        <v>1724324.509090909</v>
      </c>
      <c r="E66">
        <f>AVERAGE(Q3:Q63)</f>
        <v>9985118</v>
      </c>
    </row>
    <row r="67" spans="2:5" x14ac:dyDescent="0.35">
      <c r="B67" t="s">
        <v>6</v>
      </c>
      <c r="C67">
        <f>_xlfn.STDEV.S(E3:E63)</f>
        <v>2600867.0064501362</v>
      </c>
      <c r="D67">
        <f>_xlfn.STDEV.S(K3:K63)</f>
        <v>1021666.1362231335</v>
      </c>
      <c r="E67">
        <f>_xlfn.STDEV.S(Q3:Q63)</f>
        <v>3891982.2115528495</v>
      </c>
    </row>
    <row r="68" spans="2:5" x14ac:dyDescent="0.35">
      <c r="B68" t="s">
        <v>7</v>
      </c>
      <c r="C68">
        <f>C67/SQRT(COUNT(E3:E63))</f>
        <v>406187.18456927524</v>
      </c>
      <c r="D68">
        <f>D67/SQRT(COUNT(K3:K63))</f>
        <v>137761.4337049977</v>
      </c>
      <c r="E68">
        <f>E67/SQRT(COUNT(Q3:Q63))</f>
        <v>593521.72302173846</v>
      </c>
    </row>
    <row r="70" spans="2:5" x14ac:dyDescent="0.35">
      <c r="B70" t="s">
        <v>9</v>
      </c>
      <c r="C70">
        <f t="shared" ref="C70:F72" si="0">C66/$C$66*100</f>
        <v>100</v>
      </c>
      <c r="D70" s="2">
        <f>D66/$C$66*100</f>
        <v>26.971718412371803</v>
      </c>
      <c r="E70" s="2">
        <f>E66/$C$66*100</f>
        <v>156.18625704757429</v>
      </c>
    </row>
    <row r="71" spans="2:5" x14ac:dyDescent="0.35">
      <c r="B71" t="s">
        <v>6</v>
      </c>
      <c r="C71" s="2">
        <f t="shared" si="0"/>
        <v>40.68251199594998</v>
      </c>
      <c r="D71" s="2">
        <f>D67/$C$66*100</f>
        <v>15.980803608825495</v>
      </c>
      <c r="E71" s="2">
        <f>E67/$C$66*100</f>
        <v>60.878012069379665</v>
      </c>
    </row>
    <row r="72" spans="2:5" x14ac:dyDescent="0.35">
      <c r="B72" t="s">
        <v>7</v>
      </c>
      <c r="C72" s="2">
        <f t="shared" si="0"/>
        <v>6.3535409414858526</v>
      </c>
      <c r="D72" s="2">
        <f>D68/$C$66*100</f>
        <v>2.1548511190244457</v>
      </c>
      <c r="E72" s="2">
        <f>E68/$C$66*100</f>
        <v>9.2838098052714493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74"/>
  <sheetViews>
    <sheetView topLeftCell="A61" zoomScale="70" zoomScaleNormal="70" workbookViewId="0">
      <selection activeCell="L76" sqref="L76"/>
    </sheetView>
  </sheetViews>
  <sheetFormatPr baseColWidth="10" defaultRowHeight="14.5" x14ac:dyDescent="0.35"/>
  <cols>
    <col min="1" max="1" width="12.6328125" bestFit="1" customWidth="1"/>
    <col min="11" max="11" width="12.36328125" bestFit="1" customWidth="1"/>
  </cols>
  <sheetData>
    <row r="1" spans="1:17" x14ac:dyDescent="0.35">
      <c r="A1" t="s">
        <v>4</v>
      </c>
      <c r="G1" t="s">
        <v>8</v>
      </c>
      <c r="M1" t="s">
        <v>10</v>
      </c>
    </row>
    <row r="2" spans="1:17" x14ac:dyDescent="0.35">
      <c r="B2" t="s">
        <v>0</v>
      </c>
      <c r="C2" t="s">
        <v>1</v>
      </c>
      <c r="D2" t="s">
        <v>2</v>
      </c>
      <c r="E2" t="s">
        <v>3</v>
      </c>
      <c r="H2" t="s">
        <v>0</v>
      </c>
      <c r="I2" t="s">
        <v>1</v>
      </c>
      <c r="J2" t="s">
        <v>2</v>
      </c>
      <c r="K2" t="s">
        <v>3</v>
      </c>
      <c r="N2" t="s">
        <v>0</v>
      </c>
      <c r="O2" t="s">
        <v>1</v>
      </c>
      <c r="P2" t="s">
        <v>2</v>
      </c>
      <c r="Q2" t="s">
        <v>3</v>
      </c>
    </row>
    <row r="3" spans="1:17" x14ac:dyDescent="0.35">
      <c r="A3">
        <v>1</v>
      </c>
      <c r="B3" s="12">
        <v>172.345</v>
      </c>
      <c r="C3" s="12">
        <v>559.97400000000005</v>
      </c>
      <c r="D3" s="5">
        <v>96508.584000000003</v>
      </c>
      <c r="E3">
        <v>4330281</v>
      </c>
      <c r="G3">
        <v>1</v>
      </c>
      <c r="H3" s="13">
        <v>267.06400000000002</v>
      </c>
      <c r="I3" s="13">
        <v>65.216999999999999</v>
      </c>
      <c r="J3" s="5">
        <v>17417.175999999999</v>
      </c>
      <c r="K3">
        <v>781498</v>
      </c>
      <c r="M3">
        <v>1</v>
      </c>
      <c r="N3" s="5">
        <v>169.31399999999999</v>
      </c>
      <c r="O3" s="5">
        <v>112.488</v>
      </c>
      <c r="P3" s="5">
        <v>19045.769</v>
      </c>
      <c r="Q3">
        <v>854572</v>
      </c>
    </row>
    <row r="4" spans="1:17" x14ac:dyDescent="0.35">
      <c r="A4">
        <v>2</v>
      </c>
      <c r="B4" s="12">
        <v>115.64700000000001</v>
      </c>
      <c r="C4" s="12">
        <v>137.85499999999999</v>
      </c>
      <c r="D4" s="5">
        <v>15942.473</v>
      </c>
      <c r="E4">
        <v>715329</v>
      </c>
      <c r="G4">
        <v>2</v>
      </c>
      <c r="H4" s="13">
        <v>246.09200000000001</v>
      </c>
      <c r="I4" s="13">
        <v>37.332999999999998</v>
      </c>
      <c r="J4" s="5">
        <v>9187.3549999999996</v>
      </c>
      <c r="K4">
        <v>412231</v>
      </c>
      <c r="M4">
        <v>2</v>
      </c>
      <c r="N4" s="5">
        <v>176.66800000000001</v>
      </c>
      <c r="O4" s="5">
        <v>130.02600000000001</v>
      </c>
      <c r="P4" s="5">
        <v>22971.496999999999</v>
      </c>
      <c r="Q4">
        <v>1030717</v>
      </c>
    </row>
    <row r="5" spans="1:17" x14ac:dyDescent="0.35">
      <c r="A5">
        <v>3</v>
      </c>
      <c r="B5" s="12">
        <v>181.97300000000001</v>
      </c>
      <c r="C5" s="12">
        <v>454.37700000000001</v>
      </c>
      <c r="D5" s="5">
        <v>82684.214000000007</v>
      </c>
      <c r="E5">
        <v>3709990</v>
      </c>
      <c r="G5">
        <v>3</v>
      </c>
      <c r="H5" s="13">
        <v>254.20400000000001</v>
      </c>
      <c r="I5" s="13">
        <v>91.643000000000001</v>
      </c>
      <c r="J5" s="5">
        <v>23296.083999999999</v>
      </c>
      <c r="K5">
        <v>1045281</v>
      </c>
      <c r="M5">
        <v>3</v>
      </c>
      <c r="N5" s="5">
        <v>218.256</v>
      </c>
      <c r="O5" s="5">
        <v>131.99700000000001</v>
      </c>
      <c r="P5" s="5">
        <v>28809.041000000001</v>
      </c>
      <c r="Q5">
        <v>1292644</v>
      </c>
    </row>
    <row r="6" spans="1:17" x14ac:dyDescent="0.35">
      <c r="A6">
        <v>4</v>
      </c>
      <c r="B6" s="12">
        <v>232.23</v>
      </c>
      <c r="C6" s="12">
        <v>316</v>
      </c>
      <c r="D6" s="5">
        <v>73384.444000000003</v>
      </c>
      <c r="E6">
        <v>3292715</v>
      </c>
      <c r="G6">
        <v>4</v>
      </c>
      <c r="H6" s="13">
        <v>188.92599999999999</v>
      </c>
      <c r="I6" s="13">
        <v>81.100999999999999</v>
      </c>
      <c r="J6" s="5">
        <v>15322.005999999999</v>
      </c>
      <c r="K6">
        <v>687489</v>
      </c>
      <c r="M6">
        <v>4</v>
      </c>
      <c r="N6" s="5">
        <v>234.57</v>
      </c>
      <c r="O6" s="5">
        <v>136.96600000000001</v>
      </c>
      <c r="P6" s="5">
        <v>32127.963</v>
      </c>
      <c r="Q6" s="5">
        <v>1441562</v>
      </c>
    </row>
    <row r="7" spans="1:17" x14ac:dyDescent="0.35">
      <c r="A7">
        <v>5</v>
      </c>
      <c r="B7" s="12">
        <v>133.499</v>
      </c>
      <c r="C7" s="12">
        <v>255.404</v>
      </c>
      <c r="D7" s="5">
        <v>34096.074999999997</v>
      </c>
      <c r="E7">
        <v>1529870</v>
      </c>
      <c r="G7">
        <v>5</v>
      </c>
      <c r="H7" s="13">
        <v>182.32900000000001</v>
      </c>
      <c r="I7" s="13">
        <v>91.061999999999998</v>
      </c>
      <c r="J7" s="5">
        <v>16603.28</v>
      </c>
      <c r="K7">
        <v>744979</v>
      </c>
      <c r="M7">
        <v>5</v>
      </c>
      <c r="N7" s="5">
        <v>208.47200000000001</v>
      </c>
      <c r="O7" s="5">
        <v>265.41800000000001</v>
      </c>
      <c r="P7" s="5">
        <v>55332.224999999999</v>
      </c>
      <c r="Q7" s="5">
        <v>2482723</v>
      </c>
    </row>
    <row r="8" spans="1:17" x14ac:dyDescent="0.35">
      <c r="A8">
        <v>6</v>
      </c>
      <c r="B8" s="12">
        <v>153.93600000000001</v>
      </c>
      <c r="C8" s="12">
        <v>293.65899999999999</v>
      </c>
      <c r="D8" s="5">
        <v>45204.650999999998</v>
      </c>
      <c r="E8">
        <v>2028305</v>
      </c>
      <c r="G8">
        <v>6</v>
      </c>
      <c r="H8" s="13">
        <v>241.72399999999999</v>
      </c>
      <c r="I8" s="13">
        <v>-52.283000000000001</v>
      </c>
      <c r="J8" s="5">
        <v>-12638.06</v>
      </c>
      <c r="L8">
        <v>-567062</v>
      </c>
      <c r="M8">
        <v>6</v>
      </c>
      <c r="N8" s="5">
        <v>186.58600000000001</v>
      </c>
      <c r="O8" s="5">
        <v>194.25</v>
      </c>
      <c r="P8" s="5">
        <v>36244.355000000003</v>
      </c>
      <c r="Q8" s="5">
        <v>1626262</v>
      </c>
    </row>
    <row r="9" spans="1:17" x14ac:dyDescent="0.35">
      <c r="A9">
        <v>7</v>
      </c>
      <c r="B9" s="12">
        <v>213.33</v>
      </c>
      <c r="C9" s="12">
        <v>372.53899999999999</v>
      </c>
      <c r="D9" s="5">
        <v>79473.762000000002</v>
      </c>
      <c r="E9">
        <v>3565939</v>
      </c>
      <c r="G9">
        <v>7</v>
      </c>
      <c r="H9" s="13">
        <v>227.416</v>
      </c>
      <c r="I9" s="13">
        <v>-33.531999999999996</v>
      </c>
      <c r="J9" s="5">
        <v>-7625.6890000000003</v>
      </c>
      <c r="L9" s="5">
        <v>-342160</v>
      </c>
      <c r="M9">
        <v>7</v>
      </c>
      <c r="N9" s="5">
        <v>254.42699999999999</v>
      </c>
      <c r="O9" s="5">
        <v>209.071</v>
      </c>
      <c r="P9" s="5">
        <v>53193.260999999999</v>
      </c>
      <c r="Q9">
        <v>2386749</v>
      </c>
    </row>
    <row r="10" spans="1:17" x14ac:dyDescent="0.35">
      <c r="A10">
        <v>8</v>
      </c>
      <c r="B10" s="12">
        <v>139.917</v>
      </c>
      <c r="C10" s="12">
        <v>299.40300000000002</v>
      </c>
      <c r="D10" s="5">
        <v>41891.612999999998</v>
      </c>
      <c r="E10">
        <v>1879651</v>
      </c>
      <c r="G10">
        <v>8</v>
      </c>
      <c r="H10" s="13">
        <v>302.077</v>
      </c>
      <c r="I10" s="13">
        <v>104.11499999999999</v>
      </c>
      <c r="J10" s="5">
        <v>31450.597000000002</v>
      </c>
      <c r="K10">
        <v>1411169</v>
      </c>
      <c r="M10">
        <v>8</v>
      </c>
      <c r="N10" s="5">
        <v>301.05200000000002</v>
      </c>
      <c r="O10" s="5">
        <v>197.06299999999999</v>
      </c>
      <c r="P10" s="5">
        <v>59326.195</v>
      </c>
      <c r="Q10" s="5">
        <v>2661930</v>
      </c>
    </row>
    <row r="11" spans="1:17" x14ac:dyDescent="0.35">
      <c r="A11">
        <v>9</v>
      </c>
      <c r="B11" s="12">
        <v>131.24799999999999</v>
      </c>
      <c r="C11" s="12">
        <v>162.03</v>
      </c>
      <c r="D11" s="5">
        <v>21265.991000000002</v>
      </c>
      <c r="E11">
        <v>954192</v>
      </c>
      <c r="G11">
        <v>9</v>
      </c>
      <c r="H11" s="13">
        <v>256.03199999999998</v>
      </c>
      <c r="I11" s="13">
        <v>92.013000000000005</v>
      </c>
      <c r="J11" s="5">
        <v>23558.401000000002</v>
      </c>
      <c r="K11">
        <v>1057051</v>
      </c>
      <c r="M11">
        <v>9</v>
      </c>
      <c r="N11" s="5">
        <v>273.97300000000001</v>
      </c>
      <c r="O11" s="5">
        <v>138.464</v>
      </c>
      <c r="P11" s="5">
        <v>37935.351999999999</v>
      </c>
      <c r="Q11">
        <v>1702136</v>
      </c>
    </row>
    <row r="12" spans="1:17" x14ac:dyDescent="0.35">
      <c r="A12">
        <v>10</v>
      </c>
      <c r="B12" s="12">
        <v>111.724</v>
      </c>
      <c r="C12" s="12">
        <v>189.49199999999999</v>
      </c>
      <c r="D12" s="5">
        <v>21170.870999999999</v>
      </c>
      <c r="E12">
        <v>949924</v>
      </c>
      <c r="G12">
        <v>10</v>
      </c>
      <c r="H12" s="13">
        <v>223.96100000000001</v>
      </c>
      <c r="I12" s="13">
        <v>97.293999999999997</v>
      </c>
      <c r="J12" s="5">
        <v>21790.156999999999</v>
      </c>
      <c r="K12">
        <v>977711</v>
      </c>
      <c r="M12">
        <v>10</v>
      </c>
      <c r="N12" s="5">
        <v>220.55099999999999</v>
      </c>
      <c r="O12" s="5">
        <v>122.05500000000001</v>
      </c>
      <c r="P12" s="5">
        <v>26919.422999999999</v>
      </c>
      <c r="Q12">
        <v>1207858</v>
      </c>
    </row>
    <row r="13" spans="1:17" x14ac:dyDescent="0.35">
      <c r="A13">
        <v>1</v>
      </c>
      <c r="B13" s="12">
        <v>183.97800000000001</v>
      </c>
      <c r="C13" s="12">
        <v>602.149</v>
      </c>
      <c r="D13" s="5">
        <v>110782.458</v>
      </c>
      <c r="E13">
        <v>4970741</v>
      </c>
      <c r="G13">
        <v>11</v>
      </c>
      <c r="H13" s="13">
        <v>264.16699999999997</v>
      </c>
      <c r="I13" s="13">
        <v>110.06399999999999</v>
      </c>
      <c r="J13" s="5">
        <v>29075.258000000002</v>
      </c>
      <c r="K13">
        <v>1304589</v>
      </c>
      <c r="M13">
        <v>11</v>
      </c>
      <c r="N13" s="5">
        <v>273.17099999999999</v>
      </c>
      <c r="O13" s="5">
        <v>187.774</v>
      </c>
      <c r="P13" s="5">
        <v>51294.281999999999</v>
      </c>
      <c r="Q13">
        <v>2301543</v>
      </c>
    </row>
    <row r="14" spans="1:17" x14ac:dyDescent="0.35">
      <c r="A14">
        <v>2</v>
      </c>
      <c r="B14" s="12">
        <v>201.67400000000001</v>
      </c>
      <c r="C14" s="12">
        <v>552.64599999999996</v>
      </c>
      <c r="D14" s="5">
        <v>111454.54300000001</v>
      </c>
      <c r="E14">
        <v>5000897</v>
      </c>
      <c r="G14">
        <v>12</v>
      </c>
      <c r="H14" s="13">
        <v>234.30199999999999</v>
      </c>
      <c r="I14" s="13">
        <v>169.126</v>
      </c>
      <c r="J14" s="5">
        <v>39626.572</v>
      </c>
      <c r="K14">
        <v>1778020</v>
      </c>
      <c r="M14">
        <v>12</v>
      </c>
      <c r="N14" s="5">
        <v>212.70599999999999</v>
      </c>
      <c r="O14" s="5">
        <v>168.92</v>
      </c>
      <c r="P14" s="5">
        <v>35930.421999999999</v>
      </c>
      <c r="Q14">
        <v>1612176</v>
      </c>
    </row>
    <row r="15" spans="1:17" x14ac:dyDescent="0.35">
      <c r="A15">
        <v>3</v>
      </c>
      <c r="B15" s="12">
        <v>119.101</v>
      </c>
      <c r="C15" s="12">
        <v>154.32499999999999</v>
      </c>
      <c r="D15" s="5">
        <v>18380.305</v>
      </c>
      <c r="E15">
        <v>824713</v>
      </c>
      <c r="G15">
        <v>13</v>
      </c>
      <c r="H15" s="13">
        <v>301.31900000000002</v>
      </c>
      <c r="I15" s="13">
        <v>182.52600000000001</v>
      </c>
      <c r="J15" s="5">
        <v>54998.478000000003</v>
      </c>
      <c r="K15">
        <v>2467748</v>
      </c>
      <c r="M15">
        <v>13</v>
      </c>
      <c r="N15" s="5">
        <v>289.529</v>
      </c>
      <c r="O15" s="5">
        <v>246.279</v>
      </c>
      <c r="P15" s="5">
        <v>71305.008000000002</v>
      </c>
      <c r="Q15">
        <v>3199412</v>
      </c>
    </row>
    <row r="16" spans="1:17" x14ac:dyDescent="0.35">
      <c r="A16">
        <v>4</v>
      </c>
      <c r="B16" s="12">
        <v>191.37799999999999</v>
      </c>
      <c r="C16" s="12">
        <v>789.90899999999999</v>
      </c>
      <c r="D16" s="5">
        <v>151170.93100000001</v>
      </c>
      <c r="E16">
        <v>6782947</v>
      </c>
      <c r="G16">
        <v>14</v>
      </c>
      <c r="H16" s="13">
        <v>143.21600000000001</v>
      </c>
      <c r="I16" s="13">
        <v>127.82899999999999</v>
      </c>
      <c r="J16" s="5">
        <v>18307.07</v>
      </c>
      <c r="K16">
        <v>821427</v>
      </c>
      <c r="M16">
        <v>14</v>
      </c>
      <c r="N16" s="5">
        <v>209.51900000000001</v>
      </c>
      <c r="O16" s="5">
        <v>275.98200000000003</v>
      </c>
      <c r="P16" s="5">
        <v>57823.589</v>
      </c>
      <c r="Q16">
        <v>2594509</v>
      </c>
    </row>
    <row r="17" spans="1:18" x14ac:dyDescent="0.35">
      <c r="A17">
        <v>5</v>
      </c>
      <c r="B17" s="12">
        <v>129.59800000000001</v>
      </c>
      <c r="C17" s="12">
        <v>353.197</v>
      </c>
      <c r="D17" s="5">
        <v>45773.748</v>
      </c>
      <c r="E17">
        <v>2053840</v>
      </c>
      <c r="G17">
        <v>15</v>
      </c>
      <c r="H17" s="13">
        <v>150.102</v>
      </c>
      <c r="I17" s="13">
        <v>148.565</v>
      </c>
      <c r="J17" s="5">
        <v>22299.992999999999</v>
      </c>
      <c r="K17">
        <v>1000587</v>
      </c>
      <c r="M17">
        <v>1</v>
      </c>
      <c r="N17" s="5">
        <v>159.864</v>
      </c>
      <c r="O17" s="5">
        <v>-80.465999999999994</v>
      </c>
      <c r="P17" s="5">
        <v>-12863.626</v>
      </c>
      <c r="R17">
        <v>-577183</v>
      </c>
    </row>
    <row r="18" spans="1:18" x14ac:dyDescent="0.35">
      <c r="A18">
        <v>6</v>
      </c>
      <c r="B18" s="12">
        <v>168.935</v>
      </c>
      <c r="C18" s="12">
        <v>299.72000000000003</v>
      </c>
      <c r="D18" s="5">
        <v>50633.141000000003</v>
      </c>
      <c r="E18">
        <v>2271878</v>
      </c>
      <c r="G18">
        <v>16</v>
      </c>
      <c r="H18" s="13">
        <v>239.517</v>
      </c>
      <c r="I18" s="13">
        <v>91.608999999999995</v>
      </c>
      <c r="J18" s="5">
        <v>21941.864000000001</v>
      </c>
      <c r="K18">
        <v>984518</v>
      </c>
      <c r="M18">
        <v>2</v>
      </c>
      <c r="N18" s="5">
        <v>198.309</v>
      </c>
      <c r="O18" s="5">
        <v>-139.98599999999999</v>
      </c>
      <c r="P18" s="5">
        <v>-27760.486000000001</v>
      </c>
      <c r="R18">
        <v>-1245596</v>
      </c>
    </row>
    <row r="19" spans="1:18" x14ac:dyDescent="0.35">
      <c r="A19">
        <v>7</v>
      </c>
      <c r="B19" s="12">
        <v>203.702</v>
      </c>
      <c r="C19" s="12">
        <v>534.50900000000001</v>
      </c>
      <c r="D19" s="5">
        <v>108880.82799999999</v>
      </c>
      <c r="E19">
        <v>4885416</v>
      </c>
      <c r="G19">
        <v>17</v>
      </c>
      <c r="H19" s="13">
        <v>199.75800000000001</v>
      </c>
      <c r="I19" s="13">
        <v>262.45499999999998</v>
      </c>
      <c r="J19" s="5">
        <v>52427.415999999997</v>
      </c>
      <c r="K19" s="5">
        <v>2352386</v>
      </c>
      <c r="M19">
        <v>3</v>
      </c>
      <c r="N19" s="5">
        <v>173.816</v>
      </c>
      <c r="O19" s="5">
        <v>19.640999999999998</v>
      </c>
      <c r="P19" s="5">
        <v>3413.953</v>
      </c>
      <c r="Q19">
        <v>153182</v>
      </c>
    </row>
    <row r="20" spans="1:18" x14ac:dyDescent="0.35">
      <c r="A20">
        <v>8</v>
      </c>
      <c r="B20" s="12">
        <v>157.38999999999999</v>
      </c>
      <c r="C20" s="12">
        <v>220.56800000000001</v>
      </c>
      <c r="D20" s="5">
        <v>34715.25</v>
      </c>
      <c r="E20" s="5">
        <v>1557652</v>
      </c>
      <c r="G20">
        <v>18</v>
      </c>
      <c r="H20" s="13">
        <v>202.09800000000001</v>
      </c>
      <c r="I20" s="13">
        <v>217.31</v>
      </c>
      <c r="J20" s="5">
        <v>43917.938999999998</v>
      </c>
      <c r="K20">
        <v>1970571</v>
      </c>
      <c r="M20">
        <v>4</v>
      </c>
      <c r="N20" s="5">
        <v>248.78899999999999</v>
      </c>
      <c r="O20" s="5">
        <v>26.419</v>
      </c>
      <c r="P20" s="5">
        <v>6572.7659999999996</v>
      </c>
      <c r="Q20">
        <v>294916</v>
      </c>
    </row>
    <row r="21" spans="1:18" x14ac:dyDescent="0.35">
      <c r="A21">
        <v>1</v>
      </c>
      <c r="B21" s="12">
        <v>286.74299999999999</v>
      </c>
      <c r="C21" s="12">
        <v>380.83800000000002</v>
      </c>
      <c r="D21" s="5">
        <v>109202.71799999999</v>
      </c>
      <c r="E21">
        <v>4899859</v>
      </c>
      <c r="G21">
        <v>19</v>
      </c>
      <c r="H21" s="13">
        <v>167.57499999999999</v>
      </c>
      <c r="I21" s="13">
        <v>-118.739</v>
      </c>
      <c r="J21" s="5">
        <v>-19897.642</v>
      </c>
      <c r="L21">
        <v>-892795</v>
      </c>
      <c r="M21">
        <v>5</v>
      </c>
      <c r="N21" s="5">
        <v>128.12700000000001</v>
      </c>
      <c r="O21" s="5">
        <v>35.911999999999999</v>
      </c>
      <c r="P21" s="5">
        <v>4601.3549999999996</v>
      </c>
      <c r="Q21">
        <v>206460</v>
      </c>
    </row>
    <row r="22" spans="1:18" x14ac:dyDescent="0.35">
      <c r="A22">
        <v>2</v>
      </c>
      <c r="B22" s="12">
        <v>266.99700000000001</v>
      </c>
      <c r="C22" s="12">
        <v>691.07399999999996</v>
      </c>
      <c r="D22" s="5">
        <v>184514.80100000001</v>
      </c>
      <c r="E22">
        <v>8279066</v>
      </c>
      <c r="G22">
        <v>1</v>
      </c>
      <c r="H22" s="13">
        <v>190.91</v>
      </c>
      <c r="I22" s="13">
        <v>192.643</v>
      </c>
      <c r="J22" s="5">
        <v>36777.391000000003</v>
      </c>
      <c r="K22">
        <v>1650179</v>
      </c>
      <c r="M22">
        <v>6</v>
      </c>
      <c r="N22" s="5">
        <v>143.88399999999999</v>
      </c>
      <c r="O22" s="5">
        <v>25.512</v>
      </c>
      <c r="P22" s="5">
        <v>3670.7429999999999</v>
      </c>
      <c r="Q22">
        <v>164704</v>
      </c>
    </row>
    <row r="23" spans="1:18" x14ac:dyDescent="0.35">
      <c r="A23">
        <v>3</v>
      </c>
      <c r="B23" s="12">
        <v>339.58600000000001</v>
      </c>
      <c r="C23" s="12">
        <v>221.93899999999999</v>
      </c>
      <c r="D23" s="5">
        <v>75367.288</v>
      </c>
      <c r="E23">
        <v>3381684</v>
      </c>
      <c r="G23">
        <v>2</v>
      </c>
      <c r="H23" s="13">
        <v>183.64400000000001</v>
      </c>
      <c r="I23" s="13">
        <v>147.446</v>
      </c>
      <c r="J23" s="5">
        <v>27077.571</v>
      </c>
      <c r="K23">
        <v>1214954</v>
      </c>
      <c r="M23">
        <v>7</v>
      </c>
      <c r="N23" s="5">
        <v>186.94300000000001</v>
      </c>
      <c r="O23" s="5">
        <v>1.1779999999999999</v>
      </c>
      <c r="P23" s="5">
        <v>220.21700000000001</v>
      </c>
      <c r="Q23">
        <v>9881</v>
      </c>
    </row>
    <row r="24" spans="1:18" x14ac:dyDescent="0.35">
      <c r="A24">
        <v>4</v>
      </c>
      <c r="B24" s="12">
        <v>310.25599999999997</v>
      </c>
      <c r="C24" s="12">
        <v>443.70299999999997</v>
      </c>
      <c r="D24" s="5">
        <v>137661.47500000001</v>
      </c>
      <c r="E24">
        <v>6176786</v>
      </c>
      <c r="G24">
        <v>3</v>
      </c>
      <c r="H24" s="13">
        <v>223.02500000000001</v>
      </c>
      <c r="I24" s="13">
        <v>125.057</v>
      </c>
      <c r="J24" s="5">
        <v>27890.954000000002</v>
      </c>
      <c r="K24" s="5">
        <v>1251450</v>
      </c>
      <c r="M24">
        <v>8</v>
      </c>
      <c r="N24" s="5">
        <v>141.745</v>
      </c>
      <c r="O24" s="5">
        <v>110.746</v>
      </c>
      <c r="P24" s="5">
        <v>15697.607</v>
      </c>
      <c r="Q24">
        <v>704342</v>
      </c>
    </row>
    <row r="25" spans="1:18" x14ac:dyDescent="0.35">
      <c r="A25">
        <v>5</v>
      </c>
      <c r="B25" s="12">
        <v>293.83100000000002</v>
      </c>
      <c r="C25" s="12">
        <v>349.75200000000001</v>
      </c>
      <c r="D25" s="5">
        <v>102767.88499999999</v>
      </c>
      <c r="E25">
        <v>4611132</v>
      </c>
      <c r="G25">
        <v>4</v>
      </c>
      <c r="H25" s="13">
        <v>222.869</v>
      </c>
      <c r="I25" s="13">
        <v>177.91800000000001</v>
      </c>
      <c r="J25" s="5">
        <v>39652.536</v>
      </c>
      <c r="K25">
        <v>1779185</v>
      </c>
      <c r="M25">
        <v>1</v>
      </c>
      <c r="N25" s="5">
        <v>144.441</v>
      </c>
      <c r="O25" s="5">
        <v>-33.003</v>
      </c>
      <c r="P25" s="5">
        <v>-4766.97</v>
      </c>
      <c r="R25">
        <v>-213891</v>
      </c>
    </row>
    <row r="26" spans="1:18" x14ac:dyDescent="0.35">
      <c r="A26">
        <v>6</v>
      </c>
      <c r="B26" s="12">
        <v>155.45099999999999</v>
      </c>
      <c r="C26" s="12">
        <v>632.62300000000005</v>
      </c>
      <c r="D26" s="5">
        <v>98341.971999999994</v>
      </c>
      <c r="E26" s="5">
        <v>4412544</v>
      </c>
      <c r="G26">
        <v>5</v>
      </c>
      <c r="H26" s="13">
        <v>212.506</v>
      </c>
      <c r="I26" s="13">
        <v>73.477999999999994</v>
      </c>
      <c r="J26" s="5">
        <v>15614.566000000001</v>
      </c>
      <c r="K26">
        <v>700616</v>
      </c>
      <c r="M26">
        <v>2</v>
      </c>
      <c r="N26" s="5">
        <v>179.12</v>
      </c>
      <c r="O26" s="5">
        <v>115.893</v>
      </c>
      <c r="P26" s="5">
        <v>20758.697</v>
      </c>
      <c r="Q26">
        <v>931430</v>
      </c>
    </row>
    <row r="27" spans="1:18" x14ac:dyDescent="0.35">
      <c r="A27">
        <v>7</v>
      </c>
      <c r="B27" s="12">
        <v>181.148</v>
      </c>
      <c r="C27" s="12">
        <v>788.72699999999998</v>
      </c>
      <c r="D27" s="5">
        <v>142876.23300000001</v>
      </c>
      <c r="E27">
        <v>6410769</v>
      </c>
      <c r="G27">
        <v>6</v>
      </c>
      <c r="H27" s="13">
        <v>188.85900000000001</v>
      </c>
      <c r="I27" s="13">
        <v>-2.4849999999999999</v>
      </c>
      <c r="J27" s="5">
        <v>-469.29500000000002</v>
      </c>
      <c r="L27">
        <v>-21057</v>
      </c>
      <c r="M27">
        <v>3</v>
      </c>
      <c r="N27" s="5">
        <v>205.30699999999999</v>
      </c>
      <c r="O27" s="5">
        <v>73.287999999999997</v>
      </c>
      <c r="P27" s="5">
        <v>15046.473</v>
      </c>
      <c r="Q27">
        <v>675126</v>
      </c>
    </row>
    <row r="28" spans="1:18" x14ac:dyDescent="0.35">
      <c r="A28">
        <v>8</v>
      </c>
      <c r="B28" s="12">
        <v>148.988</v>
      </c>
      <c r="C28" s="12">
        <v>210.892</v>
      </c>
      <c r="D28" s="5">
        <v>31420.309000000001</v>
      </c>
      <c r="E28">
        <v>1409810</v>
      </c>
      <c r="G28">
        <v>7</v>
      </c>
      <c r="H28" s="13">
        <v>293.964</v>
      </c>
      <c r="I28" s="13">
        <v>-32.976999999999997</v>
      </c>
      <c r="J28" s="5">
        <v>-9694.0930000000008</v>
      </c>
      <c r="L28">
        <v>-434968</v>
      </c>
      <c r="M28">
        <v>4</v>
      </c>
      <c r="N28" s="5">
        <v>201.875</v>
      </c>
      <c r="O28" s="5">
        <v>90.944000000000003</v>
      </c>
      <c r="P28" s="5">
        <v>18359.332999999999</v>
      </c>
      <c r="Q28">
        <v>823772</v>
      </c>
    </row>
    <row r="29" spans="1:18" x14ac:dyDescent="0.35">
      <c r="A29">
        <v>1</v>
      </c>
      <c r="B29" s="12">
        <v>169.202</v>
      </c>
      <c r="C29" s="12">
        <v>-95.103999999999999</v>
      </c>
      <c r="D29" s="5">
        <v>-16091.817999999999</v>
      </c>
      <c r="E29">
        <v>-722030</v>
      </c>
      <c r="G29">
        <v>8</v>
      </c>
      <c r="H29" s="13">
        <v>224.251</v>
      </c>
      <c r="I29" s="13">
        <v>31.766999999999999</v>
      </c>
      <c r="J29" s="5">
        <v>7123.8329999999996</v>
      </c>
      <c r="K29">
        <v>319642</v>
      </c>
      <c r="M29">
        <v>5</v>
      </c>
      <c r="N29" s="5">
        <v>253.625</v>
      </c>
      <c r="O29" s="5">
        <v>145.57400000000001</v>
      </c>
      <c r="P29" s="5">
        <v>36921.120000000003</v>
      </c>
      <c r="Q29">
        <v>1656628</v>
      </c>
    </row>
    <row r="30" spans="1:18" x14ac:dyDescent="0.35">
      <c r="A30">
        <v>2</v>
      </c>
      <c r="B30" s="12">
        <v>262.02699999999999</v>
      </c>
      <c r="C30" s="12">
        <v>442.09800000000001</v>
      </c>
      <c r="D30" s="5">
        <v>115841.83199999999</v>
      </c>
      <c r="E30" s="5">
        <v>5197752</v>
      </c>
      <c r="G30">
        <v>9</v>
      </c>
      <c r="H30" s="13">
        <v>187.411</v>
      </c>
      <c r="I30" s="13">
        <v>119.79</v>
      </c>
      <c r="J30" s="5">
        <v>22449.917000000001</v>
      </c>
      <c r="K30">
        <v>1007314</v>
      </c>
      <c r="M30">
        <v>6</v>
      </c>
      <c r="N30" s="5">
        <v>286.899</v>
      </c>
      <c r="O30" s="5">
        <v>146.72800000000001</v>
      </c>
      <c r="P30" s="5">
        <v>42096.207000000002</v>
      </c>
      <c r="Q30">
        <v>1888831</v>
      </c>
    </row>
    <row r="31" spans="1:18" x14ac:dyDescent="0.35">
      <c r="A31">
        <v>3</v>
      </c>
      <c r="B31" s="12">
        <v>199.35599999999999</v>
      </c>
      <c r="C31" s="12">
        <v>425.642</v>
      </c>
      <c r="D31" s="5">
        <v>84854.38</v>
      </c>
      <c r="E31">
        <v>3807364</v>
      </c>
      <c r="G31">
        <v>10</v>
      </c>
      <c r="H31" s="13">
        <v>209.25200000000001</v>
      </c>
      <c r="I31" s="13">
        <v>33.061999999999998</v>
      </c>
      <c r="J31" s="5">
        <v>6918.3469999999998</v>
      </c>
      <c r="K31">
        <v>310422</v>
      </c>
      <c r="M31">
        <v>7</v>
      </c>
      <c r="N31" s="5">
        <v>217.119</v>
      </c>
      <c r="O31" s="5">
        <v>170.54400000000001</v>
      </c>
      <c r="P31" s="5">
        <v>37028.409</v>
      </c>
      <c r="Q31">
        <v>1661442</v>
      </c>
    </row>
    <row r="32" spans="1:18" x14ac:dyDescent="0.35">
      <c r="A32">
        <v>4</v>
      </c>
      <c r="B32" s="12">
        <v>282.84300000000002</v>
      </c>
      <c r="C32" s="12">
        <v>215.977</v>
      </c>
      <c r="D32" s="5">
        <v>61087.684999999998</v>
      </c>
      <c r="E32">
        <v>2740967</v>
      </c>
      <c r="G32">
        <v>11</v>
      </c>
      <c r="H32" s="13">
        <v>150.70400000000001</v>
      </c>
      <c r="I32" s="13">
        <v>131.553</v>
      </c>
      <c r="J32" s="5">
        <v>19825.522000000001</v>
      </c>
      <c r="K32">
        <v>889559</v>
      </c>
      <c r="M32">
        <v>8</v>
      </c>
      <c r="N32" s="5">
        <v>207.447</v>
      </c>
      <c r="O32" s="5">
        <v>164.90899999999999</v>
      </c>
      <c r="P32" s="5">
        <v>34209.716</v>
      </c>
      <c r="Q32">
        <v>1534969</v>
      </c>
    </row>
    <row r="33" spans="1:18" x14ac:dyDescent="0.35">
      <c r="A33">
        <v>5</v>
      </c>
      <c r="B33" s="12">
        <v>184.11199999999999</v>
      </c>
      <c r="C33" s="12">
        <v>184.423</v>
      </c>
      <c r="D33" s="5">
        <v>33954.597999999998</v>
      </c>
      <c r="E33">
        <v>1523522</v>
      </c>
      <c r="G33">
        <v>12</v>
      </c>
      <c r="H33" s="13">
        <v>251.66399999999999</v>
      </c>
      <c r="I33" s="13">
        <v>163.50299999999999</v>
      </c>
      <c r="J33" s="5">
        <v>41147.743000000002</v>
      </c>
      <c r="K33">
        <v>1846274</v>
      </c>
      <c r="M33">
        <v>9</v>
      </c>
      <c r="N33" s="5">
        <v>233.52199999999999</v>
      </c>
      <c r="O33" s="5">
        <v>171.983</v>
      </c>
      <c r="P33" s="5">
        <v>40161.881000000001</v>
      </c>
      <c r="Q33">
        <v>1802039</v>
      </c>
    </row>
    <row r="34" spans="1:18" x14ac:dyDescent="0.35">
      <c r="A34">
        <v>6</v>
      </c>
      <c r="B34" s="12">
        <v>246.80500000000001</v>
      </c>
      <c r="C34" s="12">
        <v>250.78299999999999</v>
      </c>
      <c r="D34" s="5">
        <v>61894.671999999999</v>
      </c>
      <c r="E34">
        <v>2777176</v>
      </c>
      <c r="G34">
        <v>13</v>
      </c>
      <c r="H34" s="13">
        <v>222.2</v>
      </c>
      <c r="I34" s="13">
        <v>80.03</v>
      </c>
      <c r="J34" s="5">
        <v>17782.748</v>
      </c>
      <c r="K34">
        <v>797901</v>
      </c>
      <c r="M34">
        <v>1</v>
      </c>
      <c r="N34" s="5">
        <v>189.46100000000001</v>
      </c>
      <c r="O34" s="5">
        <v>-183.691</v>
      </c>
      <c r="P34" s="5">
        <v>-34802.324999999997</v>
      </c>
      <c r="R34" s="5">
        <v>-1561559</v>
      </c>
    </row>
    <row r="35" spans="1:18" x14ac:dyDescent="0.35">
      <c r="A35">
        <v>7</v>
      </c>
      <c r="B35" s="12">
        <v>285.13900000000001</v>
      </c>
      <c r="C35" s="12">
        <v>390.476</v>
      </c>
      <c r="D35" s="5">
        <v>111339.899</v>
      </c>
      <c r="E35">
        <v>4995753</v>
      </c>
      <c r="G35">
        <v>1</v>
      </c>
      <c r="H35" s="13">
        <v>187.99</v>
      </c>
      <c r="I35" s="13">
        <v>-74.55</v>
      </c>
      <c r="J35" s="5">
        <v>-14014.745000000001</v>
      </c>
      <c r="L35">
        <v>-628833</v>
      </c>
      <c r="M35">
        <v>2</v>
      </c>
      <c r="N35" s="5">
        <v>265.86099999999999</v>
      </c>
      <c r="O35" s="5">
        <v>-12.782</v>
      </c>
      <c r="P35" s="5">
        <v>-3398.2629999999999</v>
      </c>
      <c r="R35">
        <v>-152478</v>
      </c>
    </row>
    <row r="36" spans="1:18" x14ac:dyDescent="0.35">
      <c r="A36">
        <v>8</v>
      </c>
      <c r="B36" s="12">
        <v>147.89599999999999</v>
      </c>
      <c r="C36" s="12">
        <v>252.26900000000001</v>
      </c>
      <c r="D36" s="5">
        <v>37309.491000000002</v>
      </c>
      <c r="E36">
        <v>1674054</v>
      </c>
      <c r="G36">
        <v>2</v>
      </c>
      <c r="H36" s="13">
        <v>241.92400000000001</v>
      </c>
      <c r="I36" s="13">
        <v>17.148</v>
      </c>
      <c r="J36" s="5">
        <v>4148.5079999999998</v>
      </c>
      <c r="K36">
        <v>186141</v>
      </c>
      <c r="M36">
        <v>3</v>
      </c>
      <c r="N36" s="5">
        <v>136.93100000000001</v>
      </c>
      <c r="O36" s="5">
        <v>-209.85400000000001</v>
      </c>
      <c r="P36" s="5">
        <v>-28735.516</v>
      </c>
      <c r="R36">
        <v>-1289345</v>
      </c>
    </row>
    <row r="37" spans="1:18" x14ac:dyDescent="0.35">
      <c r="A37">
        <v>9</v>
      </c>
      <c r="B37" s="12">
        <v>122.11</v>
      </c>
      <c r="C37" s="12">
        <v>207.971</v>
      </c>
      <c r="D37" s="5">
        <v>25395.331999999999</v>
      </c>
      <c r="E37">
        <v>1139473</v>
      </c>
      <c r="G37">
        <v>3</v>
      </c>
      <c r="H37" s="13">
        <v>241.61199999999999</v>
      </c>
      <c r="I37" s="13">
        <v>108.61</v>
      </c>
      <c r="J37" s="5">
        <v>26241.589</v>
      </c>
      <c r="K37">
        <v>1177444</v>
      </c>
      <c r="M37">
        <v>4</v>
      </c>
      <c r="N37" s="5">
        <v>209.69800000000001</v>
      </c>
      <c r="O37" s="5">
        <v>12.647</v>
      </c>
      <c r="P37" s="5">
        <v>2651.9639999999999</v>
      </c>
      <c r="Q37">
        <v>118992</v>
      </c>
    </row>
    <row r="38" spans="1:18" x14ac:dyDescent="0.35">
      <c r="A38">
        <v>10</v>
      </c>
      <c r="B38" s="12">
        <v>170.31700000000001</v>
      </c>
      <c r="C38" s="12">
        <v>384.08300000000003</v>
      </c>
      <c r="D38" s="5">
        <v>65415.781000000003</v>
      </c>
      <c r="E38">
        <v>2935166</v>
      </c>
      <c r="G38">
        <v>4</v>
      </c>
      <c r="H38" s="13">
        <v>185.78399999999999</v>
      </c>
      <c r="I38" s="13">
        <v>61.527000000000001</v>
      </c>
      <c r="J38" s="5">
        <v>11430.644</v>
      </c>
      <c r="K38">
        <v>512886</v>
      </c>
      <c r="M38">
        <v>5</v>
      </c>
      <c r="N38" s="5">
        <v>143.483</v>
      </c>
      <c r="O38" s="5">
        <v>-6.7370000000000001</v>
      </c>
      <c r="P38" s="5">
        <v>-966.67200000000003</v>
      </c>
      <c r="R38">
        <v>-43374</v>
      </c>
    </row>
    <row r="39" spans="1:18" x14ac:dyDescent="0.35">
      <c r="A39">
        <v>11</v>
      </c>
      <c r="B39" s="12">
        <v>251.30699999999999</v>
      </c>
      <c r="C39" s="12">
        <v>668.35299999999995</v>
      </c>
      <c r="D39" s="5">
        <v>167962.04500000001</v>
      </c>
      <c r="E39">
        <v>7536354</v>
      </c>
      <c r="G39">
        <v>5</v>
      </c>
      <c r="H39" s="13">
        <v>238.00200000000001</v>
      </c>
      <c r="I39" s="13">
        <v>255.63900000000001</v>
      </c>
      <c r="J39" s="5">
        <v>60842.595999999998</v>
      </c>
      <c r="K39">
        <v>2729970</v>
      </c>
      <c r="M39">
        <v>6</v>
      </c>
      <c r="N39" s="5">
        <v>194.34200000000001</v>
      </c>
      <c r="O39" s="5">
        <v>-17.065000000000001</v>
      </c>
      <c r="P39" s="5">
        <v>-3316.4929999999999</v>
      </c>
      <c r="R39">
        <v>-148809</v>
      </c>
    </row>
    <row r="40" spans="1:18" x14ac:dyDescent="0.35">
      <c r="B40" s="12"/>
      <c r="C40" s="12"/>
      <c r="D40" s="5"/>
      <c r="G40">
        <v>6</v>
      </c>
      <c r="H40" s="13">
        <v>277.40499999999997</v>
      </c>
      <c r="I40" s="13">
        <v>233.45400000000001</v>
      </c>
      <c r="J40" s="5">
        <v>64761.326000000001</v>
      </c>
      <c r="K40">
        <v>2905801</v>
      </c>
      <c r="M40">
        <v>7</v>
      </c>
      <c r="N40" s="5">
        <v>253.268</v>
      </c>
      <c r="O40" s="5">
        <v>26.806000000000001</v>
      </c>
      <c r="P40" s="5">
        <v>6789.0159999999996</v>
      </c>
      <c r="Q40" s="5">
        <v>304619</v>
      </c>
    </row>
    <row r="41" spans="1:18" x14ac:dyDescent="0.35">
      <c r="B41" s="12"/>
      <c r="C41" s="12"/>
      <c r="D41" s="5"/>
      <c r="G41">
        <v>7</v>
      </c>
      <c r="H41" s="13">
        <v>314.089</v>
      </c>
      <c r="I41" s="13">
        <v>261.12599999999998</v>
      </c>
      <c r="J41" s="5">
        <v>82017.032999999996</v>
      </c>
      <c r="K41">
        <v>3680054</v>
      </c>
      <c r="M41">
        <v>8</v>
      </c>
      <c r="N41" s="5">
        <v>362.31799999999998</v>
      </c>
      <c r="O41" s="5">
        <v>-73.872</v>
      </c>
      <c r="P41" s="5">
        <v>-26765.287</v>
      </c>
      <c r="R41">
        <v>-1200942</v>
      </c>
    </row>
    <row r="42" spans="1:18" x14ac:dyDescent="0.35">
      <c r="B42" s="12"/>
      <c r="C42" s="12"/>
      <c r="D42" s="5"/>
      <c r="E42" s="5"/>
      <c r="G42">
        <v>8</v>
      </c>
      <c r="H42" s="13">
        <v>157.30099999999999</v>
      </c>
      <c r="I42" s="13">
        <v>179.19900000000001</v>
      </c>
      <c r="J42" s="5">
        <v>28188.217000000001</v>
      </c>
      <c r="K42">
        <v>1264788</v>
      </c>
      <c r="M42">
        <v>9</v>
      </c>
      <c r="N42" s="5">
        <v>156.27600000000001</v>
      </c>
      <c r="O42" s="5">
        <v>-98.647000000000006</v>
      </c>
      <c r="P42" s="5">
        <v>-15416.19</v>
      </c>
      <c r="R42">
        <v>-691715</v>
      </c>
    </row>
    <row r="43" spans="1:18" x14ac:dyDescent="0.35">
      <c r="B43" s="12"/>
      <c r="C43" s="12"/>
      <c r="D43" s="5"/>
      <c r="G43">
        <v>9</v>
      </c>
      <c r="H43" s="13">
        <v>189.63900000000001</v>
      </c>
      <c r="I43" s="13">
        <v>238.02600000000001</v>
      </c>
      <c r="J43" s="5">
        <v>45139.106</v>
      </c>
      <c r="K43">
        <v>2025364</v>
      </c>
      <c r="M43">
        <v>10</v>
      </c>
      <c r="N43" s="5">
        <v>136.21799999999999</v>
      </c>
      <c r="O43" s="5">
        <v>25.164999999999999</v>
      </c>
      <c r="P43" s="5">
        <v>3427.8829999999998</v>
      </c>
      <c r="Q43">
        <v>153807</v>
      </c>
    </row>
    <row r="44" spans="1:18" x14ac:dyDescent="0.35">
      <c r="B44" s="12"/>
      <c r="C44" s="12"/>
      <c r="D44" s="5"/>
      <c r="E44" s="5"/>
      <c r="G44">
        <v>10</v>
      </c>
      <c r="H44" s="13">
        <v>319.95100000000002</v>
      </c>
      <c r="I44" s="13">
        <v>119.708</v>
      </c>
      <c r="J44" s="5">
        <v>38300.745999999999</v>
      </c>
      <c r="K44" s="5">
        <v>1718531</v>
      </c>
      <c r="M44">
        <v>11</v>
      </c>
      <c r="N44" s="5">
        <v>238.09100000000001</v>
      </c>
      <c r="O44" s="5">
        <v>-6.7969999999999997</v>
      </c>
      <c r="P44" s="5">
        <v>-1618.2750000000001</v>
      </c>
      <c r="R44">
        <v>-72611</v>
      </c>
    </row>
    <row r="45" spans="1:18" x14ac:dyDescent="0.35">
      <c r="B45" s="12"/>
      <c r="C45" s="12"/>
      <c r="D45" s="5"/>
      <c r="G45">
        <v>11</v>
      </c>
      <c r="H45" s="13">
        <v>186.67500000000001</v>
      </c>
      <c r="I45" s="13">
        <v>59.493000000000002</v>
      </c>
      <c r="J45" s="5">
        <v>11105.946</v>
      </c>
      <c r="K45">
        <v>498317</v>
      </c>
      <c r="M45">
        <v>1</v>
      </c>
      <c r="N45" s="5">
        <v>169.69300000000001</v>
      </c>
      <c r="O45" s="5">
        <v>25.315000000000001</v>
      </c>
      <c r="P45" s="5">
        <v>4295.7129999999997</v>
      </c>
      <c r="Q45">
        <v>192746</v>
      </c>
    </row>
    <row r="46" spans="1:18" x14ac:dyDescent="0.35">
      <c r="B46" s="12"/>
      <c r="C46" s="12"/>
      <c r="D46" s="5"/>
      <c r="H46" s="13"/>
      <c r="I46" s="13"/>
      <c r="J46" s="5"/>
      <c r="M46">
        <v>2</v>
      </c>
      <c r="N46" s="5">
        <v>115.64700000000001</v>
      </c>
      <c r="O46" s="5">
        <v>205.78</v>
      </c>
      <c r="P46" s="5">
        <v>23797.829000000002</v>
      </c>
      <c r="Q46">
        <v>1067794</v>
      </c>
    </row>
    <row r="47" spans="1:18" x14ac:dyDescent="0.35">
      <c r="B47" s="12"/>
      <c r="C47" s="12"/>
      <c r="D47" s="5"/>
      <c r="H47" s="13"/>
      <c r="I47" s="13"/>
      <c r="J47" s="5"/>
      <c r="M47">
        <v>3</v>
      </c>
      <c r="N47" s="5">
        <v>157.1</v>
      </c>
      <c r="O47" s="5">
        <v>106.961</v>
      </c>
      <c r="P47" s="5">
        <v>16803.595000000001</v>
      </c>
      <c r="Q47">
        <v>753967</v>
      </c>
    </row>
    <row r="48" spans="1:18" x14ac:dyDescent="0.35">
      <c r="B48" s="12"/>
      <c r="C48" s="12"/>
      <c r="D48" s="5"/>
      <c r="H48" s="13"/>
      <c r="I48" s="13"/>
      <c r="J48" s="5"/>
      <c r="M48">
        <v>4</v>
      </c>
      <c r="N48" s="5">
        <v>187.923</v>
      </c>
      <c r="O48" s="5">
        <v>145.87200000000001</v>
      </c>
      <c r="P48" s="5">
        <v>27412.721000000001</v>
      </c>
      <c r="Q48">
        <v>1229992</v>
      </c>
    </row>
    <row r="49" spans="2:17" x14ac:dyDescent="0.35">
      <c r="B49" s="12"/>
      <c r="C49" s="12"/>
      <c r="D49" s="5"/>
      <c r="H49" s="13"/>
      <c r="I49" s="13"/>
      <c r="J49" s="5"/>
      <c r="M49">
        <v>5</v>
      </c>
      <c r="N49" s="5">
        <v>235.261</v>
      </c>
      <c r="O49" s="5">
        <v>180.93100000000001</v>
      </c>
      <c r="P49" s="5">
        <v>42565.837</v>
      </c>
      <c r="Q49">
        <v>1909903</v>
      </c>
    </row>
    <row r="50" spans="2:17" x14ac:dyDescent="0.35">
      <c r="B50" s="12"/>
      <c r="C50" s="12"/>
      <c r="D50" s="5"/>
      <c r="H50" s="13"/>
      <c r="I50" s="13"/>
      <c r="J50" s="5"/>
      <c r="M50">
        <v>6</v>
      </c>
      <c r="N50" s="5">
        <v>183.934</v>
      </c>
      <c r="O50" s="5">
        <v>197.42</v>
      </c>
      <c r="P50" s="5">
        <v>36312.241000000002</v>
      </c>
      <c r="Q50">
        <v>1629308</v>
      </c>
    </row>
    <row r="51" spans="2:17" x14ac:dyDescent="0.35">
      <c r="B51" s="12"/>
      <c r="C51" s="12"/>
      <c r="D51" s="5"/>
      <c r="H51" s="13"/>
      <c r="I51" s="13"/>
      <c r="J51" s="5"/>
      <c r="M51">
        <v>7</v>
      </c>
      <c r="N51" s="5">
        <v>188.21299999999999</v>
      </c>
      <c r="O51" s="5">
        <v>138.83799999999999</v>
      </c>
      <c r="P51" s="5">
        <v>26131.202000000001</v>
      </c>
      <c r="Q51">
        <v>1172491</v>
      </c>
    </row>
    <row r="52" spans="2:17" x14ac:dyDescent="0.35">
      <c r="B52" s="12"/>
      <c r="C52" s="12"/>
      <c r="D52" s="5"/>
      <c r="H52" s="13"/>
      <c r="I52" s="13"/>
      <c r="J52" s="5"/>
      <c r="M52">
        <v>8</v>
      </c>
      <c r="N52" s="5">
        <v>218.18899999999999</v>
      </c>
      <c r="O52" s="5">
        <v>74.341999999999999</v>
      </c>
      <c r="P52" s="5">
        <v>16220.614</v>
      </c>
      <c r="Q52">
        <v>727809</v>
      </c>
    </row>
    <row r="53" spans="2:17" x14ac:dyDescent="0.35">
      <c r="B53" s="12"/>
      <c r="C53" s="12"/>
      <c r="D53" s="5"/>
      <c r="H53" s="13"/>
      <c r="I53" s="13"/>
      <c r="J53" s="5"/>
      <c r="M53">
        <v>9</v>
      </c>
      <c r="N53" s="5">
        <v>288.88299999999998</v>
      </c>
      <c r="O53" s="5">
        <v>269.392</v>
      </c>
      <c r="P53" s="5">
        <v>77822.793000000005</v>
      </c>
      <c r="Q53">
        <v>3491861</v>
      </c>
    </row>
    <row r="54" spans="2:17" x14ac:dyDescent="0.35">
      <c r="B54" s="12"/>
      <c r="C54" s="12"/>
      <c r="D54" s="5"/>
      <c r="M54">
        <v>10</v>
      </c>
      <c r="N54" s="5">
        <v>217.988</v>
      </c>
      <c r="O54" s="5">
        <v>219.1</v>
      </c>
      <c r="P54" s="5">
        <v>47761.161</v>
      </c>
      <c r="Q54">
        <v>2143014</v>
      </c>
    </row>
    <row r="55" spans="2:17" x14ac:dyDescent="0.35">
      <c r="B55" s="12"/>
      <c r="C55" s="12"/>
      <c r="D55" s="5"/>
      <c r="E55" s="5"/>
      <c r="M55">
        <v>11</v>
      </c>
      <c r="N55">
        <v>293.09500000000003</v>
      </c>
      <c r="O55">
        <v>293.226</v>
      </c>
      <c r="P55">
        <v>85943.14</v>
      </c>
      <c r="Q55">
        <v>3856216</v>
      </c>
    </row>
    <row r="56" spans="2:17" x14ac:dyDescent="0.35">
      <c r="B56" s="5"/>
      <c r="C56" s="5"/>
      <c r="D56" s="5"/>
      <c r="M56">
        <v>12</v>
      </c>
      <c r="N56">
        <v>204.572</v>
      </c>
      <c r="O56">
        <v>274.38099999999997</v>
      </c>
      <c r="P56">
        <v>56130.631000000001</v>
      </c>
      <c r="Q56">
        <v>2518547</v>
      </c>
    </row>
    <row r="57" spans="2:17" x14ac:dyDescent="0.35">
      <c r="B57" s="5"/>
      <c r="C57" s="5"/>
      <c r="D57" s="5"/>
      <c r="M57">
        <v>13</v>
      </c>
      <c r="N57">
        <v>215.33600000000001</v>
      </c>
      <c r="O57">
        <v>287.19799999999998</v>
      </c>
      <c r="P57">
        <v>61844.192000000003</v>
      </c>
      <c r="Q57">
        <v>2774911</v>
      </c>
    </row>
    <row r="58" spans="2:17" x14ac:dyDescent="0.35">
      <c r="B58" s="5"/>
      <c r="C58" s="5"/>
      <c r="D58" s="5"/>
      <c r="M58">
        <v>14</v>
      </c>
      <c r="N58">
        <v>315.91699999999997</v>
      </c>
      <c r="O58">
        <v>255.154</v>
      </c>
      <c r="P58">
        <v>80607.385999999999</v>
      </c>
      <c r="Q58">
        <v>3616804</v>
      </c>
    </row>
    <row r="59" spans="2:17" x14ac:dyDescent="0.35">
      <c r="B59" s="5"/>
      <c r="C59" s="5"/>
      <c r="D59" s="5"/>
    </row>
    <row r="60" spans="2:17" x14ac:dyDescent="0.35">
      <c r="B60" s="5"/>
      <c r="C60" s="5"/>
      <c r="D60" s="5"/>
    </row>
    <row r="61" spans="2:17" x14ac:dyDescent="0.35">
      <c r="B61" s="5"/>
      <c r="C61" s="5"/>
      <c r="D61" s="5"/>
    </row>
    <row r="62" spans="2:17" x14ac:dyDescent="0.35">
      <c r="B62" s="5"/>
      <c r="C62" s="5"/>
      <c r="D62" s="5"/>
    </row>
    <row r="63" spans="2:17" x14ac:dyDescent="0.35">
      <c r="B63" s="5"/>
      <c r="C63" s="5"/>
      <c r="D63" s="5"/>
    </row>
    <row r="64" spans="2:17" x14ac:dyDescent="0.35">
      <c r="B64" s="5"/>
      <c r="C64" s="5"/>
      <c r="D64" s="5"/>
    </row>
    <row r="67" spans="2:5" x14ac:dyDescent="0.35">
      <c r="C67" s="1" t="s">
        <v>4</v>
      </c>
      <c r="D67" s="1" t="s">
        <v>13</v>
      </c>
      <c r="E67" s="1" t="s">
        <v>14</v>
      </c>
    </row>
    <row r="68" spans="2:5" x14ac:dyDescent="0.35">
      <c r="B68" t="s">
        <v>5</v>
      </c>
      <c r="C68">
        <f>AVERAGE(E3:E64)</f>
        <v>3364634.6216216218</v>
      </c>
      <c r="D68">
        <f>AVERAGE(K3:K65)</f>
        <v>1304433.7027027027</v>
      </c>
      <c r="E68">
        <f>AVERAGE(Q3:Q65)</f>
        <v>1479228.8</v>
      </c>
    </row>
    <row r="69" spans="2:5" x14ac:dyDescent="0.35">
      <c r="B69" t="s">
        <v>6</v>
      </c>
      <c r="C69">
        <f>_xlfn.STDEV.S(E3:E64)</f>
        <v>2118736.7227854114</v>
      </c>
      <c r="D69">
        <f>_xlfn.STDEV.S(K3:K65)</f>
        <v>790952.93788020394</v>
      </c>
      <c r="E69">
        <f>_xlfn.STDEV.S(Q3:Q65)</f>
        <v>1018225.8843975678</v>
      </c>
    </row>
    <row r="70" spans="2:5" x14ac:dyDescent="0.35">
      <c r="B70" t="s">
        <v>7</v>
      </c>
      <c r="C70">
        <f>C69/SQRT(COUNT(E3:E64))</f>
        <v>348318.17159259319</v>
      </c>
      <c r="D70">
        <f>D69/SQRT(COUNT(K3:K65))</f>
        <v>130031.86199370271</v>
      </c>
      <c r="E70">
        <f>E69/SQRT(COUNT(Q3:Q65))</f>
        <v>151788.1529308536</v>
      </c>
    </row>
    <row r="72" spans="2:5" x14ac:dyDescent="0.35">
      <c r="B72" t="s">
        <v>9</v>
      </c>
      <c r="C72" s="3">
        <f t="shared" ref="C72:F74" si="0">C68/$C$68*100</f>
        <v>100</v>
      </c>
      <c r="D72" s="2">
        <f>D68/$C$68*100</f>
        <v>38.768955604279462</v>
      </c>
      <c r="E72" s="2">
        <f>E68/$C$68*100</f>
        <v>43.964024815481153</v>
      </c>
    </row>
    <row r="73" spans="2:5" x14ac:dyDescent="0.35">
      <c r="B73" t="s">
        <v>6</v>
      </c>
      <c r="C73" s="2">
        <f t="shared" si="0"/>
        <v>62.970781705986944</v>
      </c>
      <c r="D73" s="2">
        <f>D69/$C$68*100</f>
        <v>23.507840429312225</v>
      </c>
      <c r="E73" s="2">
        <f>E69/$C$68*100</f>
        <v>30.26259903094093</v>
      </c>
    </row>
    <row r="74" spans="2:5" x14ac:dyDescent="0.35">
      <c r="B74" t="s">
        <v>7</v>
      </c>
      <c r="C74" s="2">
        <f t="shared" si="0"/>
        <v>10.352332742290974</v>
      </c>
      <c r="D74" s="2">
        <f>D70/$C$68*100</f>
        <v>3.8646651603148654</v>
      </c>
      <c r="E74" s="2">
        <f>E70/$C$68*100</f>
        <v>4.5112819072668779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Graph</vt:lpstr>
      <vt:lpstr>p-value</vt:lpstr>
      <vt:lpstr>siMock</vt:lpstr>
      <vt:lpstr>siAQR</vt:lpstr>
      <vt:lpstr>siPRP19</vt:lpstr>
      <vt:lpstr>siCCDC16</vt:lpstr>
      <vt:lpstr>siPPIE</vt:lpstr>
      <vt:lpstr>siISY1</vt:lpstr>
      <vt:lpstr>siXPF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CERUTTI</dc:creator>
  <cp:lastModifiedBy>lise-marie.donnio</cp:lastModifiedBy>
  <cp:lastPrinted>2017-03-13T10:24:26Z</cp:lastPrinted>
  <dcterms:created xsi:type="dcterms:W3CDTF">2016-09-28T12:09:35Z</dcterms:created>
  <dcterms:modified xsi:type="dcterms:W3CDTF">2022-05-25T16:50:12Z</dcterms:modified>
</cp:coreProperties>
</file>