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vonne\MigrationPaper\Submission_elife\Revision\Data_files\"/>
    </mc:Choice>
  </mc:AlternateContent>
  <xr:revisionPtr revIDLastSave="0" documentId="13_ncr:1_{9DAFB79C-349E-4D75-98FF-4E40C1DA6F37}" xr6:coauthVersionLast="36" xr6:coauthVersionMax="36" xr10:uidLastSave="{00000000-0000-0000-0000-000000000000}"/>
  <bookViews>
    <workbookView xWindow="0" yWindow="0" windowWidth="28770" windowHeight="10320" activeTab="5" xr2:uid="{30C297B0-02B3-439D-816B-259202DC2F69}"/>
  </bookViews>
  <sheets>
    <sheet name="Fig 4A" sheetId="2" r:id="rId1"/>
    <sheet name="Fig 4B" sheetId="7" r:id="rId2"/>
    <sheet name="Fig 4C" sheetId="4" r:id="rId3"/>
    <sheet name="Fig 4D" sheetId="5" r:id="rId4"/>
    <sheet name="Fig 4E" sheetId="6" r:id="rId5"/>
    <sheet name="effect size" sheetId="1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8" i="7" l="1"/>
  <c r="W18" i="7"/>
  <c r="U18" i="7"/>
  <c r="S18" i="7"/>
  <c r="Q18" i="7"/>
  <c r="O18" i="7"/>
  <c r="M18" i="7"/>
  <c r="K18" i="7"/>
  <c r="I18" i="7"/>
  <c r="G18" i="7"/>
  <c r="E18" i="7"/>
  <c r="C18" i="7"/>
  <c r="Y17" i="7"/>
  <c r="W17" i="7"/>
  <c r="U17" i="7"/>
  <c r="S17" i="7"/>
  <c r="Q17" i="7"/>
  <c r="O17" i="7"/>
  <c r="M17" i="7"/>
  <c r="K17" i="7"/>
  <c r="I17" i="7"/>
  <c r="G17" i="7"/>
  <c r="E17" i="7"/>
  <c r="C17" i="7"/>
  <c r="Y14" i="7"/>
  <c r="W14" i="7"/>
  <c r="U14" i="7"/>
  <c r="S14" i="7"/>
  <c r="Q14" i="7"/>
  <c r="O14" i="7"/>
  <c r="M14" i="7"/>
  <c r="K14" i="7"/>
  <c r="I14" i="7"/>
  <c r="G14" i="7"/>
  <c r="E14" i="7"/>
  <c r="C14" i="7"/>
  <c r="Y13" i="7"/>
  <c r="W13" i="7"/>
  <c r="U13" i="7"/>
  <c r="S13" i="7"/>
  <c r="Q13" i="7"/>
  <c r="O13" i="7"/>
  <c r="M13" i="7"/>
  <c r="K13" i="7"/>
  <c r="I13" i="7"/>
  <c r="G13" i="7"/>
  <c r="E13" i="7"/>
  <c r="C13" i="7"/>
  <c r="F15" i="1"/>
  <c r="F14" i="1"/>
  <c r="F16" i="1" s="1"/>
  <c r="L13" i="1"/>
  <c r="M13" i="1" s="1"/>
  <c r="J13" i="1"/>
  <c r="L12" i="1" s="1"/>
  <c r="M12" i="1" s="1"/>
  <c r="F13" i="1"/>
  <c r="H12" i="1"/>
  <c r="F12" i="1"/>
  <c r="Z43" i="6" l="1"/>
  <c r="AA43" i="6" s="1"/>
  <c r="Y43" i="6"/>
  <c r="Z42" i="6"/>
  <c r="AA42" i="6" s="1"/>
  <c r="Y42" i="6"/>
  <c r="Z41" i="6"/>
  <c r="AA41" i="6" s="1"/>
  <c r="Y41" i="6"/>
  <c r="Z40" i="6"/>
  <c r="AA40" i="6" s="1"/>
  <c r="Y40" i="6"/>
  <c r="Z39" i="6"/>
  <c r="AA39" i="6" s="1"/>
  <c r="Y39" i="6"/>
  <c r="AA38" i="6"/>
  <c r="Z38" i="6"/>
  <c r="Y38" i="6"/>
  <c r="Z37" i="6"/>
  <c r="AA37" i="6" s="1"/>
  <c r="Y37" i="6"/>
  <c r="AA36" i="6"/>
  <c r="Z36" i="6"/>
  <c r="Y36" i="6"/>
  <c r="Z35" i="6"/>
  <c r="AA35" i="6" s="1"/>
  <c r="Y35" i="6"/>
  <c r="AA34" i="6"/>
  <c r="Z34" i="6"/>
  <c r="Y34" i="6"/>
  <c r="Z33" i="6"/>
  <c r="AA33" i="6" s="1"/>
  <c r="Y33" i="6"/>
  <c r="AA32" i="6"/>
  <c r="Z32" i="6"/>
  <c r="Y32" i="6"/>
  <c r="Z31" i="6"/>
  <c r="AA31" i="6" s="1"/>
  <c r="Y31" i="6"/>
  <c r="AA30" i="6"/>
  <c r="Z30" i="6"/>
  <c r="Y30" i="6"/>
  <c r="Z29" i="6"/>
  <c r="AA29" i="6" s="1"/>
  <c r="Y29" i="6"/>
  <c r="AA28" i="6"/>
  <c r="Z28" i="6"/>
  <c r="Y28" i="6"/>
  <c r="Z27" i="6"/>
  <c r="AA27" i="6" s="1"/>
  <c r="Y27" i="6"/>
  <c r="AA26" i="6"/>
  <c r="Z26" i="6"/>
  <c r="Y26" i="6"/>
  <c r="Z25" i="6"/>
  <c r="AA25" i="6" s="1"/>
  <c r="Y25" i="6"/>
  <c r="AA24" i="6"/>
  <c r="Z24" i="6"/>
  <c r="Y24" i="6"/>
  <c r="Z22" i="6"/>
  <c r="AA22" i="6" s="1"/>
  <c r="Y22" i="6"/>
  <c r="AA21" i="6"/>
  <c r="Z21" i="6"/>
  <c r="Y21" i="6"/>
  <c r="Z20" i="6"/>
  <c r="AA20" i="6" s="1"/>
  <c r="Y20" i="6"/>
  <c r="AA19" i="6"/>
  <c r="Z19" i="6"/>
  <c r="Y19" i="6"/>
  <c r="Z18" i="6"/>
  <c r="AA18" i="6" s="1"/>
  <c r="Y18" i="6"/>
  <c r="Z17" i="6"/>
  <c r="AA17" i="6" s="1"/>
  <c r="Y17" i="6"/>
  <c r="Z16" i="6"/>
  <c r="AA16" i="6" s="1"/>
  <c r="Y16" i="6"/>
  <c r="AA15" i="6"/>
  <c r="Z15" i="6"/>
  <c r="Y15" i="6"/>
  <c r="Z13" i="6"/>
  <c r="AA13" i="6" s="1"/>
  <c r="Y13" i="6"/>
  <c r="AA12" i="6"/>
  <c r="Z12" i="6"/>
  <c r="Y12" i="6"/>
  <c r="Z11" i="6"/>
  <c r="AA11" i="6" s="1"/>
  <c r="Y11" i="6"/>
  <c r="AA10" i="6"/>
  <c r="Z10" i="6"/>
  <c r="Y10" i="6"/>
  <c r="Z9" i="6"/>
  <c r="AA9" i="6" s="1"/>
  <c r="Y9" i="6"/>
  <c r="Z8" i="6"/>
  <c r="AA8" i="6" s="1"/>
  <c r="Y8" i="6"/>
  <c r="Z7" i="6"/>
  <c r="AA7" i="6" s="1"/>
  <c r="Y7" i="6"/>
  <c r="AA6" i="6"/>
  <c r="Z6" i="6"/>
  <c r="Y6" i="6"/>
  <c r="Z5" i="6"/>
  <c r="AA5" i="6" s="1"/>
  <c r="Y5" i="6"/>
  <c r="Z3" i="6"/>
  <c r="AA3" i="6" s="1"/>
  <c r="Y3" i="6"/>
  <c r="G43" i="6" l="1"/>
  <c r="H43" i="6" s="1"/>
  <c r="F43" i="6"/>
  <c r="G42" i="6"/>
  <c r="H42" i="6" s="1"/>
  <c r="F42" i="6"/>
  <c r="G41" i="6"/>
  <c r="H41" i="6" s="1"/>
  <c r="F41" i="6"/>
  <c r="G40" i="6"/>
  <c r="H40" i="6" s="1"/>
  <c r="F40" i="6"/>
  <c r="F39" i="6"/>
  <c r="H38" i="6"/>
  <c r="G38" i="6"/>
  <c r="F38" i="6"/>
  <c r="H37" i="6"/>
  <c r="G37" i="6"/>
  <c r="F37" i="6"/>
  <c r="G36" i="6"/>
  <c r="H36" i="6" s="1"/>
  <c r="F36" i="6"/>
  <c r="G35" i="6"/>
  <c r="H35" i="6" s="1"/>
  <c r="F35" i="6"/>
  <c r="H34" i="6"/>
  <c r="G34" i="6"/>
  <c r="F34" i="6"/>
  <c r="H33" i="6"/>
  <c r="G33" i="6"/>
  <c r="F33" i="6"/>
  <c r="H32" i="6"/>
  <c r="G32" i="6"/>
  <c r="F32" i="6"/>
  <c r="G31" i="6"/>
  <c r="H31" i="6" s="1"/>
  <c r="F31" i="6"/>
  <c r="H30" i="6"/>
  <c r="G30" i="6"/>
  <c r="F30" i="6"/>
  <c r="F29" i="6"/>
  <c r="G28" i="6"/>
  <c r="H28" i="6" s="1"/>
  <c r="F28" i="6"/>
  <c r="H27" i="6"/>
  <c r="G27" i="6"/>
  <c r="F27" i="6"/>
  <c r="H26" i="6"/>
  <c r="G26" i="6"/>
  <c r="F26" i="6"/>
  <c r="G25" i="6"/>
  <c r="H25" i="6" s="1"/>
  <c r="F25" i="6"/>
  <c r="H24" i="6"/>
  <c r="G24" i="6"/>
  <c r="F24" i="6"/>
  <c r="H22" i="6"/>
  <c r="G22" i="6"/>
  <c r="F22" i="6"/>
  <c r="G21" i="6"/>
  <c r="H21" i="6" s="1"/>
  <c r="F21" i="6"/>
  <c r="G20" i="6"/>
  <c r="H20" i="6" s="1"/>
  <c r="F20" i="6"/>
  <c r="H19" i="6"/>
  <c r="G19" i="6"/>
  <c r="F19" i="6"/>
  <c r="H18" i="6"/>
  <c r="G18" i="6"/>
  <c r="F18" i="6"/>
  <c r="H17" i="6"/>
  <c r="G17" i="6"/>
  <c r="F17" i="6"/>
  <c r="G16" i="6"/>
  <c r="H16" i="6" s="1"/>
  <c r="F16" i="6"/>
  <c r="H15" i="6"/>
  <c r="G15" i="6"/>
  <c r="F15" i="6"/>
  <c r="H14" i="6"/>
  <c r="G14" i="6"/>
  <c r="F14" i="6"/>
  <c r="G13" i="6"/>
  <c r="H13" i="6" s="1"/>
  <c r="F13" i="6"/>
  <c r="G12" i="6"/>
  <c r="H12" i="6" s="1"/>
  <c r="F12" i="6"/>
  <c r="H11" i="6"/>
  <c r="G11" i="6"/>
  <c r="F11" i="6"/>
  <c r="G10" i="6"/>
  <c r="H10" i="6" s="1"/>
  <c r="F10" i="6"/>
  <c r="H9" i="6"/>
  <c r="G9" i="6"/>
  <c r="F9" i="6"/>
  <c r="G8" i="6"/>
  <c r="H8" i="6" s="1"/>
  <c r="F8" i="6"/>
  <c r="H7" i="6"/>
  <c r="G7" i="6"/>
  <c r="F7" i="6"/>
  <c r="H6" i="6"/>
  <c r="G6" i="6"/>
  <c r="F6" i="6"/>
  <c r="G5" i="6"/>
  <c r="H5" i="6" s="1"/>
  <c r="F5" i="6"/>
  <c r="G4" i="6"/>
  <c r="H4" i="6" s="1"/>
  <c r="F4" i="6"/>
  <c r="H3" i="6"/>
  <c r="G3" i="6"/>
  <c r="F3" i="6"/>
  <c r="Q43" i="6" l="1"/>
  <c r="R43" i="6" s="1"/>
  <c r="P43" i="6"/>
  <c r="Q42" i="6"/>
  <c r="R42" i="6" s="1"/>
  <c r="P42" i="6"/>
  <c r="Q41" i="6"/>
  <c r="R41" i="6" s="1"/>
  <c r="P41" i="6"/>
  <c r="Q40" i="6"/>
  <c r="R40" i="6" s="1"/>
  <c r="P40" i="6"/>
  <c r="Q39" i="6"/>
  <c r="R39" i="6" s="1"/>
  <c r="P39" i="6"/>
  <c r="R38" i="6"/>
  <c r="Q38" i="6"/>
  <c r="P38" i="6"/>
  <c r="R35" i="6"/>
  <c r="Q35" i="6"/>
  <c r="P35" i="6"/>
  <c r="R34" i="6"/>
  <c r="Q34" i="6"/>
  <c r="P34" i="6"/>
  <c r="Q33" i="6"/>
  <c r="R33" i="6" s="1"/>
  <c r="P33" i="6"/>
  <c r="Q32" i="6"/>
  <c r="R32" i="6" s="1"/>
  <c r="P32" i="6"/>
  <c r="Q31" i="6"/>
  <c r="R31" i="6" s="1"/>
  <c r="P31" i="6"/>
  <c r="R30" i="6"/>
  <c r="Q30" i="6"/>
  <c r="P30" i="6"/>
  <c r="Q29" i="6"/>
  <c r="R29" i="6" s="1"/>
  <c r="P29" i="6"/>
  <c r="R28" i="6"/>
  <c r="Q28" i="6"/>
  <c r="P28" i="6"/>
  <c r="Q25" i="6"/>
  <c r="R25" i="6" s="1"/>
  <c r="P25" i="6"/>
  <c r="R24" i="6"/>
  <c r="Q24" i="6"/>
  <c r="P24" i="6"/>
  <c r="Q22" i="6"/>
  <c r="R22" i="6" s="1"/>
  <c r="P22" i="6"/>
  <c r="Q21" i="6"/>
  <c r="R21" i="6" s="1"/>
  <c r="P21" i="6"/>
  <c r="Q20" i="6"/>
  <c r="R20" i="6" s="1"/>
  <c r="P20" i="6"/>
  <c r="R19" i="6"/>
  <c r="Q19" i="6"/>
  <c r="P19" i="6"/>
  <c r="Q18" i="6"/>
  <c r="R18" i="6" s="1"/>
  <c r="P18" i="6"/>
  <c r="R17" i="6"/>
  <c r="Q17" i="6"/>
  <c r="P17" i="6"/>
  <c r="Q16" i="6"/>
  <c r="R16" i="6" s="1"/>
  <c r="P16" i="6"/>
  <c r="R15" i="6"/>
  <c r="Q15" i="6"/>
  <c r="P15" i="6"/>
  <c r="Q14" i="6"/>
  <c r="R14" i="6" s="1"/>
  <c r="P14" i="6"/>
  <c r="Q13" i="6"/>
  <c r="R13" i="6" s="1"/>
  <c r="P13" i="6"/>
  <c r="Q12" i="6"/>
  <c r="R12" i="6" s="1"/>
  <c r="P12" i="6"/>
  <c r="R11" i="6"/>
  <c r="Q11" i="6"/>
  <c r="P11" i="6"/>
  <c r="Q10" i="6"/>
  <c r="R10" i="6" s="1"/>
  <c r="P10" i="6"/>
  <c r="R9" i="6"/>
  <c r="Q9" i="6"/>
  <c r="P9" i="6"/>
  <c r="Q8" i="6"/>
  <c r="R8" i="6" s="1"/>
  <c r="P8" i="6"/>
  <c r="R7" i="6"/>
  <c r="Q7" i="6"/>
  <c r="P7" i="6"/>
  <c r="Q6" i="6"/>
  <c r="R6" i="6" s="1"/>
  <c r="P6" i="6"/>
  <c r="Q5" i="6"/>
  <c r="R5" i="6" s="1"/>
  <c r="P5" i="6"/>
  <c r="Q4" i="6"/>
  <c r="R4" i="6" s="1"/>
  <c r="P4" i="6"/>
  <c r="R3" i="6"/>
  <c r="Q3" i="6"/>
  <c r="P3" i="6"/>
  <c r="F5" i="1" l="1"/>
  <c r="F4" i="1"/>
  <c r="F6" i="1" s="1"/>
  <c r="L3" i="1"/>
  <c r="M3" i="1" s="1"/>
  <c r="J3" i="1"/>
  <c r="L2" i="1" s="1"/>
  <c r="M2" i="1" s="1"/>
  <c r="F3" i="1"/>
  <c r="H2" i="1"/>
  <c r="F2" i="1"/>
</calcChain>
</file>

<file path=xl/sharedStrings.xml><?xml version="1.0" encoding="utf-8"?>
<sst xmlns="http://schemas.openxmlformats.org/spreadsheetml/2006/main" count="691" uniqueCount="130">
  <si>
    <t>migration RA</t>
  </si>
  <si>
    <t>absolute</t>
  </si>
  <si>
    <t>percentage</t>
  </si>
  <si>
    <t>Mean group 1</t>
  </si>
  <si>
    <t>Mean group 2</t>
  </si>
  <si>
    <r>
      <t>95% CI M</t>
    </r>
    <r>
      <rPr>
        <b/>
        <vertAlign val="subscript"/>
        <sz val="11"/>
        <rFont val="Calibri"/>
        <family val="2"/>
        <scheme val="minor"/>
      </rPr>
      <t>diff</t>
    </r>
    <r>
      <rPr>
        <b/>
        <sz val="11"/>
        <rFont val="Calibri"/>
        <family val="2"/>
        <scheme val="minor"/>
      </rPr>
      <t xml:space="preserve"> [Low; High]</t>
    </r>
  </si>
  <si>
    <t>observed effect size</t>
  </si>
  <si>
    <t>calculated effect size from GPower</t>
  </si>
  <si>
    <t>smallest significant difference</t>
  </si>
  <si>
    <t>SD group 1</t>
  </si>
  <si>
    <t>SD group 2</t>
  </si>
  <si>
    <t>corrected unbiased effect size from GPower</t>
  </si>
  <si>
    <t>observed difference</t>
  </si>
  <si>
    <t>n group 1</t>
  </si>
  <si>
    <t>n group 2</t>
  </si>
  <si>
    <t>t</t>
  </si>
  <si>
    <t>df</t>
  </si>
  <si>
    <t>p</t>
  </si>
  <si>
    <t>group 1</t>
  </si>
  <si>
    <t>control</t>
  </si>
  <si>
    <t>group 2</t>
  </si>
  <si>
    <t>RA</t>
  </si>
  <si>
    <t>2102 M2 nonrecomb</t>
  </si>
  <si>
    <t>2102 M1 nonrecomb</t>
  </si>
  <si>
    <t>2102 M2 recomb</t>
  </si>
  <si>
    <t>2102 M1 recomb</t>
  </si>
  <si>
    <t>2257 M2 nonrecomb</t>
  </si>
  <si>
    <t>2257 M1 nonrecomb</t>
  </si>
  <si>
    <t>2257 M2 recomb</t>
  </si>
  <si>
    <t>2257 M1 recomb</t>
  </si>
  <si>
    <t>2198 M2 nonrecomb</t>
  </si>
  <si>
    <t>2198 M1 nonrecomb</t>
  </si>
  <si>
    <t>2198 M2 recomb</t>
  </si>
  <si>
    <t>2198 M1 recomb</t>
  </si>
  <si>
    <t>2102 osx:CreERT2; hs:nlsG</t>
  </si>
  <si>
    <t>2257 osx:CreERT2; hs:CAIKK BFP</t>
  </si>
  <si>
    <t>2198 osx:CreERT2; hs:nYPet IkBSR</t>
  </si>
  <si>
    <t>0dpa</t>
  </si>
  <si>
    <t>RA_fish01</t>
  </si>
  <si>
    <t>_</t>
  </si>
  <si>
    <t>2_2</t>
  </si>
  <si>
    <t>RA_fish02</t>
  </si>
  <si>
    <t>_1</t>
  </si>
  <si>
    <t>4_4</t>
  </si>
  <si>
    <t>RA_fish03</t>
  </si>
  <si>
    <t>_2</t>
  </si>
  <si>
    <t>4_5</t>
  </si>
  <si>
    <t>RA_fish04</t>
  </si>
  <si>
    <t>_3</t>
  </si>
  <si>
    <t>4_1</t>
  </si>
  <si>
    <t>RA_fish05</t>
  </si>
  <si>
    <t>_4</t>
  </si>
  <si>
    <t>4_2</t>
  </si>
  <si>
    <t>RA_fish06</t>
  </si>
  <si>
    <t>_5</t>
  </si>
  <si>
    <t>4_3</t>
  </si>
  <si>
    <t>RA_fish07</t>
  </si>
  <si>
    <t>_6</t>
  </si>
  <si>
    <t>2_</t>
  </si>
  <si>
    <t>RA_fish08</t>
  </si>
  <si>
    <t>_7</t>
  </si>
  <si>
    <t>2_1</t>
  </si>
  <si>
    <t>RA_fish09</t>
  </si>
  <si>
    <t>_8</t>
  </si>
  <si>
    <t>4_6</t>
  </si>
  <si>
    <t>RA_fish10</t>
  </si>
  <si>
    <t>_9</t>
  </si>
  <si>
    <t>4_</t>
  </si>
  <si>
    <t>control_fish01</t>
  </si>
  <si>
    <t>control_fish02</t>
  </si>
  <si>
    <t>control_fish03</t>
  </si>
  <si>
    <t>control_fish04</t>
  </si>
  <si>
    <t>control_fish05</t>
  </si>
  <si>
    <t>control_fish06</t>
  </si>
  <si>
    <t>control_fish07</t>
  </si>
  <si>
    <t>control_fish08</t>
  </si>
  <si>
    <t>control_fish09</t>
  </si>
  <si>
    <t>control_fish10</t>
  </si>
  <si>
    <t>control seg-3</t>
  </si>
  <si>
    <t>RA seg-3</t>
  </si>
  <si>
    <t>control seg-2</t>
  </si>
  <si>
    <t>RA seg-2</t>
  </si>
  <si>
    <t>control seg-1</t>
  </si>
  <si>
    <t>RA seg-1</t>
  </si>
  <si>
    <t>1dpa</t>
  </si>
  <si>
    <t>3 dpa</t>
  </si>
  <si>
    <t>distance 1st joint - gfp 2nd segment (µm) 0dpa</t>
  </si>
  <si>
    <t>distance 1st joint - gfp 2nd segment (µm) 1dpa</t>
  </si>
  <si>
    <r>
      <rPr>
        <sz val="10"/>
        <color theme="1"/>
        <rFont val="Symbol"/>
        <family val="1"/>
        <charset val="2"/>
      </rPr>
      <t>D</t>
    </r>
    <r>
      <rPr>
        <sz val="10"/>
        <color theme="1"/>
        <rFont val="Calibri"/>
        <family val="2"/>
        <scheme val="minor"/>
      </rPr>
      <t xml:space="preserve"> distance 1st joint</t>
    </r>
  </si>
  <si>
    <t>% distance 1st joint change</t>
  </si>
  <si>
    <t>migration (%)</t>
  </si>
  <si>
    <t>dead</t>
  </si>
  <si>
    <t>MC_028</t>
  </si>
  <si>
    <t>retinoic acidD_fish01</t>
  </si>
  <si>
    <t>retinoic acidD_fish02</t>
  </si>
  <si>
    <t>retinoic acidD_fish03</t>
  </si>
  <si>
    <t>retinoic acidD_fish04</t>
  </si>
  <si>
    <t>retinoic acidD_fish05</t>
  </si>
  <si>
    <t>retinoic acidD_fish06</t>
  </si>
  <si>
    <t>retinoic acidD_fish07</t>
  </si>
  <si>
    <t>retinoic acidD_fish08</t>
  </si>
  <si>
    <t>retinoic acidD_fish09</t>
  </si>
  <si>
    <t>retinoic acidD_fish10</t>
  </si>
  <si>
    <t>MC_027</t>
  </si>
  <si>
    <t>distance 1st joint - gfp segment -1 (µm) 0dpa</t>
  </si>
  <si>
    <t>distance 1st joint - gfp segment -1 (µm) 1dpa</t>
  </si>
  <si>
    <t>n.i.</t>
  </si>
  <si>
    <t>MC_030</t>
  </si>
  <si>
    <t>width / length</t>
  </si>
  <si>
    <t>group1</t>
  </si>
  <si>
    <t>group2</t>
  </si>
  <si>
    <t>bglap intensity RA</t>
  </si>
  <si>
    <t>fin01</t>
  </si>
  <si>
    <t>mean</t>
  </si>
  <si>
    <t>fin02</t>
  </si>
  <si>
    <t>fin03</t>
  </si>
  <si>
    <t>fin04</t>
  </si>
  <si>
    <t>fin05</t>
  </si>
  <si>
    <t>fin06</t>
  </si>
  <si>
    <t>fin07</t>
  </si>
  <si>
    <t>fin08</t>
  </si>
  <si>
    <t>fin09</t>
  </si>
  <si>
    <t>fin10</t>
  </si>
  <si>
    <t>fin11</t>
  </si>
  <si>
    <t>fin12</t>
  </si>
  <si>
    <t>seg -1</t>
  </si>
  <si>
    <t>seg -2</t>
  </si>
  <si>
    <t>% segM1 of segM2</t>
  </si>
  <si>
    <r>
      <t xml:space="preserve">mean </t>
    </r>
    <r>
      <rPr>
        <b/>
        <i/>
        <sz val="11"/>
        <color theme="1"/>
        <rFont val="Calibri"/>
        <family val="2"/>
        <scheme val="minor"/>
      </rPr>
      <t>bglap</t>
    </r>
    <r>
      <rPr>
        <b/>
        <sz val="11"/>
        <color theme="1"/>
        <rFont val="Calibri"/>
        <family val="2"/>
        <scheme val="minor"/>
      </rPr>
      <t xml:space="preserve"> intensity</t>
    </r>
  </si>
  <si>
    <t>angular deviation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</si>
</sst>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0"/>
      <name val="Arial"/>
      <family val="2"/>
    </font>
    <font>
      <b/>
      <vertAlign val="subscript"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Symbol"/>
      <family val="1"/>
      <charset val="2"/>
    </font>
    <font>
      <b/>
      <i/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5" borderId="3" applyNumberFormat="0" applyFont="0" applyAlignment="0" applyProtection="0"/>
    <xf numFmtId="0" fontId="6" fillId="2" borderId="0" applyNumberFormat="0" applyBorder="0" applyAlignment="0" applyProtection="0"/>
    <xf numFmtId="0" fontId="7" fillId="0" borderId="0"/>
    <xf numFmtId="0" fontId="3" fillId="4" borderId="2" applyNumberFormat="0" applyAlignment="0" applyProtection="0"/>
    <xf numFmtId="0" fontId="2" fillId="3" borderId="1" applyNumberFormat="0" applyAlignment="0" applyProtection="0"/>
  </cellStyleXfs>
  <cellXfs count="52">
    <xf numFmtId="0" fontId="0" fillId="0" borderId="0" xfId="0"/>
    <xf numFmtId="0" fontId="5" fillId="2" borderId="4" xfId="2" applyFont="1" applyBorder="1"/>
    <xf numFmtId="0" fontId="7" fillId="0" borderId="0" xfId="3"/>
    <xf numFmtId="0" fontId="5" fillId="2" borderId="4" xfId="2" applyFont="1" applyBorder="1" applyAlignment="1">
      <alignment horizontal="right"/>
    </xf>
    <xf numFmtId="0" fontId="8" fillId="0" borderId="4" xfId="3" applyFont="1" applyBorder="1"/>
    <xf numFmtId="0" fontId="5" fillId="4" borderId="4" xfId="4" applyFont="1" applyBorder="1"/>
    <xf numFmtId="3" fontId="5" fillId="0" borderId="4" xfId="5" applyNumberFormat="1" applyFont="1" applyFill="1" applyBorder="1"/>
    <xf numFmtId="0" fontId="4" fillId="0" borderId="0" xfId="3" applyFont="1"/>
    <xf numFmtId="0" fontId="4" fillId="0" borderId="4" xfId="3" applyFont="1" applyBorder="1"/>
    <xf numFmtId="0" fontId="5" fillId="0" borderId="4" xfId="5" applyFont="1" applyFill="1" applyBorder="1"/>
    <xf numFmtId="0" fontId="10" fillId="2" borderId="4" xfId="2" applyFont="1" applyBorder="1" applyAlignment="1">
      <alignment horizontal="right"/>
    </xf>
    <xf numFmtId="0" fontId="5" fillId="4" borderId="5" xfId="4" applyFont="1" applyBorder="1"/>
    <xf numFmtId="164" fontId="5" fillId="4" borderId="6" xfId="4" applyNumberFormat="1" applyFont="1" applyBorder="1"/>
    <xf numFmtId="0" fontId="7" fillId="6" borderId="0" xfId="3" applyFill="1"/>
    <xf numFmtId="0" fontId="11" fillId="0" borderId="0" xfId="0" applyFont="1"/>
    <xf numFmtId="0" fontId="8" fillId="0" borderId="7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2" fillId="7" borderId="9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wrapText="1"/>
    </xf>
    <xf numFmtId="4" fontId="0" fillId="0" borderId="0" xfId="0" applyNumberFormat="1"/>
    <xf numFmtId="2" fontId="0" fillId="0" borderId="0" xfId="0" applyNumberFormat="1"/>
    <xf numFmtId="4" fontId="13" fillId="0" borderId="0" xfId="0" applyNumberFormat="1" applyFont="1"/>
    <xf numFmtId="2" fontId="13" fillId="0" borderId="0" xfId="0" applyNumberFormat="1" applyFont="1"/>
    <xf numFmtId="0" fontId="12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wrapText="1"/>
    </xf>
    <xf numFmtId="0" fontId="0" fillId="0" borderId="7" xfId="0" applyFill="1" applyBorder="1" applyAlignment="1"/>
    <xf numFmtId="3" fontId="0" fillId="0" borderId="0" xfId="0" applyNumberFormat="1"/>
    <xf numFmtId="0" fontId="0" fillId="8" borderId="7" xfId="0" applyFill="1" applyBorder="1" applyAlignment="1">
      <alignment horizontal="center"/>
    </xf>
    <xf numFmtId="0" fontId="5" fillId="5" borderId="4" xfId="1" applyFont="1" applyBorder="1" applyAlignment="1">
      <alignment horizontal="center"/>
    </xf>
    <xf numFmtId="0" fontId="5" fillId="2" borderId="4" xfId="2" applyFont="1" applyBorder="1" applyAlignment="1">
      <alignment horizontal="center" wrapText="1"/>
    </xf>
    <xf numFmtId="0" fontId="4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 vertical="center"/>
    </xf>
    <xf numFmtId="0" fontId="4" fillId="8" borderId="7" xfId="0" applyFont="1" applyFill="1" applyBorder="1" applyAlignment="1">
      <alignment horizontal="center"/>
    </xf>
    <xf numFmtId="0" fontId="4" fillId="9" borderId="7" xfId="0" applyFont="1" applyFill="1" applyBorder="1" applyAlignment="1">
      <alignment horizontal="center"/>
    </xf>
    <xf numFmtId="0" fontId="4" fillId="10" borderId="7" xfId="0" applyFont="1" applyFill="1" applyBorder="1" applyAlignment="1">
      <alignment horizontal="center"/>
    </xf>
    <xf numFmtId="0" fontId="4" fillId="11" borderId="7" xfId="0" applyFont="1" applyFill="1" applyBorder="1" applyAlignment="1">
      <alignment horizontal="center"/>
    </xf>
    <xf numFmtId="0" fontId="4" fillId="12" borderId="7" xfId="0" applyFont="1" applyFill="1" applyBorder="1" applyAlignment="1">
      <alignment horizontal="center"/>
    </xf>
    <xf numFmtId="0" fontId="4" fillId="13" borderId="7" xfId="0" applyFont="1" applyFill="1" applyBorder="1" applyAlignment="1">
      <alignment horizontal="center"/>
    </xf>
    <xf numFmtId="0" fontId="4" fillId="14" borderId="7" xfId="0" applyFont="1" applyFill="1" applyBorder="1" applyAlignment="1">
      <alignment horizontal="center"/>
    </xf>
    <xf numFmtId="0" fontId="4" fillId="15" borderId="7" xfId="0" applyFont="1" applyFill="1" applyBorder="1" applyAlignment="1">
      <alignment horizontal="center"/>
    </xf>
    <xf numFmtId="0" fontId="4" fillId="6" borderId="0" xfId="0" applyFont="1" applyFill="1" applyAlignment="1">
      <alignment horizontal="center" vertical="center" wrapText="1"/>
    </xf>
    <xf numFmtId="0" fontId="4" fillId="16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4" fillId="17" borderId="0" xfId="0" applyFont="1" applyFill="1" applyAlignment="1">
      <alignment horizontal="center"/>
    </xf>
  </cellXfs>
  <cellStyles count="6">
    <cellStyle name="Input 2" xfId="5" xr:uid="{6AB3BA67-46E2-46B2-B879-4A42427838F6}"/>
    <cellStyle name="Neutral 2" xfId="2" xr:uid="{A2A28FC0-8B7F-4C92-B8BA-7C18EB2D1F28}"/>
    <cellStyle name="Normal" xfId="0" builtinId="0"/>
    <cellStyle name="Normal 2" xfId="3" xr:uid="{B1D318E6-A9D3-4F18-A0C6-57D2F1552E3F}"/>
    <cellStyle name="Note 2" xfId="1" xr:uid="{A354C304-93EE-46EA-9940-B6B10DDE3CD2}"/>
    <cellStyle name="Output 2" xfId="4" xr:uid="{045A41D2-DBF8-4EEC-8C26-E98C61AF08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200C1-CECD-4ECB-A625-C4F985AFA1C3}">
  <dimension ref="A1:N138"/>
  <sheetViews>
    <sheetView workbookViewId="0">
      <selection sqref="A1:L1"/>
    </sheetView>
  </sheetViews>
  <sheetFormatPr defaultRowHeight="15" x14ac:dyDescent="0.25"/>
  <cols>
    <col min="1" max="12" width="15.140625" customWidth="1"/>
    <col min="14" max="14" width="39.85546875" customWidth="1"/>
  </cols>
  <sheetData>
    <row r="1" spans="1:14" x14ac:dyDescent="0.25">
      <c r="A1" s="38" t="s">
        <v>108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4" s="16" customFormat="1" x14ac:dyDescent="0.25">
      <c r="A2" s="15" t="s">
        <v>22</v>
      </c>
      <c r="B2" s="15" t="s">
        <v>23</v>
      </c>
      <c r="C2" s="15" t="s">
        <v>24</v>
      </c>
      <c r="D2" s="15" t="s">
        <v>25</v>
      </c>
      <c r="E2" s="15" t="s">
        <v>26</v>
      </c>
      <c r="F2" s="15" t="s">
        <v>27</v>
      </c>
      <c r="G2" s="15" t="s">
        <v>28</v>
      </c>
      <c r="H2" s="15" t="s">
        <v>29</v>
      </c>
      <c r="I2" s="15" t="s">
        <v>30</v>
      </c>
      <c r="J2" s="15" t="s">
        <v>31</v>
      </c>
      <c r="K2" s="15" t="s">
        <v>32</v>
      </c>
      <c r="L2" s="15" t="s">
        <v>33</v>
      </c>
    </row>
    <row r="3" spans="1:14" x14ac:dyDescent="0.25">
      <c r="A3" s="14">
        <v>0.34399999999999997</v>
      </c>
      <c r="B3" s="14">
        <v>0.26433801400000001</v>
      </c>
      <c r="C3" s="14">
        <v>0.436</v>
      </c>
      <c r="D3" s="14">
        <v>0.30518466599999999</v>
      </c>
      <c r="E3" s="14">
        <v>0.37702400000000003</v>
      </c>
      <c r="F3" s="14">
        <v>0.26200600000000002</v>
      </c>
      <c r="G3" s="14">
        <v>0.37709199999999998</v>
      </c>
      <c r="H3" s="14">
        <v>0.25938600000000001</v>
      </c>
      <c r="I3" s="14">
        <v>0.46309095900000002</v>
      </c>
      <c r="J3" s="14">
        <v>0.36388900000000002</v>
      </c>
      <c r="K3" s="14">
        <v>0.40402101800000001</v>
      </c>
      <c r="L3" s="14">
        <v>0.44625199999999998</v>
      </c>
      <c r="N3" s="17" t="s">
        <v>34</v>
      </c>
    </row>
    <row r="4" spans="1:14" x14ac:dyDescent="0.25">
      <c r="A4" s="14">
        <v>0.29299999999999998</v>
      </c>
      <c r="B4" s="14">
        <v>0.37777777800000001</v>
      </c>
      <c r="C4" s="14">
        <v>0.44400000000000001</v>
      </c>
      <c r="D4" s="14">
        <v>0.30678266700000001</v>
      </c>
      <c r="E4" s="14">
        <v>0.29269400000000001</v>
      </c>
      <c r="F4" s="14">
        <v>0.20691999999999999</v>
      </c>
      <c r="G4" s="14">
        <v>0.320855</v>
      </c>
      <c r="H4" s="14">
        <v>0.23441400000000001</v>
      </c>
      <c r="I4" s="14">
        <v>0.35781631600000002</v>
      </c>
      <c r="J4" s="14">
        <v>0.42191699999999999</v>
      </c>
      <c r="K4" s="14">
        <v>0.378270938</v>
      </c>
      <c r="L4" s="14">
        <v>0.363097</v>
      </c>
      <c r="N4" s="18" t="s">
        <v>35</v>
      </c>
    </row>
    <row r="5" spans="1:14" x14ac:dyDescent="0.25">
      <c r="A5" s="14">
        <v>0.46700000000000003</v>
      </c>
      <c r="B5" s="14">
        <v>0.32740306000000002</v>
      </c>
      <c r="C5" s="14">
        <v>0.34699999999999998</v>
      </c>
      <c r="D5" s="14">
        <v>0.21407162399999999</v>
      </c>
      <c r="E5" s="14">
        <v>0.39368199999999998</v>
      </c>
      <c r="F5" s="14">
        <v>0.34821200000000002</v>
      </c>
      <c r="G5" s="14">
        <v>0.42618200000000001</v>
      </c>
      <c r="H5" s="14">
        <v>0.29025800000000002</v>
      </c>
      <c r="I5" s="14">
        <v>0.338472834</v>
      </c>
      <c r="J5" s="14">
        <v>0.26604800000000001</v>
      </c>
      <c r="K5" s="14">
        <v>0.30120140899999998</v>
      </c>
      <c r="L5" s="14">
        <v>0.361622</v>
      </c>
      <c r="N5" s="18" t="s">
        <v>36</v>
      </c>
    </row>
    <row r="6" spans="1:14" x14ac:dyDescent="0.25">
      <c r="A6" s="14">
        <v>0.35599999999999998</v>
      </c>
      <c r="B6" s="14">
        <v>0.20548403900000001</v>
      </c>
      <c r="C6" s="14">
        <v>0.28000000000000003</v>
      </c>
      <c r="D6" s="14">
        <v>0.40941065500000001</v>
      </c>
      <c r="E6" s="14">
        <v>0.29688700000000001</v>
      </c>
      <c r="F6" s="14">
        <v>0.277665</v>
      </c>
      <c r="G6" s="14">
        <v>0.53329099999999996</v>
      </c>
      <c r="H6" s="14">
        <v>0.30079600000000001</v>
      </c>
      <c r="I6" s="14">
        <v>0.36848279499999997</v>
      </c>
      <c r="J6" s="14">
        <v>0.28852</v>
      </c>
      <c r="K6" s="14">
        <v>0.34213516199999999</v>
      </c>
      <c r="L6" s="14">
        <v>0.38522099999999998</v>
      </c>
    </row>
    <row r="7" spans="1:14" x14ac:dyDescent="0.25">
      <c r="A7" s="14">
        <v>0.40300000000000002</v>
      </c>
      <c r="B7" s="14">
        <v>0.235315676</v>
      </c>
      <c r="C7" s="14">
        <v>0.35399999999999998</v>
      </c>
      <c r="D7" s="14">
        <v>0.28973565499999998</v>
      </c>
      <c r="E7" s="14">
        <v>0.48508400000000002</v>
      </c>
      <c r="F7" s="14">
        <v>0.28389999999999999</v>
      </c>
      <c r="G7" s="14">
        <v>0.55487900000000001</v>
      </c>
      <c r="H7" s="14">
        <v>0.312774</v>
      </c>
      <c r="I7" s="14">
        <v>0.34957963199999997</v>
      </c>
      <c r="J7" s="14">
        <v>0.28132499999999999</v>
      </c>
      <c r="K7" s="14">
        <v>0.39546471</v>
      </c>
      <c r="L7" s="14">
        <v>0.312143</v>
      </c>
    </row>
    <row r="8" spans="1:14" x14ac:dyDescent="0.25">
      <c r="A8" s="14">
        <v>0.33100000000000002</v>
      </c>
      <c r="B8" s="14">
        <v>0.35573305599999999</v>
      </c>
      <c r="C8" s="14">
        <v>0.32300000000000001</v>
      </c>
      <c r="D8" s="14">
        <v>0.224864865</v>
      </c>
      <c r="E8" s="14">
        <v>0.45412400000000003</v>
      </c>
      <c r="F8" s="14">
        <v>0.192193</v>
      </c>
      <c r="G8" s="14">
        <v>0.42541436500000002</v>
      </c>
      <c r="H8" s="14">
        <v>0.181445</v>
      </c>
      <c r="I8" s="14">
        <v>0.28807371300000001</v>
      </c>
      <c r="J8" s="14">
        <v>0.33333299999999999</v>
      </c>
      <c r="K8" s="14">
        <v>0.35946159900000002</v>
      </c>
      <c r="L8" s="14">
        <v>0.267646</v>
      </c>
    </row>
    <row r="9" spans="1:14" x14ac:dyDescent="0.25">
      <c r="A9" s="14">
        <v>0.371</v>
      </c>
      <c r="B9" s="14">
        <v>0.25565013199999997</v>
      </c>
      <c r="C9" s="14">
        <v>0.317</v>
      </c>
      <c r="D9" s="14">
        <v>0.28379061500000002</v>
      </c>
      <c r="E9" s="14">
        <v>0.36336499999999999</v>
      </c>
      <c r="F9" s="14">
        <v>0.263764</v>
      </c>
      <c r="G9" s="14">
        <v>0.234541</v>
      </c>
      <c r="H9" s="14">
        <v>0.24305399999999999</v>
      </c>
      <c r="I9" s="14">
        <v>0.307464248</v>
      </c>
      <c r="J9" s="14">
        <v>0.18573300000000001</v>
      </c>
      <c r="K9" s="14"/>
      <c r="L9" s="14">
        <v>0.27047900000000002</v>
      </c>
    </row>
    <row r="10" spans="1:14" x14ac:dyDescent="0.25">
      <c r="A10" s="14">
        <v>0.371</v>
      </c>
      <c r="B10" s="14">
        <v>0.20348750299999999</v>
      </c>
      <c r="C10" s="14">
        <v>0.38800000000000001</v>
      </c>
      <c r="D10" s="14">
        <v>0.15010599599999999</v>
      </c>
      <c r="E10" s="14">
        <v>0.28639399999999998</v>
      </c>
      <c r="F10" s="14">
        <v>0.23600599999999999</v>
      </c>
      <c r="G10" s="14">
        <v>0.24333399999999999</v>
      </c>
      <c r="H10" s="14">
        <v>0.18248600000000001</v>
      </c>
      <c r="I10" s="14"/>
      <c r="J10" s="14">
        <v>0.23686099999999999</v>
      </c>
      <c r="K10" s="14">
        <v>0.38145040099999999</v>
      </c>
      <c r="L10" s="14">
        <v>0.25370799999999999</v>
      </c>
    </row>
    <row r="11" spans="1:14" x14ac:dyDescent="0.25">
      <c r="A11" s="14"/>
      <c r="B11" s="14">
        <v>0.20891172599999999</v>
      </c>
      <c r="C11" s="14">
        <v>0.375</v>
      </c>
      <c r="D11" s="14">
        <v>0.40753271099999999</v>
      </c>
      <c r="E11" s="14">
        <v>0.4</v>
      </c>
      <c r="F11" s="14">
        <v>0.13408999999999999</v>
      </c>
      <c r="G11" s="14">
        <v>0.28945500000000002</v>
      </c>
      <c r="H11" s="14">
        <v>0.22787199999999999</v>
      </c>
      <c r="I11" s="14">
        <v>0.27864947699999998</v>
      </c>
      <c r="J11" s="14">
        <v>0.21778</v>
      </c>
      <c r="K11" s="14">
        <v>0.49014563700000002</v>
      </c>
      <c r="L11" s="14">
        <v>0.23608899999999999</v>
      </c>
    </row>
    <row r="12" spans="1:14" x14ac:dyDescent="0.25">
      <c r="A12" s="14"/>
      <c r="B12" s="14">
        <v>0.38641583699999998</v>
      </c>
      <c r="C12" s="14">
        <v>0.36599999999999999</v>
      </c>
      <c r="D12" s="14">
        <v>0.33218231999999998</v>
      </c>
      <c r="E12" s="14">
        <v>0.247333</v>
      </c>
      <c r="F12" s="14">
        <v>0.20149300000000001</v>
      </c>
      <c r="G12" s="14">
        <v>0.37005199999999999</v>
      </c>
      <c r="H12" s="14">
        <v>0.27359299999999998</v>
      </c>
      <c r="I12" s="14">
        <v>0.30763803699999998</v>
      </c>
      <c r="J12" s="14">
        <v>0.33435599999999999</v>
      </c>
      <c r="K12" s="14">
        <v>0.38670774899999999</v>
      </c>
      <c r="L12" s="14"/>
    </row>
    <row r="13" spans="1:14" x14ac:dyDescent="0.25">
      <c r="A13" s="14"/>
      <c r="B13" s="14">
        <v>0.21688823199999999</v>
      </c>
      <c r="C13" s="14">
        <v>0.56000000000000005</v>
      </c>
      <c r="D13" s="14">
        <v>0.4</v>
      </c>
      <c r="E13" s="14">
        <v>0.45390799999999998</v>
      </c>
      <c r="F13" s="14">
        <v>0.40917700000000001</v>
      </c>
      <c r="G13" s="14">
        <v>0.60668</v>
      </c>
      <c r="H13" s="14">
        <v>0.28836800000000001</v>
      </c>
      <c r="I13" s="14">
        <v>0.42947051200000003</v>
      </c>
      <c r="J13" s="14"/>
      <c r="K13" s="14">
        <v>0.53592741700000002</v>
      </c>
      <c r="L13" s="14">
        <v>0.18179999999999999</v>
      </c>
    </row>
    <row r="14" spans="1:14" x14ac:dyDescent="0.25">
      <c r="A14" s="14"/>
      <c r="B14" s="14"/>
      <c r="C14" s="14"/>
      <c r="D14" s="14">
        <v>0.21017823499999999</v>
      </c>
      <c r="E14" s="14"/>
      <c r="F14" s="14">
        <v>0.21340899999999999</v>
      </c>
      <c r="G14" s="14">
        <v>0.35622100000000001</v>
      </c>
      <c r="H14" s="14">
        <v>0.31598799999999999</v>
      </c>
      <c r="I14" s="14">
        <v>0.420464964</v>
      </c>
      <c r="J14" s="14">
        <v>0.41930000000000001</v>
      </c>
      <c r="K14" s="14">
        <v>0.389941973</v>
      </c>
      <c r="L14" s="14">
        <v>0.25197999999999998</v>
      </c>
    </row>
    <row r="15" spans="1:14" x14ac:dyDescent="0.25">
      <c r="A15" s="14">
        <v>0.38100000000000001</v>
      </c>
      <c r="B15" s="14"/>
      <c r="C15" s="14">
        <v>0.40600000000000003</v>
      </c>
      <c r="D15" s="14">
        <v>0.21476656599999999</v>
      </c>
      <c r="E15" s="14">
        <v>0.47892299999999999</v>
      </c>
      <c r="F15" s="14"/>
      <c r="G15" s="14"/>
      <c r="H15" s="14">
        <v>0.27375300000000002</v>
      </c>
      <c r="I15" s="14">
        <v>0.26116809499999999</v>
      </c>
      <c r="J15" s="14">
        <v>0.40616999999999998</v>
      </c>
      <c r="K15" s="14">
        <v>0.47856605699999999</v>
      </c>
      <c r="L15" s="14">
        <v>0.48179</v>
      </c>
    </row>
    <row r="16" spans="1:14" x14ac:dyDescent="0.25">
      <c r="A16" s="14">
        <v>0.23400000000000001</v>
      </c>
      <c r="B16" s="14"/>
      <c r="C16" s="14">
        <v>0.41</v>
      </c>
      <c r="D16" s="14">
        <v>0.31694009499999998</v>
      </c>
      <c r="E16" s="14">
        <v>0.24679400000000001</v>
      </c>
      <c r="F16" s="14">
        <v>0.16686999999999999</v>
      </c>
      <c r="G16" s="14">
        <v>0.39121099999999998</v>
      </c>
      <c r="H16" s="14">
        <v>0.25032599999999999</v>
      </c>
      <c r="I16" s="14">
        <v>0.37658377199999998</v>
      </c>
      <c r="J16" s="14">
        <v>0.38518999999999998</v>
      </c>
      <c r="K16" s="14">
        <v>0.38708119299999999</v>
      </c>
      <c r="L16" s="14">
        <v>0.34954000000000002</v>
      </c>
    </row>
    <row r="17" spans="1:12" x14ac:dyDescent="0.25">
      <c r="A17" s="14">
        <v>0.53300000000000003</v>
      </c>
      <c r="B17" s="14"/>
      <c r="C17" s="14">
        <v>0.34899999999999998</v>
      </c>
      <c r="D17" s="14">
        <v>0.28573665300000001</v>
      </c>
      <c r="E17" s="14">
        <v>0.230652</v>
      </c>
      <c r="F17" s="14">
        <v>0.35493999999999998</v>
      </c>
      <c r="G17" s="14">
        <v>0.26594400000000001</v>
      </c>
      <c r="H17" s="14">
        <v>0.31372499999999998</v>
      </c>
      <c r="I17" s="14">
        <v>0.45932964399999998</v>
      </c>
      <c r="J17" s="14">
        <v>0.30003000000000002</v>
      </c>
      <c r="K17" s="14"/>
      <c r="L17" s="14">
        <v>0.38474999999999998</v>
      </c>
    </row>
    <row r="18" spans="1:12" x14ac:dyDescent="0.25">
      <c r="A18" s="14">
        <v>0.29499999999999998</v>
      </c>
      <c r="B18" s="14"/>
      <c r="C18" s="14">
        <v>0.317</v>
      </c>
      <c r="D18" s="14">
        <v>0.21962319799999999</v>
      </c>
      <c r="E18" s="14">
        <v>0.36923099999999998</v>
      </c>
      <c r="F18" s="14">
        <v>0.29274</v>
      </c>
      <c r="G18" s="14">
        <v>0.35053899999999999</v>
      </c>
      <c r="H18" s="14">
        <v>0.23746200000000001</v>
      </c>
      <c r="I18" s="14"/>
      <c r="J18" s="14">
        <v>0.37202000000000002</v>
      </c>
      <c r="K18" s="14">
        <v>0.31681786499999998</v>
      </c>
      <c r="L18" s="14">
        <v>0.52617000000000003</v>
      </c>
    </row>
    <row r="19" spans="1:12" x14ac:dyDescent="0.25">
      <c r="A19" s="14">
        <v>0.41499999999999998</v>
      </c>
      <c r="B19" s="14"/>
      <c r="C19" s="14">
        <v>0.33500000000000002</v>
      </c>
      <c r="D19" s="14">
        <v>0.25428265500000002</v>
      </c>
      <c r="E19" s="14">
        <v>0.42532399999999998</v>
      </c>
      <c r="F19" s="14">
        <v>0.34222000000000002</v>
      </c>
      <c r="G19" s="14">
        <v>0.44723299999999999</v>
      </c>
      <c r="H19" s="14">
        <v>0.195211</v>
      </c>
      <c r="I19" s="14">
        <v>0.50072547899999997</v>
      </c>
      <c r="J19" s="14">
        <v>0.25059999999999999</v>
      </c>
      <c r="K19" s="14">
        <v>0.34853131100000001</v>
      </c>
      <c r="L19" s="14">
        <v>0.36058000000000001</v>
      </c>
    </row>
    <row r="20" spans="1:12" x14ac:dyDescent="0.25">
      <c r="A20" s="14">
        <v>0.432</v>
      </c>
      <c r="B20" s="14"/>
      <c r="C20" s="14">
        <v>0.25600000000000001</v>
      </c>
      <c r="D20" s="14"/>
      <c r="E20" s="14">
        <v>0.36420599999999997</v>
      </c>
      <c r="F20" s="14">
        <v>0.28243000000000001</v>
      </c>
      <c r="G20" s="14">
        <v>0.34902300000000003</v>
      </c>
      <c r="H20" s="14">
        <v>0.226882</v>
      </c>
      <c r="I20" s="14">
        <v>0.35549450500000002</v>
      </c>
      <c r="J20" s="14">
        <v>0.25020999999999999</v>
      </c>
      <c r="K20" s="14"/>
      <c r="L20" s="14"/>
    </row>
    <row r="21" spans="1:12" x14ac:dyDescent="0.25">
      <c r="A21" s="14">
        <v>0.39200000000000002</v>
      </c>
      <c r="B21" s="14">
        <v>0.21299938600000001</v>
      </c>
      <c r="C21" s="14">
        <v>0.19500000000000001</v>
      </c>
      <c r="D21" s="14">
        <v>0.41148690599999999</v>
      </c>
      <c r="E21" s="14">
        <v>0.27093699999999998</v>
      </c>
      <c r="F21" s="14">
        <v>0.22539000000000001</v>
      </c>
      <c r="G21" s="14">
        <v>0.43315399999999998</v>
      </c>
      <c r="H21" s="14">
        <v>0.16742799999999999</v>
      </c>
      <c r="I21" s="14"/>
      <c r="J21" s="14">
        <v>0.25224999999999997</v>
      </c>
      <c r="K21" s="14">
        <v>0.40513952399999997</v>
      </c>
      <c r="L21" s="14">
        <v>0.48648999999999998</v>
      </c>
    </row>
    <row r="22" spans="1:12" x14ac:dyDescent="0.25">
      <c r="A22" s="14"/>
      <c r="B22" s="14">
        <v>0.36338896199999998</v>
      </c>
      <c r="C22" s="14">
        <v>0.39200000000000002</v>
      </c>
      <c r="D22" s="14">
        <v>0.24085110600000001</v>
      </c>
      <c r="E22" s="14">
        <v>0.26228800000000002</v>
      </c>
      <c r="F22" s="14">
        <v>0.26893</v>
      </c>
      <c r="G22" s="14">
        <v>0.42138191800000002</v>
      </c>
      <c r="H22" s="14">
        <v>0.21068400000000001</v>
      </c>
      <c r="I22" s="14">
        <v>0.49387040300000001</v>
      </c>
      <c r="J22" s="14">
        <v>0.32212000000000002</v>
      </c>
      <c r="K22" s="14">
        <v>0.33820862699999998</v>
      </c>
      <c r="L22" s="14">
        <v>0.40455000000000002</v>
      </c>
    </row>
    <row r="23" spans="1:12" x14ac:dyDescent="0.25">
      <c r="A23" s="14"/>
      <c r="B23" s="14">
        <v>0.196264825</v>
      </c>
      <c r="C23" s="14">
        <v>0.39700000000000002</v>
      </c>
      <c r="D23" s="14">
        <v>0.19283703699999999</v>
      </c>
      <c r="E23" s="14"/>
      <c r="F23" s="14">
        <v>0.33768999999999999</v>
      </c>
      <c r="G23" s="14"/>
      <c r="H23" s="14">
        <v>0.162911</v>
      </c>
      <c r="I23" s="14">
        <v>0.35417206499999998</v>
      </c>
      <c r="J23" s="14"/>
      <c r="K23" s="14"/>
      <c r="L23" s="14">
        <v>0.34355000000000002</v>
      </c>
    </row>
    <row r="24" spans="1:12" x14ac:dyDescent="0.25">
      <c r="A24" s="14"/>
      <c r="B24" s="14">
        <v>0.23466322100000001</v>
      </c>
      <c r="C24" s="14">
        <v>0.45600000000000002</v>
      </c>
      <c r="D24" s="14">
        <v>0.380876359</v>
      </c>
      <c r="E24" s="14">
        <v>0.322131</v>
      </c>
      <c r="F24" s="14">
        <v>0.27705000000000002</v>
      </c>
      <c r="G24" s="14">
        <v>0.36376599999999998</v>
      </c>
      <c r="H24" s="14">
        <v>0.20430699999999999</v>
      </c>
      <c r="I24" s="14"/>
      <c r="J24" s="14">
        <v>0.25021599999999999</v>
      </c>
      <c r="K24" s="14">
        <v>0.369690195</v>
      </c>
      <c r="L24" s="14"/>
    </row>
    <row r="25" spans="1:12" x14ac:dyDescent="0.25">
      <c r="A25" s="14"/>
      <c r="B25" s="14">
        <v>0.30405663999999999</v>
      </c>
      <c r="C25" s="14">
        <v>0.254</v>
      </c>
      <c r="D25" s="14">
        <v>0.25152851900000001</v>
      </c>
      <c r="E25" s="14">
        <v>0.37952000000000002</v>
      </c>
      <c r="F25" s="14">
        <v>0.21278</v>
      </c>
      <c r="G25" s="14">
        <v>0.43391000000000002</v>
      </c>
      <c r="H25" s="14">
        <v>0.24585799999999999</v>
      </c>
      <c r="I25" s="14">
        <v>0.38232063799999999</v>
      </c>
      <c r="J25" s="14">
        <v>0.27283299999999999</v>
      </c>
      <c r="K25" s="14">
        <v>0.31432760399999998</v>
      </c>
      <c r="L25" s="14">
        <v>0.366703</v>
      </c>
    </row>
    <row r="26" spans="1:12" x14ac:dyDescent="0.25">
      <c r="A26" s="14"/>
      <c r="B26" s="14">
        <v>0.312100987</v>
      </c>
      <c r="C26" s="14">
        <v>0.46899999999999997</v>
      </c>
      <c r="D26" s="14">
        <v>0.23029449099999999</v>
      </c>
      <c r="E26" s="14">
        <v>0.44265300000000002</v>
      </c>
      <c r="F26" s="14">
        <v>0.23830999999999999</v>
      </c>
      <c r="G26" s="14">
        <v>0.50462300000000004</v>
      </c>
      <c r="H26" s="14">
        <v>0.33493899999999999</v>
      </c>
      <c r="I26" s="14">
        <v>0.227974186</v>
      </c>
      <c r="J26" s="14">
        <v>0.26945000000000002</v>
      </c>
      <c r="K26" s="14">
        <v>0.427987116</v>
      </c>
      <c r="L26" s="14">
        <v>0.30583300000000002</v>
      </c>
    </row>
    <row r="27" spans="1:12" x14ac:dyDescent="0.25">
      <c r="A27" s="14"/>
      <c r="B27" s="14">
        <v>0.33935938399999999</v>
      </c>
      <c r="C27" s="14">
        <v>0.39600000000000002</v>
      </c>
      <c r="D27" s="14">
        <v>0.38535043800000002</v>
      </c>
      <c r="E27" s="14">
        <v>0.42857699999999999</v>
      </c>
      <c r="F27" s="14">
        <v>0.27473999999999998</v>
      </c>
      <c r="G27" s="14">
        <v>0.55834600000000001</v>
      </c>
      <c r="H27" s="14">
        <v>0.34422599999999998</v>
      </c>
      <c r="I27" s="14">
        <v>0.32016031299999997</v>
      </c>
      <c r="J27" s="14">
        <v>0.257633</v>
      </c>
      <c r="K27" s="14">
        <v>0.58123675200000002</v>
      </c>
      <c r="L27" s="14">
        <v>0.32038299999999997</v>
      </c>
    </row>
    <row r="28" spans="1:12" x14ac:dyDescent="0.25">
      <c r="A28" s="14"/>
      <c r="B28" s="14">
        <v>0.25809155700000003</v>
      </c>
      <c r="C28" s="14"/>
      <c r="D28" s="14">
        <v>0.36879263499999998</v>
      </c>
      <c r="E28" s="14">
        <v>0.38250899999999999</v>
      </c>
      <c r="F28" s="14"/>
      <c r="G28" s="14">
        <v>0.40537600000000001</v>
      </c>
      <c r="H28" s="14">
        <v>0.207458</v>
      </c>
      <c r="I28" s="14">
        <v>0.3635697</v>
      </c>
      <c r="J28" s="14">
        <v>0.29847800000000002</v>
      </c>
      <c r="K28" s="14"/>
      <c r="L28" s="14"/>
    </row>
    <row r="29" spans="1:12" x14ac:dyDescent="0.25">
      <c r="A29" s="14">
        <v>0.26700000000000002</v>
      </c>
      <c r="B29" s="14">
        <v>0.34225941399999998</v>
      </c>
      <c r="C29" s="14">
        <v>0.375</v>
      </c>
      <c r="D29" s="14">
        <v>0.15940502400000001</v>
      </c>
      <c r="E29" s="14">
        <v>0.42950500000000003</v>
      </c>
      <c r="F29" s="14">
        <v>0.19568199999999999</v>
      </c>
      <c r="G29" s="14">
        <v>0.26690000000000003</v>
      </c>
      <c r="H29" s="14"/>
      <c r="I29" s="14"/>
      <c r="J29" s="14">
        <v>0.20497799999999999</v>
      </c>
      <c r="K29" s="14">
        <v>0.406611</v>
      </c>
      <c r="L29" s="14">
        <v>0.18187700000000001</v>
      </c>
    </row>
    <row r="30" spans="1:12" x14ac:dyDescent="0.25">
      <c r="A30" s="14">
        <v>0.42799999999999999</v>
      </c>
      <c r="B30" s="14">
        <v>0.37266811300000002</v>
      </c>
      <c r="C30" s="14">
        <v>0.39300000000000002</v>
      </c>
      <c r="D30" s="14">
        <v>0.49890193399999999</v>
      </c>
      <c r="E30" s="14">
        <v>0.348605</v>
      </c>
      <c r="F30" s="14">
        <v>0.39446199999999998</v>
      </c>
      <c r="G30" s="14"/>
      <c r="H30" s="14">
        <v>0.24395</v>
      </c>
      <c r="I30" s="14">
        <v>0.237044</v>
      </c>
      <c r="J30" s="14">
        <v>0.22351499999999999</v>
      </c>
      <c r="K30" s="14">
        <v>0.289715</v>
      </c>
      <c r="L30" s="14">
        <v>0.27285799999999999</v>
      </c>
    </row>
    <row r="31" spans="1:12" x14ac:dyDescent="0.25">
      <c r="A31" s="14">
        <v>0.38500000000000001</v>
      </c>
      <c r="B31" s="14">
        <v>0.22805773400000001</v>
      </c>
      <c r="C31" s="14">
        <v>0.30599999999999999</v>
      </c>
      <c r="D31" s="14">
        <v>0.269835035</v>
      </c>
      <c r="E31" s="14"/>
      <c r="F31" s="14">
        <v>0.13892499999999999</v>
      </c>
      <c r="G31" s="14">
        <v>0.27256000000000002</v>
      </c>
      <c r="H31" s="14">
        <v>0.17041999999999999</v>
      </c>
      <c r="I31" s="14">
        <v>0.49537799999999999</v>
      </c>
      <c r="J31" s="14">
        <v>0.25632300000000002</v>
      </c>
      <c r="K31" s="14"/>
      <c r="L31" s="14"/>
    </row>
    <row r="32" spans="1:12" x14ac:dyDescent="0.25">
      <c r="A32" s="14">
        <v>0.45</v>
      </c>
      <c r="B32" s="14">
        <v>0.28649507699999999</v>
      </c>
      <c r="C32" s="14">
        <v>0.37</v>
      </c>
      <c r="D32" s="14">
        <v>0.37839585999999997</v>
      </c>
      <c r="E32" s="14">
        <v>0.31038100000000002</v>
      </c>
      <c r="F32" s="14">
        <v>0.36835000000000001</v>
      </c>
      <c r="G32" s="14">
        <v>0.42868800000000001</v>
      </c>
      <c r="H32" s="14">
        <v>0.24464</v>
      </c>
      <c r="I32" s="14"/>
      <c r="J32" s="14">
        <v>0.35280099999999998</v>
      </c>
      <c r="K32" s="14">
        <v>0.53573599999999999</v>
      </c>
      <c r="L32" s="14">
        <v>0.33300000000000002</v>
      </c>
    </row>
    <row r="33" spans="1:12" x14ac:dyDescent="0.25">
      <c r="A33" s="14">
        <v>0.49299999999999999</v>
      </c>
      <c r="B33" s="14">
        <v>0.33662044899999999</v>
      </c>
      <c r="C33" s="14">
        <v>0.45100000000000001</v>
      </c>
      <c r="D33" s="14">
        <v>0.34664271299999999</v>
      </c>
      <c r="E33" s="14">
        <v>0.435506</v>
      </c>
      <c r="F33" s="14">
        <v>0.188388</v>
      </c>
      <c r="G33" s="14">
        <v>0.430618</v>
      </c>
      <c r="H33" s="14">
        <v>0.33663999999999999</v>
      </c>
      <c r="I33" s="14">
        <v>0.36951099999999998</v>
      </c>
      <c r="J33" s="14"/>
      <c r="K33" s="14">
        <v>0.37886999999999998</v>
      </c>
      <c r="L33" s="14">
        <v>0.46400000000000002</v>
      </c>
    </row>
    <row r="34" spans="1:12" x14ac:dyDescent="0.25">
      <c r="A34" s="14">
        <v>0.45600000000000002</v>
      </c>
      <c r="B34" s="14"/>
      <c r="C34" s="14">
        <v>0.39600000000000002</v>
      </c>
      <c r="D34" s="14"/>
      <c r="E34" s="14">
        <v>0.41569299999999998</v>
      </c>
      <c r="F34" s="14">
        <v>0.34012599999999998</v>
      </c>
      <c r="G34" s="14">
        <v>0.344136</v>
      </c>
      <c r="H34" s="14">
        <v>0.31415999999999999</v>
      </c>
      <c r="I34" s="14">
        <v>0.51251800000000003</v>
      </c>
      <c r="J34" s="14">
        <v>0.27566299999999999</v>
      </c>
      <c r="K34" s="14"/>
      <c r="L34" s="14">
        <v>0.47799999999999998</v>
      </c>
    </row>
    <row r="35" spans="1:12" x14ac:dyDescent="0.25">
      <c r="A35" s="14">
        <v>0.39200000000000002</v>
      </c>
      <c r="B35" s="14">
        <v>0.347965739</v>
      </c>
      <c r="C35" s="14">
        <v>0.34200000000000003</v>
      </c>
      <c r="D35" s="14">
        <v>0.30216332000000001</v>
      </c>
      <c r="E35" s="14">
        <v>0.49699500000000002</v>
      </c>
      <c r="F35" s="14">
        <v>0.28443600000000002</v>
      </c>
      <c r="G35" s="14">
        <v>0.40310000000000001</v>
      </c>
      <c r="H35" s="14">
        <v>0.37536999999999998</v>
      </c>
      <c r="I35" s="14"/>
      <c r="J35" s="14">
        <v>0.24787600000000001</v>
      </c>
      <c r="K35" s="14">
        <v>0.43076900000000001</v>
      </c>
      <c r="L35" s="14"/>
    </row>
    <row r="36" spans="1:12" x14ac:dyDescent="0.25">
      <c r="A36" s="14">
        <v>0.38500000000000001</v>
      </c>
      <c r="B36" s="14">
        <v>0.19103240399999999</v>
      </c>
      <c r="C36" s="14">
        <v>0.373</v>
      </c>
      <c r="D36" s="14">
        <v>0.339894152</v>
      </c>
      <c r="E36" s="14">
        <v>0.37014200000000003</v>
      </c>
      <c r="F36" s="14">
        <v>0.32688099999999998</v>
      </c>
      <c r="G36" s="14">
        <v>0.424516</v>
      </c>
      <c r="H36" s="14">
        <v>0.25730999999999998</v>
      </c>
      <c r="I36" s="14">
        <v>0.41519899999999998</v>
      </c>
      <c r="J36" s="14">
        <v>0.272673</v>
      </c>
      <c r="K36" s="14">
        <v>0.48924699999999999</v>
      </c>
      <c r="L36" s="14">
        <v>0.17899999999999999</v>
      </c>
    </row>
    <row r="37" spans="1:12" x14ac:dyDescent="0.25">
      <c r="A37" s="14">
        <v>0.45</v>
      </c>
      <c r="B37" s="14">
        <v>0.26522749499999998</v>
      </c>
      <c r="C37" s="14">
        <v>0.26500000000000001</v>
      </c>
      <c r="D37" s="14">
        <v>0.25612639300000001</v>
      </c>
      <c r="E37" s="14">
        <v>0.249088</v>
      </c>
      <c r="F37" s="14">
        <v>0.412663</v>
      </c>
      <c r="G37" s="14"/>
      <c r="H37" s="14">
        <v>0.31342999999999999</v>
      </c>
      <c r="I37" s="14">
        <v>0.38175199999999998</v>
      </c>
      <c r="J37" s="14">
        <v>0.34270600000000001</v>
      </c>
      <c r="K37" s="14">
        <v>0.38555699999999998</v>
      </c>
      <c r="L37" s="14">
        <v>0.23799999999999999</v>
      </c>
    </row>
    <row r="38" spans="1:12" x14ac:dyDescent="0.25">
      <c r="A38" s="14">
        <v>0.49</v>
      </c>
      <c r="B38" s="14">
        <v>0.25853504999999999</v>
      </c>
      <c r="C38" s="14">
        <v>0.41199999999999998</v>
      </c>
      <c r="D38" s="14">
        <v>0.25500613</v>
      </c>
      <c r="E38" s="14"/>
      <c r="F38" s="14">
        <v>0.24188499999999999</v>
      </c>
      <c r="G38" s="14">
        <v>0.51162799999999997</v>
      </c>
      <c r="H38" s="14">
        <v>0.25885000000000002</v>
      </c>
      <c r="I38" s="14">
        <v>0.50641199999999997</v>
      </c>
      <c r="J38" s="14">
        <v>0.25651000000000002</v>
      </c>
      <c r="K38" s="14"/>
      <c r="L38" s="14"/>
    </row>
    <row r="39" spans="1:12" x14ac:dyDescent="0.25">
      <c r="A39" s="14"/>
      <c r="B39" s="14">
        <v>0.31168146299999999</v>
      </c>
      <c r="C39" s="14">
        <v>0.33900000000000002</v>
      </c>
      <c r="D39" s="14">
        <v>0.30024193500000002</v>
      </c>
      <c r="E39" s="14">
        <v>0.365929</v>
      </c>
      <c r="F39" s="14"/>
      <c r="G39" s="14">
        <v>0.44372600000000001</v>
      </c>
      <c r="H39" s="14">
        <v>0.35932999999999998</v>
      </c>
      <c r="I39" s="14"/>
      <c r="J39" s="14">
        <v>0.31132100000000001</v>
      </c>
      <c r="K39" s="14">
        <v>0.38688499999999998</v>
      </c>
      <c r="L39" s="14">
        <v>0.28199999999999997</v>
      </c>
    </row>
    <row r="40" spans="1:12" x14ac:dyDescent="0.25">
      <c r="A40" s="14"/>
      <c r="B40" s="14">
        <v>0.22989020199999999</v>
      </c>
      <c r="C40" s="14">
        <v>0.49</v>
      </c>
      <c r="D40" s="14">
        <v>0.32148468200000002</v>
      </c>
      <c r="E40" s="14">
        <v>0.35862100000000002</v>
      </c>
      <c r="F40" s="14">
        <v>0.42081499999999999</v>
      </c>
      <c r="G40" s="14">
        <v>0.39985199999999999</v>
      </c>
      <c r="H40" s="14">
        <v>0.36048999999999998</v>
      </c>
      <c r="I40" s="14">
        <v>0.47768699999999997</v>
      </c>
      <c r="J40" s="14"/>
      <c r="K40" s="14">
        <v>0.56886700000000001</v>
      </c>
      <c r="L40" s="14"/>
    </row>
    <row r="41" spans="1:12" x14ac:dyDescent="0.25">
      <c r="A41" s="14"/>
      <c r="B41" s="14">
        <v>0.35559818100000001</v>
      </c>
      <c r="C41" s="14">
        <v>0.59099999999999997</v>
      </c>
      <c r="D41" s="14">
        <v>0.36266437299999998</v>
      </c>
      <c r="E41" s="14">
        <v>0.218639</v>
      </c>
      <c r="F41" s="14">
        <v>0.278387</v>
      </c>
      <c r="G41" s="14">
        <v>0.34710299999999999</v>
      </c>
      <c r="H41" s="14"/>
      <c r="I41" s="14">
        <v>0.40220899999999998</v>
      </c>
      <c r="J41" s="14">
        <v>0.22889599999999999</v>
      </c>
      <c r="K41" s="14">
        <v>0.55214799999999997</v>
      </c>
      <c r="L41" s="14">
        <v>0.313</v>
      </c>
    </row>
    <row r="42" spans="1:12" x14ac:dyDescent="0.25">
      <c r="A42" s="14"/>
      <c r="B42" s="14">
        <v>0.20407413499999999</v>
      </c>
      <c r="C42" s="14"/>
      <c r="D42" s="14">
        <v>0.23866188599999999</v>
      </c>
      <c r="E42" s="14">
        <v>0.34156700000000001</v>
      </c>
      <c r="F42" s="14">
        <v>0.39039000000000001</v>
      </c>
      <c r="G42" s="14">
        <v>0.31705800000000001</v>
      </c>
      <c r="H42" s="14">
        <v>0.33357999999999999</v>
      </c>
      <c r="I42" s="14">
        <v>0.34556300000000001</v>
      </c>
      <c r="J42" s="14">
        <v>0.29269400000000001</v>
      </c>
      <c r="K42" s="14"/>
      <c r="L42" s="14">
        <v>0.42099999999999999</v>
      </c>
    </row>
    <row r="43" spans="1:12" x14ac:dyDescent="0.25">
      <c r="A43" s="14">
        <v>0.41599999999999998</v>
      </c>
      <c r="B43" s="14">
        <v>0.19453034799999999</v>
      </c>
      <c r="C43" s="14">
        <v>0.5</v>
      </c>
      <c r="D43" s="14">
        <v>0.24462949</v>
      </c>
      <c r="E43" s="14">
        <v>0.38473800000000002</v>
      </c>
      <c r="F43" s="14">
        <v>0.239784</v>
      </c>
      <c r="G43" s="14">
        <v>0.233265</v>
      </c>
      <c r="H43" s="14">
        <v>0.25369999999999998</v>
      </c>
      <c r="I43" s="14"/>
      <c r="J43" s="14">
        <v>0.28845500000000002</v>
      </c>
      <c r="K43" s="14">
        <v>0.249473</v>
      </c>
      <c r="L43" s="14">
        <v>0.159</v>
      </c>
    </row>
    <row r="44" spans="1:12" x14ac:dyDescent="0.25">
      <c r="A44" s="14">
        <v>0.51100000000000001</v>
      </c>
      <c r="B44" s="14">
        <v>0.321170921</v>
      </c>
      <c r="C44" s="14">
        <v>0.40300000000000002</v>
      </c>
      <c r="D44" s="14">
        <v>0.382206145</v>
      </c>
      <c r="E44" s="14">
        <v>0.39027600000000001</v>
      </c>
      <c r="F44" s="14">
        <v>0.39093</v>
      </c>
      <c r="G44" s="14">
        <v>0.26708500000000002</v>
      </c>
      <c r="H44" s="14">
        <v>0.33840999999999999</v>
      </c>
      <c r="I44" s="14">
        <v>0.31812800000000002</v>
      </c>
      <c r="J44" s="14">
        <v>0.29492299999999999</v>
      </c>
      <c r="K44" s="14">
        <v>0.22520499999999999</v>
      </c>
      <c r="L44" s="14">
        <v>0.24</v>
      </c>
    </row>
    <row r="45" spans="1:12" x14ac:dyDescent="0.25">
      <c r="A45" s="14">
        <v>0.33400000000000002</v>
      </c>
      <c r="B45" s="14">
        <v>0.15506088300000001</v>
      </c>
      <c r="C45" s="14">
        <v>0.33300000000000002</v>
      </c>
      <c r="D45" s="14">
        <v>0.228034928</v>
      </c>
      <c r="E45" s="14">
        <v>0.325679</v>
      </c>
      <c r="F45" s="14">
        <v>0.28162500000000001</v>
      </c>
      <c r="G45" s="14">
        <v>0.43489899999999998</v>
      </c>
      <c r="H45" s="14">
        <v>0.27017999999999998</v>
      </c>
      <c r="I45" s="14">
        <v>0.33480399999999999</v>
      </c>
      <c r="J45" s="14"/>
      <c r="K45" s="14"/>
      <c r="L45" s="14"/>
    </row>
    <row r="46" spans="1:12" x14ac:dyDescent="0.25">
      <c r="A46" s="14">
        <v>0.27100000000000002</v>
      </c>
      <c r="B46" s="14">
        <v>0.16660041</v>
      </c>
      <c r="C46" s="14">
        <v>0.38100000000000001</v>
      </c>
      <c r="D46" s="14">
        <v>0.25871213799999998</v>
      </c>
      <c r="E46" s="14">
        <v>0.33257700000000001</v>
      </c>
      <c r="F46" s="14">
        <v>0.23478499999999999</v>
      </c>
      <c r="G46" s="14">
        <v>0.31567200000000001</v>
      </c>
      <c r="H46" s="14">
        <v>0.22575999999999999</v>
      </c>
      <c r="I46" s="14"/>
      <c r="J46" s="14">
        <v>0.27800000000000002</v>
      </c>
      <c r="K46" s="14">
        <v>0.26867400000000002</v>
      </c>
      <c r="L46" s="14">
        <v>0.27900000000000003</v>
      </c>
    </row>
    <row r="47" spans="1:12" x14ac:dyDescent="0.25">
      <c r="A47" s="14">
        <v>0.376</v>
      </c>
      <c r="B47" s="14">
        <v>0.26685238900000002</v>
      </c>
      <c r="C47" s="14">
        <v>0.34399999999999997</v>
      </c>
      <c r="D47" s="14">
        <v>0.25618392699999998</v>
      </c>
      <c r="E47" s="14">
        <v>0.25994099999999998</v>
      </c>
      <c r="F47" s="14">
        <v>0.23981</v>
      </c>
      <c r="G47" s="14">
        <v>0.42233390900000001</v>
      </c>
      <c r="H47" s="14">
        <v>0.14227000000000001</v>
      </c>
      <c r="I47" s="14">
        <v>0.43683300000000003</v>
      </c>
      <c r="J47" s="14">
        <v>0.39800000000000002</v>
      </c>
      <c r="K47" s="14"/>
      <c r="L47" s="14">
        <v>0.38600000000000001</v>
      </c>
    </row>
    <row r="48" spans="1:12" x14ac:dyDescent="0.25">
      <c r="A48" s="14">
        <v>0.42399999999999999</v>
      </c>
      <c r="B48" s="14">
        <v>0.27484269300000003</v>
      </c>
      <c r="C48" s="14">
        <v>0.254</v>
      </c>
      <c r="D48" s="14">
        <v>0.33744637999999999</v>
      </c>
      <c r="E48" s="14">
        <v>0.43701800000000002</v>
      </c>
      <c r="F48" s="14">
        <v>0.15584400000000001</v>
      </c>
      <c r="G48" s="14"/>
      <c r="H48" s="14">
        <v>0.40891</v>
      </c>
      <c r="I48" s="14"/>
      <c r="J48" s="14">
        <v>0.38800000000000001</v>
      </c>
      <c r="K48" s="14">
        <v>0.60179400000000005</v>
      </c>
      <c r="L48" s="14">
        <v>0.22600000000000001</v>
      </c>
    </row>
    <row r="49" spans="1:12" x14ac:dyDescent="0.25">
      <c r="A49" s="14">
        <v>0.33</v>
      </c>
      <c r="B49" s="14">
        <v>0.37394981100000002</v>
      </c>
      <c r="C49" s="14">
        <v>0.39494412099999998</v>
      </c>
      <c r="D49" s="14">
        <v>0.339612464</v>
      </c>
      <c r="E49" s="14"/>
      <c r="F49" s="14"/>
      <c r="G49" s="14">
        <v>0.25907799999999997</v>
      </c>
      <c r="H49" s="14">
        <v>0.32688</v>
      </c>
      <c r="I49" s="14">
        <v>0.39168500000000001</v>
      </c>
      <c r="J49" s="14"/>
      <c r="K49" s="14">
        <v>0.40294664000000002</v>
      </c>
      <c r="L49" s="14"/>
    </row>
    <row r="50" spans="1:12" x14ac:dyDescent="0.25">
      <c r="A50" s="14"/>
      <c r="B50" s="14"/>
      <c r="C50" s="14"/>
      <c r="D50" s="14"/>
      <c r="E50" s="14">
        <v>0.31157899999999999</v>
      </c>
      <c r="F50" s="14">
        <v>0.38970500000000002</v>
      </c>
      <c r="G50" s="14">
        <v>0.31224800000000003</v>
      </c>
      <c r="H50" s="14">
        <v>0.41266000000000003</v>
      </c>
      <c r="I50" s="14">
        <v>0.42404399999999998</v>
      </c>
      <c r="J50" s="14">
        <v>0.34899999999999998</v>
      </c>
      <c r="K50" s="14">
        <v>0.31204799999999999</v>
      </c>
      <c r="L50" s="14">
        <v>0.188</v>
      </c>
    </row>
    <row r="51" spans="1:12" x14ac:dyDescent="0.25">
      <c r="A51" s="14">
        <v>0.32400000000000001</v>
      </c>
      <c r="B51" s="14">
        <v>0.27494297000000001</v>
      </c>
      <c r="C51" s="14">
        <v>0.38500000000000001</v>
      </c>
      <c r="D51" s="14">
        <v>0.26714343899999998</v>
      </c>
      <c r="E51" s="14">
        <v>0.34358300000000003</v>
      </c>
      <c r="F51" s="14">
        <v>0.35594700000000001</v>
      </c>
      <c r="G51" s="14">
        <v>0.41208299999999998</v>
      </c>
      <c r="H51" s="14">
        <v>0.24188000000000001</v>
      </c>
      <c r="I51" s="14">
        <v>0.37288100000000002</v>
      </c>
      <c r="J51" s="14">
        <v>0.26800000000000002</v>
      </c>
      <c r="K51" s="14"/>
      <c r="L51" s="14">
        <v>0.19500000000000001</v>
      </c>
    </row>
    <row r="52" spans="1:12" x14ac:dyDescent="0.25">
      <c r="A52" s="14">
        <v>0.26800000000000002</v>
      </c>
      <c r="B52" s="14">
        <v>0.26247109299999999</v>
      </c>
      <c r="C52" s="14">
        <v>0.28299999999999997</v>
      </c>
      <c r="D52" s="14">
        <v>0.24015046500000001</v>
      </c>
      <c r="E52" s="14">
        <v>0.53032900000000005</v>
      </c>
      <c r="F52" s="14">
        <v>0.31375999999999998</v>
      </c>
      <c r="G52" s="14">
        <v>0.32686799999999999</v>
      </c>
      <c r="H52" s="14"/>
      <c r="I52" s="14"/>
      <c r="J52" s="14">
        <v>0.31900000000000001</v>
      </c>
      <c r="K52" s="14">
        <v>0.40900900000000001</v>
      </c>
      <c r="L52" s="14">
        <v>0.41699999999999998</v>
      </c>
    </row>
    <row r="53" spans="1:12" x14ac:dyDescent="0.25">
      <c r="A53" s="14">
        <v>0.36799999999999999</v>
      </c>
      <c r="B53" s="14">
        <v>0.22618618099999999</v>
      </c>
      <c r="C53" s="14">
        <v>0.34499999999999997</v>
      </c>
      <c r="D53" s="14">
        <v>0.24048429800000001</v>
      </c>
      <c r="E53" s="14">
        <v>0.44500499999999998</v>
      </c>
      <c r="F53" s="14">
        <v>0.31142999999999998</v>
      </c>
      <c r="G53" s="14">
        <v>0.37344100000000002</v>
      </c>
      <c r="H53" s="14">
        <v>0.31864799999999999</v>
      </c>
      <c r="I53" s="14">
        <v>0.39391599999999999</v>
      </c>
      <c r="J53" s="14">
        <v>0.33200000000000002</v>
      </c>
      <c r="K53" s="14">
        <v>0.48953400000000002</v>
      </c>
      <c r="L53" s="14">
        <v>0.36399999999999999</v>
      </c>
    </row>
    <row r="54" spans="1:12" x14ac:dyDescent="0.25">
      <c r="A54" s="14">
        <v>0.33200000000000002</v>
      </c>
      <c r="B54" s="14">
        <v>0.355665065</v>
      </c>
      <c r="C54" s="14">
        <v>0.36199999999999999</v>
      </c>
      <c r="D54" s="14">
        <v>0.24994265299999999</v>
      </c>
      <c r="E54" s="14">
        <v>0.46171800000000002</v>
      </c>
      <c r="F54" s="14">
        <v>0.32516499999999998</v>
      </c>
      <c r="G54" s="14">
        <v>0.38404500000000003</v>
      </c>
      <c r="H54" s="14">
        <v>0.30967899999999998</v>
      </c>
      <c r="I54" s="14">
        <v>0.56920700000000002</v>
      </c>
      <c r="J54" s="14"/>
      <c r="K54" s="14"/>
      <c r="L54" s="14"/>
    </row>
    <row r="55" spans="1:12" x14ac:dyDescent="0.25">
      <c r="A55" s="14">
        <v>0.35199999999999998</v>
      </c>
      <c r="B55" s="14">
        <v>0.16499718099999999</v>
      </c>
      <c r="C55" s="14">
        <v>0.30499999999999999</v>
      </c>
      <c r="D55" s="14">
        <v>0.31449888100000001</v>
      </c>
      <c r="E55" s="14">
        <v>0.32760600000000001</v>
      </c>
      <c r="F55" s="14">
        <v>0.37114399999999997</v>
      </c>
      <c r="G55" s="14">
        <v>0.37246800000000002</v>
      </c>
      <c r="H55" s="14">
        <v>0.25499300000000003</v>
      </c>
      <c r="I55" s="14"/>
      <c r="J55" s="14">
        <v>0.22900000000000001</v>
      </c>
      <c r="K55" s="14">
        <v>0.25284000000000001</v>
      </c>
      <c r="L55" s="14">
        <v>0.191</v>
      </c>
    </row>
    <row r="56" spans="1:12" x14ac:dyDescent="0.25">
      <c r="A56" s="14">
        <v>0.54</v>
      </c>
      <c r="B56" s="14">
        <v>0.19918365199999999</v>
      </c>
      <c r="C56" s="14">
        <v>0.38700000000000001</v>
      </c>
      <c r="D56" s="14">
        <v>0.32155561799999999</v>
      </c>
      <c r="E56" s="14">
        <v>0.41331899999999999</v>
      </c>
      <c r="F56" s="14">
        <v>0.32190600000000003</v>
      </c>
      <c r="G56" s="14">
        <v>0.38437500000000002</v>
      </c>
      <c r="H56" s="14">
        <v>0.221053</v>
      </c>
      <c r="I56" s="14">
        <v>0.349796</v>
      </c>
      <c r="J56" s="14">
        <v>0.182</v>
      </c>
      <c r="K56" s="14">
        <v>0.51718399999999998</v>
      </c>
      <c r="L56" s="14">
        <v>0.24099999999999999</v>
      </c>
    </row>
    <row r="57" spans="1:12" x14ac:dyDescent="0.25">
      <c r="A57" s="14"/>
      <c r="B57" s="14">
        <v>0.22289553400000001</v>
      </c>
      <c r="C57" s="14">
        <v>0.39100000000000001</v>
      </c>
      <c r="D57" s="14">
        <v>0.31281304100000001</v>
      </c>
      <c r="E57" s="14"/>
      <c r="F57" s="14">
        <v>0.45758300000000002</v>
      </c>
      <c r="G57" s="14">
        <v>0.49717800000000001</v>
      </c>
      <c r="H57" s="14">
        <v>0.18080399999999999</v>
      </c>
      <c r="I57" s="14">
        <v>0.41156799999999999</v>
      </c>
      <c r="J57" s="14"/>
      <c r="K57" s="14">
        <v>0.50085999999999997</v>
      </c>
      <c r="L57" s="14"/>
    </row>
    <row r="58" spans="1:12" x14ac:dyDescent="0.25">
      <c r="A58" s="14"/>
      <c r="B58" s="14">
        <v>0.350184457</v>
      </c>
      <c r="C58" s="14">
        <v>0.23899999999999999</v>
      </c>
      <c r="D58" s="14">
        <v>0.42180929099999998</v>
      </c>
      <c r="E58" s="14">
        <v>0.485068</v>
      </c>
      <c r="F58" s="14">
        <v>0.39871800000000002</v>
      </c>
      <c r="G58" s="14"/>
      <c r="H58" s="14">
        <v>0.248978</v>
      </c>
      <c r="I58" s="14">
        <v>0.30124600000000001</v>
      </c>
      <c r="J58" s="14">
        <v>0.27928199999999997</v>
      </c>
      <c r="K58" s="14">
        <v>0.37065300000000001</v>
      </c>
      <c r="L58" s="14">
        <v>0.246</v>
      </c>
    </row>
    <row r="59" spans="1:12" x14ac:dyDescent="0.25">
      <c r="A59" s="14"/>
      <c r="B59" s="14">
        <v>0.31975584000000001</v>
      </c>
      <c r="C59" s="14">
        <v>0.32800000000000001</v>
      </c>
      <c r="D59" s="14">
        <v>0.36118244900000002</v>
      </c>
      <c r="E59" s="14">
        <v>0.29523300000000002</v>
      </c>
      <c r="F59" s="14"/>
      <c r="G59" s="14">
        <v>0.34171499999999999</v>
      </c>
      <c r="H59" s="14">
        <v>0.351134</v>
      </c>
      <c r="I59" s="14">
        <v>0.36347200000000002</v>
      </c>
      <c r="J59" s="14">
        <v>0.23147200000000001</v>
      </c>
      <c r="K59" s="14">
        <v>0.38647199999999998</v>
      </c>
      <c r="L59" s="14">
        <v>0.311</v>
      </c>
    </row>
    <row r="60" spans="1:12" x14ac:dyDescent="0.25">
      <c r="A60" s="14"/>
      <c r="B60" s="14">
        <v>0.37490180699999998</v>
      </c>
      <c r="C60" s="14"/>
      <c r="D60" s="14">
        <v>0.27465539300000003</v>
      </c>
      <c r="E60" s="14">
        <v>0.29985299999999998</v>
      </c>
      <c r="F60" s="14">
        <v>0.29499999999999998</v>
      </c>
      <c r="G60" s="14">
        <v>0.322189</v>
      </c>
      <c r="H60" s="14">
        <v>0.23613100000000001</v>
      </c>
      <c r="I60" s="14"/>
      <c r="J60" s="14">
        <v>0.35820800000000003</v>
      </c>
      <c r="K60" s="14"/>
      <c r="L60" s="14">
        <v>0.246</v>
      </c>
    </row>
    <row r="61" spans="1:12" x14ac:dyDescent="0.25">
      <c r="A61" s="14">
        <v>0.40400000000000003</v>
      </c>
      <c r="B61" s="14">
        <v>0.384567465</v>
      </c>
      <c r="C61" s="14">
        <v>0.33500000000000002</v>
      </c>
      <c r="D61" s="14">
        <v>0.26152187599999999</v>
      </c>
      <c r="E61" s="14">
        <v>0.35018100000000002</v>
      </c>
      <c r="F61" s="14">
        <v>0.32600000000000001</v>
      </c>
      <c r="G61" s="14">
        <v>0.346105</v>
      </c>
      <c r="H61" s="14">
        <v>0.194637</v>
      </c>
      <c r="I61" s="14">
        <v>0.35191099999999997</v>
      </c>
      <c r="J61" s="14">
        <v>0.29034799999999999</v>
      </c>
      <c r="K61" s="14">
        <v>0.32879900000000001</v>
      </c>
      <c r="L61" s="14"/>
    </row>
    <row r="62" spans="1:12" x14ac:dyDescent="0.25">
      <c r="A62" s="14">
        <v>0.47299999999999998</v>
      </c>
      <c r="B62" s="14">
        <v>0.328321851</v>
      </c>
      <c r="C62" s="14">
        <v>0.41499999999999998</v>
      </c>
      <c r="D62" s="14"/>
      <c r="E62" s="14">
        <v>0.32458799999999999</v>
      </c>
      <c r="F62" s="14">
        <v>0.33900000000000002</v>
      </c>
      <c r="G62" s="14">
        <v>0.38423299999999999</v>
      </c>
      <c r="H62" s="14">
        <v>0.20987700000000001</v>
      </c>
      <c r="I62" s="14">
        <v>0.37021999999999999</v>
      </c>
      <c r="J62" s="14">
        <v>0.27540199999999998</v>
      </c>
      <c r="K62" s="14">
        <v>0.51894099999999999</v>
      </c>
      <c r="L62" s="14">
        <v>0.29599999999999999</v>
      </c>
    </row>
    <row r="63" spans="1:12" x14ac:dyDescent="0.25">
      <c r="A63" s="14">
        <v>0.36599999999999999</v>
      </c>
      <c r="B63" s="14"/>
      <c r="C63" s="14">
        <v>0.499</v>
      </c>
      <c r="D63" s="14"/>
      <c r="E63" s="14">
        <v>0.369917</v>
      </c>
      <c r="F63" s="14">
        <v>0.34799999999999998</v>
      </c>
      <c r="G63" s="14">
        <v>0.313029</v>
      </c>
      <c r="H63" s="14">
        <v>0.25803799999999999</v>
      </c>
      <c r="I63" s="14">
        <v>0.53058099999999997</v>
      </c>
      <c r="J63" s="14"/>
      <c r="K63" s="14">
        <v>0.56659700000000002</v>
      </c>
      <c r="L63" s="14">
        <v>0.13</v>
      </c>
    </row>
    <row r="64" spans="1:12" x14ac:dyDescent="0.25">
      <c r="A64" s="14">
        <v>0.36499999999999999</v>
      </c>
      <c r="B64" s="14">
        <v>0.37628589499999998</v>
      </c>
      <c r="C64" s="14">
        <v>0.28899999999999998</v>
      </c>
      <c r="D64" s="14">
        <v>0.32440394</v>
      </c>
      <c r="E64" s="14">
        <v>0.32564900000000002</v>
      </c>
      <c r="F64" s="14">
        <v>0.30299999999999999</v>
      </c>
      <c r="G64" s="14">
        <v>0.410022</v>
      </c>
      <c r="H64" s="14">
        <v>0.29638599999999998</v>
      </c>
      <c r="I64" s="14"/>
      <c r="J64" s="14">
        <v>0.35799999999999998</v>
      </c>
      <c r="K64" s="14"/>
      <c r="L64" s="14"/>
    </row>
    <row r="65" spans="1:12" x14ac:dyDescent="0.25">
      <c r="A65" s="14">
        <v>0.49199999999999999</v>
      </c>
      <c r="B65" s="14">
        <v>0.25973291599999998</v>
      </c>
      <c r="C65" s="14">
        <v>0.32300000000000001</v>
      </c>
      <c r="D65" s="14">
        <v>0.242162034</v>
      </c>
      <c r="E65" s="14"/>
      <c r="F65" s="14">
        <v>0.28699999999999998</v>
      </c>
      <c r="G65" s="14"/>
      <c r="H65" s="14"/>
      <c r="I65" s="14">
        <v>0.43872699999999998</v>
      </c>
      <c r="J65" s="14">
        <v>0.311</v>
      </c>
      <c r="K65" s="14">
        <v>0.34576499999999999</v>
      </c>
      <c r="L65" s="14">
        <v>0.251</v>
      </c>
    </row>
    <row r="66" spans="1:12" x14ac:dyDescent="0.25">
      <c r="A66" s="14">
        <v>0.47199999999999998</v>
      </c>
      <c r="B66" s="14">
        <v>0.360493283</v>
      </c>
      <c r="C66" s="14">
        <v>0.32</v>
      </c>
      <c r="D66" s="14">
        <v>0.20380976100000001</v>
      </c>
      <c r="E66" s="14"/>
      <c r="F66" s="14"/>
      <c r="G66" s="14"/>
      <c r="H66" s="14">
        <v>0.38390000000000002</v>
      </c>
      <c r="I66" s="14">
        <v>0.33877200000000002</v>
      </c>
      <c r="J66" s="14">
        <v>0.223</v>
      </c>
      <c r="K66" s="14">
        <v>0.31508599999999998</v>
      </c>
      <c r="L66" s="14">
        <v>0.32700000000000001</v>
      </c>
    </row>
    <row r="67" spans="1:12" x14ac:dyDescent="0.25">
      <c r="A67" s="14"/>
      <c r="B67" s="14">
        <v>0.39870828800000002</v>
      </c>
      <c r="C67" s="14">
        <v>0.37</v>
      </c>
      <c r="D67" s="14">
        <v>0.36634278199999998</v>
      </c>
      <c r="E67" s="14"/>
      <c r="F67" s="14">
        <v>0.33500000000000002</v>
      </c>
      <c r="G67" s="14"/>
      <c r="H67" s="14">
        <v>0.231456</v>
      </c>
      <c r="I67" s="14">
        <v>0.39599499999999999</v>
      </c>
      <c r="J67" s="14"/>
      <c r="K67" s="14">
        <v>0.38564100000000001</v>
      </c>
      <c r="L67" s="14"/>
    </row>
    <row r="68" spans="1:12" x14ac:dyDescent="0.25">
      <c r="A68" s="14"/>
      <c r="B68" s="14">
        <v>0.32123394599999999</v>
      </c>
      <c r="C68" s="14">
        <v>0.32</v>
      </c>
      <c r="D68" s="14">
        <v>0.216063845</v>
      </c>
      <c r="E68" s="14"/>
      <c r="F68" s="14">
        <v>0.28000000000000003</v>
      </c>
      <c r="G68" s="14"/>
      <c r="H68" s="14">
        <v>0.37729400000000002</v>
      </c>
      <c r="I68" s="14"/>
      <c r="J68" s="14">
        <v>0.26300000000000001</v>
      </c>
      <c r="K68" s="14"/>
      <c r="L68" s="14">
        <v>0.27500000000000002</v>
      </c>
    </row>
    <row r="69" spans="1:12" x14ac:dyDescent="0.25">
      <c r="A69" s="14"/>
      <c r="B69" s="14">
        <v>0.36212287999999998</v>
      </c>
      <c r="C69" s="14">
        <v>0.371</v>
      </c>
      <c r="D69" s="14">
        <v>0.41045883500000002</v>
      </c>
      <c r="E69" s="14"/>
      <c r="F69" s="14"/>
      <c r="G69" s="14"/>
      <c r="H69" s="14">
        <v>9.3526999999999999E-2</v>
      </c>
      <c r="I69" s="14">
        <v>0.35021999999999998</v>
      </c>
      <c r="J69" s="14">
        <v>0.13600000000000001</v>
      </c>
      <c r="K69" s="14">
        <v>0.46882600000000002</v>
      </c>
      <c r="L69" s="14">
        <v>0.314</v>
      </c>
    </row>
    <row r="70" spans="1:12" x14ac:dyDescent="0.25">
      <c r="A70" s="14"/>
      <c r="B70" s="14">
        <v>0.330442293</v>
      </c>
      <c r="C70" s="14">
        <v>0.32600000000000001</v>
      </c>
      <c r="D70" s="14">
        <v>0.34286826199999998</v>
      </c>
      <c r="E70" s="14"/>
      <c r="F70" s="14"/>
      <c r="G70" s="14"/>
      <c r="H70" s="14">
        <v>0.384745</v>
      </c>
      <c r="I70" s="14">
        <v>0.42222700000000002</v>
      </c>
      <c r="J70" s="14">
        <v>0.377</v>
      </c>
      <c r="K70" s="14">
        <v>0.34827999999999998</v>
      </c>
      <c r="L70" s="14">
        <v>0.314</v>
      </c>
    </row>
    <row r="71" spans="1:12" x14ac:dyDescent="0.25">
      <c r="A71" s="14"/>
      <c r="B71" s="14"/>
      <c r="C71" s="14"/>
      <c r="D71" s="14">
        <v>0.18565379300000001</v>
      </c>
      <c r="E71" s="14"/>
      <c r="F71" s="14"/>
      <c r="G71" s="14"/>
      <c r="H71" s="14">
        <v>0.39622800000000002</v>
      </c>
      <c r="I71" s="14">
        <v>0.37095899999999998</v>
      </c>
      <c r="J71" s="14">
        <v>0.20799999999999999</v>
      </c>
      <c r="K71" s="14">
        <v>0.48657</v>
      </c>
      <c r="L71" s="14"/>
    </row>
    <row r="72" spans="1:12" x14ac:dyDescent="0.25">
      <c r="A72" s="14">
        <v>0.252</v>
      </c>
      <c r="B72" s="14"/>
      <c r="C72" s="14">
        <v>0.35899999999999999</v>
      </c>
      <c r="D72" s="14">
        <v>0.23845807799999999</v>
      </c>
      <c r="E72" s="14"/>
      <c r="F72" s="14"/>
      <c r="G72" s="14"/>
      <c r="H72" s="14">
        <v>0.50672200000000001</v>
      </c>
      <c r="I72" s="14"/>
      <c r="J72" s="14"/>
      <c r="K72" s="14"/>
      <c r="L72" s="14">
        <v>0.23400000000000001</v>
      </c>
    </row>
    <row r="73" spans="1:12" x14ac:dyDescent="0.25">
      <c r="A73" s="14">
        <v>0.378</v>
      </c>
      <c r="B73" s="14"/>
      <c r="C73" s="14">
        <v>0.38100000000000001</v>
      </c>
      <c r="D73" s="14">
        <v>0.203189131</v>
      </c>
      <c r="E73" s="14"/>
      <c r="F73" s="14"/>
      <c r="G73" s="14"/>
      <c r="H73" s="14">
        <v>0.203068</v>
      </c>
      <c r="I73" s="14">
        <v>0.385546</v>
      </c>
      <c r="J73" s="14">
        <v>0.187</v>
      </c>
      <c r="K73" s="14">
        <v>0.43790899999999999</v>
      </c>
      <c r="L73" s="14">
        <v>0.29699999999999999</v>
      </c>
    </row>
    <row r="74" spans="1:12" x14ac:dyDescent="0.25">
      <c r="A74" s="14">
        <v>0.36899999999999999</v>
      </c>
      <c r="B74" s="14"/>
      <c r="C74" s="14">
        <v>0.27500000000000002</v>
      </c>
      <c r="D74" s="14">
        <v>0.290478666</v>
      </c>
      <c r="E74" s="14"/>
      <c r="F74" s="14"/>
      <c r="G74" s="14"/>
      <c r="H74" s="14"/>
      <c r="I74" s="14">
        <v>0.43096000000000001</v>
      </c>
      <c r="J74" s="14">
        <v>0.25</v>
      </c>
      <c r="K74" s="14">
        <v>0.406053</v>
      </c>
      <c r="L74" s="14">
        <v>0.22800000000000001</v>
      </c>
    </row>
    <row r="75" spans="1:12" x14ac:dyDescent="0.25">
      <c r="A75" s="14">
        <v>0.27700000000000002</v>
      </c>
      <c r="B75" s="14"/>
      <c r="C75" s="14">
        <v>0.19700000000000001</v>
      </c>
      <c r="D75" s="14"/>
      <c r="E75" s="14"/>
      <c r="F75" s="14"/>
      <c r="G75" s="14"/>
      <c r="H75" s="14">
        <v>0.29499999999999998</v>
      </c>
      <c r="I75" s="14"/>
      <c r="J75" s="14"/>
      <c r="K75" s="14"/>
      <c r="L75" s="14"/>
    </row>
    <row r="76" spans="1:12" x14ac:dyDescent="0.25">
      <c r="A76" s="14">
        <v>0.51100000000000001</v>
      </c>
      <c r="B76" s="14">
        <v>0.24653230700000001</v>
      </c>
      <c r="C76" s="14">
        <v>0.44901105899999999</v>
      </c>
      <c r="D76" s="14">
        <v>0.31693807000000002</v>
      </c>
      <c r="E76" s="14"/>
      <c r="F76" s="14"/>
      <c r="G76" s="14"/>
      <c r="H76" s="14">
        <v>0.41099999999999998</v>
      </c>
      <c r="I76" s="14"/>
      <c r="J76" s="14">
        <v>0.31900000000000001</v>
      </c>
      <c r="K76" s="14"/>
      <c r="L76" s="14">
        <v>0.27100000000000002</v>
      </c>
    </row>
    <row r="77" spans="1:12" x14ac:dyDescent="0.25">
      <c r="A77" s="14">
        <v>0.317</v>
      </c>
      <c r="B77" s="14">
        <v>0.30135827700000001</v>
      </c>
      <c r="C77" s="14">
        <v>0.29899999999999999</v>
      </c>
      <c r="D77" s="14">
        <v>0.26524671300000002</v>
      </c>
      <c r="E77" s="14"/>
      <c r="F77" s="14"/>
      <c r="G77" s="14"/>
      <c r="H77" s="14">
        <v>0.25700000000000001</v>
      </c>
      <c r="I77" s="14"/>
      <c r="J77" s="14">
        <v>0.249</v>
      </c>
      <c r="K77" s="14"/>
      <c r="L77" s="14">
        <v>0.23599999999999999</v>
      </c>
    </row>
    <row r="78" spans="1:12" x14ac:dyDescent="0.25">
      <c r="A78" s="14">
        <v>0.32100000000000001</v>
      </c>
      <c r="B78" s="14">
        <v>0.240701468</v>
      </c>
      <c r="C78" s="14">
        <v>0.44800000000000001</v>
      </c>
      <c r="D78" s="14">
        <v>0.315180988</v>
      </c>
      <c r="E78" s="14"/>
      <c r="F78" s="14"/>
      <c r="G78" s="14"/>
      <c r="H78" s="14">
        <v>0.28799999999999998</v>
      </c>
      <c r="I78" s="14"/>
      <c r="J78" s="14">
        <v>0.28699999999999998</v>
      </c>
      <c r="K78" s="14"/>
      <c r="L78" s="14"/>
    </row>
    <row r="79" spans="1:12" x14ac:dyDescent="0.25">
      <c r="A79" s="14">
        <v>0.42199999999999999</v>
      </c>
      <c r="B79" s="14">
        <v>0.313264763</v>
      </c>
      <c r="C79" s="14">
        <v>0.503</v>
      </c>
      <c r="D79" s="14">
        <v>0.214068012</v>
      </c>
      <c r="E79" s="14"/>
      <c r="F79" s="14"/>
      <c r="G79" s="14"/>
      <c r="H79" s="14">
        <v>0.32900000000000001</v>
      </c>
      <c r="I79" s="14"/>
      <c r="J79" s="14"/>
      <c r="K79" s="14"/>
      <c r="L79" s="14"/>
    </row>
    <row r="80" spans="1:12" x14ac:dyDescent="0.25">
      <c r="A80" s="14">
        <v>0.39600000000000002</v>
      </c>
      <c r="B80" s="14">
        <v>0.34567953400000001</v>
      </c>
      <c r="C80" s="14">
        <v>0.34799999999999998</v>
      </c>
      <c r="D80" s="14">
        <v>0.199629155</v>
      </c>
      <c r="E80" s="14"/>
      <c r="F80" s="14"/>
      <c r="G80" s="14"/>
      <c r="H80" s="14"/>
      <c r="I80" s="14"/>
      <c r="J80" s="14">
        <v>0.16600000000000001</v>
      </c>
      <c r="K80" s="14"/>
      <c r="L80" s="14"/>
    </row>
    <row r="81" spans="1:12" x14ac:dyDescent="0.25">
      <c r="A81" s="14"/>
      <c r="B81" s="14">
        <v>0.20758210999999999</v>
      </c>
      <c r="C81" s="14"/>
      <c r="D81" s="14">
        <v>0.32267512799999998</v>
      </c>
      <c r="E81" s="14"/>
      <c r="F81" s="14"/>
      <c r="G81" s="14"/>
      <c r="H81" s="14">
        <v>0.39600000000000002</v>
      </c>
      <c r="I81" s="14"/>
      <c r="J81" s="14">
        <v>0.31</v>
      </c>
      <c r="K81" s="14"/>
      <c r="L81" s="14"/>
    </row>
    <row r="82" spans="1:12" x14ac:dyDescent="0.25">
      <c r="A82" s="14">
        <v>0.48399999999999999</v>
      </c>
      <c r="B82" s="14">
        <v>0.30670177700000001</v>
      </c>
      <c r="C82" s="14">
        <v>0.52700000000000002</v>
      </c>
      <c r="D82" s="14">
        <v>0.355699453</v>
      </c>
      <c r="E82" s="14"/>
      <c r="F82" s="14"/>
      <c r="G82" s="14"/>
      <c r="H82" s="14">
        <v>0.26500000000000001</v>
      </c>
      <c r="I82" s="14"/>
      <c r="J82" s="14"/>
      <c r="K82" s="14"/>
      <c r="L82" s="14"/>
    </row>
    <row r="83" spans="1:12" x14ac:dyDescent="0.25">
      <c r="A83" s="14">
        <v>0.377</v>
      </c>
      <c r="B83" s="14">
        <v>0.28469509999999998</v>
      </c>
      <c r="C83" s="14">
        <v>0.436</v>
      </c>
      <c r="D83" s="14">
        <v>0.27748625199999999</v>
      </c>
      <c r="E83" s="14"/>
      <c r="F83" s="14"/>
      <c r="G83" s="14"/>
      <c r="H83" s="14"/>
      <c r="I83" s="14"/>
      <c r="J83" s="14">
        <v>0.246</v>
      </c>
      <c r="K83" s="14"/>
      <c r="L83" s="14"/>
    </row>
    <row r="84" spans="1:12" x14ac:dyDescent="0.25">
      <c r="A84" s="14">
        <v>0.40100000000000002</v>
      </c>
      <c r="B84" s="14">
        <v>0.34686287799999999</v>
      </c>
      <c r="C84" s="14">
        <v>0.41799999999999998</v>
      </c>
      <c r="D84" s="14">
        <v>0.235287778</v>
      </c>
      <c r="E84" s="14"/>
      <c r="F84" s="14"/>
      <c r="G84" s="14"/>
      <c r="H84" s="14"/>
      <c r="I84" s="14"/>
      <c r="J84" s="14">
        <v>0.214</v>
      </c>
      <c r="K84" s="14"/>
      <c r="L84" s="14"/>
    </row>
    <row r="85" spans="1:12" x14ac:dyDescent="0.25">
      <c r="A85" s="14">
        <v>0.48</v>
      </c>
      <c r="B85" s="14">
        <v>0.32552203400000002</v>
      </c>
      <c r="C85" s="14">
        <v>0.41799999999999998</v>
      </c>
      <c r="D85" s="14">
        <v>0.231459102</v>
      </c>
      <c r="E85" s="14"/>
      <c r="F85" s="14"/>
      <c r="G85" s="14"/>
      <c r="H85" s="14"/>
      <c r="I85" s="14"/>
      <c r="J85" s="14"/>
      <c r="K85" s="14"/>
      <c r="L85" s="14"/>
    </row>
    <row r="86" spans="1:12" x14ac:dyDescent="0.25">
      <c r="A86" s="14">
        <v>0.55300000000000005</v>
      </c>
      <c r="B86" s="14"/>
      <c r="C86" s="14">
        <v>0.24299999999999999</v>
      </c>
      <c r="D86" s="14">
        <v>0.30680980099999999</v>
      </c>
      <c r="E86" s="14"/>
      <c r="F86" s="14"/>
      <c r="G86" s="14"/>
      <c r="H86" s="14"/>
      <c r="I86" s="14"/>
      <c r="J86" s="14">
        <v>0.33700000000000002</v>
      </c>
      <c r="K86" s="14"/>
      <c r="L86" s="14"/>
    </row>
    <row r="87" spans="1:12" x14ac:dyDescent="0.25">
      <c r="A87" s="14">
        <v>0.47599999999999998</v>
      </c>
      <c r="B87" s="14"/>
      <c r="C87" s="14">
        <v>0.40300000000000002</v>
      </c>
      <c r="D87" s="14">
        <v>0.23369388999999999</v>
      </c>
      <c r="E87" s="14"/>
      <c r="F87" s="14"/>
      <c r="G87" s="14"/>
      <c r="H87" s="14"/>
      <c r="I87" s="14"/>
      <c r="J87" s="14">
        <v>0.33900000000000002</v>
      </c>
      <c r="K87" s="14"/>
      <c r="L87" s="14"/>
    </row>
    <row r="88" spans="1:12" x14ac:dyDescent="0.25">
      <c r="A88" s="14">
        <v>0.38300000000000001</v>
      </c>
      <c r="B88" s="14"/>
      <c r="C88" s="14">
        <v>0.373</v>
      </c>
      <c r="D88" s="14">
        <v>0.39335504199999999</v>
      </c>
      <c r="E88" s="14"/>
      <c r="F88" s="14"/>
      <c r="G88" s="14"/>
      <c r="H88" s="14"/>
      <c r="I88" s="14"/>
      <c r="J88" s="14">
        <v>0.216</v>
      </c>
      <c r="K88" s="14"/>
      <c r="L88" s="14"/>
    </row>
    <row r="89" spans="1:12" x14ac:dyDescent="0.25">
      <c r="A89" s="14"/>
      <c r="B89" s="14"/>
      <c r="C89" s="14"/>
      <c r="D89" s="14">
        <v>0.36281233699999998</v>
      </c>
      <c r="E89" s="14"/>
      <c r="F89" s="14"/>
      <c r="G89" s="14"/>
      <c r="H89" s="14"/>
      <c r="I89" s="14"/>
      <c r="J89" s="14"/>
      <c r="K89" s="14"/>
      <c r="L89" s="14"/>
    </row>
    <row r="90" spans="1:12" x14ac:dyDescent="0.25">
      <c r="A90" s="14">
        <v>0.29499999999999998</v>
      </c>
      <c r="B90" s="14"/>
      <c r="C90" s="14">
        <v>0.38400000000000001</v>
      </c>
      <c r="D90" s="14"/>
      <c r="E90" s="14"/>
      <c r="F90" s="14"/>
      <c r="G90" s="14"/>
      <c r="H90" s="14"/>
      <c r="I90" s="14"/>
      <c r="J90" s="14">
        <v>0.27300000000000002</v>
      </c>
      <c r="K90" s="14"/>
      <c r="L90" s="14"/>
    </row>
    <row r="91" spans="1:12" x14ac:dyDescent="0.25">
      <c r="A91" s="14">
        <v>0.314</v>
      </c>
      <c r="B91" s="14">
        <v>0.18496638800000001</v>
      </c>
      <c r="C91" s="14">
        <v>0.377</v>
      </c>
      <c r="D91" s="14">
        <v>0.29309231800000002</v>
      </c>
      <c r="E91" s="14"/>
      <c r="F91" s="14"/>
      <c r="G91" s="14"/>
      <c r="H91" s="14"/>
      <c r="I91" s="14"/>
      <c r="J91" s="14">
        <v>0.23599999999999999</v>
      </c>
      <c r="K91" s="14"/>
      <c r="L91" s="14"/>
    </row>
    <row r="92" spans="1:12" x14ac:dyDescent="0.25">
      <c r="A92" s="14">
        <v>0.34</v>
      </c>
      <c r="B92" s="14">
        <v>0.198138704</v>
      </c>
      <c r="C92" s="14">
        <v>0.38400000000000001</v>
      </c>
      <c r="D92" s="14">
        <v>0.190286497</v>
      </c>
      <c r="E92" s="14"/>
      <c r="F92" s="14"/>
      <c r="G92" s="14"/>
      <c r="H92" s="14"/>
      <c r="I92" s="14"/>
      <c r="J92" s="14">
        <v>0.33200000000000002</v>
      </c>
      <c r="K92" s="14"/>
      <c r="L92" s="14"/>
    </row>
    <row r="93" spans="1:12" x14ac:dyDescent="0.25">
      <c r="A93" s="14">
        <v>0.32900000000000001</v>
      </c>
      <c r="B93" s="14">
        <v>0.24263573199999999</v>
      </c>
      <c r="C93" s="14">
        <v>0.216</v>
      </c>
      <c r="D93" s="14">
        <v>0.245844387</v>
      </c>
      <c r="E93" s="14"/>
      <c r="F93" s="14"/>
      <c r="G93" s="14"/>
      <c r="H93" s="14"/>
      <c r="I93" s="14"/>
      <c r="J93" s="14"/>
      <c r="K93" s="14"/>
      <c r="L93" s="14"/>
    </row>
    <row r="94" spans="1:12" x14ac:dyDescent="0.25">
      <c r="A94" s="14">
        <v>0.372</v>
      </c>
      <c r="B94" s="14">
        <v>0.214501357</v>
      </c>
      <c r="C94" s="14">
        <v>0.497</v>
      </c>
      <c r="D94" s="14">
        <v>0.28297182700000001</v>
      </c>
      <c r="E94" s="14"/>
      <c r="F94" s="14"/>
      <c r="G94" s="14"/>
      <c r="H94" s="14"/>
      <c r="I94" s="14"/>
      <c r="J94" s="14">
        <v>0.248</v>
      </c>
      <c r="K94" s="14"/>
      <c r="L94" s="14"/>
    </row>
    <row r="95" spans="1:12" x14ac:dyDescent="0.25">
      <c r="A95" s="14">
        <v>0.224</v>
      </c>
      <c r="B95" s="14">
        <v>0.34760808199999998</v>
      </c>
      <c r="C95" s="14">
        <v>0.35599999999999998</v>
      </c>
      <c r="D95" s="14">
        <v>0.26335457699999998</v>
      </c>
      <c r="E95" s="14"/>
      <c r="F95" s="14"/>
      <c r="G95" s="14"/>
      <c r="H95" s="14"/>
      <c r="I95" s="14"/>
      <c r="J95" s="14">
        <v>0.33200000000000002</v>
      </c>
      <c r="K95" s="14"/>
      <c r="L95" s="14"/>
    </row>
    <row r="96" spans="1:12" x14ac:dyDescent="0.25">
      <c r="A96" s="14">
        <v>0.41899999999999998</v>
      </c>
      <c r="B96" s="14">
        <v>0.27568059900000003</v>
      </c>
      <c r="C96" s="14">
        <v>0.46300000000000002</v>
      </c>
      <c r="D96" s="14">
        <v>0.306581408</v>
      </c>
      <c r="E96" s="14"/>
      <c r="F96" s="14"/>
      <c r="G96" s="14"/>
      <c r="H96" s="14"/>
      <c r="I96" s="14"/>
      <c r="J96" s="14"/>
      <c r="K96" s="14"/>
      <c r="L96" s="14"/>
    </row>
    <row r="97" spans="1:12" x14ac:dyDescent="0.25">
      <c r="A97" s="14"/>
      <c r="B97" s="14">
        <v>0.32108684799999998</v>
      </c>
      <c r="C97" s="14">
        <v>0.38300000000000001</v>
      </c>
      <c r="D97" s="14">
        <v>0.16095295500000001</v>
      </c>
      <c r="E97" s="14"/>
      <c r="F97" s="14"/>
      <c r="G97" s="14"/>
      <c r="H97" s="14"/>
      <c r="I97" s="14"/>
      <c r="J97" s="14"/>
      <c r="K97" s="14"/>
      <c r="L97" s="14"/>
    </row>
    <row r="98" spans="1:12" x14ac:dyDescent="0.25">
      <c r="A98" s="14"/>
      <c r="B98" s="14">
        <v>0.31810219699999998</v>
      </c>
      <c r="C98" s="14">
        <v>0.30199999999999999</v>
      </c>
      <c r="D98" s="14">
        <v>0.19155799100000001</v>
      </c>
      <c r="E98" s="14"/>
      <c r="F98" s="14"/>
      <c r="G98" s="14"/>
      <c r="H98" s="14"/>
      <c r="I98" s="14"/>
      <c r="J98" s="14"/>
      <c r="K98" s="14"/>
      <c r="L98" s="14"/>
    </row>
    <row r="99" spans="1:12" x14ac:dyDescent="0.25">
      <c r="A99" s="14"/>
      <c r="B99" s="14">
        <v>0.31814996499999998</v>
      </c>
      <c r="C99" s="14">
        <v>0.32900000000000001</v>
      </c>
      <c r="D99" s="14">
        <v>0.29805922099999999</v>
      </c>
      <c r="E99" s="14"/>
      <c r="F99" s="14"/>
      <c r="G99" s="14"/>
      <c r="H99" s="14"/>
      <c r="I99" s="14"/>
      <c r="J99" s="14"/>
      <c r="K99" s="14"/>
      <c r="L99" s="14"/>
    </row>
    <row r="100" spans="1:12" x14ac:dyDescent="0.25">
      <c r="A100" s="14"/>
      <c r="B100" s="14">
        <v>0.321428571</v>
      </c>
      <c r="C100" s="14">
        <v>0.58899999999999997</v>
      </c>
      <c r="D100" s="14">
        <v>0.30830901199999999</v>
      </c>
      <c r="E100" s="14"/>
      <c r="F100" s="14"/>
      <c r="G100" s="14"/>
      <c r="H100" s="14"/>
      <c r="I100" s="14"/>
      <c r="J100" s="14"/>
      <c r="K100" s="14"/>
      <c r="L100" s="14"/>
    </row>
    <row r="101" spans="1:12" x14ac:dyDescent="0.25">
      <c r="A101" s="14"/>
      <c r="B101" s="14">
        <v>0.232059829</v>
      </c>
      <c r="C101" s="14"/>
      <c r="D101" s="14">
        <v>0.202547428</v>
      </c>
      <c r="E101" s="14"/>
      <c r="F101" s="14"/>
      <c r="G101" s="14"/>
      <c r="H101" s="14"/>
      <c r="I101" s="14"/>
      <c r="J101" s="14"/>
      <c r="K101" s="14"/>
      <c r="L101" s="14"/>
    </row>
    <row r="102" spans="1:12" x14ac:dyDescent="0.25">
      <c r="A102" s="14">
        <v>0.47599999999999998</v>
      </c>
      <c r="B102" s="14"/>
      <c r="C102" s="14">
        <v>0.45800000000000002</v>
      </c>
      <c r="D102" s="14">
        <v>0.38691757199999999</v>
      </c>
      <c r="E102" s="14"/>
      <c r="F102" s="14"/>
      <c r="G102" s="14"/>
      <c r="H102" s="14"/>
      <c r="I102" s="14"/>
      <c r="J102" s="14"/>
      <c r="K102" s="14"/>
      <c r="L102" s="14"/>
    </row>
    <row r="103" spans="1:12" x14ac:dyDescent="0.25">
      <c r="A103" s="14">
        <v>0.40100000000000002</v>
      </c>
      <c r="B103" s="14"/>
      <c r="C103" s="14">
        <v>0.46899999999999997</v>
      </c>
      <c r="D103" s="14">
        <v>0.15657352699999999</v>
      </c>
      <c r="E103" s="14"/>
      <c r="F103" s="14"/>
      <c r="G103" s="14"/>
      <c r="H103" s="14"/>
      <c r="I103" s="14"/>
      <c r="J103" s="14"/>
      <c r="K103" s="14"/>
      <c r="L103" s="14"/>
    </row>
    <row r="104" spans="1:12" x14ac:dyDescent="0.25">
      <c r="A104" s="14">
        <v>0.47299999999999998</v>
      </c>
      <c r="B104" s="14"/>
      <c r="C104" s="14">
        <v>0.26</v>
      </c>
      <c r="D104" s="14">
        <v>0.22036462900000001</v>
      </c>
      <c r="E104" s="14"/>
      <c r="F104" s="14"/>
      <c r="G104" s="14"/>
      <c r="H104" s="14"/>
      <c r="I104" s="14"/>
      <c r="J104" s="14"/>
      <c r="K104" s="14"/>
      <c r="L104" s="14"/>
    </row>
    <row r="105" spans="1:12" x14ac:dyDescent="0.25">
      <c r="A105" s="14">
        <v>0.28599999999999998</v>
      </c>
      <c r="B105" s="14"/>
      <c r="C105" s="14">
        <v>0.53500000000000003</v>
      </c>
      <c r="D105" s="14">
        <v>0.25359409799999999</v>
      </c>
      <c r="E105" s="14"/>
      <c r="F105" s="14"/>
      <c r="G105" s="14"/>
      <c r="H105" s="14"/>
      <c r="I105" s="14"/>
      <c r="J105" s="14"/>
      <c r="K105" s="14"/>
      <c r="L105" s="14"/>
    </row>
    <row r="106" spans="1:12" x14ac:dyDescent="0.25">
      <c r="A106" s="14">
        <v>0.36</v>
      </c>
      <c r="B106" s="14"/>
      <c r="C106" s="14">
        <v>0.39100000000000001</v>
      </c>
      <c r="D106" s="14"/>
      <c r="E106" s="14"/>
      <c r="F106" s="14"/>
      <c r="G106" s="14"/>
      <c r="H106" s="14"/>
      <c r="I106" s="14"/>
      <c r="J106" s="14"/>
      <c r="K106" s="14"/>
      <c r="L106" s="14"/>
    </row>
    <row r="107" spans="1:12" x14ac:dyDescent="0.25">
      <c r="A107" s="14">
        <v>0.42</v>
      </c>
      <c r="B107" s="14">
        <v>0.30044962800000002</v>
      </c>
      <c r="C107" s="14">
        <v>0.28899999999999998</v>
      </c>
      <c r="D107" s="14">
        <v>0.22</v>
      </c>
      <c r="E107" s="14"/>
      <c r="F107" s="14"/>
      <c r="G107" s="14"/>
      <c r="H107" s="14"/>
      <c r="I107" s="14"/>
      <c r="J107" s="14"/>
      <c r="K107" s="14"/>
      <c r="L107" s="14"/>
    </row>
    <row r="108" spans="1:12" x14ac:dyDescent="0.25">
      <c r="A108" s="14">
        <v>0.45400000000000001</v>
      </c>
      <c r="B108" s="14">
        <v>0.27548209400000001</v>
      </c>
      <c r="C108" s="14">
        <v>0.30299999999999999</v>
      </c>
      <c r="D108" s="14">
        <v>0.35507950300000002</v>
      </c>
      <c r="E108" s="14"/>
      <c r="F108" s="14"/>
      <c r="G108" s="14"/>
      <c r="H108" s="14"/>
      <c r="I108" s="14"/>
      <c r="J108" s="14"/>
      <c r="K108" s="14"/>
      <c r="L108" s="14"/>
    </row>
    <row r="109" spans="1:12" x14ac:dyDescent="0.25">
      <c r="A109" s="14">
        <v>0.38400000000000001</v>
      </c>
      <c r="B109" s="14">
        <v>0.247177968</v>
      </c>
      <c r="C109" s="14">
        <v>0.45300000000000001</v>
      </c>
      <c r="D109" s="14">
        <v>0.22084996800000001</v>
      </c>
      <c r="E109" s="14"/>
      <c r="F109" s="14"/>
      <c r="G109" s="14"/>
      <c r="H109" s="14"/>
      <c r="I109" s="14"/>
      <c r="J109" s="14"/>
      <c r="K109" s="14"/>
      <c r="L109" s="14"/>
    </row>
    <row r="110" spans="1:12" x14ac:dyDescent="0.25">
      <c r="A110" s="14">
        <v>0.32800000000000001</v>
      </c>
      <c r="B110" s="14">
        <v>0.287648613</v>
      </c>
      <c r="C110" s="14"/>
      <c r="D110" s="14">
        <v>0.27478783600000001</v>
      </c>
      <c r="E110" s="14"/>
      <c r="F110" s="14"/>
      <c r="G110" s="14"/>
      <c r="H110" s="14"/>
      <c r="I110" s="14"/>
      <c r="J110" s="14"/>
      <c r="K110" s="14"/>
      <c r="L110" s="14"/>
    </row>
    <row r="111" spans="1:12" x14ac:dyDescent="0.25">
      <c r="A111" s="14">
        <v>0.33400000000000002</v>
      </c>
      <c r="B111" s="14">
        <v>0.18504931899999999</v>
      </c>
      <c r="C111" s="14"/>
      <c r="D111" s="14">
        <v>0.22514814699999999</v>
      </c>
      <c r="E111" s="14"/>
      <c r="F111" s="14"/>
      <c r="G111" s="14"/>
      <c r="H111" s="14"/>
      <c r="I111" s="14"/>
      <c r="J111" s="14"/>
      <c r="K111" s="14"/>
      <c r="L111" s="14"/>
    </row>
    <row r="112" spans="1:12" x14ac:dyDescent="0.25">
      <c r="A112" s="14">
        <v>0.32200000000000001</v>
      </c>
      <c r="B112" s="14">
        <v>0.29127146100000001</v>
      </c>
      <c r="C112" s="14"/>
      <c r="D112" s="14">
        <v>0.18540993</v>
      </c>
      <c r="E112" s="14"/>
      <c r="F112" s="14"/>
      <c r="G112" s="14"/>
      <c r="H112" s="14"/>
      <c r="I112" s="14"/>
      <c r="J112" s="14"/>
      <c r="K112" s="14"/>
      <c r="L112" s="14"/>
    </row>
    <row r="113" spans="1:12" x14ac:dyDescent="0.25">
      <c r="A113" s="14">
        <v>0.42899999999999999</v>
      </c>
      <c r="B113" s="14">
        <v>0.24182163200000001</v>
      </c>
      <c r="C113" s="14"/>
      <c r="D113" s="14">
        <v>0.20007059899999999</v>
      </c>
      <c r="E113" s="14"/>
      <c r="F113" s="14"/>
      <c r="G113" s="14"/>
      <c r="H113" s="14"/>
      <c r="I113" s="14"/>
      <c r="J113" s="14"/>
      <c r="K113" s="14"/>
      <c r="L113" s="14"/>
    </row>
    <row r="114" spans="1:12" x14ac:dyDescent="0.25">
      <c r="A114" s="14">
        <v>0.54700000000000004</v>
      </c>
      <c r="B114" s="14">
        <v>0.307592914</v>
      </c>
      <c r="C114" s="14"/>
      <c r="D114" s="14"/>
      <c r="E114" s="14"/>
      <c r="F114" s="14"/>
      <c r="G114" s="14"/>
      <c r="H114" s="14"/>
      <c r="I114" s="14"/>
      <c r="J114" s="14"/>
      <c r="K114" s="14"/>
      <c r="L114" s="14"/>
    </row>
    <row r="115" spans="1:12" x14ac:dyDescent="0.25">
      <c r="A115" s="14"/>
      <c r="B115" s="14">
        <v>0.21262482499999999</v>
      </c>
      <c r="C115" s="14"/>
      <c r="D115" s="14"/>
      <c r="E115" s="14"/>
      <c r="F115" s="14"/>
      <c r="G115" s="14"/>
      <c r="H115" s="14"/>
      <c r="I115" s="14"/>
      <c r="J115" s="14"/>
      <c r="K115" s="14"/>
      <c r="L115" s="14"/>
    </row>
    <row r="116" spans="1:12" x14ac:dyDescent="0.25">
      <c r="A116" s="14"/>
      <c r="B116" s="14">
        <v>0.29981685000000002</v>
      </c>
      <c r="C116" s="14"/>
      <c r="D116" s="14"/>
      <c r="E116" s="14"/>
      <c r="F116" s="14"/>
      <c r="G116" s="14"/>
      <c r="H116" s="14"/>
      <c r="I116" s="14"/>
      <c r="J116" s="14"/>
      <c r="K116" s="14"/>
      <c r="L116" s="14"/>
    </row>
    <row r="117" spans="1:12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</row>
    <row r="118" spans="1:12" x14ac:dyDescent="0.25">
      <c r="A118" s="14"/>
      <c r="B118" s="14">
        <v>0.22537339200000001</v>
      </c>
      <c r="C118" s="14"/>
      <c r="D118" s="14">
        <v>0.14967694400000001</v>
      </c>
      <c r="E118" s="14"/>
      <c r="F118" s="14"/>
      <c r="G118" s="14"/>
      <c r="H118" s="14"/>
      <c r="I118" s="14"/>
      <c r="J118" s="14"/>
      <c r="K118" s="14"/>
      <c r="L118" s="14"/>
    </row>
    <row r="119" spans="1:12" x14ac:dyDescent="0.25">
      <c r="A119" s="14"/>
      <c r="B119" s="14">
        <v>0.270721561</v>
      </c>
      <c r="C119" s="14"/>
      <c r="D119" s="14">
        <v>0.21580159400000001</v>
      </c>
      <c r="E119" s="14"/>
      <c r="F119" s="14"/>
      <c r="G119" s="14"/>
      <c r="H119" s="14"/>
      <c r="I119" s="14"/>
      <c r="J119" s="14"/>
      <c r="K119" s="14"/>
      <c r="L119" s="14"/>
    </row>
    <row r="120" spans="1:12" x14ac:dyDescent="0.25">
      <c r="A120" s="14"/>
      <c r="B120" s="14">
        <v>0.26949400000000001</v>
      </c>
      <c r="C120" s="14"/>
      <c r="D120" s="14">
        <v>0.31027760100000001</v>
      </c>
      <c r="E120" s="14"/>
      <c r="F120" s="14"/>
      <c r="G120" s="14"/>
      <c r="H120" s="14"/>
      <c r="I120" s="14"/>
      <c r="J120" s="14"/>
      <c r="K120" s="14"/>
      <c r="L120" s="14"/>
    </row>
    <row r="121" spans="1:12" x14ac:dyDescent="0.25">
      <c r="A121" s="14"/>
      <c r="B121" s="14">
        <v>0.12995124899999999</v>
      </c>
      <c r="C121" s="14"/>
      <c r="D121" s="14">
        <v>0.37482305700000002</v>
      </c>
      <c r="E121" s="14"/>
      <c r="F121" s="14"/>
      <c r="G121" s="14"/>
      <c r="H121" s="14"/>
      <c r="I121" s="14"/>
      <c r="J121" s="14"/>
      <c r="K121" s="14"/>
      <c r="L121" s="14"/>
    </row>
    <row r="122" spans="1:12" x14ac:dyDescent="0.25">
      <c r="A122" s="14"/>
      <c r="B122" s="14">
        <v>0.32701332799999999</v>
      </c>
      <c r="C122" s="14"/>
      <c r="D122" s="14">
        <v>0.20758210999999999</v>
      </c>
      <c r="E122" s="14"/>
      <c r="F122" s="14"/>
      <c r="G122" s="14"/>
      <c r="H122" s="14"/>
      <c r="I122" s="14"/>
      <c r="J122" s="14"/>
      <c r="K122" s="14"/>
      <c r="L122" s="14"/>
    </row>
    <row r="123" spans="1:12" x14ac:dyDescent="0.25">
      <c r="A123" s="14"/>
      <c r="B123" s="14">
        <v>0.32675247400000001</v>
      </c>
      <c r="C123" s="14"/>
      <c r="D123" s="14">
        <v>0.275468975</v>
      </c>
      <c r="E123" s="14"/>
      <c r="F123" s="14"/>
      <c r="G123" s="14"/>
      <c r="H123" s="14"/>
      <c r="I123" s="14"/>
      <c r="J123" s="14"/>
      <c r="K123" s="14"/>
      <c r="L123" s="14"/>
    </row>
    <row r="124" spans="1:12" x14ac:dyDescent="0.25">
      <c r="A124" s="14"/>
      <c r="B124" s="14">
        <v>0.248200279</v>
      </c>
      <c r="C124" s="14"/>
      <c r="D124" s="14">
        <v>0.24358165000000001</v>
      </c>
      <c r="E124" s="14"/>
      <c r="F124" s="14"/>
      <c r="G124" s="14"/>
      <c r="H124" s="14"/>
      <c r="I124" s="14"/>
      <c r="J124" s="14"/>
      <c r="K124" s="14"/>
      <c r="L124" s="14"/>
    </row>
    <row r="125" spans="1:12" x14ac:dyDescent="0.25">
      <c r="A125" s="14"/>
      <c r="B125" s="14"/>
      <c r="C125" s="14"/>
      <c r="D125" s="14">
        <v>0.321822785</v>
      </c>
      <c r="E125" s="14"/>
      <c r="F125" s="14"/>
      <c r="G125" s="14"/>
      <c r="H125" s="14"/>
      <c r="I125" s="14"/>
      <c r="J125" s="14"/>
      <c r="K125" s="14"/>
      <c r="L125" s="14"/>
    </row>
    <row r="126" spans="1:12" x14ac:dyDescent="0.25">
      <c r="A126" s="14"/>
      <c r="B126" s="14"/>
      <c r="C126" s="14"/>
      <c r="D126" s="14">
        <v>0.31706063699999998</v>
      </c>
      <c r="E126" s="14"/>
      <c r="F126" s="14"/>
      <c r="G126" s="14"/>
      <c r="H126" s="14"/>
      <c r="I126" s="14"/>
      <c r="J126" s="14"/>
      <c r="K126" s="14"/>
      <c r="L126" s="14"/>
    </row>
    <row r="127" spans="1:12" x14ac:dyDescent="0.25">
      <c r="A127" s="14"/>
      <c r="B127" s="14"/>
      <c r="C127" s="14"/>
      <c r="D127" s="14">
        <v>0.37994301200000002</v>
      </c>
      <c r="E127" s="14"/>
      <c r="F127" s="14"/>
      <c r="G127" s="14"/>
      <c r="H127" s="14"/>
      <c r="I127" s="14"/>
      <c r="J127" s="14"/>
      <c r="K127" s="14"/>
      <c r="L127" s="14"/>
    </row>
    <row r="128" spans="1:12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</row>
    <row r="129" spans="1:12" x14ac:dyDescent="0.25">
      <c r="A129" s="14"/>
      <c r="B129" s="14">
        <v>0.26287899999999997</v>
      </c>
      <c r="C129" s="14"/>
      <c r="D129" s="14">
        <v>0.246257</v>
      </c>
      <c r="E129" s="14"/>
      <c r="F129" s="14"/>
      <c r="G129" s="14"/>
      <c r="H129" s="14"/>
      <c r="I129" s="14"/>
      <c r="J129" s="14"/>
      <c r="K129" s="14"/>
      <c r="L129" s="14"/>
    </row>
    <row r="130" spans="1:12" x14ac:dyDescent="0.25">
      <c r="A130" s="14"/>
      <c r="B130" s="14">
        <v>0.25707999999999998</v>
      </c>
      <c r="C130" s="14"/>
      <c r="D130" s="14">
        <v>0.25563200000000003</v>
      </c>
      <c r="E130" s="14"/>
      <c r="F130" s="14"/>
      <c r="G130" s="14"/>
      <c r="H130" s="14"/>
      <c r="I130" s="14"/>
      <c r="J130" s="14"/>
      <c r="K130" s="14"/>
      <c r="L130" s="14"/>
    </row>
    <row r="131" spans="1:12" x14ac:dyDescent="0.25">
      <c r="A131" s="14"/>
      <c r="B131" s="14">
        <v>0.343387</v>
      </c>
      <c r="C131" s="14"/>
      <c r="D131" s="14">
        <v>0.31870599999999999</v>
      </c>
      <c r="E131" s="14"/>
      <c r="F131" s="14"/>
      <c r="G131" s="14"/>
      <c r="H131" s="14"/>
      <c r="I131" s="14"/>
      <c r="J131" s="14"/>
      <c r="K131" s="14"/>
      <c r="L131" s="14"/>
    </row>
    <row r="132" spans="1:12" x14ac:dyDescent="0.25">
      <c r="A132" s="14"/>
      <c r="B132" s="14">
        <v>0.40349699999999999</v>
      </c>
      <c r="C132" s="14"/>
      <c r="D132" s="14">
        <v>0.35284500000000002</v>
      </c>
      <c r="E132" s="14"/>
      <c r="F132" s="14"/>
      <c r="G132" s="14"/>
      <c r="H132" s="14"/>
      <c r="I132" s="14"/>
      <c r="J132" s="14"/>
      <c r="K132" s="14"/>
      <c r="L132" s="14"/>
    </row>
    <row r="133" spans="1:12" x14ac:dyDescent="0.25">
      <c r="A133" s="14"/>
      <c r="B133" s="14">
        <v>0.338806</v>
      </c>
      <c r="C133" s="14"/>
      <c r="D133" s="14">
        <v>0.224524</v>
      </c>
      <c r="E133" s="14"/>
      <c r="F133" s="14"/>
      <c r="G133" s="14"/>
      <c r="H133" s="14"/>
      <c r="I133" s="14"/>
      <c r="J133" s="14"/>
      <c r="K133" s="14"/>
      <c r="L133" s="14"/>
    </row>
    <row r="134" spans="1:12" x14ac:dyDescent="0.25">
      <c r="A134" s="14"/>
      <c r="B134" s="14">
        <v>0.27244099999999999</v>
      </c>
      <c r="C134" s="14"/>
      <c r="D134" s="14">
        <v>0.27204099999999998</v>
      </c>
      <c r="E134" s="14"/>
      <c r="F134" s="14"/>
      <c r="G134" s="14"/>
      <c r="H134" s="14"/>
      <c r="I134" s="14"/>
      <c r="J134" s="14"/>
      <c r="K134" s="14"/>
      <c r="L134" s="14"/>
    </row>
    <row r="135" spans="1:12" x14ac:dyDescent="0.25">
      <c r="A135" s="14"/>
      <c r="B135" s="14">
        <v>0.329426</v>
      </c>
      <c r="C135" s="14"/>
      <c r="D135" s="14">
        <v>0.26510499999999998</v>
      </c>
      <c r="E135" s="14"/>
      <c r="F135" s="14"/>
      <c r="G135" s="14"/>
      <c r="H135" s="14"/>
      <c r="I135" s="14"/>
      <c r="J135" s="14"/>
      <c r="K135" s="14"/>
      <c r="L135" s="14"/>
    </row>
    <row r="136" spans="1:12" x14ac:dyDescent="0.25">
      <c r="A136" s="14"/>
      <c r="B136" s="14">
        <v>0.24265300000000001</v>
      </c>
      <c r="C136" s="14"/>
      <c r="D136" s="14">
        <v>0.20389099999999999</v>
      </c>
      <c r="E136" s="14"/>
      <c r="F136" s="14"/>
      <c r="G136" s="14"/>
      <c r="H136" s="14"/>
      <c r="I136" s="14"/>
      <c r="J136" s="14"/>
      <c r="K136" s="14"/>
      <c r="L136" s="14"/>
    </row>
    <row r="137" spans="1:12" x14ac:dyDescent="0.25">
      <c r="A137" s="14"/>
      <c r="B137" s="14">
        <v>0.36567699999999997</v>
      </c>
      <c r="C137" s="14"/>
      <c r="D137" s="14">
        <v>0.47102500000000003</v>
      </c>
      <c r="E137" s="14"/>
      <c r="F137" s="14"/>
      <c r="G137" s="14"/>
      <c r="H137" s="14"/>
      <c r="I137" s="14"/>
      <c r="J137" s="14"/>
      <c r="K137" s="14"/>
      <c r="L137" s="14"/>
    </row>
    <row r="138" spans="1:12" x14ac:dyDescent="0.25">
      <c r="A138" s="14"/>
      <c r="B138" s="14"/>
      <c r="C138" s="14"/>
      <c r="D138" s="14">
        <v>0.24893599999999999</v>
      </c>
      <c r="E138" s="14"/>
      <c r="F138" s="14"/>
      <c r="G138" s="14"/>
      <c r="H138" s="14"/>
      <c r="I138" s="14"/>
      <c r="J138" s="14"/>
      <c r="K138" s="14"/>
      <c r="L138" s="14"/>
    </row>
  </sheetData>
  <mergeCells count="1">
    <mergeCell ref="A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C678F-0A2C-48FC-81CC-91CD14962725}">
  <dimension ref="A1:Y18"/>
  <sheetViews>
    <sheetView workbookViewId="0">
      <selection activeCell="G27" sqref="G27"/>
    </sheetView>
  </sheetViews>
  <sheetFormatPr defaultRowHeight="15" x14ac:dyDescent="0.25"/>
  <sheetData>
    <row r="1" spans="1:25" x14ac:dyDescent="0.25">
      <c r="A1" s="50" t="s">
        <v>128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</row>
    <row r="2" spans="1:25" x14ac:dyDescent="0.25">
      <c r="A2" s="39" t="s">
        <v>19</v>
      </c>
      <c r="B2" s="40" t="s">
        <v>112</v>
      </c>
      <c r="C2" s="40" t="s">
        <v>113</v>
      </c>
      <c r="D2" s="41" t="s">
        <v>114</v>
      </c>
      <c r="E2" s="41" t="s">
        <v>113</v>
      </c>
      <c r="F2" s="42" t="s">
        <v>115</v>
      </c>
      <c r="G2" s="42" t="s">
        <v>113</v>
      </c>
      <c r="H2" s="43" t="s">
        <v>116</v>
      </c>
      <c r="I2" s="43" t="s">
        <v>113</v>
      </c>
      <c r="J2" s="44" t="s">
        <v>117</v>
      </c>
      <c r="K2" s="44" t="s">
        <v>113</v>
      </c>
      <c r="L2" s="45" t="s">
        <v>118</v>
      </c>
      <c r="M2" s="45" t="s">
        <v>113</v>
      </c>
      <c r="N2" s="46" t="s">
        <v>119</v>
      </c>
      <c r="O2" s="46" t="s">
        <v>113</v>
      </c>
      <c r="P2" s="47" t="s">
        <v>120</v>
      </c>
      <c r="Q2" s="47" t="s">
        <v>113</v>
      </c>
      <c r="R2" s="40" t="s">
        <v>121</v>
      </c>
      <c r="S2" s="40" t="s">
        <v>113</v>
      </c>
      <c r="T2" s="43" t="s">
        <v>122</v>
      </c>
      <c r="U2" s="43" t="s">
        <v>113</v>
      </c>
      <c r="V2" s="45" t="s">
        <v>123</v>
      </c>
      <c r="W2" s="45" t="s">
        <v>113</v>
      </c>
      <c r="X2" s="44" t="s">
        <v>124</v>
      </c>
      <c r="Y2" s="44" t="s">
        <v>113</v>
      </c>
    </row>
    <row r="3" spans="1:25" x14ac:dyDescent="0.25">
      <c r="A3" s="39"/>
      <c r="B3" t="s">
        <v>125</v>
      </c>
      <c r="C3">
        <v>36.855499999999999</v>
      </c>
      <c r="D3" t="s">
        <v>125</v>
      </c>
      <c r="E3">
        <v>70.192666666666682</v>
      </c>
      <c r="F3" t="s">
        <v>125</v>
      </c>
      <c r="G3">
        <v>41.4392</v>
      </c>
      <c r="H3" t="s">
        <v>125</v>
      </c>
      <c r="I3">
        <v>52.020833333333336</v>
      </c>
      <c r="J3" t="s">
        <v>125</v>
      </c>
      <c r="K3">
        <v>37.664000000000001</v>
      </c>
      <c r="L3" t="s">
        <v>125</v>
      </c>
      <c r="M3">
        <v>30.831599999999998</v>
      </c>
      <c r="N3" t="s">
        <v>125</v>
      </c>
      <c r="O3">
        <v>78.139166666666668</v>
      </c>
      <c r="P3" t="s">
        <v>125</v>
      </c>
      <c r="Q3">
        <v>50.936428571428564</v>
      </c>
      <c r="R3" t="s">
        <v>125</v>
      </c>
      <c r="S3">
        <v>38.625166666666665</v>
      </c>
      <c r="T3" t="s">
        <v>125</v>
      </c>
      <c r="U3">
        <v>53.545666666666669</v>
      </c>
      <c r="V3" t="s">
        <v>125</v>
      </c>
      <c r="W3">
        <v>35.645666666666664</v>
      </c>
      <c r="X3" t="s">
        <v>125</v>
      </c>
      <c r="Y3">
        <v>52.261833333333335</v>
      </c>
    </row>
    <row r="4" spans="1:25" x14ac:dyDescent="0.25">
      <c r="A4" s="39"/>
      <c r="B4" t="s">
        <v>126</v>
      </c>
      <c r="C4">
        <v>70.799599999999998</v>
      </c>
      <c r="D4" t="s">
        <v>126</v>
      </c>
      <c r="E4">
        <v>98.743599999999986</v>
      </c>
      <c r="F4" t="s">
        <v>126</v>
      </c>
      <c r="G4">
        <v>65.000599999999991</v>
      </c>
      <c r="H4" t="s">
        <v>126</v>
      </c>
      <c r="I4">
        <v>75.756833333333347</v>
      </c>
      <c r="J4" t="s">
        <v>126</v>
      </c>
      <c r="K4">
        <v>63.968000000000004</v>
      </c>
      <c r="L4" t="s">
        <v>126</v>
      </c>
      <c r="M4">
        <v>42.103999999999999</v>
      </c>
      <c r="N4" t="s">
        <v>126</v>
      </c>
      <c r="O4">
        <v>113.12716666666665</v>
      </c>
      <c r="P4" t="s">
        <v>126</v>
      </c>
      <c r="Q4">
        <v>92.418857142857135</v>
      </c>
      <c r="R4" t="s">
        <v>126</v>
      </c>
      <c r="S4">
        <v>70.818333333333342</v>
      </c>
      <c r="T4" t="s">
        <v>126</v>
      </c>
      <c r="U4">
        <v>83.709833333333322</v>
      </c>
      <c r="V4" t="s">
        <v>126</v>
      </c>
      <c r="W4">
        <v>44.824333333333335</v>
      </c>
      <c r="X4" t="s">
        <v>126</v>
      </c>
      <c r="Y4">
        <v>67.270600000000002</v>
      </c>
    </row>
    <row r="6" spans="1:25" x14ac:dyDescent="0.25">
      <c r="A6" s="48" t="s">
        <v>21</v>
      </c>
      <c r="B6" s="40" t="s">
        <v>112</v>
      </c>
      <c r="C6" s="40" t="s">
        <v>113</v>
      </c>
      <c r="D6" s="41" t="s">
        <v>114</v>
      </c>
      <c r="E6" s="41" t="s">
        <v>113</v>
      </c>
      <c r="F6" s="42" t="s">
        <v>115</v>
      </c>
      <c r="G6" s="42" t="s">
        <v>113</v>
      </c>
      <c r="H6" s="43" t="s">
        <v>116</v>
      </c>
      <c r="I6" s="43" t="s">
        <v>113</v>
      </c>
      <c r="J6" s="44" t="s">
        <v>117</v>
      </c>
      <c r="K6" s="44" t="s">
        <v>113</v>
      </c>
      <c r="L6" s="45" t="s">
        <v>118</v>
      </c>
      <c r="M6" s="45" t="s">
        <v>113</v>
      </c>
      <c r="N6" s="46" t="s">
        <v>119</v>
      </c>
      <c r="O6" s="46" t="s">
        <v>113</v>
      </c>
      <c r="P6" s="47" t="s">
        <v>120</v>
      </c>
      <c r="Q6" s="47" t="s">
        <v>113</v>
      </c>
      <c r="R6" s="40" t="s">
        <v>121</v>
      </c>
      <c r="S6" s="40" t="s">
        <v>113</v>
      </c>
      <c r="T6" s="43" t="s">
        <v>122</v>
      </c>
      <c r="U6" s="43" t="s">
        <v>113</v>
      </c>
      <c r="V6" s="45" t="s">
        <v>123</v>
      </c>
      <c r="W6" s="45" t="s">
        <v>113</v>
      </c>
      <c r="X6" s="44" t="s">
        <v>124</v>
      </c>
      <c r="Y6" s="44" t="s">
        <v>113</v>
      </c>
    </row>
    <row r="7" spans="1:25" x14ac:dyDescent="0.25">
      <c r="A7" s="48"/>
      <c r="B7" t="s">
        <v>125</v>
      </c>
      <c r="C7">
        <v>34.192499999999995</v>
      </c>
      <c r="D7" t="s">
        <v>125</v>
      </c>
      <c r="E7">
        <v>16.73357142857143</v>
      </c>
      <c r="F7" t="s">
        <v>125</v>
      </c>
      <c r="G7">
        <v>17.363666666666663</v>
      </c>
      <c r="H7" t="s">
        <v>125</v>
      </c>
      <c r="I7">
        <v>118.44566666666667</v>
      </c>
      <c r="J7" t="s">
        <v>125</v>
      </c>
      <c r="K7">
        <v>69.324285714285708</v>
      </c>
      <c r="L7" t="s">
        <v>125</v>
      </c>
      <c r="M7">
        <v>87.69583333333334</v>
      </c>
      <c r="N7" t="s">
        <v>125</v>
      </c>
      <c r="O7">
        <v>51.190833333333337</v>
      </c>
      <c r="P7" t="s">
        <v>125</v>
      </c>
      <c r="Q7">
        <v>62.853500000000004</v>
      </c>
      <c r="R7" t="s">
        <v>125</v>
      </c>
      <c r="S7">
        <v>62.853500000000004</v>
      </c>
      <c r="T7" t="s">
        <v>125</v>
      </c>
      <c r="U7">
        <v>45.82</v>
      </c>
      <c r="V7" t="s">
        <v>125</v>
      </c>
      <c r="W7">
        <v>74.695999999999998</v>
      </c>
      <c r="X7" t="s">
        <v>125</v>
      </c>
      <c r="Y7">
        <v>36.848200000000006</v>
      </c>
    </row>
    <row r="8" spans="1:25" x14ac:dyDescent="0.25">
      <c r="A8" s="48"/>
      <c r="B8" t="s">
        <v>126</v>
      </c>
      <c r="C8">
        <v>37.664833333333327</v>
      </c>
      <c r="D8" t="s">
        <v>126</v>
      </c>
      <c r="E8">
        <v>18.060571428571428</v>
      </c>
      <c r="F8" t="s">
        <v>126</v>
      </c>
      <c r="G8">
        <v>23.33583333333333</v>
      </c>
      <c r="H8" t="s">
        <v>126</v>
      </c>
      <c r="I8">
        <v>124.46050000000001</v>
      </c>
      <c r="J8" t="s">
        <v>126</v>
      </c>
      <c r="K8">
        <v>70.739000000000004</v>
      </c>
      <c r="L8" t="s">
        <v>126</v>
      </c>
      <c r="M8">
        <v>99.079000000000008</v>
      </c>
      <c r="N8" t="s">
        <v>126</v>
      </c>
      <c r="O8">
        <v>68.901666666666685</v>
      </c>
      <c r="P8" t="s">
        <v>126</v>
      </c>
      <c r="Q8">
        <v>73.742750000000001</v>
      </c>
      <c r="R8" t="s">
        <v>126</v>
      </c>
      <c r="S8">
        <v>73.742750000000001</v>
      </c>
      <c r="T8" t="s">
        <v>126</v>
      </c>
      <c r="U8">
        <v>60.766999999999996</v>
      </c>
      <c r="V8" t="s">
        <v>126</v>
      </c>
      <c r="W8">
        <v>84.992571428571438</v>
      </c>
      <c r="X8" t="s">
        <v>126</v>
      </c>
      <c r="Y8">
        <v>46.780200000000001</v>
      </c>
    </row>
    <row r="11" spans="1:25" x14ac:dyDescent="0.25">
      <c r="A11" s="49" t="s">
        <v>127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</row>
    <row r="12" spans="1:25" x14ac:dyDescent="0.25">
      <c r="A12" s="39" t="s">
        <v>19</v>
      </c>
      <c r="B12" s="40" t="s">
        <v>112</v>
      </c>
      <c r="C12" s="40" t="s">
        <v>113</v>
      </c>
      <c r="D12" s="41" t="s">
        <v>114</v>
      </c>
      <c r="E12" s="41" t="s">
        <v>113</v>
      </c>
      <c r="F12" s="42" t="s">
        <v>115</v>
      </c>
      <c r="G12" s="42" t="s">
        <v>113</v>
      </c>
      <c r="H12" s="43" t="s">
        <v>116</v>
      </c>
      <c r="I12" s="43" t="s">
        <v>113</v>
      </c>
      <c r="J12" s="44" t="s">
        <v>117</v>
      </c>
      <c r="K12" s="44" t="s">
        <v>113</v>
      </c>
      <c r="L12" s="45" t="s">
        <v>118</v>
      </c>
      <c r="M12" s="45" t="s">
        <v>113</v>
      </c>
      <c r="N12" s="46" t="s">
        <v>119</v>
      </c>
      <c r="O12" s="46" t="s">
        <v>113</v>
      </c>
      <c r="P12" s="47" t="s">
        <v>120</v>
      </c>
      <c r="Q12" s="47" t="s">
        <v>113</v>
      </c>
      <c r="R12" s="40" t="s">
        <v>121</v>
      </c>
      <c r="S12" s="40" t="s">
        <v>113</v>
      </c>
      <c r="T12" s="43" t="s">
        <v>122</v>
      </c>
      <c r="U12" s="43" t="s">
        <v>113</v>
      </c>
      <c r="V12" s="45" t="s">
        <v>123</v>
      </c>
      <c r="W12" s="45" t="s">
        <v>113</v>
      </c>
      <c r="X12" s="44" t="s">
        <v>124</v>
      </c>
      <c r="Y12" s="44" t="s">
        <v>113</v>
      </c>
    </row>
    <row r="13" spans="1:25" x14ac:dyDescent="0.25">
      <c r="A13" s="39"/>
      <c r="B13" t="s">
        <v>125</v>
      </c>
      <c r="C13">
        <f>C3/C4*100</f>
        <v>52.056085062627474</v>
      </c>
      <c r="D13" t="s">
        <v>125</v>
      </c>
      <c r="E13">
        <f>E3/E4*100</f>
        <v>71.085788513550938</v>
      </c>
      <c r="F13" t="s">
        <v>125</v>
      </c>
      <c r="G13">
        <f>G3/G4*100</f>
        <v>63.752026904367042</v>
      </c>
      <c r="H13" t="s">
        <v>125</v>
      </c>
      <c r="I13">
        <f>I3/I4*100</f>
        <v>68.668172948094892</v>
      </c>
      <c r="J13" t="s">
        <v>125</v>
      </c>
      <c r="K13">
        <f>K3/K4*100</f>
        <v>58.879439719859924</v>
      </c>
      <c r="L13" t="s">
        <v>125</v>
      </c>
      <c r="M13">
        <f>M3/M4*100</f>
        <v>73.22724681740452</v>
      </c>
      <c r="N13" t="s">
        <v>125</v>
      </c>
      <c r="O13">
        <f>O3/O4*100</f>
        <v>69.071973575460078</v>
      </c>
      <c r="P13" t="s">
        <v>125</v>
      </c>
      <c r="Q13">
        <f>Q3/Q4*100</f>
        <v>55.114757037833961</v>
      </c>
      <c r="R13" t="s">
        <v>125</v>
      </c>
      <c r="S13">
        <f>S3/S4*100</f>
        <v>54.541196959356085</v>
      </c>
      <c r="T13" t="s">
        <v>125</v>
      </c>
      <c r="U13">
        <f>U3/U4*100</f>
        <v>63.965802504285648</v>
      </c>
      <c r="V13" t="s">
        <v>125</v>
      </c>
      <c r="W13">
        <f>W3/W4*100</f>
        <v>79.523026927338563</v>
      </c>
      <c r="X13" t="s">
        <v>125</v>
      </c>
      <c r="Y13">
        <f>Y3/Y4*100</f>
        <v>77.688965660085287</v>
      </c>
    </row>
    <row r="14" spans="1:25" x14ac:dyDescent="0.25">
      <c r="A14" s="39"/>
      <c r="B14" t="s">
        <v>126</v>
      </c>
      <c r="C14">
        <f>C4/C4*100</f>
        <v>100</v>
      </c>
      <c r="D14" t="s">
        <v>126</v>
      </c>
      <c r="E14">
        <f>E4/E4*100</f>
        <v>100</v>
      </c>
      <c r="F14" t="s">
        <v>126</v>
      </c>
      <c r="G14">
        <f>G4/G4*100</f>
        <v>100</v>
      </c>
      <c r="H14" t="s">
        <v>126</v>
      </c>
      <c r="I14">
        <f>I4/I4*100</f>
        <v>100</v>
      </c>
      <c r="J14" t="s">
        <v>126</v>
      </c>
      <c r="K14">
        <f>K4/K4*100</f>
        <v>100</v>
      </c>
      <c r="L14" t="s">
        <v>126</v>
      </c>
      <c r="M14">
        <f>M4/M4*100</f>
        <v>100</v>
      </c>
      <c r="N14" t="s">
        <v>126</v>
      </c>
      <c r="O14">
        <f>O4/O4*100</f>
        <v>100</v>
      </c>
      <c r="P14" t="s">
        <v>126</v>
      </c>
      <c r="Q14">
        <f>Q4/Q4*100</f>
        <v>100</v>
      </c>
      <c r="R14" t="s">
        <v>126</v>
      </c>
      <c r="S14">
        <f>S4/S4*100</f>
        <v>100</v>
      </c>
      <c r="T14" t="s">
        <v>126</v>
      </c>
      <c r="U14">
        <f>U4/U4*100</f>
        <v>100</v>
      </c>
      <c r="V14" t="s">
        <v>126</v>
      </c>
      <c r="W14">
        <f>W4/W4*100</f>
        <v>100</v>
      </c>
      <c r="X14" t="s">
        <v>126</v>
      </c>
      <c r="Y14">
        <f>Y4/Y4*100</f>
        <v>100</v>
      </c>
    </row>
    <row r="16" spans="1:25" x14ac:dyDescent="0.25">
      <c r="A16" s="48" t="s">
        <v>21</v>
      </c>
      <c r="B16" s="40" t="s">
        <v>112</v>
      </c>
      <c r="C16" s="40" t="s">
        <v>113</v>
      </c>
      <c r="D16" s="41" t="s">
        <v>114</v>
      </c>
      <c r="E16" s="41" t="s">
        <v>113</v>
      </c>
      <c r="F16" s="42" t="s">
        <v>115</v>
      </c>
      <c r="G16" s="42" t="s">
        <v>113</v>
      </c>
      <c r="H16" s="43" t="s">
        <v>116</v>
      </c>
      <c r="I16" s="43" t="s">
        <v>113</v>
      </c>
      <c r="J16" s="44" t="s">
        <v>117</v>
      </c>
      <c r="K16" s="44" t="s">
        <v>113</v>
      </c>
      <c r="L16" s="45" t="s">
        <v>118</v>
      </c>
      <c r="M16" s="45" t="s">
        <v>113</v>
      </c>
      <c r="N16" s="46" t="s">
        <v>119</v>
      </c>
      <c r="O16" s="46" t="s">
        <v>113</v>
      </c>
      <c r="P16" s="47" t="s">
        <v>120</v>
      </c>
      <c r="Q16" s="47" t="s">
        <v>113</v>
      </c>
      <c r="R16" s="40" t="s">
        <v>121</v>
      </c>
      <c r="S16" s="40" t="s">
        <v>113</v>
      </c>
      <c r="T16" s="43" t="s">
        <v>122</v>
      </c>
      <c r="U16" s="43" t="s">
        <v>113</v>
      </c>
      <c r="V16" s="45" t="s">
        <v>123</v>
      </c>
      <c r="W16" s="45" t="s">
        <v>113</v>
      </c>
      <c r="X16" s="44" t="s">
        <v>124</v>
      </c>
      <c r="Y16" s="44" t="s">
        <v>113</v>
      </c>
    </row>
    <row r="17" spans="1:25" x14ac:dyDescent="0.25">
      <c r="A17" s="48"/>
      <c r="B17" t="s">
        <v>125</v>
      </c>
      <c r="C17">
        <f>C7/C8*100</f>
        <v>90.780967215218439</v>
      </c>
      <c r="D17" t="s">
        <v>125</v>
      </c>
      <c r="E17">
        <f>E7/E8*100</f>
        <v>92.652502689362791</v>
      </c>
      <c r="F17" t="s">
        <v>125</v>
      </c>
      <c r="G17">
        <f>G7/G8*100</f>
        <v>74.407742027639884</v>
      </c>
      <c r="H17" t="s">
        <v>125</v>
      </c>
      <c r="I17">
        <f>I7/I8*100</f>
        <v>95.167275293500069</v>
      </c>
      <c r="J17" t="s">
        <v>125</v>
      </c>
      <c r="K17">
        <f>K7/K8*100</f>
        <v>98.000092896825947</v>
      </c>
      <c r="L17" t="s">
        <v>125</v>
      </c>
      <c r="M17">
        <f>M7/M8*100</f>
        <v>88.511019825930148</v>
      </c>
      <c r="N17" t="s">
        <v>125</v>
      </c>
      <c r="O17">
        <f>O7/O8*100</f>
        <v>74.295493577804109</v>
      </c>
      <c r="P17" t="s">
        <v>125</v>
      </c>
      <c r="Q17">
        <f>Q7/Q8*100</f>
        <v>85.233463628627902</v>
      </c>
      <c r="R17" t="s">
        <v>125</v>
      </c>
      <c r="S17">
        <f>S7/S8*100</f>
        <v>85.233463628627902</v>
      </c>
      <c r="T17" t="s">
        <v>125</v>
      </c>
      <c r="U17">
        <f>U7/U8*100</f>
        <v>75.402767949709542</v>
      </c>
      <c r="V17" t="s">
        <v>125</v>
      </c>
      <c r="W17">
        <f>W7/W8*100</f>
        <v>87.885327793353355</v>
      </c>
      <c r="X17" t="s">
        <v>125</v>
      </c>
      <c r="Y17">
        <f>Y7/Y8*100</f>
        <v>78.768795345039152</v>
      </c>
    </row>
    <row r="18" spans="1:25" x14ac:dyDescent="0.25">
      <c r="A18" s="48"/>
      <c r="B18" t="s">
        <v>126</v>
      </c>
      <c r="C18">
        <f>C8/C8*100</f>
        <v>100</v>
      </c>
      <c r="D18" t="s">
        <v>126</v>
      </c>
      <c r="E18">
        <f>E8/E8*100</f>
        <v>100</v>
      </c>
      <c r="F18" t="s">
        <v>126</v>
      </c>
      <c r="G18">
        <f>G8/G8*100</f>
        <v>100</v>
      </c>
      <c r="H18" t="s">
        <v>126</v>
      </c>
      <c r="I18">
        <f>I8/I8*100</f>
        <v>100</v>
      </c>
      <c r="J18" t="s">
        <v>126</v>
      </c>
      <c r="K18">
        <f>K8/K8*100</f>
        <v>100</v>
      </c>
      <c r="L18" t="s">
        <v>126</v>
      </c>
      <c r="M18">
        <f>M8/M8*100</f>
        <v>100</v>
      </c>
      <c r="N18" t="s">
        <v>126</v>
      </c>
      <c r="O18">
        <f>O8/O8*100</f>
        <v>100</v>
      </c>
      <c r="P18" t="s">
        <v>126</v>
      </c>
      <c r="Q18">
        <f>Q8/Q8*100</f>
        <v>100</v>
      </c>
      <c r="R18" t="s">
        <v>126</v>
      </c>
      <c r="S18">
        <f>S8/S8*100</f>
        <v>100</v>
      </c>
      <c r="T18" t="s">
        <v>126</v>
      </c>
      <c r="U18">
        <f>U8/U8*100</f>
        <v>100</v>
      </c>
      <c r="V18" t="s">
        <v>126</v>
      </c>
      <c r="W18">
        <f>W8/W8*100</f>
        <v>100</v>
      </c>
      <c r="X18" t="s">
        <v>126</v>
      </c>
      <c r="Y18">
        <f>Y8/Y8*100</f>
        <v>100</v>
      </c>
    </row>
  </sheetData>
  <mergeCells count="6">
    <mergeCell ref="A2:A4"/>
    <mergeCell ref="A6:A8"/>
    <mergeCell ref="A11:Y11"/>
    <mergeCell ref="A12:A14"/>
    <mergeCell ref="A16:A18"/>
    <mergeCell ref="A1:Y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445DB-033E-48D4-A717-45754E8FDC41}">
  <dimension ref="A1:F85"/>
  <sheetViews>
    <sheetView workbookViewId="0">
      <selection activeCell="H43" sqref="H43"/>
    </sheetView>
  </sheetViews>
  <sheetFormatPr defaultRowHeight="15" x14ac:dyDescent="0.25"/>
  <cols>
    <col min="1" max="6" width="12.5703125" customWidth="1"/>
  </cols>
  <sheetData>
    <row r="1" spans="1:6" x14ac:dyDescent="0.25">
      <c r="A1" s="38" t="s">
        <v>108</v>
      </c>
      <c r="B1" s="38"/>
      <c r="C1" s="38"/>
      <c r="D1" s="38"/>
      <c r="E1" s="38"/>
      <c r="F1" s="38"/>
    </row>
    <row r="2" spans="1:6" s="16" customFormat="1" x14ac:dyDescent="0.25">
      <c r="A2" s="15" t="s">
        <v>78</v>
      </c>
      <c r="B2" s="15" t="s">
        <v>79</v>
      </c>
      <c r="C2" s="15" t="s">
        <v>80</v>
      </c>
      <c r="D2" s="15" t="s">
        <v>81</v>
      </c>
      <c r="E2" s="15" t="s">
        <v>82</v>
      </c>
      <c r="F2" s="15" t="s">
        <v>83</v>
      </c>
    </row>
    <row r="3" spans="1:6" x14ac:dyDescent="0.25">
      <c r="A3" s="14">
        <v>0.35623950799999998</v>
      </c>
      <c r="B3" s="14">
        <v>0.38445792299999998</v>
      </c>
      <c r="C3" s="14">
        <v>0.3114053</v>
      </c>
      <c r="D3" s="14">
        <v>0.20125149000000001</v>
      </c>
      <c r="E3" s="14">
        <v>0.167604</v>
      </c>
      <c r="F3" s="14">
        <v>0.26007599999999997</v>
      </c>
    </row>
    <row r="4" spans="1:6" x14ac:dyDescent="0.25">
      <c r="A4" s="14">
        <v>0.23766720199999999</v>
      </c>
      <c r="B4" s="14">
        <v>0.253112275</v>
      </c>
      <c r="C4" s="14">
        <v>0.10984033999999999</v>
      </c>
      <c r="D4" s="14">
        <v>0.452290837</v>
      </c>
      <c r="E4" s="14">
        <v>0.228986</v>
      </c>
      <c r="F4" s="14">
        <v>0.32598500000000002</v>
      </c>
    </row>
    <row r="5" spans="1:6" x14ac:dyDescent="0.25">
      <c r="A5" s="14">
        <v>0.300483942</v>
      </c>
      <c r="B5" s="14">
        <v>0.35458440400000002</v>
      </c>
      <c r="C5" s="14">
        <v>0.41303911999999998</v>
      </c>
      <c r="D5" s="14">
        <v>0.29576677299999998</v>
      </c>
      <c r="E5" s="14">
        <v>0.186031</v>
      </c>
      <c r="F5" s="14">
        <v>0.199046</v>
      </c>
    </row>
    <row r="6" spans="1:6" x14ac:dyDescent="0.25">
      <c r="A6" s="14">
        <v>0.34350515500000001</v>
      </c>
      <c r="B6" s="14">
        <v>0.35783783800000002</v>
      </c>
      <c r="C6" s="14">
        <v>0.41104650999999998</v>
      </c>
      <c r="D6" s="14">
        <v>0.28851216600000001</v>
      </c>
      <c r="E6" s="14">
        <v>0.170514</v>
      </c>
      <c r="F6" s="14">
        <v>0.35364600000000002</v>
      </c>
    </row>
    <row r="7" spans="1:6" x14ac:dyDescent="0.25">
      <c r="A7" s="14">
        <v>0.398961489</v>
      </c>
      <c r="B7" s="14">
        <v>0.17792603900000001</v>
      </c>
      <c r="C7" s="14">
        <v>0.37624190000000002</v>
      </c>
      <c r="D7" s="14">
        <v>0.19860863400000001</v>
      </c>
      <c r="E7" s="14">
        <v>0.20838000000000001</v>
      </c>
      <c r="F7" s="14">
        <v>0.17979899999999999</v>
      </c>
    </row>
    <row r="8" spans="1:6" x14ac:dyDescent="0.25">
      <c r="A8" s="14">
        <v>0.30892857099999999</v>
      </c>
      <c r="B8" s="14">
        <v>0.20090944999999999</v>
      </c>
      <c r="C8" s="14">
        <v>0.37573877999999999</v>
      </c>
      <c r="D8" s="14">
        <v>0.25924933</v>
      </c>
      <c r="E8" s="14">
        <v>0.123497</v>
      </c>
      <c r="F8" s="14">
        <v>0.15069299999999999</v>
      </c>
    </row>
    <row r="9" spans="1:6" x14ac:dyDescent="0.25">
      <c r="A9" s="14">
        <v>0.30384094</v>
      </c>
      <c r="B9" s="14">
        <v>0.39177631600000001</v>
      </c>
      <c r="C9" s="14">
        <v>0.31022591999999999</v>
      </c>
      <c r="D9" s="14">
        <v>0.15303713999999999</v>
      </c>
      <c r="E9" s="14">
        <v>0.235403</v>
      </c>
      <c r="F9" s="14">
        <v>0.376832</v>
      </c>
    </row>
    <row r="10" spans="1:6" x14ac:dyDescent="0.25">
      <c r="A10" s="14">
        <v>0.17122538300000001</v>
      </c>
      <c r="B10" s="14">
        <v>0.20294224499999999</v>
      </c>
      <c r="C10" s="14">
        <v>0.26605445999999999</v>
      </c>
      <c r="D10" s="14">
        <v>0.22690355300000001</v>
      </c>
      <c r="E10" s="14">
        <v>0.214671</v>
      </c>
      <c r="F10" s="14">
        <v>0.18373999999999999</v>
      </c>
    </row>
    <row r="11" spans="1:6" x14ac:dyDescent="0.25">
      <c r="A11" s="14">
        <v>0.26531986499999999</v>
      </c>
      <c r="B11" s="14">
        <v>0.24282755</v>
      </c>
      <c r="C11" s="14">
        <v>0.44739485000000001</v>
      </c>
      <c r="D11" s="14">
        <v>0.255830842</v>
      </c>
      <c r="E11" s="14">
        <v>0.14196600000000001</v>
      </c>
      <c r="F11" s="14">
        <v>0.15209700000000001</v>
      </c>
    </row>
    <row r="12" spans="1:6" x14ac:dyDescent="0.25">
      <c r="A12" s="14">
        <v>0.33719008299999997</v>
      </c>
      <c r="B12" s="14">
        <v>0.40895436200000002</v>
      </c>
      <c r="C12" s="14">
        <v>0.32646488000000001</v>
      </c>
      <c r="D12" s="14">
        <v>0.147994867</v>
      </c>
      <c r="E12" s="14">
        <v>0.20546800000000001</v>
      </c>
      <c r="F12" s="14">
        <v>0.23244200000000001</v>
      </c>
    </row>
    <row r="13" spans="1:6" x14ac:dyDescent="0.25">
      <c r="A13" s="14">
        <v>0.29763531300000001</v>
      </c>
      <c r="B13" s="14">
        <v>0.30202858500000002</v>
      </c>
      <c r="C13" s="14">
        <v>0.34476743999999998</v>
      </c>
      <c r="D13" s="14">
        <v>0.47872137399999998</v>
      </c>
      <c r="E13" s="14">
        <v>0.20678099999999999</v>
      </c>
      <c r="F13" s="14">
        <v>0.12756700000000001</v>
      </c>
    </row>
    <row r="14" spans="1:6" x14ac:dyDescent="0.25">
      <c r="A14" s="14">
        <v>0.32967848300000002</v>
      </c>
      <c r="B14" s="14">
        <v>0.210718711</v>
      </c>
      <c r="C14" s="14">
        <v>0.44549392999999998</v>
      </c>
      <c r="D14" s="14">
        <v>0.30505618000000001</v>
      </c>
      <c r="E14" s="14">
        <v>0.19166900000000001</v>
      </c>
      <c r="F14" s="14">
        <v>0.18354500000000001</v>
      </c>
    </row>
    <row r="15" spans="1:6" x14ac:dyDescent="0.25">
      <c r="A15" s="14">
        <v>0.44565587699999998</v>
      </c>
      <c r="B15" s="14">
        <v>0.30309477800000001</v>
      </c>
      <c r="C15" s="14">
        <v>0.32792792999999998</v>
      </c>
      <c r="D15" s="14">
        <v>0.31796200299999999</v>
      </c>
      <c r="E15" s="14">
        <v>0.105404</v>
      </c>
      <c r="F15" s="14">
        <v>0.18412100000000001</v>
      </c>
    </row>
    <row r="16" spans="1:6" x14ac:dyDescent="0.25">
      <c r="A16" s="14">
        <v>0.57013888899999998</v>
      </c>
      <c r="B16" s="14">
        <v>0.27679083100000001</v>
      </c>
      <c r="C16" s="14">
        <v>0.22530581</v>
      </c>
      <c r="D16" s="14">
        <v>0.27941723499999999</v>
      </c>
      <c r="E16" s="14">
        <v>0.31615100000000002</v>
      </c>
      <c r="F16" s="14">
        <v>0.107879</v>
      </c>
    </row>
    <row r="17" spans="1:6" x14ac:dyDescent="0.25">
      <c r="A17" s="14">
        <v>0.31146666699999997</v>
      </c>
      <c r="B17" s="14">
        <v>0.28985455799999998</v>
      </c>
      <c r="C17" s="14">
        <v>0.41450188999999998</v>
      </c>
      <c r="D17" s="14">
        <v>0.48652657599999999</v>
      </c>
      <c r="E17" s="14">
        <v>0.17238000000000001</v>
      </c>
      <c r="F17" s="14">
        <v>0.10975600000000001</v>
      </c>
    </row>
    <row r="18" spans="1:6" x14ac:dyDescent="0.25">
      <c r="A18" s="14">
        <v>0.36178343899999998</v>
      </c>
      <c r="B18" s="14">
        <v>0.356390977</v>
      </c>
      <c r="C18" s="14">
        <v>0.38170546999999999</v>
      </c>
      <c r="D18" s="14">
        <v>0.32694063899999998</v>
      </c>
      <c r="E18" s="14">
        <v>0.18353700000000001</v>
      </c>
      <c r="F18" s="14">
        <v>0.12206</v>
      </c>
    </row>
    <row r="19" spans="1:6" x14ac:dyDescent="0.25">
      <c r="A19" s="14">
        <v>0.31158892100000002</v>
      </c>
      <c r="B19" s="14">
        <v>0.54763995600000004</v>
      </c>
      <c r="C19" s="14">
        <v>0.29986803000000001</v>
      </c>
      <c r="D19" s="14">
        <v>0.19637883</v>
      </c>
      <c r="E19" s="14">
        <v>0.238761</v>
      </c>
      <c r="F19" s="14">
        <v>0.12109499999999999</v>
      </c>
    </row>
    <row r="20" spans="1:6" x14ac:dyDescent="0.25">
      <c r="A20" s="14">
        <v>0.39498399099999998</v>
      </c>
      <c r="B20" s="14">
        <v>0.444133477</v>
      </c>
      <c r="C20" s="14">
        <v>0.35378151000000002</v>
      </c>
      <c r="D20" s="14">
        <v>0.33489668700000003</v>
      </c>
      <c r="E20" s="14">
        <v>0.23586599999999999</v>
      </c>
      <c r="F20" s="14">
        <v>0.13435900000000001</v>
      </c>
    </row>
    <row r="21" spans="1:6" x14ac:dyDescent="0.25">
      <c r="A21" s="14">
        <v>0.38517686699999998</v>
      </c>
      <c r="B21" s="14">
        <v>0.23009708700000001</v>
      </c>
      <c r="C21" s="14">
        <v>0.35016610999999997</v>
      </c>
      <c r="D21" s="14">
        <v>0.38251501199999999</v>
      </c>
      <c r="E21" s="14">
        <v>0.18074100000000001</v>
      </c>
      <c r="F21" s="14">
        <v>0.174042</v>
      </c>
    </row>
    <row r="22" spans="1:6" x14ac:dyDescent="0.25">
      <c r="A22" s="14">
        <v>0.358093995</v>
      </c>
      <c r="B22" s="14">
        <v>0.55119549899999998</v>
      </c>
      <c r="C22" s="14">
        <v>0.32258399999999998</v>
      </c>
      <c r="D22" s="14">
        <v>0.57819013699999999</v>
      </c>
      <c r="E22" s="14">
        <v>0.203955</v>
      </c>
      <c r="F22" s="14">
        <v>0.172735</v>
      </c>
    </row>
    <row r="23" spans="1:6" x14ac:dyDescent="0.25">
      <c r="A23" s="14">
        <v>0.38914728700000001</v>
      </c>
      <c r="B23" s="14">
        <v>0.44717668500000002</v>
      </c>
      <c r="C23" s="14">
        <v>0.33163538999999997</v>
      </c>
      <c r="D23" s="14">
        <v>0.391100324</v>
      </c>
      <c r="E23" s="14">
        <v>0.25932899999999998</v>
      </c>
      <c r="F23" s="14">
        <v>0.164044</v>
      </c>
    </row>
    <row r="24" spans="1:6" x14ac:dyDescent="0.25">
      <c r="A24" s="14">
        <v>0.298234997</v>
      </c>
      <c r="B24" s="14">
        <v>0.39148011999999999</v>
      </c>
      <c r="C24" s="14">
        <v>0.27607090000000001</v>
      </c>
      <c r="D24" s="14">
        <v>0.26740166900000001</v>
      </c>
      <c r="E24" s="14">
        <v>0.20099900000000001</v>
      </c>
      <c r="F24" s="14">
        <v>0.16778399999999999</v>
      </c>
    </row>
    <row r="25" spans="1:6" x14ac:dyDescent="0.25">
      <c r="A25" s="14">
        <v>0.39388379200000001</v>
      </c>
      <c r="B25" s="14">
        <v>0.216946996</v>
      </c>
      <c r="C25" s="14">
        <v>0.16148745</v>
      </c>
      <c r="D25" s="14">
        <v>0.27307812999999997</v>
      </c>
      <c r="E25" s="14">
        <v>0.195739</v>
      </c>
      <c r="F25" s="14">
        <v>0.180061</v>
      </c>
    </row>
    <row r="26" spans="1:6" x14ac:dyDescent="0.25">
      <c r="A26" s="14">
        <v>0.38130333599999999</v>
      </c>
      <c r="B26" s="14">
        <v>0.27010804300000002</v>
      </c>
      <c r="C26" s="14">
        <v>0.37629083000000002</v>
      </c>
      <c r="D26" s="14">
        <v>0.28486055799999999</v>
      </c>
      <c r="E26" s="14">
        <v>0.16764899999999999</v>
      </c>
      <c r="F26" s="14">
        <v>0.24445900000000001</v>
      </c>
    </row>
    <row r="27" spans="1:6" x14ac:dyDescent="0.25">
      <c r="A27" s="14">
        <v>0.33875969</v>
      </c>
      <c r="B27" s="14">
        <v>0.31724013000000001</v>
      </c>
      <c r="C27" s="14">
        <v>0.50239418999999996</v>
      </c>
      <c r="D27" s="14">
        <v>0.40325203300000001</v>
      </c>
      <c r="E27" s="14">
        <v>0.16975199999999999</v>
      </c>
      <c r="F27" s="14">
        <v>0.17524000000000001</v>
      </c>
    </row>
    <row r="28" spans="1:6" x14ac:dyDescent="0.25">
      <c r="A28" s="14">
        <v>0.38447041100000001</v>
      </c>
      <c r="B28" s="14">
        <v>0.47587006999999998</v>
      </c>
      <c r="C28" s="14">
        <v>0.44272930999999999</v>
      </c>
      <c r="D28" s="14">
        <v>0.264186543</v>
      </c>
      <c r="E28" s="14">
        <v>0.22878399999999999</v>
      </c>
      <c r="F28" s="14">
        <v>0.117325</v>
      </c>
    </row>
    <row r="29" spans="1:6" x14ac:dyDescent="0.25">
      <c r="A29" s="14">
        <v>0.34629404600000002</v>
      </c>
      <c r="B29" s="14">
        <v>0.45490483199999998</v>
      </c>
      <c r="C29" s="14">
        <v>0.35598665000000002</v>
      </c>
      <c r="D29" s="14">
        <v>0.297431324</v>
      </c>
      <c r="E29" s="14">
        <v>0.153393</v>
      </c>
      <c r="F29" s="14">
        <v>0.18976699999999999</v>
      </c>
    </row>
    <row r="30" spans="1:6" x14ac:dyDescent="0.25">
      <c r="A30" s="14">
        <v>0.35721017900000002</v>
      </c>
      <c r="B30" s="14">
        <v>0.259726295</v>
      </c>
      <c r="C30" s="14">
        <v>0.27255586999999998</v>
      </c>
      <c r="D30" s="14">
        <v>0.34703049800000002</v>
      </c>
      <c r="E30" s="14">
        <v>0.15432899999999999</v>
      </c>
      <c r="F30" s="14">
        <v>0.25146800000000002</v>
      </c>
    </row>
    <row r="31" spans="1:6" x14ac:dyDescent="0.25">
      <c r="A31" s="14">
        <v>0.320628684</v>
      </c>
      <c r="B31" s="14">
        <v>0.37256977899999999</v>
      </c>
      <c r="C31" s="14">
        <v>0.4877551</v>
      </c>
      <c r="D31" s="14">
        <v>0.32329149200000001</v>
      </c>
      <c r="E31" s="14">
        <v>0.13900999999999999</v>
      </c>
      <c r="F31" s="14">
        <v>0.249947</v>
      </c>
    </row>
    <row r="32" spans="1:6" x14ac:dyDescent="0.25">
      <c r="A32" s="14">
        <v>0.214817915</v>
      </c>
      <c r="B32" s="14">
        <v>0.25936692500000003</v>
      </c>
      <c r="C32" s="14">
        <v>0.40676983</v>
      </c>
      <c r="D32" s="14">
        <v>0.31685965700000002</v>
      </c>
      <c r="E32" s="14">
        <v>0.17738000000000001</v>
      </c>
      <c r="F32" s="14">
        <v>0.20196800000000001</v>
      </c>
    </row>
    <row r="33" spans="1:6" x14ac:dyDescent="0.25">
      <c r="A33" s="14">
        <v>0.24895718999999999</v>
      </c>
      <c r="B33" s="14">
        <v>0.20533769099999999</v>
      </c>
      <c r="C33" s="14">
        <v>0.2297227</v>
      </c>
      <c r="D33" s="14">
        <v>0.490464548</v>
      </c>
      <c r="E33" s="14">
        <v>0.230129</v>
      </c>
      <c r="F33" s="14">
        <v>0.18187900000000001</v>
      </c>
    </row>
    <row r="34" spans="1:6" x14ac:dyDescent="0.25">
      <c r="A34" s="14">
        <v>0.24272623099999999</v>
      </c>
      <c r="B34" s="14">
        <v>0.28032691199999998</v>
      </c>
      <c r="C34" s="14">
        <v>0.15608137999999999</v>
      </c>
      <c r="D34" s="14">
        <v>0.43733528599999999</v>
      </c>
      <c r="E34" s="14">
        <v>0.17550399999999999</v>
      </c>
      <c r="F34" s="14">
        <v>0.19576099999999999</v>
      </c>
    </row>
    <row r="35" spans="1:6" x14ac:dyDescent="0.25">
      <c r="A35" s="14">
        <v>0.253309952</v>
      </c>
      <c r="B35" s="14">
        <v>0.44884047799999999</v>
      </c>
      <c r="C35" s="14">
        <v>0.22235084999999999</v>
      </c>
      <c r="D35" s="14">
        <v>0.32306079700000001</v>
      </c>
      <c r="E35" s="14">
        <v>0.25544800000000001</v>
      </c>
      <c r="F35" s="14">
        <v>0.19861699999999999</v>
      </c>
    </row>
    <row r="36" spans="1:6" x14ac:dyDescent="0.25">
      <c r="A36" s="14">
        <v>0.45108123900000002</v>
      </c>
      <c r="B36" s="14">
        <v>0.412052117</v>
      </c>
      <c r="C36" s="14">
        <v>0.48631579000000003</v>
      </c>
      <c r="D36" s="14">
        <v>0.29482200600000003</v>
      </c>
      <c r="E36" s="14">
        <v>0.227604</v>
      </c>
      <c r="F36" s="14">
        <v>0.13719200000000001</v>
      </c>
    </row>
    <row r="37" spans="1:6" x14ac:dyDescent="0.25">
      <c r="A37" s="14">
        <v>0.39390243899999999</v>
      </c>
      <c r="B37" s="14">
        <v>0.278583474</v>
      </c>
      <c r="C37" s="14">
        <v>0.33454791</v>
      </c>
      <c r="D37" s="14">
        <v>0.34471057900000002</v>
      </c>
      <c r="E37" s="14">
        <v>0.216531</v>
      </c>
      <c r="F37" s="14">
        <v>0.25806800000000002</v>
      </c>
    </row>
    <row r="38" spans="1:6" x14ac:dyDescent="0.25">
      <c r="A38" s="14">
        <v>0.24042727999999999</v>
      </c>
      <c r="B38" s="14">
        <v>0.54068265699999996</v>
      </c>
      <c r="C38" s="14">
        <v>0.44272864000000001</v>
      </c>
      <c r="D38" s="14">
        <v>0.37901678700000002</v>
      </c>
      <c r="E38" s="14">
        <v>0.23207</v>
      </c>
      <c r="F38" s="14">
        <v>0.24097299999999999</v>
      </c>
    </row>
    <row r="39" spans="1:6" x14ac:dyDescent="0.25">
      <c r="A39" s="14">
        <v>0.25410885799999999</v>
      </c>
      <c r="B39" s="14">
        <v>0.41070336400000002</v>
      </c>
      <c r="C39" s="14">
        <v>0.29281942999999999</v>
      </c>
      <c r="D39" s="14">
        <v>0.347880299</v>
      </c>
      <c r="E39" s="14">
        <v>0.21271300000000001</v>
      </c>
      <c r="F39" s="14">
        <v>0.22595999999999999</v>
      </c>
    </row>
    <row r="40" spans="1:6" x14ac:dyDescent="0.25">
      <c r="A40" s="14">
        <v>0.25530273799999997</v>
      </c>
      <c r="B40" s="14">
        <v>0.38883861199999997</v>
      </c>
      <c r="C40" s="14">
        <v>0.44789506000000001</v>
      </c>
      <c r="D40" s="14">
        <v>0.49095860600000002</v>
      </c>
      <c r="E40" s="14">
        <v>0.16358</v>
      </c>
      <c r="F40" s="14">
        <v>0.30375099999999999</v>
      </c>
    </row>
    <row r="42" spans="1:6" x14ac:dyDescent="0.25">
      <c r="A42" s="14">
        <v>0.41135688300000001</v>
      </c>
      <c r="B42" s="14">
        <v>0.16790617799999999</v>
      </c>
      <c r="C42" s="14">
        <v>0.34753362999999998</v>
      </c>
      <c r="D42" s="14">
        <v>0.369565217</v>
      </c>
      <c r="E42" s="14">
        <v>0.213451</v>
      </c>
      <c r="F42" s="14">
        <v>0.221057</v>
      </c>
    </row>
    <row r="43" spans="1:6" x14ac:dyDescent="0.25">
      <c r="A43" s="14">
        <v>0.301587302</v>
      </c>
      <c r="B43" s="14">
        <v>0.319381256</v>
      </c>
      <c r="C43" s="14">
        <v>0.31358628999999999</v>
      </c>
      <c r="D43" s="14">
        <v>0.33363017299999997</v>
      </c>
      <c r="E43" s="14">
        <v>0.283414</v>
      </c>
      <c r="F43" s="14">
        <v>0.112321</v>
      </c>
    </row>
    <row r="44" spans="1:6" x14ac:dyDescent="0.25">
      <c r="A44" s="14">
        <v>0.35837527000000002</v>
      </c>
      <c r="B44" s="14">
        <v>0.24513831799999999</v>
      </c>
      <c r="C44" s="14">
        <v>0.39019336999999998</v>
      </c>
      <c r="D44" s="14">
        <v>0.32487909700000001</v>
      </c>
      <c r="E44" s="14">
        <v>0.228848</v>
      </c>
      <c r="F44" s="14">
        <v>0.22549</v>
      </c>
    </row>
    <row r="45" spans="1:6" x14ac:dyDescent="0.25">
      <c r="A45" s="14">
        <v>0.30242634299999999</v>
      </c>
      <c r="B45" s="14">
        <v>0.45181927199999999</v>
      </c>
      <c r="C45" s="14">
        <v>0.33973997</v>
      </c>
      <c r="D45" s="14">
        <v>0.42329650099999999</v>
      </c>
      <c r="E45" s="14">
        <v>0.22557099999999999</v>
      </c>
      <c r="F45" s="14">
        <v>0.25485000000000002</v>
      </c>
    </row>
    <row r="46" spans="1:6" x14ac:dyDescent="0.25">
      <c r="A46" s="14">
        <v>0.44568038599999998</v>
      </c>
      <c r="B46" s="14">
        <v>0.26447368399999999</v>
      </c>
      <c r="C46" s="14">
        <v>0.43189715000000001</v>
      </c>
      <c r="D46" s="14">
        <v>0.34568480299999998</v>
      </c>
      <c r="E46" s="14">
        <v>0.18146399999999999</v>
      </c>
      <c r="F46" s="14">
        <v>0.21959400000000001</v>
      </c>
    </row>
    <row r="47" spans="1:6" x14ac:dyDescent="0.25">
      <c r="A47" s="14">
        <v>0.25348110299999999</v>
      </c>
      <c r="B47" s="14">
        <v>0.46747676900000001</v>
      </c>
      <c r="C47" s="14">
        <v>0.30356393999999998</v>
      </c>
      <c r="D47" s="14">
        <v>0.27608845900000001</v>
      </c>
      <c r="E47" s="14">
        <v>0.21893299999999999</v>
      </c>
      <c r="F47" s="14">
        <v>0.11816599999999999</v>
      </c>
    </row>
    <row r="48" spans="1:6" x14ac:dyDescent="0.25">
      <c r="A48" s="14">
        <v>0.421682379</v>
      </c>
      <c r="B48" s="14">
        <v>0.37087087099999999</v>
      </c>
      <c r="C48" s="14">
        <v>0.26083707</v>
      </c>
      <c r="D48" s="14">
        <v>0.324005247</v>
      </c>
      <c r="E48" s="14">
        <v>0.191495</v>
      </c>
      <c r="F48" s="14">
        <v>0.22234999999999999</v>
      </c>
    </row>
    <row r="49" spans="1:6" x14ac:dyDescent="0.25">
      <c r="A49" s="14">
        <v>0.50785714299999996</v>
      </c>
      <c r="B49" s="14">
        <v>0.26074259500000002</v>
      </c>
      <c r="C49" s="14">
        <v>0.38109756</v>
      </c>
      <c r="D49" s="14">
        <v>0.42907268199999998</v>
      </c>
      <c r="E49" s="14">
        <v>0.21384800000000001</v>
      </c>
      <c r="F49" s="14">
        <v>0.13633700000000001</v>
      </c>
    </row>
    <row r="50" spans="1:6" x14ac:dyDescent="0.25">
      <c r="A50" s="14">
        <v>0.36013338299999997</v>
      </c>
      <c r="B50" s="14">
        <v>0.17996146399999999</v>
      </c>
      <c r="C50" s="14">
        <v>0.32126376000000001</v>
      </c>
      <c r="D50" s="14">
        <v>0.36495176800000001</v>
      </c>
      <c r="E50" s="14">
        <v>0.17021900000000001</v>
      </c>
      <c r="F50" s="14">
        <v>0.16144500000000001</v>
      </c>
    </row>
    <row r="51" spans="1:6" x14ac:dyDescent="0.25">
      <c r="A51" s="14">
        <v>0.42236306000000001</v>
      </c>
      <c r="B51" s="14">
        <v>0.37097980600000002</v>
      </c>
      <c r="C51" s="14">
        <v>0.38665291000000002</v>
      </c>
      <c r="D51" s="14">
        <v>0.34492123800000002</v>
      </c>
      <c r="E51" s="14">
        <v>0.268123</v>
      </c>
      <c r="F51" s="14">
        <v>0.21402099999999999</v>
      </c>
    </row>
    <row r="52" spans="1:6" x14ac:dyDescent="0.25">
      <c r="A52" s="14">
        <v>0.39140186900000001</v>
      </c>
      <c r="B52" s="14">
        <v>0.38768489900000003</v>
      </c>
      <c r="C52" s="14">
        <v>0.34975737000000001</v>
      </c>
      <c r="D52" s="14">
        <v>0.289180991</v>
      </c>
      <c r="E52" s="14">
        <v>0.133522</v>
      </c>
      <c r="F52" s="14">
        <v>0.26855299999999999</v>
      </c>
    </row>
    <row r="53" spans="1:6" x14ac:dyDescent="0.25">
      <c r="A53" s="14">
        <v>0.34888497699999999</v>
      </c>
      <c r="B53" s="14">
        <v>0.49324932500000002</v>
      </c>
      <c r="C53" s="14">
        <v>0.36282578999999998</v>
      </c>
      <c r="D53" s="14">
        <v>0.32657054600000002</v>
      </c>
      <c r="E53" s="14">
        <v>0.19148299999999999</v>
      </c>
      <c r="F53" s="14">
        <v>0.14818600000000001</v>
      </c>
    </row>
    <row r="54" spans="1:6" x14ac:dyDescent="0.25">
      <c r="A54" s="14">
        <v>0.1875</v>
      </c>
      <c r="B54" s="14">
        <v>0.31145584700000001</v>
      </c>
      <c r="C54" s="14">
        <v>0.28129298000000003</v>
      </c>
      <c r="D54" s="14">
        <v>0.27521753100000002</v>
      </c>
      <c r="E54" s="14">
        <v>0.28003</v>
      </c>
      <c r="F54" s="14">
        <v>0.23379900000000001</v>
      </c>
    </row>
    <row r="55" spans="1:6" x14ac:dyDescent="0.25">
      <c r="A55" s="14">
        <v>0.227054795</v>
      </c>
      <c r="B55" s="14">
        <v>0.44716821600000001</v>
      </c>
      <c r="C55" s="14">
        <v>0.39110945000000003</v>
      </c>
      <c r="D55" s="14">
        <v>0.30480515699999999</v>
      </c>
      <c r="E55" s="14">
        <v>0.24721499999999999</v>
      </c>
      <c r="F55" s="14">
        <v>0.117354</v>
      </c>
    </row>
    <row r="56" spans="1:6" x14ac:dyDescent="0.25">
      <c r="A56" s="14">
        <v>0.35178463399999998</v>
      </c>
      <c r="B56" s="14">
        <v>0.24380885899999999</v>
      </c>
      <c r="C56" s="14">
        <v>0.49598309000000002</v>
      </c>
      <c r="D56" s="14">
        <v>0.31627747299999998</v>
      </c>
      <c r="E56" s="14">
        <v>0.22047700000000001</v>
      </c>
      <c r="F56" s="14">
        <v>0.25093700000000002</v>
      </c>
    </row>
    <row r="57" spans="1:6" x14ac:dyDescent="0.25">
      <c r="A57" s="14">
        <v>0.328405159</v>
      </c>
      <c r="B57" s="14">
        <v>0.26304713800000001</v>
      </c>
      <c r="C57" s="14">
        <v>0.35966942000000002</v>
      </c>
      <c r="D57" s="14">
        <v>0.244396435</v>
      </c>
      <c r="E57" s="14">
        <v>0.26977800000000002</v>
      </c>
      <c r="F57" s="14">
        <v>0.26447999999999999</v>
      </c>
    </row>
    <row r="58" spans="1:6" x14ac:dyDescent="0.25">
      <c r="A58" s="14">
        <v>0.36732373000000001</v>
      </c>
      <c r="B58" s="14">
        <v>0.47080803399999999</v>
      </c>
      <c r="C58" s="14">
        <v>0.33039323999999998</v>
      </c>
      <c r="D58" s="14">
        <v>0.34663774400000003</v>
      </c>
      <c r="E58" s="14">
        <v>0.19683400000000001</v>
      </c>
      <c r="F58" s="14">
        <v>0.17844199999999999</v>
      </c>
    </row>
    <row r="59" spans="1:6" x14ac:dyDescent="0.25">
      <c r="A59" s="14">
        <v>0.30040545499999999</v>
      </c>
      <c r="B59" s="14">
        <v>0.44590780800000002</v>
      </c>
      <c r="C59" s="14">
        <v>0.43968871999999998</v>
      </c>
      <c r="D59" s="14">
        <v>0.28168089299999999</v>
      </c>
      <c r="E59" s="14">
        <v>0.197603</v>
      </c>
      <c r="F59" s="14">
        <v>0.171123</v>
      </c>
    </row>
    <row r="60" spans="1:6" x14ac:dyDescent="0.25">
      <c r="A60" s="14">
        <v>0.57720930199999998</v>
      </c>
      <c r="B60" s="14">
        <v>0.41065225799999999</v>
      </c>
      <c r="C60" s="14">
        <v>0.27908707999999999</v>
      </c>
      <c r="D60" s="14">
        <v>0.27057182699999999</v>
      </c>
      <c r="E60" s="14">
        <v>0.23269500000000001</v>
      </c>
      <c r="F60" s="14">
        <v>0.14816799999999999</v>
      </c>
    </row>
    <row r="61" spans="1:6" x14ac:dyDescent="0.25">
      <c r="A61" s="14">
        <v>0.36326911099999998</v>
      </c>
      <c r="B61" s="14">
        <v>0.40865110999999998</v>
      </c>
      <c r="C61" s="14">
        <v>0.31099911000000002</v>
      </c>
      <c r="D61" s="14">
        <v>0.275515334</v>
      </c>
      <c r="E61" s="14">
        <v>0.229987</v>
      </c>
      <c r="F61" s="14">
        <v>0.22749900000000001</v>
      </c>
    </row>
    <row r="62" spans="1:6" x14ac:dyDescent="0.25">
      <c r="A62" s="14">
        <v>0.357551487</v>
      </c>
      <c r="B62" s="14">
        <v>0.21449114999999999</v>
      </c>
      <c r="C62" s="14">
        <v>0.41249118000000001</v>
      </c>
      <c r="D62" s="14">
        <v>0.32136279899999998</v>
      </c>
      <c r="E62" s="14">
        <v>0.21274299999999999</v>
      </c>
      <c r="F62" s="14">
        <v>0.113771</v>
      </c>
    </row>
    <row r="63" spans="1:6" x14ac:dyDescent="0.25">
      <c r="A63" s="14">
        <v>0.33567169400000002</v>
      </c>
      <c r="B63" s="14">
        <v>0.47248520700000002</v>
      </c>
      <c r="C63" s="14">
        <v>0.33739130000000001</v>
      </c>
      <c r="D63" s="14">
        <v>0.42233400399999999</v>
      </c>
      <c r="E63" s="14">
        <v>0.22218199999999999</v>
      </c>
      <c r="F63" s="14">
        <v>0.18262400000000001</v>
      </c>
    </row>
    <row r="64" spans="1:6" x14ac:dyDescent="0.25">
      <c r="A64" s="14">
        <v>0.27464788699999998</v>
      </c>
      <c r="B64" s="14">
        <v>0.39362087699999998</v>
      </c>
      <c r="C64" s="14">
        <v>0.28081320999999998</v>
      </c>
      <c r="D64" s="14">
        <v>0.27723258099999998</v>
      </c>
      <c r="E64" s="14">
        <v>0.2</v>
      </c>
      <c r="F64" s="14">
        <v>0.21493999999999999</v>
      </c>
    </row>
    <row r="65" spans="1:6" x14ac:dyDescent="0.25">
      <c r="A65" s="14">
        <v>0.30846032600000001</v>
      </c>
      <c r="B65" s="14">
        <v>0.45897527799999999</v>
      </c>
      <c r="C65" s="14">
        <v>0.34739803000000002</v>
      </c>
      <c r="D65" s="14">
        <v>0.39433469999999998</v>
      </c>
      <c r="E65" s="14">
        <v>0.161964</v>
      </c>
      <c r="F65" s="14">
        <v>0.20855799999999999</v>
      </c>
    </row>
    <row r="66" spans="1:6" x14ac:dyDescent="0.25">
      <c r="A66" s="14">
        <v>0.35080645199999999</v>
      </c>
      <c r="B66" s="14">
        <v>0.38404133200000001</v>
      </c>
      <c r="C66" s="14">
        <v>0.30542986</v>
      </c>
      <c r="D66" s="14">
        <v>0.35217391300000001</v>
      </c>
      <c r="E66" s="14">
        <v>0.174514</v>
      </c>
      <c r="F66" s="14">
        <v>0.13295999999999999</v>
      </c>
    </row>
    <row r="67" spans="1:6" x14ac:dyDescent="0.25">
      <c r="A67" s="14">
        <v>0.47208121800000002</v>
      </c>
      <c r="B67" s="14">
        <v>0.34718738799999999</v>
      </c>
      <c r="C67" s="14">
        <v>0.31300038000000002</v>
      </c>
      <c r="D67" s="14">
        <v>0.36381514300000001</v>
      </c>
      <c r="E67" s="14">
        <v>0.23261200000000001</v>
      </c>
      <c r="F67" s="14">
        <v>0.15004999999999999</v>
      </c>
    </row>
    <row r="68" spans="1:6" x14ac:dyDescent="0.25">
      <c r="A68" s="14">
        <v>0.38680318499999999</v>
      </c>
      <c r="B68" s="14">
        <v>0.42816326500000002</v>
      </c>
      <c r="C68" s="14">
        <v>0.45326817000000003</v>
      </c>
      <c r="D68" s="14">
        <v>0.42031312700000001</v>
      </c>
      <c r="E68" s="14">
        <v>0.20560300000000001</v>
      </c>
      <c r="F68" s="14">
        <v>0.26547599999999999</v>
      </c>
    </row>
    <row r="69" spans="1:6" x14ac:dyDescent="0.25">
      <c r="A69" s="14">
        <v>0.31740614299999997</v>
      </c>
      <c r="B69" s="14">
        <v>0.35521628500000002</v>
      </c>
      <c r="C69" s="14">
        <v>0.22103191999999999</v>
      </c>
      <c r="D69" s="14">
        <v>0.28016032099999999</v>
      </c>
      <c r="E69" s="14">
        <v>0.16609699999999999</v>
      </c>
      <c r="F69" s="14">
        <v>0.12936800000000001</v>
      </c>
    </row>
    <row r="70" spans="1:6" x14ac:dyDescent="0.25">
      <c r="A70" s="14">
        <v>0.40706247600000001</v>
      </c>
      <c r="B70" s="14">
        <v>0.35895806899999999</v>
      </c>
      <c r="C70" s="14">
        <v>0.23791606000000001</v>
      </c>
      <c r="D70" s="14">
        <v>0.29951690800000003</v>
      </c>
      <c r="E70" s="14">
        <v>0.18601899999999999</v>
      </c>
      <c r="F70" s="14">
        <v>0.28428900000000001</v>
      </c>
    </row>
    <row r="71" spans="1:6" x14ac:dyDescent="0.25">
      <c r="A71" s="14">
        <v>0.47558968699999998</v>
      </c>
      <c r="B71" s="14">
        <v>0.31388814599999998</v>
      </c>
      <c r="C71" s="14">
        <v>0.23961318000000001</v>
      </c>
      <c r="D71" s="14">
        <v>0.267883867</v>
      </c>
      <c r="E71" s="14">
        <v>0.15807399999999999</v>
      </c>
      <c r="F71" s="14">
        <v>0.256749</v>
      </c>
    </row>
    <row r="72" spans="1:6" x14ac:dyDescent="0.25">
      <c r="A72" s="14">
        <v>0.27216569800000001</v>
      </c>
      <c r="B72" s="14">
        <v>0.234822804</v>
      </c>
      <c r="C72" s="14">
        <v>0.31090694000000002</v>
      </c>
      <c r="D72" s="14">
        <v>0.33109097199999998</v>
      </c>
      <c r="E72" s="14">
        <v>0.273032</v>
      </c>
      <c r="F72" s="14">
        <v>0.16747200000000001</v>
      </c>
    </row>
    <row r="73" spans="1:6" x14ac:dyDescent="0.25">
      <c r="A73" s="14">
        <v>0.39485387500000002</v>
      </c>
      <c r="B73" s="14">
        <v>0.350512885</v>
      </c>
      <c r="C73" s="14">
        <v>0.28060640999999997</v>
      </c>
      <c r="D73" s="14">
        <v>0.30727272700000002</v>
      </c>
      <c r="E73" s="14">
        <v>0.214891</v>
      </c>
      <c r="F73" s="14">
        <v>0.151087</v>
      </c>
    </row>
    <row r="74" spans="1:6" x14ac:dyDescent="0.25">
      <c r="A74" s="14">
        <v>0.45468569199999997</v>
      </c>
      <c r="B74" s="14">
        <v>0.22690086600000001</v>
      </c>
      <c r="C74" s="14">
        <v>0.38485680999999999</v>
      </c>
      <c r="D74" s="14">
        <v>0.42804827299999998</v>
      </c>
      <c r="E74" s="14">
        <v>0.26405899999999999</v>
      </c>
      <c r="F74" s="14">
        <v>0.27328400000000003</v>
      </c>
    </row>
    <row r="75" spans="1:6" x14ac:dyDescent="0.25">
      <c r="A75" s="14">
        <v>0.41192290500000001</v>
      </c>
      <c r="B75" s="14">
        <v>0.28521940000000001</v>
      </c>
      <c r="C75" s="14">
        <v>0.55153373999999999</v>
      </c>
      <c r="D75" s="14">
        <v>0.33774373299999999</v>
      </c>
      <c r="E75" s="14">
        <v>0.180399</v>
      </c>
      <c r="F75" s="14">
        <v>0.28403699999999998</v>
      </c>
    </row>
    <row r="76" spans="1:6" x14ac:dyDescent="0.25">
      <c r="A76" s="14">
        <v>0.30130668700000002</v>
      </c>
      <c r="B76" s="14">
        <v>0.43186711799999999</v>
      </c>
      <c r="C76" s="14">
        <v>0.26273787999999998</v>
      </c>
      <c r="D76" s="14">
        <v>0.28908114600000001</v>
      </c>
      <c r="E76" s="14">
        <v>0.17119300000000001</v>
      </c>
      <c r="F76" s="14">
        <v>0.27024599999999999</v>
      </c>
    </row>
    <row r="77" spans="1:6" x14ac:dyDescent="0.25">
      <c r="A77" s="14">
        <v>0.31343858299999999</v>
      </c>
      <c r="B77" s="14">
        <v>0.409418116</v>
      </c>
      <c r="C77" s="14">
        <v>0.48876712</v>
      </c>
      <c r="D77" s="14">
        <v>0.39831634900000001</v>
      </c>
      <c r="E77" s="14">
        <v>0.196294</v>
      </c>
      <c r="F77" s="14">
        <v>0.19541</v>
      </c>
    </row>
    <row r="78" spans="1:6" x14ac:dyDescent="0.25">
      <c r="A78" s="14">
        <v>0.27921092600000003</v>
      </c>
      <c r="B78" s="14">
        <v>0.41470685699999998</v>
      </c>
      <c r="C78" s="14">
        <v>0.48091602999999999</v>
      </c>
      <c r="D78" s="14">
        <v>0.39429260500000002</v>
      </c>
      <c r="E78" s="14">
        <v>0.17596000000000001</v>
      </c>
      <c r="F78" s="14">
        <v>0.207735</v>
      </c>
    </row>
    <row r="79" spans="1:6" x14ac:dyDescent="0.25">
      <c r="A79" s="14">
        <v>0.334004835</v>
      </c>
      <c r="B79" s="14">
        <v>0.271760797</v>
      </c>
      <c r="C79" s="14">
        <v>0.42044088000000002</v>
      </c>
      <c r="D79" s="14">
        <v>0.32419571000000003</v>
      </c>
      <c r="E79" s="14">
        <v>0.12642300000000001</v>
      </c>
      <c r="F79" s="14">
        <v>0.20563799999999999</v>
      </c>
    </row>
    <row r="80" spans="1:6" x14ac:dyDescent="0.25">
      <c r="A80" s="14">
        <v>0.31231853999999998</v>
      </c>
      <c r="B80" s="14">
        <v>0.37930045899999998</v>
      </c>
      <c r="C80" s="14">
        <v>0.49710504999999999</v>
      </c>
      <c r="D80" s="14">
        <v>0.39935515900000002</v>
      </c>
      <c r="E80" s="14">
        <v>0.190607</v>
      </c>
      <c r="F80" s="14">
        <v>0.15634100000000001</v>
      </c>
    </row>
    <row r="81" spans="1:6" x14ac:dyDescent="0.25">
      <c r="A81" s="14">
        <v>0.42682474999999998</v>
      </c>
      <c r="B81" s="14">
        <v>0.36078006499999998</v>
      </c>
      <c r="C81" s="14">
        <v>0.54344179999999997</v>
      </c>
      <c r="D81" s="14">
        <v>0.25636418100000002</v>
      </c>
      <c r="E81" s="14">
        <v>0.114519</v>
      </c>
      <c r="F81" s="14">
        <v>0.15745100000000001</v>
      </c>
    </row>
    <row r="82" spans="1:6" x14ac:dyDescent="0.25">
      <c r="A82" s="14">
        <v>0.408249158</v>
      </c>
      <c r="B82" s="14">
        <v>0.29654720299999998</v>
      </c>
      <c r="C82" s="14">
        <v>0.31207729000000001</v>
      </c>
      <c r="D82" s="14">
        <v>0.35272858699999998</v>
      </c>
      <c r="E82" s="14">
        <v>0.16700499999999999</v>
      </c>
      <c r="F82" s="14">
        <v>0.182587</v>
      </c>
    </row>
    <row r="83" spans="1:6" x14ac:dyDescent="0.25">
      <c r="A83" s="14">
        <v>0.32986767500000003</v>
      </c>
      <c r="B83" s="14">
        <v>0.45621657799999998</v>
      </c>
      <c r="C83" s="14">
        <v>0.31655675</v>
      </c>
      <c r="D83" s="14">
        <v>0.31534004300000001</v>
      </c>
      <c r="E83" s="14">
        <v>0.13053999999999999</v>
      </c>
      <c r="F83" s="14">
        <v>0.174958</v>
      </c>
    </row>
    <row r="84" spans="1:6" x14ac:dyDescent="0.25">
      <c r="A84" s="14">
        <v>0.33470507500000002</v>
      </c>
      <c r="B84" s="14">
        <v>0.43710073700000002</v>
      </c>
      <c r="C84" s="14">
        <v>0.33333332999999998</v>
      </c>
      <c r="D84" s="14">
        <v>0.31255813999999998</v>
      </c>
      <c r="E84" s="14">
        <v>0.12529100000000001</v>
      </c>
      <c r="F84" s="14">
        <v>0.16414500000000001</v>
      </c>
    </row>
    <row r="85" spans="1:6" x14ac:dyDescent="0.25">
      <c r="A85" s="14">
        <v>0.36087106800000002</v>
      </c>
      <c r="B85" s="14">
        <v>0.30806979299999998</v>
      </c>
      <c r="C85" s="14">
        <v>0.31485904999999997</v>
      </c>
      <c r="D85" s="14">
        <v>0.28505309000000001</v>
      </c>
      <c r="E85" s="14">
        <v>0.195821</v>
      </c>
      <c r="F85" s="14">
        <v>0.15987899999999999</v>
      </c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3FCB2-9C13-4394-916E-70BB1B32CD3D}">
  <dimension ref="A1:F92"/>
  <sheetViews>
    <sheetView workbookViewId="0">
      <selection sqref="A1:F1"/>
    </sheetView>
  </sheetViews>
  <sheetFormatPr defaultRowHeight="15" x14ac:dyDescent="0.25"/>
  <cols>
    <col min="1" max="6" width="13.5703125" customWidth="1"/>
  </cols>
  <sheetData>
    <row r="1" spans="1:6" x14ac:dyDescent="0.25">
      <c r="A1" s="51" t="s">
        <v>129</v>
      </c>
      <c r="B1" s="51"/>
      <c r="C1" s="51"/>
      <c r="D1" s="51"/>
      <c r="E1" s="51"/>
      <c r="F1" s="51"/>
    </row>
    <row r="2" spans="1:6" s="16" customFormat="1" x14ac:dyDescent="0.25">
      <c r="A2" s="15" t="s">
        <v>78</v>
      </c>
      <c r="B2" s="15" t="s">
        <v>79</v>
      </c>
      <c r="C2" s="15" t="s">
        <v>80</v>
      </c>
      <c r="D2" s="15" t="s">
        <v>81</v>
      </c>
      <c r="E2" s="15" t="s">
        <v>82</v>
      </c>
      <c r="F2" s="15" t="s">
        <v>83</v>
      </c>
    </row>
    <row r="3" spans="1:6" x14ac:dyDescent="0.25">
      <c r="A3" s="14">
        <v>16</v>
      </c>
      <c r="B3" s="14">
        <v>16.09</v>
      </c>
      <c r="C3" s="14">
        <v>20.010000000000002</v>
      </c>
      <c r="D3" s="14">
        <v>12.66</v>
      </c>
      <c r="E3" s="14">
        <v>7.09</v>
      </c>
      <c r="F3" s="14">
        <v>15.31</v>
      </c>
    </row>
    <row r="4" spans="1:6" x14ac:dyDescent="0.25">
      <c r="A4" s="14">
        <v>23.11</v>
      </c>
      <c r="B4" s="14">
        <v>11.75</v>
      </c>
      <c r="C4" s="14">
        <v>27.88</v>
      </c>
      <c r="D4" s="14">
        <v>19.91</v>
      </c>
      <c r="E4" s="14">
        <v>4.67</v>
      </c>
      <c r="F4" s="14">
        <v>11.53</v>
      </c>
    </row>
    <row r="5" spans="1:6" x14ac:dyDescent="0.25">
      <c r="A5" s="14">
        <v>20.34</v>
      </c>
      <c r="B5" s="14">
        <v>13.17</v>
      </c>
      <c r="C5" s="14">
        <v>23.1</v>
      </c>
      <c r="D5" s="14">
        <v>15.13</v>
      </c>
      <c r="E5" s="14">
        <v>11.16</v>
      </c>
      <c r="F5" s="14">
        <v>20.309999999999999</v>
      </c>
    </row>
    <row r="6" spans="1:6" x14ac:dyDescent="0.25">
      <c r="A6" s="14">
        <v>25.02</v>
      </c>
      <c r="B6" s="14">
        <v>15.09</v>
      </c>
      <c r="C6" s="14">
        <v>29.54</v>
      </c>
      <c r="D6" s="14">
        <v>20.079999999999998</v>
      </c>
      <c r="E6" s="14">
        <v>17.48</v>
      </c>
      <c r="F6" s="14">
        <v>9.6</v>
      </c>
    </row>
    <row r="7" spans="1:6" x14ac:dyDescent="0.25">
      <c r="A7" s="14">
        <v>14</v>
      </c>
      <c r="B7" s="14">
        <v>25.64</v>
      </c>
      <c r="C7" s="14">
        <v>13.47</v>
      </c>
      <c r="D7" s="14">
        <v>22.29</v>
      </c>
      <c r="E7" s="14">
        <v>19.68</v>
      </c>
      <c r="F7" s="14">
        <v>17.47</v>
      </c>
    </row>
    <row r="8" spans="1:6" x14ac:dyDescent="0.25">
      <c r="A8" s="14">
        <v>17.91</v>
      </c>
      <c r="B8" s="14">
        <v>29.82</v>
      </c>
      <c r="C8" s="14">
        <v>19.45</v>
      </c>
      <c r="D8" s="14">
        <v>13.39</v>
      </c>
      <c r="E8" s="14">
        <v>11.52</v>
      </c>
      <c r="F8" s="14">
        <v>3.39</v>
      </c>
    </row>
    <row r="9" spans="1:6" x14ac:dyDescent="0.25">
      <c r="A9" s="14">
        <v>16.7</v>
      </c>
      <c r="B9" s="14">
        <v>19.45</v>
      </c>
      <c r="C9" s="14">
        <v>18.25</v>
      </c>
      <c r="D9" s="14">
        <v>19.940000000000001</v>
      </c>
      <c r="E9" s="14">
        <v>3.37</v>
      </c>
      <c r="F9" s="14">
        <v>19.739999999999998</v>
      </c>
    </row>
    <row r="10" spans="1:6" x14ac:dyDescent="0.25">
      <c r="A10" s="14">
        <v>33.020000000000003</v>
      </c>
      <c r="B10" s="14">
        <v>17.47</v>
      </c>
      <c r="C10" s="14">
        <v>18.32</v>
      </c>
      <c r="D10" s="14">
        <v>33.549999999999997</v>
      </c>
      <c r="E10" s="14">
        <v>5.27</v>
      </c>
      <c r="F10" s="14">
        <v>5.08</v>
      </c>
    </row>
    <row r="11" spans="1:6" x14ac:dyDescent="0.25">
      <c r="A11" s="14">
        <v>13.51</v>
      </c>
      <c r="B11" s="14">
        <v>23.26</v>
      </c>
      <c r="C11" s="14">
        <v>14.65</v>
      </c>
      <c r="D11" s="14">
        <v>17.84</v>
      </c>
      <c r="E11" s="14">
        <v>13.2</v>
      </c>
      <c r="F11" s="14">
        <v>14.3</v>
      </c>
    </row>
    <row r="12" spans="1:6" x14ac:dyDescent="0.25">
      <c r="A12" s="14">
        <v>23.32</v>
      </c>
      <c r="B12" s="14">
        <v>24.53</v>
      </c>
      <c r="C12" s="14">
        <v>21.08</v>
      </c>
      <c r="D12" s="14">
        <v>24.3</v>
      </c>
      <c r="E12" s="14">
        <v>3.33</v>
      </c>
      <c r="F12" s="14">
        <v>13.19</v>
      </c>
    </row>
    <row r="13" spans="1:6" x14ac:dyDescent="0.25">
      <c r="A13" s="14">
        <v>20.51</v>
      </c>
      <c r="B13" s="14">
        <v>20.260000000000002</v>
      </c>
      <c r="C13" s="14">
        <v>11.16</v>
      </c>
      <c r="D13" s="14">
        <v>21.22</v>
      </c>
      <c r="E13" s="14">
        <v>2.61</v>
      </c>
      <c r="F13" s="14">
        <v>15.37</v>
      </c>
    </row>
    <row r="14" spans="1:6" x14ac:dyDescent="0.25">
      <c r="A14" s="14">
        <v>14.58</v>
      </c>
      <c r="B14" s="14">
        <v>22.11</v>
      </c>
      <c r="C14" s="14">
        <v>26.57</v>
      </c>
      <c r="D14" s="14">
        <v>23.13</v>
      </c>
      <c r="E14" s="14">
        <v>3.52</v>
      </c>
      <c r="F14" s="14">
        <v>11.68</v>
      </c>
    </row>
    <row r="15" spans="1:6" x14ac:dyDescent="0.25">
      <c r="A15" s="14">
        <v>12.53</v>
      </c>
      <c r="B15" s="14">
        <v>17.510000000000002</v>
      </c>
      <c r="C15" s="14">
        <v>22.47</v>
      </c>
      <c r="D15" s="14">
        <v>12.48</v>
      </c>
      <c r="E15" s="14">
        <v>11.34</v>
      </c>
      <c r="F15" s="14">
        <v>12.82</v>
      </c>
    </row>
    <row r="16" spans="1:6" x14ac:dyDescent="0.25">
      <c r="A16" s="14">
        <v>19.97</v>
      </c>
      <c r="B16" s="14">
        <v>19.84</v>
      </c>
      <c r="C16" s="14">
        <v>13.76</v>
      </c>
      <c r="D16" s="14">
        <v>11.88</v>
      </c>
      <c r="E16" s="14">
        <v>13.17</v>
      </c>
      <c r="F16" s="14">
        <v>14.39</v>
      </c>
    </row>
    <row r="17" spans="1:6" x14ac:dyDescent="0.25">
      <c r="A17" s="14">
        <v>11.94</v>
      </c>
      <c r="B17" s="14">
        <v>18.75</v>
      </c>
      <c r="C17" s="14">
        <v>14.69</v>
      </c>
      <c r="D17" s="14">
        <v>32.130000000000003</v>
      </c>
      <c r="E17" s="14">
        <v>14.32</v>
      </c>
      <c r="F17" s="14">
        <v>11.72</v>
      </c>
    </row>
    <row r="18" spans="1:6" x14ac:dyDescent="0.25">
      <c r="A18" s="14">
        <v>17.43</v>
      </c>
      <c r="B18" s="14">
        <v>25.15</v>
      </c>
      <c r="C18" s="14">
        <v>9.3000000000000007</v>
      </c>
      <c r="D18" s="14">
        <v>17.43</v>
      </c>
      <c r="E18" s="14">
        <v>17.61</v>
      </c>
      <c r="F18" s="14">
        <v>16.7</v>
      </c>
    </row>
    <row r="19" spans="1:6" x14ac:dyDescent="0.25">
      <c r="A19" s="14">
        <v>13.45</v>
      </c>
      <c r="B19" s="14">
        <v>12.92</v>
      </c>
      <c r="C19" s="14">
        <v>19.57</v>
      </c>
      <c r="D19" s="14">
        <v>13.32</v>
      </c>
      <c r="E19" s="14">
        <v>17.149999999999999</v>
      </c>
      <c r="F19" s="14">
        <v>10.3</v>
      </c>
    </row>
    <row r="20" spans="1:6" x14ac:dyDescent="0.25">
      <c r="A20" s="14">
        <v>17.12</v>
      </c>
      <c r="B20" s="14">
        <v>16.57</v>
      </c>
      <c r="C20" s="14">
        <v>18.43</v>
      </c>
      <c r="D20" s="14">
        <v>22.32</v>
      </c>
      <c r="E20" s="14">
        <v>7.13</v>
      </c>
      <c r="F20" s="14">
        <v>17.14</v>
      </c>
    </row>
    <row r="21" spans="1:6" x14ac:dyDescent="0.25">
      <c r="A21" s="14">
        <v>26.27</v>
      </c>
      <c r="B21" s="14">
        <v>21.24</v>
      </c>
      <c r="C21" s="14">
        <v>15.82</v>
      </c>
      <c r="D21" s="14">
        <v>12.53</v>
      </c>
      <c r="E21" s="14">
        <v>10.119999999999999</v>
      </c>
      <c r="F21" s="14">
        <v>14.32</v>
      </c>
    </row>
    <row r="22" spans="1:6" x14ac:dyDescent="0.25">
      <c r="A22" s="14">
        <v>39.119999999999997</v>
      </c>
      <c r="B22" s="14">
        <v>29.57</v>
      </c>
      <c r="C22" s="14">
        <v>21.04</v>
      </c>
      <c r="D22" s="14">
        <v>10.27</v>
      </c>
      <c r="E22" s="14">
        <v>7.15</v>
      </c>
      <c r="F22" s="14">
        <v>9.93</v>
      </c>
    </row>
    <row r="23" spans="1:6" x14ac:dyDescent="0.25">
      <c r="A23" s="14">
        <v>30.41</v>
      </c>
      <c r="B23" s="14">
        <v>21.16</v>
      </c>
      <c r="C23" s="14">
        <v>8.51</v>
      </c>
      <c r="D23" s="14">
        <v>20.399999999999999</v>
      </c>
      <c r="E23" s="14">
        <v>18.8</v>
      </c>
      <c r="F23" s="14">
        <v>11.4</v>
      </c>
    </row>
    <row r="24" spans="1:6" x14ac:dyDescent="0.25">
      <c r="A24" s="14">
        <v>12.39</v>
      </c>
      <c r="B24" s="14">
        <v>16.559999999999999</v>
      </c>
      <c r="C24" s="14">
        <v>25.55</v>
      </c>
      <c r="D24" s="14">
        <v>21.99</v>
      </c>
      <c r="E24" s="14">
        <v>18.07</v>
      </c>
      <c r="F24" s="14">
        <v>11.61</v>
      </c>
    </row>
    <row r="25" spans="1:6" x14ac:dyDescent="0.25">
      <c r="A25" s="14">
        <v>30.9</v>
      </c>
      <c r="B25" s="14">
        <v>12.96</v>
      </c>
      <c r="C25" s="14">
        <v>17.45</v>
      </c>
      <c r="D25" s="14">
        <v>18.03</v>
      </c>
      <c r="E25" s="14">
        <v>10.08</v>
      </c>
      <c r="F25" s="14">
        <v>13.04</v>
      </c>
    </row>
    <row r="26" spans="1:6" x14ac:dyDescent="0.25">
      <c r="A26" s="14">
        <v>14.68</v>
      </c>
      <c r="B26" s="14">
        <v>20.83</v>
      </c>
      <c r="C26" s="14">
        <v>31.65</v>
      </c>
      <c r="D26" s="14">
        <v>37.01</v>
      </c>
      <c r="E26" s="14">
        <v>17.73</v>
      </c>
      <c r="F26" s="14">
        <v>7.46</v>
      </c>
    </row>
    <row r="27" spans="1:6" x14ac:dyDescent="0.25">
      <c r="A27" s="14">
        <v>24.24</v>
      </c>
      <c r="B27" s="14">
        <v>29.5</v>
      </c>
      <c r="C27" s="14">
        <v>16.13</v>
      </c>
      <c r="D27" s="14">
        <v>23.82</v>
      </c>
      <c r="E27" s="14">
        <v>13.22</v>
      </c>
      <c r="F27" s="14">
        <v>14.44</v>
      </c>
    </row>
    <row r="28" spans="1:6" x14ac:dyDescent="0.25">
      <c r="A28" s="14">
        <v>22.75</v>
      </c>
      <c r="B28" s="14">
        <v>27.84</v>
      </c>
      <c r="C28" s="14">
        <v>24.56</v>
      </c>
      <c r="D28" s="14">
        <v>15.98</v>
      </c>
      <c r="E28" s="14">
        <v>12.7</v>
      </c>
      <c r="F28" s="14">
        <v>8.86</v>
      </c>
    </row>
    <row r="29" spans="1:6" x14ac:dyDescent="0.25">
      <c r="A29" s="14">
        <v>35.909999999999997</v>
      </c>
      <c r="B29" s="14">
        <v>28.06</v>
      </c>
      <c r="C29" s="14">
        <v>22.08</v>
      </c>
      <c r="D29" s="14">
        <v>17.100000000000001</v>
      </c>
      <c r="E29" s="14">
        <v>10.91</v>
      </c>
      <c r="F29" s="14">
        <v>16.239999999999998</v>
      </c>
    </row>
    <row r="30" spans="1:6" x14ac:dyDescent="0.25">
      <c r="A30" s="14">
        <v>22.69</v>
      </c>
      <c r="B30" s="14">
        <v>28.44</v>
      </c>
      <c r="C30" s="14">
        <v>24.56</v>
      </c>
      <c r="D30" s="14">
        <v>19.850000000000001</v>
      </c>
      <c r="E30" s="14">
        <v>13.12</v>
      </c>
      <c r="F30" s="14">
        <v>11.84</v>
      </c>
    </row>
    <row r="31" spans="1:6" x14ac:dyDescent="0.25">
      <c r="A31" s="14">
        <v>11.77</v>
      </c>
      <c r="B31" s="14">
        <v>16.64</v>
      </c>
      <c r="C31" s="14">
        <v>20.399999999999999</v>
      </c>
      <c r="D31" s="14">
        <v>14.42</v>
      </c>
      <c r="E31" s="14">
        <v>15.95</v>
      </c>
      <c r="F31" s="14">
        <v>11.03</v>
      </c>
    </row>
    <row r="32" spans="1:6" x14ac:dyDescent="0.25">
      <c r="A32" s="14">
        <v>8.14</v>
      </c>
      <c r="B32" s="14">
        <v>25.23</v>
      </c>
      <c r="C32" s="14">
        <v>20.96</v>
      </c>
      <c r="D32" s="14">
        <v>35.020000000000003</v>
      </c>
      <c r="E32" s="14">
        <v>9.64</v>
      </c>
      <c r="F32" s="14">
        <v>11.39</v>
      </c>
    </row>
    <row r="33" spans="1:6" x14ac:dyDescent="0.25">
      <c r="A33" s="14">
        <v>10.199999999999999</v>
      </c>
      <c r="B33" s="14">
        <v>22.83</v>
      </c>
      <c r="C33" s="14">
        <v>25.77</v>
      </c>
      <c r="D33" s="14">
        <v>29.61</v>
      </c>
      <c r="E33" s="14">
        <v>8.1300000000000008</v>
      </c>
      <c r="F33" s="14">
        <v>16.190000000000001</v>
      </c>
    </row>
    <row r="34" spans="1:6" x14ac:dyDescent="0.25">
      <c r="A34" s="14">
        <v>20.37</v>
      </c>
      <c r="B34" s="14">
        <v>28.44</v>
      </c>
      <c r="C34" s="14">
        <v>28.26</v>
      </c>
      <c r="D34" s="14">
        <v>9.4700000000000006</v>
      </c>
      <c r="E34" s="14">
        <v>14.84</v>
      </c>
      <c r="F34" s="14">
        <v>11.18</v>
      </c>
    </row>
    <row r="35" spans="1:6" x14ac:dyDescent="0.25">
      <c r="A35" s="14">
        <v>9.77</v>
      </c>
      <c r="B35" s="14">
        <v>16.43</v>
      </c>
      <c r="C35" s="14">
        <v>28.95</v>
      </c>
      <c r="D35" s="14">
        <v>19.63</v>
      </c>
      <c r="E35" s="14">
        <v>16.170000000000002</v>
      </c>
      <c r="F35" s="14">
        <v>4.29</v>
      </c>
    </row>
    <row r="36" spans="1:6" x14ac:dyDescent="0.25">
      <c r="A36" s="14">
        <v>18.79</v>
      </c>
      <c r="B36" s="14">
        <v>24.35</v>
      </c>
      <c r="C36" s="14">
        <v>15.49</v>
      </c>
      <c r="D36" s="14">
        <v>11.39</v>
      </c>
      <c r="E36" s="14">
        <v>18.03</v>
      </c>
      <c r="F36" s="14">
        <v>5.08</v>
      </c>
    </row>
    <row r="37" spans="1:6" x14ac:dyDescent="0.25">
      <c r="A37" s="14">
        <v>29.15</v>
      </c>
      <c r="B37" s="14">
        <v>25.85</v>
      </c>
      <c r="C37" s="14">
        <v>17.600000000000001</v>
      </c>
      <c r="D37" s="14">
        <v>13.87</v>
      </c>
      <c r="E37" s="14">
        <v>12.31</v>
      </c>
      <c r="F37" s="14">
        <v>7.39</v>
      </c>
    </row>
    <row r="38" spans="1:6" x14ac:dyDescent="0.25">
      <c r="A38" s="14">
        <v>23.35</v>
      </c>
      <c r="B38" s="14">
        <v>16.95</v>
      </c>
      <c r="C38" s="14">
        <v>13.56</v>
      </c>
      <c r="D38" s="14">
        <v>11.48</v>
      </c>
      <c r="E38" s="14">
        <v>12.83</v>
      </c>
      <c r="F38" s="14">
        <v>6.67</v>
      </c>
    </row>
    <row r="39" spans="1:6" x14ac:dyDescent="0.25">
      <c r="A39" s="14">
        <v>17.21</v>
      </c>
      <c r="B39" s="14">
        <v>24.49</v>
      </c>
      <c r="C39" s="14">
        <v>28.46</v>
      </c>
      <c r="D39" s="14">
        <v>13.67</v>
      </c>
      <c r="E39" s="14">
        <v>16.239999999999998</v>
      </c>
      <c r="F39" s="14">
        <v>9.4499999999999993</v>
      </c>
    </row>
    <row r="40" spans="1:6" x14ac:dyDescent="0.25">
      <c r="A40" s="14">
        <v>21.69</v>
      </c>
      <c r="B40" s="14">
        <v>14.04</v>
      </c>
      <c r="C40" s="14">
        <v>12.7</v>
      </c>
      <c r="D40" s="14">
        <v>25.08</v>
      </c>
      <c r="E40" s="14">
        <v>9.5399999999999991</v>
      </c>
      <c r="F40" s="14">
        <v>16.11</v>
      </c>
    </row>
    <row r="41" spans="1:6" x14ac:dyDescent="0.25">
      <c r="A41" s="14">
        <v>15.28</v>
      </c>
      <c r="B41" s="14">
        <v>9.64</v>
      </c>
      <c r="C41" s="14">
        <v>16.37</v>
      </c>
      <c r="D41" s="14">
        <v>21.87</v>
      </c>
      <c r="E41" s="14">
        <v>10.67</v>
      </c>
      <c r="F41" s="14">
        <v>20.09</v>
      </c>
    </row>
    <row r="42" spans="1:6" x14ac:dyDescent="0.25">
      <c r="A42" s="14">
        <v>17.11</v>
      </c>
      <c r="B42" s="14">
        <v>22.28</v>
      </c>
      <c r="C42" s="14">
        <v>17.43</v>
      </c>
      <c r="D42" s="14">
        <v>13.24</v>
      </c>
      <c r="E42" s="14">
        <v>12.22</v>
      </c>
      <c r="F42" s="14">
        <v>13.83</v>
      </c>
    </row>
    <row r="43" spans="1:6" x14ac:dyDescent="0.25">
      <c r="A43" s="14">
        <v>16.100000000000001</v>
      </c>
      <c r="B43" s="14">
        <v>15.95</v>
      </c>
      <c r="C43" s="14">
        <v>20.62</v>
      </c>
      <c r="D43" s="14">
        <v>17.13</v>
      </c>
      <c r="E43" s="14">
        <v>11.53</v>
      </c>
      <c r="F43" s="14">
        <v>11.31</v>
      </c>
    </row>
    <row r="44" spans="1:6" x14ac:dyDescent="0.25">
      <c r="A44" s="14">
        <v>19.170000000000002</v>
      </c>
      <c r="B44" s="14">
        <v>23.81</v>
      </c>
      <c r="C44" s="14">
        <v>22.99</v>
      </c>
      <c r="D44" s="14">
        <v>18.64</v>
      </c>
      <c r="E44" s="14">
        <v>3.37</v>
      </c>
      <c r="F44" s="14">
        <v>10.199999999999999</v>
      </c>
    </row>
    <row r="46" spans="1:6" x14ac:dyDescent="0.25">
      <c r="A46" s="14">
        <v>17.670000000000002</v>
      </c>
      <c r="B46" s="14">
        <v>17.97</v>
      </c>
      <c r="C46" s="14">
        <v>23.71</v>
      </c>
      <c r="D46" s="14">
        <v>14.58</v>
      </c>
      <c r="E46" s="14">
        <v>5.78</v>
      </c>
      <c r="F46" s="14">
        <v>10.95</v>
      </c>
    </row>
    <row r="47" spans="1:6" x14ac:dyDescent="0.25">
      <c r="A47" s="14">
        <v>12.56</v>
      </c>
      <c r="B47" s="14">
        <v>16.010000000000002</v>
      </c>
      <c r="C47" s="14">
        <v>17.850000000000001</v>
      </c>
      <c r="D47" s="14">
        <v>20.38</v>
      </c>
      <c r="E47" s="14">
        <v>7.26</v>
      </c>
      <c r="F47" s="14">
        <v>7.46</v>
      </c>
    </row>
    <row r="48" spans="1:6" x14ac:dyDescent="0.25">
      <c r="A48" s="14">
        <v>14.58</v>
      </c>
      <c r="B48" s="14">
        <v>10.89</v>
      </c>
      <c r="C48" s="14">
        <v>9.4600000000000009</v>
      </c>
      <c r="D48" s="14">
        <v>36.97</v>
      </c>
      <c r="E48" s="14">
        <v>7.28</v>
      </c>
      <c r="F48" s="14">
        <v>5.26</v>
      </c>
    </row>
    <row r="49" spans="1:6" x14ac:dyDescent="0.25">
      <c r="A49" s="14">
        <v>16.93</v>
      </c>
      <c r="B49" s="14">
        <v>16.29</v>
      </c>
      <c r="C49" s="14">
        <v>15.95</v>
      </c>
      <c r="D49" s="14">
        <v>11.55</v>
      </c>
      <c r="E49" s="14">
        <v>8.26</v>
      </c>
      <c r="F49" s="14">
        <v>10.130000000000001</v>
      </c>
    </row>
    <row r="50" spans="1:6" x14ac:dyDescent="0.25">
      <c r="A50" s="14">
        <v>11.85</v>
      </c>
      <c r="B50" s="14">
        <v>8.6199999999999992</v>
      </c>
      <c r="C50" s="14">
        <v>19.739999999999998</v>
      </c>
      <c r="D50" s="14">
        <v>11.41</v>
      </c>
      <c r="E50" s="14">
        <v>7.13</v>
      </c>
      <c r="F50" s="14">
        <v>15.69</v>
      </c>
    </row>
    <row r="51" spans="1:6" x14ac:dyDescent="0.25">
      <c r="A51" s="14">
        <v>13.84</v>
      </c>
      <c r="B51" s="14">
        <v>17.11</v>
      </c>
      <c r="C51" s="14">
        <v>23.5</v>
      </c>
      <c r="D51" s="14">
        <v>25.02</v>
      </c>
      <c r="E51" s="14">
        <v>3.81</v>
      </c>
      <c r="F51" s="14">
        <v>17.09</v>
      </c>
    </row>
    <row r="52" spans="1:6" x14ac:dyDescent="0.25">
      <c r="A52" s="14">
        <v>11.08</v>
      </c>
      <c r="B52" s="14">
        <v>12.46</v>
      </c>
      <c r="C52" s="14">
        <v>14.23</v>
      </c>
      <c r="D52" s="14">
        <v>8.43</v>
      </c>
      <c r="E52" s="14">
        <v>4.07</v>
      </c>
      <c r="F52" s="14">
        <v>7.61</v>
      </c>
    </row>
    <row r="53" spans="1:6" x14ac:dyDescent="0.25">
      <c r="A53" s="14">
        <v>17.75</v>
      </c>
      <c r="B53" s="14">
        <v>11.34</v>
      </c>
      <c r="C53" s="14">
        <v>16.57</v>
      </c>
      <c r="D53" s="14">
        <v>8.8800000000000008</v>
      </c>
      <c r="E53" s="14">
        <v>9.86</v>
      </c>
      <c r="F53" s="14">
        <v>3.63</v>
      </c>
    </row>
    <row r="54" spans="1:6" x14ac:dyDescent="0.25">
      <c r="A54" s="14">
        <v>12.95</v>
      </c>
      <c r="B54" s="14">
        <v>10.14</v>
      </c>
      <c r="C54" s="14">
        <v>26.99</v>
      </c>
      <c r="D54" s="14">
        <v>14.74</v>
      </c>
      <c r="E54" s="14">
        <v>8.98</v>
      </c>
      <c r="F54" s="14">
        <v>6.14</v>
      </c>
    </row>
    <row r="55" spans="1:6" x14ac:dyDescent="0.25">
      <c r="A55" s="14">
        <v>13.78</v>
      </c>
      <c r="B55" s="14">
        <v>14.04</v>
      </c>
      <c r="C55" s="14">
        <v>15.8</v>
      </c>
      <c r="D55" s="14">
        <v>8.2899999999999991</v>
      </c>
      <c r="E55" s="14">
        <v>6.26</v>
      </c>
      <c r="F55" s="14">
        <v>5.19</v>
      </c>
    </row>
    <row r="56" spans="1:6" x14ac:dyDescent="0.25">
      <c r="A56" s="14">
        <v>11.87</v>
      </c>
      <c r="B56" s="14">
        <v>18.329999999999998</v>
      </c>
      <c r="C56" s="14">
        <v>18.43</v>
      </c>
      <c r="D56" s="14">
        <v>13.29</v>
      </c>
      <c r="E56" s="14">
        <v>8.6</v>
      </c>
      <c r="F56" s="14">
        <v>4.9800000000000004</v>
      </c>
    </row>
    <row r="57" spans="1:6" x14ac:dyDescent="0.25">
      <c r="A57" s="14">
        <v>12.13</v>
      </c>
      <c r="B57" s="14">
        <v>21.02</v>
      </c>
      <c r="C57" s="14">
        <v>14.23</v>
      </c>
      <c r="D57" s="14">
        <v>9.49</v>
      </c>
      <c r="E57" s="14">
        <v>3.27</v>
      </c>
      <c r="F57" s="14">
        <v>10.39</v>
      </c>
    </row>
    <row r="58" spans="1:6" x14ac:dyDescent="0.25">
      <c r="A58" s="14">
        <v>11</v>
      </c>
      <c r="B58" s="14">
        <v>18</v>
      </c>
      <c r="C58" s="14">
        <v>15.32</v>
      </c>
      <c r="D58" s="14">
        <v>29</v>
      </c>
      <c r="E58" s="14">
        <v>17</v>
      </c>
      <c r="F58" s="14">
        <v>7</v>
      </c>
    </row>
    <row r="59" spans="1:6" x14ac:dyDescent="0.25">
      <c r="A59" s="14">
        <v>29.23</v>
      </c>
      <c r="B59" s="14">
        <v>20.329999999999998</v>
      </c>
      <c r="C59" s="14">
        <v>21.98</v>
      </c>
      <c r="D59" s="14">
        <v>15.95</v>
      </c>
      <c r="E59" s="14">
        <v>11.82</v>
      </c>
      <c r="F59" s="14">
        <v>6.01</v>
      </c>
    </row>
    <row r="60" spans="1:6" x14ac:dyDescent="0.25">
      <c r="A60" s="14">
        <v>16.93</v>
      </c>
      <c r="B60" s="14">
        <v>19.399999999999999</v>
      </c>
      <c r="C60" s="14">
        <v>16.62</v>
      </c>
      <c r="D60" s="14">
        <v>19.09</v>
      </c>
      <c r="E60" s="14">
        <v>11.95</v>
      </c>
      <c r="F60" s="14">
        <v>4.93</v>
      </c>
    </row>
    <row r="61" spans="1:6" x14ac:dyDescent="0.25">
      <c r="A61" s="14">
        <v>7.64</v>
      </c>
      <c r="B61" s="14">
        <v>12.67</v>
      </c>
      <c r="C61" s="14">
        <v>8.51</v>
      </c>
      <c r="D61" s="14">
        <v>19.829999999999998</v>
      </c>
      <c r="E61" s="14">
        <v>4.46</v>
      </c>
      <c r="F61" s="14">
        <v>5.96</v>
      </c>
    </row>
    <row r="62" spans="1:6" x14ac:dyDescent="0.25">
      <c r="A62" s="14">
        <v>10.65</v>
      </c>
      <c r="B62" s="14">
        <v>16.09</v>
      </c>
      <c r="C62" s="14">
        <v>10.199999999999999</v>
      </c>
      <c r="D62" s="14">
        <v>12.12</v>
      </c>
      <c r="E62" s="14">
        <v>12.19</v>
      </c>
      <c r="F62" s="14">
        <v>7.13</v>
      </c>
    </row>
    <row r="63" spans="1:6" x14ac:dyDescent="0.25">
      <c r="A63" s="14">
        <v>16.25</v>
      </c>
      <c r="B63" s="14">
        <v>17.149999999999999</v>
      </c>
      <c r="C63" s="14">
        <v>10.49</v>
      </c>
      <c r="D63" s="14">
        <v>27.76</v>
      </c>
      <c r="E63" s="14">
        <v>5.71</v>
      </c>
      <c r="F63" s="14">
        <v>6.48</v>
      </c>
    </row>
    <row r="64" spans="1:6" x14ac:dyDescent="0.25">
      <c r="A64" s="14">
        <v>11.16</v>
      </c>
      <c r="B64" s="14">
        <v>20.329999999999998</v>
      </c>
      <c r="C64" s="14">
        <v>14.67</v>
      </c>
      <c r="D64" s="14">
        <v>21.46</v>
      </c>
      <c r="E64" s="14">
        <v>9</v>
      </c>
      <c r="F64" s="14">
        <v>4.74</v>
      </c>
    </row>
    <row r="65" spans="1:6" x14ac:dyDescent="0.25">
      <c r="A65" s="14">
        <v>14.51</v>
      </c>
      <c r="B65" s="14">
        <v>22.56</v>
      </c>
      <c r="C65" s="14">
        <v>9.23</v>
      </c>
      <c r="D65" s="14">
        <v>18.14</v>
      </c>
      <c r="E65" s="14">
        <v>9.85</v>
      </c>
      <c r="F65" s="14">
        <v>7.94</v>
      </c>
    </row>
    <row r="66" spans="1:6" x14ac:dyDescent="0.25">
      <c r="A66" s="14">
        <v>11.12</v>
      </c>
      <c r="B66" s="14">
        <v>5.34</v>
      </c>
      <c r="C66" s="14">
        <v>24.1</v>
      </c>
      <c r="D66" s="14">
        <v>13.23</v>
      </c>
      <c r="E66" s="14">
        <v>13.11</v>
      </c>
      <c r="F66" s="14">
        <v>9.2200000000000006</v>
      </c>
    </row>
    <row r="67" spans="1:6" x14ac:dyDescent="0.25">
      <c r="A67" s="14">
        <v>12.71</v>
      </c>
      <c r="B67" s="14">
        <v>9.51</v>
      </c>
      <c r="C67" s="14">
        <v>15.43</v>
      </c>
      <c r="D67" s="14">
        <v>23.99</v>
      </c>
      <c r="E67" s="14">
        <v>9.16</v>
      </c>
      <c r="F67" s="14">
        <v>5.32</v>
      </c>
    </row>
    <row r="68" spans="1:6" x14ac:dyDescent="0.25">
      <c r="A68" s="14">
        <v>18.079999999999998</v>
      </c>
      <c r="B68" s="14">
        <v>14.18</v>
      </c>
      <c r="C68" s="14">
        <v>20.86</v>
      </c>
      <c r="D68" s="14">
        <v>30.25</v>
      </c>
      <c r="E68" s="14">
        <v>4.76</v>
      </c>
      <c r="F68" s="14">
        <v>14.49</v>
      </c>
    </row>
    <row r="69" spans="1:6" x14ac:dyDescent="0.25">
      <c r="A69" s="14">
        <v>11.4</v>
      </c>
      <c r="B69" s="14">
        <v>12.98</v>
      </c>
      <c r="C69" s="14">
        <v>29.66</v>
      </c>
      <c r="D69" s="14">
        <v>16.600000000000001</v>
      </c>
      <c r="E69" s="14">
        <v>12.4</v>
      </c>
      <c r="F69" s="14">
        <v>14.57</v>
      </c>
    </row>
    <row r="70" spans="1:6" x14ac:dyDescent="0.25">
      <c r="A70" s="14">
        <v>12.45</v>
      </c>
      <c r="B70" s="14">
        <v>32.619999999999997</v>
      </c>
      <c r="C70" s="14">
        <v>10.92</v>
      </c>
      <c r="D70" s="14">
        <v>13.49</v>
      </c>
      <c r="E70" s="14">
        <v>9.58</v>
      </c>
      <c r="F70" s="14">
        <v>9.27</v>
      </c>
    </row>
    <row r="71" spans="1:6" x14ac:dyDescent="0.25">
      <c r="A71" s="14">
        <v>16.96</v>
      </c>
      <c r="B71" s="14">
        <v>10.25</v>
      </c>
      <c r="C71" s="14">
        <v>23.67</v>
      </c>
      <c r="D71" s="14">
        <v>24.61</v>
      </c>
      <c r="E71" s="14">
        <v>2.76</v>
      </c>
      <c r="F71" s="14">
        <v>6.95</v>
      </c>
    </row>
    <row r="72" spans="1:6" x14ac:dyDescent="0.25">
      <c r="A72" s="14">
        <v>10.92</v>
      </c>
      <c r="B72" s="14">
        <v>17.989999999999998</v>
      </c>
      <c r="C72" s="14">
        <v>12.72</v>
      </c>
      <c r="D72" s="14">
        <v>15.59</v>
      </c>
      <c r="E72" s="14">
        <v>8.0299999999999994</v>
      </c>
      <c r="F72" s="14">
        <v>7.13</v>
      </c>
    </row>
    <row r="73" spans="1:6" x14ac:dyDescent="0.25">
      <c r="A73" s="14">
        <v>15.95</v>
      </c>
      <c r="B73" s="14">
        <v>12.26</v>
      </c>
      <c r="C73" s="14">
        <v>23.19</v>
      </c>
      <c r="D73" s="14">
        <v>14.35</v>
      </c>
      <c r="E73" s="14">
        <v>13.22</v>
      </c>
      <c r="F73" s="14">
        <v>7.59</v>
      </c>
    </row>
    <row r="74" spans="1:6" x14ac:dyDescent="0.25">
      <c r="A74" s="14">
        <v>23.37</v>
      </c>
      <c r="B74" s="14">
        <v>18.760000000000002</v>
      </c>
      <c r="C74" s="14">
        <v>16.7</v>
      </c>
      <c r="D74" s="14">
        <v>17.399999999999999</v>
      </c>
      <c r="E74" s="14">
        <v>12.13</v>
      </c>
      <c r="F74" s="14">
        <v>18.87</v>
      </c>
    </row>
    <row r="75" spans="1:6" x14ac:dyDescent="0.25">
      <c r="A75" s="14">
        <v>19.399999999999999</v>
      </c>
      <c r="B75" s="14">
        <v>14.78</v>
      </c>
      <c r="C75" s="14">
        <v>13.96</v>
      </c>
      <c r="D75" s="14">
        <v>10.15</v>
      </c>
      <c r="E75" s="14">
        <v>5.53</v>
      </c>
      <c r="F75" s="14">
        <v>7.73</v>
      </c>
    </row>
    <row r="76" spans="1:6" x14ac:dyDescent="0.25">
      <c r="A76" s="14">
        <v>16.34</v>
      </c>
      <c r="B76" s="14">
        <v>25.4</v>
      </c>
      <c r="C76" s="14">
        <v>20.39</v>
      </c>
      <c r="D76" s="14">
        <v>13.42</v>
      </c>
      <c r="E76" s="14">
        <v>5.26</v>
      </c>
      <c r="F76" s="14">
        <v>5.69</v>
      </c>
    </row>
    <row r="77" spans="1:6" x14ac:dyDescent="0.25">
      <c r="A77" s="14">
        <v>14.16</v>
      </c>
      <c r="B77" s="14">
        <v>13.93</v>
      </c>
      <c r="C77" s="14">
        <v>20.75</v>
      </c>
      <c r="D77" s="14">
        <v>23.98</v>
      </c>
      <c r="E77" s="14">
        <v>10.51</v>
      </c>
      <c r="F77" s="14">
        <v>2.85</v>
      </c>
    </row>
    <row r="78" spans="1:6" x14ac:dyDescent="0.25">
      <c r="A78" s="14">
        <v>9.4600000000000009</v>
      </c>
      <c r="B78" s="14">
        <v>8.75</v>
      </c>
      <c r="C78" s="14">
        <v>15.49</v>
      </c>
      <c r="D78" s="14">
        <v>34.049999999999997</v>
      </c>
      <c r="E78" s="14">
        <v>11.92</v>
      </c>
      <c r="F78" s="14">
        <v>4.3</v>
      </c>
    </row>
    <row r="79" spans="1:6" x14ac:dyDescent="0.25">
      <c r="A79" s="14">
        <v>12.65</v>
      </c>
      <c r="B79" s="14">
        <v>17.239999999999998</v>
      </c>
      <c r="C79" s="14">
        <v>20.84</v>
      </c>
      <c r="D79" s="14">
        <v>16.38</v>
      </c>
      <c r="E79" s="14">
        <v>14.78</v>
      </c>
      <c r="F79" s="14">
        <v>6.38</v>
      </c>
    </row>
    <row r="80" spans="1:6" x14ac:dyDescent="0.25">
      <c r="A80" s="14">
        <v>15.52</v>
      </c>
      <c r="B80" s="14">
        <v>20.56</v>
      </c>
      <c r="C80" s="14">
        <v>8.74</v>
      </c>
      <c r="D80" s="14">
        <v>11.52</v>
      </c>
      <c r="E80" s="14">
        <v>11.6</v>
      </c>
      <c r="F80" s="14">
        <v>7.26</v>
      </c>
    </row>
    <row r="81" spans="1:6" x14ac:dyDescent="0.25">
      <c r="A81" s="14">
        <v>15.33</v>
      </c>
      <c r="B81" s="14">
        <v>12.91</v>
      </c>
      <c r="C81" s="14">
        <v>18.87</v>
      </c>
      <c r="D81" s="14">
        <v>22.1</v>
      </c>
      <c r="E81" s="14">
        <v>16.5</v>
      </c>
      <c r="F81" s="14">
        <v>12.87</v>
      </c>
    </row>
    <row r="82" spans="1:6" x14ac:dyDescent="0.25">
      <c r="A82" s="14">
        <v>17.940000000000001</v>
      </c>
      <c r="B82" s="14">
        <v>7.49</v>
      </c>
      <c r="C82" s="14">
        <v>17.53</v>
      </c>
      <c r="D82" s="14">
        <v>21.1</v>
      </c>
      <c r="E82" s="14">
        <v>5.64</v>
      </c>
      <c r="F82" s="14">
        <v>12.99</v>
      </c>
    </row>
    <row r="83" spans="1:6" x14ac:dyDescent="0.25">
      <c r="A83" s="14">
        <v>17.28</v>
      </c>
      <c r="B83" s="14">
        <v>15.45</v>
      </c>
      <c r="C83" s="14">
        <v>17.72</v>
      </c>
      <c r="D83" s="14">
        <v>12.56</v>
      </c>
      <c r="E83" s="14">
        <v>5.54</v>
      </c>
      <c r="F83" s="14">
        <v>6.79</v>
      </c>
    </row>
    <row r="84" spans="1:6" x14ac:dyDescent="0.25">
      <c r="A84" s="14">
        <v>20.49</v>
      </c>
      <c r="B84" s="14">
        <v>26.61</v>
      </c>
      <c r="C84" s="14">
        <v>16.989999999999998</v>
      </c>
      <c r="D84" s="14">
        <v>11.38</v>
      </c>
      <c r="E84" s="14">
        <v>10.54</v>
      </c>
      <c r="F84" s="14">
        <v>14.11</v>
      </c>
    </row>
    <row r="85" spans="1:6" x14ac:dyDescent="0.25">
      <c r="A85" s="14">
        <v>11.69</v>
      </c>
      <c r="B85" s="14">
        <v>16.600000000000001</v>
      </c>
      <c r="C85" s="14">
        <v>20.25</v>
      </c>
      <c r="D85" s="14">
        <v>11.09</v>
      </c>
      <c r="E85" s="14">
        <v>1.5</v>
      </c>
      <c r="F85" s="14">
        <v>6.7</v>
      </c>
    </row>
    <row r="86" spans="1:6" x14ac:dyDescent="0.25">
      <c r="A86" s="14">
        <v>10.43</v>
      </c>
      <c r="B86" s="14">
        <v>10.82</v>
      </c>
      <c r="C86" s="14">
        <v>12.41</v>
      </c>
      <c r="D86" s="14">
        <v>5.71</v>
      </c>
      <c r="E86" s="14">
        <v>7.79</v>
      </c>
      <c r="F86" s="14">
        <v>3.47</v>
      </c>
    </row>
    <row r="87" spans="1:6" x14ac:dyDescent="0.25">
      <c r="A87" s="14">
        <v>16.39</v>
      </c>
      <c r="B87" s="14">
        <v>19.77</v>
      </c>
      <c r="C87" s="14">
        <v>17.309999999999999</v>
      </c>
      <c r="D87" s="14">
        <v>19.21</v>
      </c>
      <c r="E87" s="14">
        <v>13.32</v>
      </c>
      <c r="F87" s="14">
        <v>8.59</v>
      </c>
    </row>
    <row r="88" spans="1:6" x14ac:dyDescent="0.25">
      <c r="A88" s="14">
        <v>11.81</v>
      </c>
      <c r="B88" s="14">
        <v>17.489999999999998</v>
      </c>
      <c r="C88" s="14">
        <v>16.41</v>
      </c>
      <c r="D88" s="14">
        <v>18.239999999999998</v>
      </c>
      <c r="E88" s="14">
        <v>7.56</v>
      </c>
      <c r="F88" s="14">
        <v>3.51</v>
      </c>
    </row>
    <row r="89" spans="1:6" x14ac:dyDescent="0.25">
      <c r="A89" s="14">
        <v>27.44</v>
      </c>
      <c r="B89" s="14">
        <v>18.239999999999998</v>
      </c>
      <c r="C89" s="14">
        <v>21.32</v>
      </c>
      <c r="D89" s="14">
        <v>22.85</v>
      </c>
      <c r="E89" s="14">
        <v>8.77</v>
      </c>
      <c r="F89" s="14">
        <v>6.8</v>
      </c>
    </row>
    <row r="90" spans="1:6" x14ac:dyDescent="0.25">
      <c r="A90" s="14">
        <v>23.39</v>
      </c>
      <c r="B90" s="14">
        <v>9.27</v>
      </c>
      <c r="C90" s="14">
        <v>13.69</v>
      </c>
      <c r="D90" s="14">
        <v>16.23</v>
      </c>
      <c r="E90" s="14">
        <v>4.92</v>
      </c>
      <c r="F90" s="14">
        <v>8.75</v>
      </c>
    </row>
    <row r="91" spans="1:6" x14ac:dyDescent="0.25">
      <c r="A91" s="14">
        <v>18.43</v>
      </c>
      <c r="B91" s="14">
        <v>13.97</v>
      </c>
      <c r="C91" s="14">
        <v>17.13</v>
      </c>
      <c r="D91" s="14">
        <v>21.06</v>
      </c>
      <c r="E91" s="14">
        <v>5.04</v>
      </c>
      <c r="F91" s="14">
        <v>9.9</v>
      </c>
    </row>
    <row r="92" spans="1:6" x14ac:dyDescent="0.25">
      <c r="A92" s="14">
        <v>14.54</v>
      </c>
      <c r="B92" s="14">
        <v>17.690000000000001</v>
      </c>
      <c r="C92" s="14">
        <v>10.97</v>
      </c>
      <c r="D92" s="14">
        <v>17.09</v>
      </c>
      <c r="E92" s="14">
        <v>10.49</v>
      </c>
      <c r="F92" s="14">
        <v>8.07</v>
      </c>
    </row>
  </sheetData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210E8-593B-48D1-81AC-C7EC1FEA7B27}">
  <dimension ref="A1:AA43"/>
  <sheetViews>
    <sheetView workbookViewId="0">
      <selection activeCell="G11" sqref="G11"/>
    </sheetView>
  </sheetViews>
  <sheetFormatPr defaultRowHeight="15" x14ac:dyDescent="0.25"/>
  <sheetData>
    <row r="1" spans="1:27" x14ac:dyDescent="0.25">
      <c r="A1" s="35" t="s">
        <v>103</v>
      </c>
      <c r="B1" s="35"/>
      <c r="C1" s="35"/>
      <c r="D1" s="35"/>
      <c r="E1" s="35"/>
      <c r="F1" s="35"/>
      <c r="G1" s="35"/>
      <c r="H1" s="35"/>
      <c r="I1" s="33"/>
      <c r="J1" s="35" t="s">
        <v>92</v>
      </c>
      <c r="K1" s="35"/>
      <c r="L1" s="35"/>
      <c r="M1" s="35"/>
      <c r="N1" s="35"/>
      <c r="O1" s="35"/>
      <c r="P1" s="35"/>
      <c r="Q1" s="35"/>
      <c r="R1" s="35"/>
      <c r="T1" s="35" t="s">
        <v>107</v>
      </c>
      <c r="U1" s="35"/>
      <c r="V1" s="35"/>
      <c r="W1" s="35"/>
      <c r="X1" s="35"/>
      <c r="Y1" s="35"/>
      <c r="Z1" s="35"/>
      <c r="AA1" s="35"/>
    </row>
    <row r="2" spans="1:27" ht="76.5" x14ac:dyDescent="0.25">
      <c r="A2" s="19"/>
      <c r="B2" s="19" t="s">
        <v>37</v>
      </c>
      <c r="C2" s="19" t="s">
        <v>84</v>
      </c>
      <c r="D2" s="31" t="s">
        <v>86</v>
      </c>
      <c r="E2" s="31" t="s">
        <v>87</v>
      </c>
      <c r="F2" s="31" t="s">
        <v>88</v>
      </c>
      <c r="G2" s="32" t="s">
        <v>89</v>
      </c>
      <c r="H2" s="32" t="s">
        <v>90</v>
      </c>
      <c r="J2" s="19"/>
      <c r="K2" s="19" t="s">
        <v>37</v>
      </c>
      <c r="L2" s="19" t="s">
        <v>84</v>
      </c>
      <c r="M2" s="19" t="s">
        <v>85</v>
      </c>
      <c r="N2" s="25" t="s">
        <v>86</v>
      </c>
      <c r="O2" s="25" t="s">
        <v>87</v>
      </c>
      <c r="P2" s="25" t="s">
        <v>88</v>
      </c>
      <c r="Q2" s="26" t="s">
        <v>89</v>
      </c>
      <c r="R2" s="26" t="s">
        <v>90</v>
      </c>
      <c r="T2" s="19"/>
      <c r="U2" s="19" t="s">
        <v>37</v>
      </c>
      <c r="V2" s="19" t="s">
        <v>84</v>
      </c>
      <c r="W2" s="25" t="s">
        <v>104</v>
      </c>
      <c r="X2" s="25" t="s">
        <v>105</v>
      </c>
      <c r="Y2" s="25" t="s">
        <v>88</v>
      </c>
      <c r="Z2" s="26" t="s">
        <v>89</v>
      </c>
      <c r="AA2" s="25" t="s">
        <v>90</v>
      </c>
    </row>
    <row r="3" spans="1:27" x14ac:dyDescent="0.25">
      <c r="A3" t="s">
        <v>93</v>
      </c>
      <c r="B3" s="20" t="s">
        <v>39</v>
      </c>
      <c r="C3" t="s">
        <v>48</v>
      </c>
      <c r="D3" s="27">
        <v>48.28</v>
      </c>
      <c r="E3" s="27">
        <v>18.309999999999999</v>
      </c>
      <c r="F3" s="27">
        <f>D3-E3</f>
        <v>29.970000000000002</v>
      </c>
      <c r="G3">
        <f t="shared" ref="G3:G22" si="0">(E3-D3)*100/D3</f>
        <v>-62.075393537696776</v>
      </c>
      <c r="H3">
        <f>G3*(-1)</f>
        <v>62.075393537696776</v>
      </c>
      <c r="J3" t="s">
        <v>38</v>
      </c>
      <c r="K3" s="20" t="s">
        <v>39</v>
      </c>
      <c r="L3" s="21" t="s">
        <v>57</v>
      </c>
      <c r="M3" s="21" t="s">
        <v>40</v>
      </c>
      <c r="N3" s="27">
        <v>67.02</v>
      </c>
      <c r="O3" s="28">
        <v>33.65</v>
      </c>
      <c r="P3" s="27">
        <f>N3-O3</f>
        <v>33.369999999999997</v>
      </c>
      <c r="Q3">
        <f>(O3-N3)*100/N3</f>
        <v>-49.791107132199336</v>
      </c>
      <c r="R3">
        <f>Q3*(-1)</f>
        <v>49.791107132199336</v>
      </c>
      <c r="T3" t="s">
        <v>38</v>
      </c>
      <c r="U3" s="20" t="s">
        <v>39</v>
      </c>
      <c r="V3" s="21" t="s">
        <v>54</v>
      </c>
      <c r="W3" s="27">
        <v>40.700000000000003</v>
      </c>
      <c r="X3">
        <v>17.59</v>
      </c>
      <c r="Y3" s="27">
        <f>W3-X3</f>
        <v>23.110000000000003</v>
      </c>
      <c r="Z3">
        <f>(X3-W3)*100/W3</f>
        <v>-56.78132678132679</v>
      </c>
      <c r="AA3">
        <f>Z3*(-1)</f>
        <v>56.78132678132679</v>
      </c>
    </row>
    <row r="4" spans="1:27" x14ac:dyDescent="0.25">
      <c r="A4" t="s">
        <v>94</v>
      </c>
      <c r="B4" s="20" t="s">
        <v>42</v>
      </c>
      <c r="C4" t="s">
        <v>66</v>
      </c>
      <c r="D4" s="27">
        <v>16.52</v>
      </c>
      <c r="E4" s="27">
        <v>3.69</v>
      </c>
      <c r="F4" s="27">
        <f t="shared" ref="F4:F43" si="1">D4-E4</f>
        <v>12.83</v>
      </c>
      <c r="G4">
        <f t="shared" si="0"/>
        <v>-77.663438256658594</v>
      </c>
      <c r="H4">
        <f t="shared" ref="H4:H43" si="2">G4*(-1)</f>
        <v>77.663438256658594</v>
      </c>
      <c r="J4" t="s">
        <v>41</v>
      </c>
      <c r="K4" s="22" t="s">
        <v>42</v>
      </c>
      <c r="L4" s="23" t="s">
        <v>48</v>
      </c>
      <c r="M4" s="23" t="s">
        <v>43</v>
      </c>
      <c r="N4" s="27">
        <v>70.14</v>
      </c>
      <c r="O4" s="28">
        <v>32.21</v>
      </c>
      <c r="P4" s="27">
        <f t="shared" ref="P4:P43" si="3">N4-O4</f>
        <v>37.93</v>
      </c>
      <c r="Q4">
        <f t="shared" ref="Q4:Q22" si="4">(O4-N4)*100/N4</f>
        <v>-54.077559167379526</v>
      </c>
      <c r="R4">
        <f t="shared" ref="R4:R43" si="5">Q4*(-1)</f>
        <v>54.077559167379526</v>
      </c>
      <c r="T4" t="s">
        <v>41</v>
      </c>
      <c r="U4" s="22" t="s">
        <v>42</v>
      </c>
      <c r="V4" s="23" t="s">
        <v>106</v>
      </c>
      <c r="W4" s="27">
        <v>38.89</v>
      </c>
      <c r="X4" s="34"/>
      <c r="Y4" s="27"/>
    </row>
    <row r="5" spans="1:27" x14ac:dyDescent="0.25">
      <c r="A5" t="s">
        <v>95</v>
      </c>
      <c r="B5" s="20" t="s">
        <v>45</v>
      </c>
      <c r="C5" t="s">
        <v>60</v>
      </c>
      <c r="D5" s="27">
        <v>51.22</v>
      </c>
      <c r="E5" s="27">
        <v>23.01</v>
      </c>
      <c r="F5" s="27">
        <f t="shared" si="1"/>
        <v>28.209999999999997</v>
      </c>
      <c r="G5">
        <f t="shared" si="0"/>
        <v>-55.076142131979687</v>
      </c>
      <c r="H5">
        <f t="shared" si="2"/>
        <v>55.076142131979687</v>
      </c>
      <c r="J5" t="s">
        <v>44</v>
      </c>
      <c r="K5" s="22" t="s">
        <v>45</v>
      </c>
      <c r="L5" s="23" t="s">
        <v>63</v>
      </c>
      <c r="M5" s="23" t="s">
        <v>46</v>
      </c>
      <c r="N5" s="27">
        <v>74.760000000000005</v>
      </c>
      <c r="O5" s="28">
        <v>28.84</v>
      </c>
      <c r="P5" s="27">
        <f t="shared" si="3"/>
        <v>45.92</v>
      </c>
      <c r="Q5">
        <f t="shared" si="4"/>
        <v>-61.423220973782769</v>
      </c>
      <c r="R5">
        <f t="shared" si="5"/>
        <v>61.423220973782769</v>
      </c>
      <c r="T5" t="s">
        <v>44</v>
      </c>
      <c r="U5" s="22" t="s">
        <v>45</v>
      </c>
      <c r="V5" s="23" t="s">
        <v>60</v>
      </c>
      <c r="W5" s="27">
        <v>42.14</v>
      </c>
      <c r="X5">
        <v>16.14</v>
      </c>
      <c r="Y5" s="27">
        <f t="shared" ref="Y5:Y43" si="6">W5-X5</f>
        <v>26</v>
      </c>
      <c r="Z5">
        <f t="shared" ref="Z5:Z22" si="7">(X5-W5)*100/W5</f>
        <v>-61.69909824394874</v>
      </c>
      <c r="AA5">
        <f t="shared" ref="AA5:AA43" si="8">Z5*(-1)</f>
        <v>61.69909824394874</v>
      </c>
    </row>
    <row r="6" spans="1:27" x14ac:dyDescent="0.25">
      <c r="A6" t="s">
        <v>96</v>
      </c>
      <c r="B6" s="20" t="s">
        <v>48</v>
      </c>
      <c r="C6" t="s">
        <v>42</v>
      </c>
      <c r="D6" s="27">
        <v>33.880000000000003</v>
      </c>
      <c r="E6" s="27">
        <v>1.23</v>
      </c>
      <c r="F6" s="27">
        <f t="shared" si="1"/>
        <v>32.650000000000006</v>
      </c>
      <c r="G6">
        <f t="shared" si="0"/>
        <v>-96.369539551357732</v>
      </c>
      <c r="H6">
        <f t="shared" si="2"/>
        <v>96.369539551357732</v>
      </c>
      <c r="J6" t="s">
        <v>47</v>
      </c>
      <c r="K6" s="22" t="s">
        <v>48</v>
      </c>
      <c r="L6" s="23" t="s">
        <v>54</v>
      </c>
      <c r="M6" s="23" t="s">
        <v>49</v>
      </c>
      <c r="N6" s="27">
        <v>57.93</v>
      </c>
      <c r="O6" s="28">
        <v>15.12</v>
      </c>
      <c r="P6" s="27">
        <f t="shared" si="3"/>
        <v>42.81</v>
      </c>
      <c r="Q6">
        <f t="shared" si="4"/>
        <v>-73.899533920248572</v>
      </c>
      <c r="R6">
        <f t="shared" si="5"/>
        <v>73.899533920248572</v>
      </c>
      <c r="T6" t="s">
        <v>47</v>
      </c>
      <c r="U6" s="22" t="s">
        <v>48</v>
      </c>
      <c r="V6" s="23" t="s">
        <v>63</v>
      </c>
      <c r="W6" s="27">
        <v>44.53</v>
      </c>
      <c r="X6">
        <v>27.23</v>
      </c>
      <c r="Y6" s="27">
        <f t="shared" si="6"/>
        <v>17.3</v>
      </c>
      <c r="Z6">
        <f t="shared" si="7"/>
        <v>-38.850213339321805</v>
      </c>
      <c r="AA6">
        <f t="shared" si="8"/>
        <v>38.850213339321805</v>
      </c>
    </row>
    <row r="7" spans="1:27" x14ac:dyDescent="0.25">
      <c r="A7" t="s">
        <v>97</v>
      </c>
      <c r="B7" s="20" t="s">
        <v>51</v>
      </c>
      <c r="C7" t="s">
        <v>57</v>
      </c>
      <c r="D7" s="27">
        <v>40.380000000000003</v>
      </c>
      <c r="E7" s="27">
        <v>19.86</v>
      </c>
      <c r="F7" s="27">
        <f t="shared" si="1"/>
        <v>20.520000000000003</v>
      </c>
      <c r="G7">
        <f t="shared" si="0"/>
        <v>-50.817236255572077</v>
      </c>
      <c r="H7">
        <f t="shared" si="2"/>
        <v>50.817236255572077</v>
      </c>
      <c r="J7" s="24" t="s">
        <v>50</v>
      </c>
      <c r="K7" s="22" t="s">
        <v>51</v>
      </c>
      <c r="L7" s="23" t="s">
        <v>66</v>
      </c>
      <c r="M7" s="23" t="s">
        <v>52</v>
      </c>
      <c r="N7" s="27">
        <v>84.72</v>
      </c>
      <c r="O7" s="28">
        <v>7.44</v>
      </c>
      <c r="P7" s="27">
        <f t="shared" si="3"/>
        <v>77.28</v>
      </c>
      <c r="Q7">
        <f t="shared" si="4"/>
        <v>-91.218130311614729</v>
      </c>
      <c r="R7">
        <f t="shared" si="5"/>
        <v>91.218130311614729</v>
      </c>
      <c r="T7" s="24" t="s">
        <v>50</v>
      </c>
      <c r="U7" s="22" t="s">
        <v>51</v>
      </c>
      <c r="V7" s="23" t="s">
        <v>42</v>
      </c>
      <c r="W7" s="27">
        <v>55.63</v>
      </c>
      <c r="X7" s="34">
        <v>26.22</v>
      </c>
      <c r="Y7" s="27">
        <f t="shared" si="6"/>
        <v>29.410000000000004</v>
      </c>
      <c r="Z7">
        <f t="shared" si="7"/>
        <v>-52.867158008268923</v>
      </c>
      <c r="AA7">
        <f t="shared" si="8"/>
        <v>52.867158008268923</v>
      </c>
    </row>
    <row r="8" spans="1:27" x14ac:dyDescent="0.25">
      <c r="A8" t="s">
        <v>98</v>
      </c>
      <c r="B8" s="20" t="s">
        <v>54</v>
      </c>
      <c r="C8" t="s">
        <v>63</v>
      </c>
      <c r="D8" s="27">
        <v>29.27</v>
      </c>
      <c r="E8" s="27">
        <v>2.46</v>
      </c>
      <c r="F8" s="27">
        <f t="shared" si="1"/>
        <v>26.81</v>
      </c>
      <c r="G8">
        <f t="shared" si="0"/>
        <v>-91.595490263067987</v>
      </c>
      <c r="H8">
        <f t="shared" si="2"/>
        <v>91.595490263067987</v>
      </c>
      <c r="J8" t="s">
        <v>53</v>
      </c>
      <c r="K8" s="22" t="s">
        <v>54</v>
      </c>
      <c r="L8" s="23" t="s">
        <v>39</v>
      </c>
      <c r="M8" s="23" t="s">
        <v>55</v>
      </c>
      <c r="N8" s="27">
        <v>52.56</v>
      </c>
      <c r="O8" s="28">
        <v>22.23</v>
      </c>
      <c r="P8" s="27">
        <f t="shared" si="3"/>
        <v>30.330000000000002</v>
      </c>
      <c r="Q8">
        <f t="shared" si="4"/>
        <v>-57.705479452054789</v>
      </c>
      <c r="R8">
        <f t="shared" si="5"/>
        <v>57.705479452054789</v>
      </c>
      <c r="T8" t="s">
        <v>53</v>
      </c>
      <c r="U8" s="22" t="s">
        <v>54</v>
      </c>
      <c r="V8" s="23" t="s">
        <v>48</v>
      </c>
      <c r="W8" s="27">
        <v>51.29</v>
      </c>
      <c r="X8">
        <v>5.0999999999999996</v>
      </c>
      <c r="Y8" s="27">
        <f t="shared" si="6"/>
        <v>46.19</v>
      </c>
      <c r="Z8">
        <f t="shared" si="7"/>
        <v>-90.056541236108401</v>
      </c>
      <c r="AA8">
        <f t="shared" si="8"/>
        <v>90.056541236108401</v>
      </c>
    </row>
    <row r="9" spans="1:27" x14ac:dyDescent="0.25">
      <c r="A9" t="s">
        <v>99</v>
      </c>
      <c r="B9" s="20" t="s">
        <v>57</v>
      </c>
      <c r="C9" t="s">
        <v>54</v>
      </c>
      <c r="D9" s="27">
        <v>35.46</v>
      </c>
      <c r="E9" s="27">
        <v>8.9700000000000006</v>
      </c>
      <c r="F9" s="27">
        <f t="shared" si="1"/>
        <v>26.490000000000002</v>
      </c>
      <c r="G9">
        <f t="shared" si="0"/>
        <v>-74.703891708967845</v>
      </c>
      <c r="H9">
        <f t="shared" si="2"/>
        <v>74.703891708967845</v>
      </c>
      <c r="J9" t="s">
        <v>56</v>
      </c>
      <c r="K9" s="22" t="s">
        <v>57</v>
      </c>
      <c r="L9" s="23" t="s">
        <v>51</v>
      </c>
      <c r="M9" s="23" t="s">
        <v>58</v>
      </c>
      <c r="N9" s="27">
        <v>62.72</v>
      </c>
      <c r="O9" s="28">
        <v>1.52</v>
      </c>
      <c r="P9" s="27">
        <f t="shared" si="3"/>
        <v>61.199999999999996</v>
      </c>
      <c r="Q9">
        <f t="shared" si="4"/>
        <v>-97.576530612244895</v>
      </c>
      <c r="R9">
        <f t="shared" si="5"/>
        <v>97.576530612244895</v>
      </c>
      <c r="T9" t="s">
        <v>56</v>
      </c>
      <c r="U9" s="22" t="s">
        <v>57</v>
      </c>
      <c r="V9" s="23" t="s">
        <v>45</v>
      </c>
      <c r="W9" s="27">
        <v>53.25</v>
      </c>
      <c r="X9" s="34">
        <v>19.84</v>
      </c>
      <c r="Y9" s="27">
        <f t="shared" si="6"/>
        <v>33.409999999999997</v>
      </c>
      <c r="Z9">
        <f t="shared" si="7"/>
        <v>-62.741784037558674</v>
      </c>
      <c r="AA9">
        <f t="shared" si="8"/>
        <v>62.741784037558674</v>
      </c>
    </row>
    <row r="10" spans="1:27" x14ac:dyDescent="0.25">
      <c r="A10" s="24" t="s">
        <v>100</v>
      </c>
      <c r="B10" s="22" t="s">
        <v>60</v>
      </c>
      <c r="C10" t="s">
        <v>51</v>
      </c>
      <c r="D10" s="27">
        <v>43.26</v>
      </c>
      <c r="E10" s="27">
        <v>22.61</v>
      </c>
      <c r="F10" s="27">
        <f t="shared" si="1"/>
        <v>20.65</v>
      </c>
      <c r="G10" s="24">
        <f t="shared" si="0"/>
        <v>-47.734627831715216</v>
      </c>
      <c r="H10">
        <f t="shared" si="2"/>
        <v>47.734627831715216</v>
      </c>
      <c r="J10" t="s">
        <v>59</v>
      </c>
      <c r="K10" s="22" t="s">
        <v>60</v>
      </c>
      <c r="L10" s="23" t="s">
        <v>42</v>
      </c>
      <c r="M10" s="23" t="s">
        <v>61</v>
      </c>
      <c r="N10" s="27">
        <v>50.33</v>
      </c>
      <c r="O10" s="28">
        <v>11.85</v>
      </c>
      <c r="P10" s="27">
        <f t="shared" si="3"/>
        <v>38.479999999999997</v>
      </c>
      <c r="Q10">
        <f t="shared" si="4"/>
        <v>-76.455394396979926</v>
      </c>
      <c r="R10">
        <f t="shared" si="5"/>
        <v>76.455394396979926</v>
      </c>
      <c r="T10" t="s">
        <v>59</v>
      </c>
      <c r="U10" s="22" t="s">
        <v>60</v>
      </c>
      <c r="V10" s="23" t="s">
        <v>39</v>
      </c>
      <c r="W10" s="27">
        <v>49</v>
      </c>
      <c r="X10">
        <v>17.37</v>
      </c>
      <c r="Y10" s="27">
        <f t="shared" si="6"/>
        <v>31.63</v>
      </c>
      <c r="Z10">
        <f t="shared" si="7"/>
        <v>-64.551020408163268</v>
      </c>
      <c r="AA10">
        <f t="shared" si="8"/>
        <v>64.551020408163268</v>
      </c>
    </row>
    <row r="11" spans="1:27" x14ac:dyDescent="0.25">
      <c r="A11" s="24" t="s">
        <v>101</v>
      </c>
      <c r="B11" s="22" t="s">
        <v>63</v>
      </c>
      <c r="C11" t="s">
        <v>45</v>
      </c>
      <c r="D11" s="27">
        <v>44.41</v>
      </c>
      <c r="E11" s="27">
        <v>16.010000000000002</v>
      </c>
      <c r="F11" s="27">
        <f t="shared" si="1"/>
        <v>28.399999999999995</v>
      </c>
      <c r="G11" s="24">
        <f t="shared" si="0"/>
        <v>-63.949560909705014</v>
      </c>
      <c r="H11">
        <f t="shared" si="2"/>
        <v>63.949560909705014</v>
      </c>
      <c r="J11" t="s">
        <v>62</v>
      </c>
      <c r="K11" s="22" t="s">
        <v>63</v>
      </c>
      <c r="L11" s="23" t="s">
        <v>45</v>
      </c>
      <c r="M11" s="23" t="s">
        <v>64</v>
      </c>
      <c r="N11" s="27">
        <v>65.180000000000007</v>
      </c>
      <c r="O11" s="28">
        <v>30.31</v>
      </c>
      <c r="P11" s="27">
        <f t="shared" si="3"/>
        <v>34.870000000000005</v>
      </c>
      <c r="Q11">
        <f t="shared" si="4"/>
        <v>-53.498005523166619</v>
      </c>
      <c r="R11">
        <f t="shared" si="5"/>
        <v>53.498005523166619</v>
      </c>
      <c r="T11" t="s">
        <v>62</v>
      </c>
      <c r="U11" s="22" t="s">
        <v>63</v>
      </c>
      <c r="V11" s="23" t="s">
        <v>57</v>
      </c>
      <c r="W11" s="27">
        <v>43.14</v>
      </c>
      <c r="X11" s="34">
        <v>20.75</v>
      </c>
      <c r="Y11" s="27">
        <f t="shared" si="6"/>
        <v>22.39</v>
      </c>
      <c r="Z11">
        <f t="shared" si="7"/>
        <v>-51.900788131664349</v>
      </c>
      <c r="AA11">
        <f t="shared" si="8"/>
        <v>51.900788131664349</v>
      </c>
    </row>
    <row r="12" spans="1:27" x14ac:dyDescent="0.25">
      <c r="A12" s="24" t="s">
        <v>102</v>
      </c>
      <c r="B12" s="22" t="s">
        <v>66</v>
      </c>
      <c r="C12" t="s">
        <v>39</v>
      </c>
      <c r="D12" s="27">
        <v>36.43</v>
      </c>
      <c r="E12" s="27">
        <v>2.46</v>
      </c>
      <c r="F12" s="27">
        <f t="shared" si="1"/>
        <v>33.97</v>
      </c>
      <c r="G12" s="24">
        <f t="shared" si="0"/>
        <v>-93.247323634367277</v>
      </c>
      <c r="H12">
        <f t="shared" si="2"/>
        <v>93.247323634367277</v>
      </c>
      <c r="J12" s="24" t="s">
        <v>65</v>
      </c>
      <c r="K12" s="22" t="s">
        <v>66</v>
      </c>
      <c r="L12" s="23" t="s">
        <v>60</v>
      </c>
      <c r="M12" s="23" t="s">
        <v>67</v>
      </c>
      <c r="N12" s="27">
        <v>64.67</v>
      </c>
      <c r="O12" s="28">
        <v>14.73</v>
      </c>
      <c r="P12" s="27">
        <f t="shared" si="3"/>
        <v>49.94</v>
      </c>
      <c r="Q12">
        <f t="shared" si="4"/>
        <v>-77.222823565795579</v>
      </c>
      <c r="R12">
        <f t="shared" si="5"/>
        <v>77.222823565795579</v>
      </c>
      <c r="T12" s="24" t="s">
        <v>65</v>
      </c>
      <c r="U12" s="22" t="s">
        <v>66</v>
      </c>
      <c r="V12" s="23" t="s">
        <v>51</v>
      </c>
      <c r="W12" s="27">
        <v>49.87</v>
      </c>
      <c r="X12">
        <v>17.239999999999998</v>
      </c>
      <c r="Y12" s="27">
        <f t="shared" si="6"/>
        <v>32.629999999999995</v>
      </c>
      <c r="Z12">
        <f t="shared" si="7"/>
        <v>-65.430118307599756</v>
      </c>
      <c r="AA12">
        <f t="shared" si="8"/>
        <v>65.430118307599756</v>
      </c>
    </row>
    <row r="13" spans="1:27" x14ac:dyDescent="0.25">
      <c r="A13" s="24" t="s">
        <v>93</v>
      </c>
      <c r="B13" s="22" t="s">
        <v>39</v>
      </c>
      <c r="C13" t="s">
        <v>48</v>
      </c>
      <c r="D13" s="27">
        <v>45.29</v>
      </c>
      <c r="E13" s="27">
        <v>5.08</v>
      </c>
      <c r="F13" s="27">
        <f t="shared" si="1"/>
        <v>40.21</v>
      </c>
      <c r="G13" s="24">
        <f t="shared" si="0"/>
        <v>-88.783395893133147</v>
      </c>
      <c r="H13">
        <f t="shared" si="2"/>
        <v>88.783395893133147</v>
      </c>
      <c r="J13" s="24" t="s">
        <v>38</v>
      </c>
      <c r="K13" s="22" t="s">
        <v>39</v>
      </c>
      <c r="L13" s="21" t="s">
        <v>57</v>
      </c>
      <c r="M13" s="21" t="s">
        <v>40</v>
      </c>
      <c r="N13" s="27">
        <v>72.87</v>
      </c>
      <c r="O13" s="28">
        <v>19.32</v>
      </c>
      <c r="P13" s="27">
        <f t="shared" si="3"/>
        <v>53.550000000000004</v>
      </c>
      <c r="Q13">
        <f t="shared" si="4"/>
        <v>-73.487031700288185</v>
      </c>
      <c r="R13">
        <f t="shared" si="5"/>
        <v>73.487031700288185</v>
      </c>
      <c r="T13" s="24" t="s">
        <v>38</v>
      </c>
      <c r="U13" s="22" t="s">
        <v>39</v>
      </c>
      <c r="V13" s="21" t="s">
        <v>54</v>
      </c>
      <c r="W13" s="27">
        <v>39.74</v>
      </c>
      <c r="X13">
        <v>25.03</v>
      </c>
      <c r="Y13" s="27">
        <f t="shared" si="6"/>
        <v>14.71</v>
      </c>
      <c r="Z13">
        <f t="shared" si="7"/>
        <v>-37.015601409159537</v>
      </c>
      <c r="AA13">
        <f t="shared" si="8"/>
        <v>37.015601409159537</v>
      </c>
    </row>
    <row r="14" spans="1:27" x14ac:dyDescent="0.25">
      <c r="A14" s="24" t="s">
        <v>94</v>
      </c>
      <c r="B14" s="22" t="s">
        <v>42</v>
      </c>
      <c r="C14" t="s">
        <v>66</v>
      </c>
      <c r="D14" s="27">
        <v>19.899999999999999</v>
      </c>
      <c r="E14" s="27">
        <v>4.93</v>
      </c>
      <c r="F14" s="27">
        <f t="shared" si="1"/>
        <v>14.969999999999999</v>
      </c>
      <c r="G14" s="24">
        <f t="shared" si="0"/>
        <v>-75.226130653266338</v>
      </c>
      <c r="H14">
        <f t="shared" si="2"/>
        <v>75.226130653266338</v>
      </c>
      <c r="J14" s="24" t="s">
        <v>41</v>
      </c>
      <c r="K14" s="22" t="s">
        <v>42</v>
      </c>
      <c r="L14" s="23" t="s">
        <v>48</v>
      </c>
      <c r="M14" s="23" t="s">
        <v>43</v>
      </c>
      <c r="N14" s="27">
        <v>64.040000000000006</v>
      </c>
      <c r="O14" s="28">
        <v>28.11</v>
      </c>
      <c r="P14" s="27">
        <f t="shared" si="3"/>
        <v>35.930000000000007</v>
      </c>
      <c r="Q14">
        <f t="shared" si="4"/>
        <v>-56.105559025609004</v>
      </c>
      <c r="R14">
        <f t="shared" si="5"/>
        <v>56.105559025609004</v>
      </c>
      <c r="T14" s="24" t="s">
        <v>41</v>
      </c>
      <c r="U14" s="22" t="s">
        <v>42</v>
      </c>
      <c r="V14" s="23" t="s">
        <v>106</v>
      </c>
      <c r="W14" s="27">
        <v>29.58</v>
      </c>
      <c r="Y14" s="27"/>
    </row>
    <row r="15" spans="1:27" x14ac:dyDescent="0.25">
      <c r="A15" s="24" t="s">
        <v>95</v>
      </c>
      <c r="B15" s="22" t="s">
        <v>45</v>
      </c>
      <c r="C15" t="s">
        <v>60</v>
      </c>
      <c r="D15" s="27">
        <v>42.85</v>
      </c>
      <c r="E15" s="27">
        <v>22.33</v>
      </c>
      <c r="F15" s="27">
        <f t="shared" si="1"/>
        <v>20.520000000000003</v>
      </c>
      <c r="G15" s="24">
        <f t="shared" si="0"/>
        <v>-47.887981330221713</v>
      </c>
      <c r="H15">
        <f t="shared" si="2"/>
        <v>47.887981330221713</v>
      </c>
      <c r="J15" s="24" t="s">
        <v>44</v>
      </c>
      <c r="K15" s="22" t="s">
        <v>45</v>
      </c>
      <c r="L15" s="23" t="s">
        <v>63</v>
      </c>
      <c r="M15" s="23" t="s">
        <v>46</v>
      </c>
      <c r="N15" s="27">
        <v>65.180000000000007</v>
      </c>
      <c r="O15" s="28">
        <v>17.61</v>
      </c>
      <c r="P15" s="27">
        <f t="shared" si="3"/>
        <v>47.570000000000007</v>
      </c>
      <c r="Q15">
        <f t="shared" si="4"/>
        <v>-72.982509972384179</v>
      </c>
      <c r="R15">
        <f t="shared" si="5"/>
        <v>72.982509972384179</v>
      </c>
      <c r="T15" s="24" t="s">
        <v>44</v>
      </c>
      <c r="U15" s="22" t="s">
        <v>45</v>
      </c>
      <c r="V15" s="23" t="s">
        <v>60</v>
      </c>
      <c r="W15" s="27">
        <v>30.4</v>
      </c>
      <c r="X15">
        <v>8.3000000000000007</v>
      </c>
      <c r="Y15" s="27">
        <f t="shared" si="6"/>
        <v>22.099999999999998</v>
      </c>
      <c r="Z15">
        <f t="shared" si="7"/>
        <v>-72.69736842105263</v>
      </c>
      <c r="AA15">
        <f t="shared" si="8"/>
        <v>72.69736842105263</v>
      </c>
    </row>
    <row r="16" spans="1:27" x14ac:dyDescent="0.25">
      <c r="A16" s="24" t="s">
        <v>96</v>
      </c>
      <c r="B16" s="22" t="s">
        <v>48</v>
      </c>
      <c r="C16" t="s">
        <v>42</v>
      </c>
      <c r="D16" s="27">
        <v>25.45</v>
      </c>
      <c r="E16" s="27">
        <v>3.69</v>
      </c>
      <c r="F16" s="27">
        <f t="shared" si="1"/>
        <v>21.759999999999998</v>
      </c>
      <c r="G16" s="24">
        <f t="shared" si="0"/>
        <v>-85.500982318271127</v>
      </c>
      <c r="H16">
        <f t="shared" si="2"/>
        <v>85.500982318271127</v>
      </c>
      <c r="J16" s="24" t="s">
        <v>47</v>
      </c>
      <c r="K16" s="22" t="s">
        <v>48</v>
      </c>
      <c r="L16" s="23" t="s">
        <v>54</v>
      </c>
      <c r="M16" s="23" t="s">
        <v>49</v>
      </c>
      <c r="N16" s="27">
        <v>64.67</v>
      </c>
      <c r="O16" s="28">
        <v>8.36</v>
      </c>
      <c r="P16" s="27">
        <f t="shared" si="3"/>
        <v>56.31</v>
      </c>
      <c r="Q16">
        <f t="shared" si="4"/>
        <v>-87.072831297355805</v>
      </c>
      <c r="R16">
        <f t="shared" si="5"/>
        <v>87.072831297355805</v>
      </c>
      <c r="T16" s="24" t="s">
        <v>47</v>
      </c>
      <c r="U16" s="22" t="s">
        <v>48</v>
      </c>
      <c r="V16" s="23" t="s">
        <v>63</v>
      </c>
      <c r="W16" s="27">
        <v>40.5</v>
      </c>
      <c r="X16" s="34">
        <v>25.91</v>
      </c>
      <c r="Y16" s="27">
        <f t="shared" si="6"/>
        <v>14.59</v>
      </c>
      <c r="Z16">
        <f t="shared" si="7"/>
        <v>-36.02469135802469</v>
      </c>
      <c r="AA16">
        <f t="shared" si="8"/>
        <v>36.02469135802469</v>
      </c>
    </row>
    <row r="17" spans="1:27" x14ac:dyDescent="0.25">
      <c r="A17" s="24" t="s">
        <v>97</v>
      </c>
      <c r="B17" s="22" t="s">
        <v>51</v>
      </c>
      <c r="C17" t="s">
        <v>57</v>
      </c>
      <c r="D17" s="27">
        <v>37.78</v>
      </c>
      <c r="E17" s="27">
        <v>20.3</v>
      </c>
      <c r="F17" s="27">
        <f t="shared" si="1"/>
        <v>17.48</v>
      </c>
      <c r="G17" s="24">
        <f t="shared" si="0"/>
        <v>-46.267866596082584</v>
      </c>
      <c r="H17">
        <f t="shared" si="2"/>
        <v>46.267866596082584</v>
      </c>
      <c r="J17" s="24" t="s">
        <v>50</v>
      </c>
      <c r="K17" s="22" t="s">
        <v>51</v>
      </c>
      <c r="L17" s="23" t="s">
        <v>66</v>
      </c>
      <c r="M17" s="23" t="s">
        <v>52</v>
      </c>
      <c r="N17" s="27">
        <v>61.9</v>
      </c>
      <c r="O17" s="28">
        <v>27.090000000000003</v>
      </c>
      <c r="P17" s="27">
        <f t="shared" si="3"/>
        <v>34.809999999999995</v>
      </c>
      <c r="Q17">
        <f t="shared" si="4"/>
        <v>-56.235864297253627</v>
      </c>
      <c r="R17">
        <f t="shared" si="5"/>
        <v>56.235864297253627</v>
      </c>
      <c r="T17" s="24" t="s">
        <v>50</v>
      </c>
      <c r="U17" s="22" t="s">
        <v>51</v>
      </c>
      <c r="V17" s="23" t="s">
        <v>42</v>
      </c>
      <c r="W17" s="27">
        <v>32.090000000000003</v>
      </c>
      <c r="X17">
        <v>9.93</v>
      </c>
      <c r="Y17" s="27">
        <f t="shared" si="6"/>
        <v>22.160000000000004</v>
      </c>
      <c r="Z17">
        <f t="shared" si="7"/>
        <v>-69.055780617014648</v>
      </c>
      <c r="AA17">
        <f t="shared" si="8"/>
        <v>69.055780617014648</v>
      </c>
    </row>
    <row r="18" spans="1:27" x14ac:dyDescent="0.25">
      <c r="A18" s="24" t="s">
        <v>98</v>
      </c>
      <c r="B18" s="22" t="s">
        <v>54</v>
      </c>
      <c r="C18" t="s">
        <v>63</v>
      </c>
      <c r="D18" s="27">
        <v>33.299999999999997</v>
      </c>
      <c r="E18" s="27">
        <v>5.08</v>
      </c>
      <c r="F18" s="27">
        <f t="shared" si="1"/>
        <v>28.22</v>
      </c>
      <c r="G18" s="24">
        <f t="shared" si="0"/>
        <v>-84.74474474474475</v>
      </c>
      <c r="H18">
        <f t="shared" si="2"/>
        <v>84.74474474474475</v>
      </c>
      <c r="J18" s="24" t="s">
        <v>53</v>
      </c>
      <c r="K18" s="22" t="s">
        <v>54</v>
      </c>
      <c r="L18" s="23" t="s">
        <v>39</v>
      </c>
      <c r="M18" s="23" t="s">
        <v>55</v>
      </c>
      <c r="N18" s="27">
        <v>62.85</v>
      </c>
      <c r="O18" s="28">
        <v>28.590000000000003</v>
      </c>
      <c r="P18" s="27">
        <f t="shared" si="3"/>
        <v>34.26</v>
      </c>
      <c r="Q18">
        <f t="shared" si="4"/>
        <v>-54.510739856801905</v>
      </c>
      <c r="R18">
        <f t="shared" si="5"/>
        <v>54.510739856801905</v>
      </c>
      <c r="T18" s="24" t="s">
        <v>53</v>
      </c>
      <c r="U18" s="22" t="s">
        <v>54</v>
      </c>
      <c r="V18" s="23" t="s">
        <v>48</v>
      </c>
      <c r="W18" s="27">
        <v>33.630000000000003</v>
      </c>
      <c r="X18" s="34">
        <v>20.149999999999999</v>
      </c>
      <c r="Y18" s="27">
        <f t="shared" si="6"/>
        <v>13.480000000000004</v>
      </c>
      <c r="Z18">
        <f t="shared" si="7"/>
        <v>-40.083258994944998</v>
      </c>
      <c r="AA18">
        <f t="shared" si="8"/>
        <v>40.083258994944998</v>
      </c>
    </row>
    <row r="19" spans="1:27" x14ac:dyDescent="0.25">
      <c r="A19" s="24" t="s">
        <v>99</v>
      </c>
      <c r="B19" s="22" t="s">
        <v>57</v>
      </c>
      <c r="C19" t="s">
        <v>54</v>
      </c>
      <c r="D19" s="27">
        <v>39.14</v>
      </c>
      <c r="E19" s="27">
        <v>6.16</v>
      </c>
      <c r="F19" s="27">
        <f t="shared" si="1"/>
        <v>32.980000000000004</v>
      </c>
      <c r="G19" s="24">
        <f t="shared" si="0"/>
        <v>-84.261624936126736</v>
      </c>
      <c r="H19">
        <f t="shared" si="2"/>
        <v>84.261624936126736</v>
      </c>
      <c r="J19" s="24" t="s">
        <v>56</v>
      </c>
      <c r="K19" s="22" t="s">
        <v>57</v>
      </c>
      <c r="L19" s="23" t="s">
        <v>51</v>
      </c>
      <c r="M19" s="23" t="s">
        <v>58</v>
      </c>
      <c r="N19" s="27">
        <v>56.24</v>
      </c>
      <c r="O19" s="28">
        <v>21.47</v>
      </c>
      <c r="P19" s="27">
        <f t="shared" si="3"/>
        <v>34.770000000000003</v>
      </c>
      <c r="Q19">
        <f t="shared" si="4"/>
        <v>-61.82432432432433</v>
      </c>
      <c r="R19">
        <f t="shared" si="5"/>
        <v>61.82432432432433</v>
      </c>
      <c r="T19" s="24" t="s">
        <v>56</v>
      </c>
      <c r="U19" s="22" t="s">
        <v>57</v>
      </c>
      <c r="V19" s="23" t="s">
        <v>45</v>
      </c>
      <c r="W19" s="27">
        <v>58.2</v>
      </c>
      <c r="X19">
        <v>14.9</v>
      </c>
      <c r="Y19" s="27">
        <f t="shared" si="6"/>
        <v>43.300000000000004</v>
      </c>
      <c r="Z19">
        <f t="shared" si="7"/>
        <v>-74.398625429553263</v>
      </c>
      <c r="AA19">
        <f t="shared" si="8"/>
        <v>74.398625429553263</v>
      </c>
    </row>
    <row r="20" spans="1:27" x14ac:dyDescent="0.25">
      <c r="A20" s="24" t="s">
        <v>100</v>
      </c>
      <c r="B20" s="22" t="s">
        <v>60</v>
      </c>
      <c r="C20" t="s">
        <v>51</v>
      </c>
      <c r="D20" s="27">
        <v>41.76</v>
      </c>
      <c r="E20" s="27">
        <v>15.98</v>
      </c>
      <c r="F20" s="27">
        <f t="shared" si="1"/>
        <v>25.779999999999998</v>
      </c>
      <c r="G20" s="24">
        <f t="shared" si="0"/>
        <v>-61.733716475095775</v>
      </c>
      <c r="H20">
        <f t="shared" si="2"/>
        <v>61.733716475095775</v>
      </c>
      <c r="J20" s="24" t="s">
        <v>59</v>
      </c>
      <c r="K20" s="22" t="s">
        <v>60</v>
      </c>
      <c r="L20" s="23" t="s">
        <v>42</v>
      </c>
      <c r="M20" s="23" t="s">
        <v>61</v>
      </c>
      <c r="N20" s="27">
        <v>55.24</v>
      </c>
      <c r="O20" s="28">
        <v>13.12</v>
      </c>
      <c r="P20" s="27">
        <f t="shared" si="3"/>
        <v>42.120000000000005</v>
      </c>
      <c r="Q20">
        <f t="shared" si="4"/>
        <v>-76.249094858797974</v>
      </c>
      <c r="R20">
        <f t="shared" si="5"/>
        <v>76.249094858797974</v>
      </c>
      <c r="T20" s="24" t="s">
        <v>59</v>
      </c>
      <c r="U20" s="22" t="s">
        <v>60</v>
      </c>
      <c r="V20" s="23" t="s">
        <v>39</v>
      </c>
      <c r="W20" s="27">
        <v>41.07</v>
      </c>
      <c r="X20" s="34">
        <v>12.62</v>
      </c>
      <c r="Y20" s="27">
        <f t="shared" si="6"/>
        <v>28.450000000000003</v>
      </c>
      <c r="Z20">
        <f t="shared" si="7"/>
        <v>-69.271974677380086</v>
      </c>
      <c r="AA20">
        <f t="shared" si="8"/>
        <v>69.271974677380086</v>
      </c>
    </row>
    <row r="21" spans="1:27" x14ac:dyDescent="0.25">
      <c r="A21" s="24" t="s">
        <v>101</v>
      </c>
      <c r="B21" s="22" t="s">
        <v>63</v>
      </c>
      <c r="C21" t="s">
        <v>45</v>
      </c>
      <c r="D21" s="27">
        <v>44.01</v>
      </c>
      <c r="E21" s="27">
        <v>4.93</v>
      </c>
      <c r="F21" s="27">
        <f t="shared" si="1"/>
        <v>39.08</v>
      </c>
      <c r="G21" s="24">
        <f t="shared" si="0"/>
        <v>-88.798000454442175</v>
      </c>
      <c r="H21">
        <f t="shared" si="2"/>
        <v>88.798000454442175</v>
      </c>
      <c r="J21" s="24" t="s">
        <v>62</v>
      </c>
      <c r="K21" s="22" t="s">
        <v>63</v>
      </c>
      <c r="L21" s="23" t="s">
        <v>45</v>
      </c>
      <c r="M21" s="23" t="s">
        <v>64</v>
      </c>
      <c r="N21" s="27">
        <v>79.900000000000006</v>
      </c>
      <c r="O21" s="28">
        <v>33.119999999999997</v>
      </c>
      <c r="P21" s="27">
        <f t="shared" si="3"/>
        <v>46.780000000000008</v>
      </c>
      <c r="Q21">
        <f t="shared" si="4"/>
        <v>-58.548185231539435</v>
      </c>
      <c r="R21">
        <f t="shared" si="5"/>
        <v>58.548185231539435</v>
      </c>
      <c r="T21" s="24" t="s">
        <v>62</v>
      </c>
      <c r="U21" s="22" t="s">
        <v>63</v>
      </c>
      <c r="V21" s="23" t="s">
        <v>57</v>
      </c>
      <c r="W21" s="27">
        <v>32.090000000000003</v>
      </c>
      <c r="X21">
        <v>16.02</v>
      </c>
      <c r="Y21" s="27">
        <f t="shared" si="6"/>
        <v>16.070000000000004</v>
      </c>
      <c r="Z21">
        <f t="shared" si="7"/>
        <v>-50.077905889685269</v>
      </c>
      <c r="AA21">
        <f t="shared" si="8"/>
        <v>50.077905889685269</v>
      </c>
    </row>
    <row r="22" spans="1:27" x14ac:dyDescent="0.25">
      <c r="A22" s="24" t="s">
        <v>102</v>
      </c>
      <c r="B22" s="22" t="s">
        <v>66</v>
      </c>
      <c r="C22" t="s">
        <v>39</v>
      </c>
      <c r="D22" s="27">
        <v>39.369999999999997</v>
      </c>
      <c r="E22" s="27">
        <v>18.64</v>
      </c>
      <c r="F22" s="27">
        <f t="shared" si="1"/>
        <v>20.729999999999997</v>
      </c>
      <c r="G22" s="24">
        <f t="shared" si="0"/>
        <v>-52.65430530861061</v>
      </c>
      <c r="H22">
        <f t="shared" si="2"/>
        <v>52.65430530861061</v>
      </c>
      <c r="J22" s="24" t="s">
        <v>65</v>
      </c>
      <c r="K22" s="22" t="s">
        <v>66</v>
      </c>
      <c r="L22" s="23" t="s">
        <v>60</v>
      </c>
      <c r="M22" s="23" t="s">
        <v>67</v>
      </c>
      <c r="N22" s="27">
        <v>63.66</v>
      </c>
      <c r="O22" s="28">
        <v>30.36</v>
      </c>
      <c r="P22" s="27">
        <f t="shared" si="3"/>
        <v>33.299999999999997</v>
      </c>
      <c r="Q22">
        <f t="shared" si="4"/>
        <v>-52.309142318567382</v>
      </c>
      <c r="R22">
        <f t="shared" si="5"/>
        <v>52.309142318567382</v>
      </c>
      <c r="T22" s="24" t="s">
        <v>65</v>
      </c>
      <c r="U22" s="22" t="s">
        <v>66</v>
      </c>
      <c r="V22" s="23" t="s">
        <v>51</v>
      </c>
      <c r="W22" s="27">
        <v>35.58</v>
      </c>
      <c r="X22" s="34">
        <v>6.19</v>
      </c>
      <c r="Y22" s="27">
        <f t="shared" si="6"/>
        <v>29.389999999999997</v>
      </c>
      <c r="Z22">
        <f t="shared" si="7"/>
        <v>-82.602585722315894</v>
      </c>
      <c r="AA22">
        <f t="shared" si="8"/>
        <v>82.602585722315894</v>
      </c>
    </row>
    <row r="23" spans="1:27" x14ac:dyDescent="0.25">
      <c r="F23" s="27"/>
      <c r="K23" s="24"/>
      <c r="L23" s="24"/>
      <c r="M23" s="24"/>
      <c r="N23" s="29"/>
      <c r="O23" s="30"/>
      <c r="P23" s="27"/>
      <c r="U23" s="24"/>
      <c r="V23" s="24"/>
      <c r="W23" s="29"/>
      <c r="X23" s="29"/>
      <c r="Y23" s="27"/>
    </row>
    <row r="24" spans="1:27" x14ac:dyDescent="0.25">
      <c r="A24" t="s">
        <v>68</v>
      </c>
      <c r="B24" s="20" t="s">
        <v>39</v>
      </c>
      <c r="C24" s="21" t="s">
        <v>51</v>
      </c>
      <c r="D24" s="27">
        <v>24.54</v>
      </c>
      <c r="E24" s="27">
        <v>1.85</v>
      </c>
      <c r="F24" s="27">
        <f t="shared" si="1"/>
        <v>22.689999999999998</v>
      </c>
      <c r="G24">
        <f>(E24-D24)*100/D24</f>
        <v>-92.46128769356153</v>
      </c>
      <c r="H24">
        <f t="shared" si="2"/>
        <v>92.46128769356153</v>
      </c>
      <c r="J24" t="s">
        <v>68</v>
      </c>
      <c r="K24" s="22" t="s">
        <v>39</v>
      </c>
      <c r="L24" s="23" t="s">
        <v>57</v>
      </c>
      <c r="M24" s="23" t="s">
        <v>48</v>
      </c>
      <c r="N24" s="27">
        <v>77.62</v>
      </c>
      <c r="O24" s="28">
        <v>36.22</v>
      </c>
      <c r="P24" s="27">
        <f t="shared" si="3"/>
        <v>41.400000000000006</v>
      </c>
      <c r="Q24">
        <f>(O24-N24)*100/N24</f>
        <v>-53.336768874001557</v>
      </c>
      <c r="R24">
        <f t="shared" si="5"/>
        <v>53.336768874001557</v>
      </c>
      <c r="T24" t="s">
        <v>68</v>
      </c>
      <c r="U24" s="22" t="s">
        <v>39</v>
      </c>
      <c r="V24" s="23" t="s">
        <v>39</v>
      </c>
      <c r="W24" s="27">
        <v>41.24</v>
      </c>
      <c r="X24" s="29">
        <v>6.04</v>
      </c>
      <c r="Y24" s="27">
        <f t="shared" si="6"/>
        <v>35.200000000000003</v>
      </c>
      <c r="Z24">
        <f>(X24-W24)*100/W24</f>
        <v>-85.354025218234725</v>
      </c>
      <c r="AA24">
        <f t="shared" si="8"/>
        <v>85.354025218234725</v>
      </c>
    </row>
    <row r="25" spans="1:27" x14ac:dyDescent="0.25">
      <c r="A25" t="s">
        <v>69</v>
      </c>
      <c r="B25" s="20" t="s">
        <v>42</v>
      </c>
      <c r="C25" s="21" t="s">
        <v>42</v>
      </c>
      <c r="D25" s="27">
        <v>35.9</v>
      </c>
      <c r="E25" s="27">
        <v>9.93</v>
      </c>
      <c r="F25" s="27">
        <f t="shared" si="1"/>
        <v>25.97</v>
      </c>
      <c r="G25">
        <f>(E25-D25)*100/D25</f>
        <v>-72.33983286908078</v>
      </c>
      <c r="H25">
        <f t="shared" si="2"/>
        <v>72.33983286908078</v>
      </c>
      <c r="J25" t="s">
        <v>69</v>
      </c>
      <c r="K25" s="22" t="s">
        <v>42</v>
      </c>
      <c r="L25" s="23" t="s">
        <v>54</v>
      </c>
      <c r="M25" s="23" t="s">
        <v>42</v>
      </c>
      <c r="N25" s="27">
        <v>63.24</v>
      </c>
      <c r="O25" s="28">
        <v>19.63</v>
      </c>
      <c r="P25" s="27">
        <f t="shared" si="3"/>
        <v>43.61</v>
      </c>
      <c r="Q25">
        <f>(O25-N25)*100/N25</f>
        <v>-68.959519291587597</v>
      </c>
      <c r="R25">
        <f t="shared" si="5"/>
        <v>68.959519291587597</v>
      </c>
      <c r="T25" t="s">
        <v>69</v>
      </c>
      <c r="U25" s="22" t="s">
        <v>42</v>
      </c>
      <c r="V25" s="23" t="s">
        <v>63</v>
      </c>
      <c r="W25" s="27">
        <v>59.17</v>
      </c>
      <c r="X25" s="27">
        <v>25.45</v>
      </c>
      <c r="Y25" s="27">
        <f t="shared" si="6"/>
        <v>33.72</v>
      </c>
      <c r="Z25">
        <f>(X25-W25)*100/W25</f>
        <v>-56.988338685144498</v>
      </c>
      <c r="AA25">
        <f t="shared" si="8"/>
        <v>56.988338685144498</v>
      </c>
    </row>
    <row r="26" spans="1:27" x14ac:dyDescent="0.25">
      <c r="A26" t="s">
        <v>70</v>
      </c>
      <c r="B26" s="20" t="s">
        <v>45</v>
      </c>
      <c r="C26" s="21" t="s">
        <v>60</v>
      </c>
      <c r="D26" s="27">
        <v>43.5</v>
      </c>
      <c r="E26" s="27">
        <v>15.89</v>
      </c>
      <c r="F26" s="27">
        <f t="shared" si="1"/>
        <v>27.61</v>
      </c>
      <c r="G26">
        <f>(E26-D26)*100/D26</f>
        <v>-63.47126436781609</v>
      </c>
      <c r="H26">
        <f t="shared" si="2"/>
        <v>63.47126436781609</v>
      </c>
      <c r="J26" t="s">
        <v>70</v>
      </c>
      <c r="K26" s="22" t="s">
        <v>45</v>
      </c>
      <c r="L26" s="23" t="s">
        <v>91</v>
      </c>
      <c r="M26" s="23"/>
      <c r="N26" s="27">
        <v>61.36</v>
      </c>
      <c r="O26" s="30"/>
      <c r="P26" s="27"/>
      <c r="T26" t="s">
        <v>70</v>
      </c>
      <c r="U26" s="22" t="s">
        <v>45</v>
      </c>
      <c r="V26" s="23" t="s">
        <v>48</v>
      </c>
      <c r="W26" s="27">
        <v>42.81</v>
      </c>
      <c r="X26" s="27">
        <v>14.26</v>
      </c>
      <c r="Y26" s="27">
        <f t="shared" si="6"/>
        <v>28.550000000000004</v>
      </c>
      <c r="Z26">
        <f t="shared" ref="Z26:Z43" si="9">(X26-W26)*100/W26</f>
        <v>-66.690025694931094</v>
      </c>
      <c r="AA26">
        <f t="shared" si="8"/>
        <v>66.690025694931094</v>
      </c>
    </row>
    <row r="27" spans="1:27" x14ac:dyDescent="0.25">
      <c r="A27" t="s">
        <v>71</v>
      </c>
      <c r="B27" s="20" t="s">
        <v>48</v>
      </c>
      <c r="C27" s="21" t="s">
        <v>57</v>
      </c>
      <c r="D27" s="27">
        <v>30.47</v>
      </c>
      <c r="E27" s="27">
        <v>11.12</v>
      </c>
      <c r="F27" s="27">
        <f t="shared" si="1"/>
        <v>19.350000000000001</v>
      </c>
      <c r="G27">
        <f>(E27-D27)*100/D27</f>
        <v>-63.505086970790948</v>
      </c>
      <c r="H27">
        <f t="shared" si="2"/>
        <v>63.505086970790948</v>
      </c>
      <c r="J27" t="s">
        <v>71</v>
      </c>
      <c r="K27" s="22" t="s">
        <v>48</v>
      </c>
      <c r="L27" s="23" t="s">
        <v>91</v>
      </c>
      <c r="M27" s="23"/>
      <c r="N27" s="27">
        <v>47.33</v>
      </c>
      <c r="O27" s="30"/>
      <c r="P27" s="27"/>
      <c r="T27" t="s">
        <v>71</v>
      </c>
      <c r="U27" s="22" t="s">
        <v>48</v>
      </c>
      <c r="V27" s="23" t="s">
        <v>42</v>
      </c>
      <c r="W27" s="27">
        <v>63.42</v>
      </c>
      <c r="X27" s="27">
        <v>13.61</v>
      </c>
      <c r="Y27" s="27">
        <f t="shared" si="6"/>
        <v>49.81</v>
      </c>
      <c r="Z27">
        <f t="shared" si="9"/>
        <v>-78.539892778303368</v>
      </c>
      <c r="AA27">
        <f t="shared" si="8"/>
        <v>78.539892778303368</v>
      </c>
    </row>
    <row r="28" spans="1:27" x14ac:dyDescent="0.25">
      <c r="A28" t="s">
        <v>72</v>
      </c>
      <c r="B28" s="20" t="s">
        <v>51</v>
      </c>
      <c r="C28" s="21" t="s">
        <v>45</v>
      </c>
      <c r="D28" s="27">
        <v>20.39</v>
      </c>
      <c r="E28" s="27">
        <v>3.89</v>
      </c>
      <c r="F28" s="27">
        <f t="shared" si="1"/>
        <v>16.5</v>
      </c>
      <c r="G28">
        <f>(E28-D28)*100/D28</f>
        <v>-80.922020598332509</v>
      </c>
      <c r="H28">
        <f t="shared" si="2"/>
        <v>80.922020598332509</v>
      </c>
      <c r="J28" t="s">
        <v>72</v>
      </c>
      <c r="K28" s="22" t="s">
        <v>51</v>
      </c>
      <c r="L28" s="23" t="s">
        <v>39</v>
      </c>
      <c r="M28" s="23" t="s">
        <v>39</v>
      </c>
      <c r="N28" s="27">
        <v>59.9</v>
      </c>
      <c r="O28" s="28">
        <v>9.94</v>
      </c>
      <c r="P28" s="27">
        <f t="shared" si="3"/>
        <v>49.96</v>
      </c>
      <c r="Q28">
        <f t="shared" ref="Q28:Q35" si="10">(O28-N28)*100/N28</f>
        <v>-83.405676126878134</v>
      </c>
      <c r="R28">
        <f t="shared" si="5"/>
        <v>83.405676126878134</v>
      </c>
      <c r="T28" t="s">
        <v>72</v>
      </c>
      <c r="U28" s="22" t="s">
        <v>51</v>
      </c>
      <c r="V28" s="23" t="s">
        <v>54</v>
      </c>
      <c r="W28" s="27">
        <v>41.13</v>
      </c>
      <c r="X28" s="27">
        <v>10.54</v>
      </c>
      <c r="Y28" s="27">
        <f t="shared" si="6"/>
        <v>30.590000000000003</v>
      </c>
      <c r="Z28">
        <f t="shared" si="9"/>
        <v>-74.373936299538059</v>
      </c>
      <c r="AA28">
        <f t="shared" si="8"/>
        <v>74.373936299538059</v>
      </c>
    </row>
    <row r="29" spans="1:27" x14ac:dyDescent="0.25">
      <c r="A29" t="s">
        <v>73</v>
      </c>
      <c r="B29" s="20" t="s">
        <v>54</v>
      </c>
      <c r="C29" s="21" t="s">
        <v>48</v>
      </c>
      <c r="D29" s="27">
        <v>42.12</v>
      </c>
      <c r="E29" s="27"/>
      <c r="F29" s="27">
        <f t="shared" si="1"/>
        <v>42.12</v>
      </c>
      <c r="J29" t="s">
        <v>73</v>
      </c>
      <c r="K29" s="22" t="s">
        <v>54</v>
      </c>
      <c r="L29" s="23">
        <v>-4</v>
      </c>
      <c r="M29" s="23" t="s">
        <v>60</v>
      </c>
      <c r="N29" s="27">
        <v>60.75</v>
      </c>
      <c r="O29" s="28">
        <v>9.2100000000000009</v>
      </c>
      <c r="P29" s="27">
        <f t="shared" si="3"/>
        <v>51.54</v>
      </c>
      <c r="Q29">
        <f t="shared" si="10"/>
        <v>-84.839506172839506</v>
      </c>
      <c r="R29">
        <f t="shared" si="5"/>
        <v>84.839506172839506</v>
      </c>
      <c r="T29" t="s">
        <v>73</v>
      </c>
      <c r="U29" s="22" t="s">
        <v>54</v>
      </c>
      <c r="V29" s="23" t="s">
        <v>57</v>
      </c>
      <c r="W29" s="27">
        <v>37.090000000000003</v>
      </c>
      <c r="X29" s="27">
        <v>9.43</v>
      </c>
      <c r="Y29" s="27">
        <f t="shared" si="6"/>
        <v>27.660000000000004</v>
      </c>
      <c r="Z29">
        <f t="shared" si="9"/>
        <v>-74.575357239148019</v>
      </c>
      <c r="AA29">
        <f t="shared" si="8"/>
        <v>74.575357239148019</v>
      </c>
    </row>
    <row r="30" spans="1:27" x14ac:dyDescent="0.25">
      <c r="A30" t="s">
        <v>74</v>
      </c>
      <c r="B30" s="20" t="s">
        <v>57</v>
      </c>
      <c r="C30" s="21" t="s">
        <v>54</v>
      </c>
      <c r="D30" s="27">
        <v>12.86</v>
      </c>
      <c r="E30" s="27">
        <v>1.23</v>
      </c>
      <c r="F30" s="27">
        <f t="shared" si="1"/>
        <v>11.629999999999999</v>
      </c>
      <c r="G30">
        <f t="shared" ref="G30:G42" si="11">(E30-D30)*100/D30</f>
        <v>-90.435458786936238</v>
      </c>
      <c r="H30">
        <f t="shared" si="2"/>
        <v>90.435458786936238</v>
      </c>
      <c r="J30" t="s">
        <v>74</v>
      </c>
      <c r="K30" s="22" t="s">
        <v>57</v>
      </c>
      <c r="L30" s="23" t="s">
        <v>48</v>
      </c>
      <c r="M30" s="23" t="s">
        <v>57</v>
      </c>
      <c r="N30" s="27">
        <v>71.709999999999994</v>
      </c>
      <c r="O30" s="28">
        <v>29.47</v>
      </c>
      <c r="P30" s="27">
        <f t="shared" si="3"/>
        <v>42.239999999999995</v>
      </c>
      <c r="Q30">
        <f t="shared" si="10"/>
        <v>-58.903918560870167</v>
      </c>
      <c r="R30">
        <f t="shared" si="5"/>
        <v>58.903918560870167</v>
      </c>
      <c r="T30" t="s">
        <v>74</v>
      </c>
      <c r="U30" s="22" t="s">
        <v>57</v>
      </c>
      <c r="V30" s="23" t="s">
        <v>60</v>
      </c>
      <c r="W30" s="27">
        <v>28.2</v>
      </c>
      <c r="X30" s="27">
        <v>11.04</v>
      </c>
      <c r="Y30" s="27">
        <f t="shared" si="6"/>
        <v>17.16</v>
      </c>
      <c r="Z30">
        <f t="shared" si="9"/>
        <v>-60.851063829787236</v>
      </c>
      <c r="AA30">
        <f t="shared" si="8"/>
        <v>60.851063829787236</v>
      </c>
    </row>
    <row r="31" spans="1:27" x14ac:dyDescent="0.25">
      <c r="A31" t="s">
        <v>75</v>
      </c>
      <c r="B31" s="20" t="s">
        <v>60</v>
      </c>
      <c r="C31" s="23" t="s">
        <v>66</v>
      </c>
      <c r="D31" s="27">
        <v>36.43</v>
      </c>
      <c r="E31" s="27">
        <v>1.23</v>
      </c>
      <c r="F31" s="27">
        <f t="shared" si="1"/>
        <v>35.200000000000003</v>
      </c>
      <c r="G31">
        <f t="shared" si="11"/>
        <v>-96.62366181718366</v>
      </c>
      <c r="H31">
        <f t="shared" si="2"/>
        <v>96.62366181718366</v>
      </c>
      <c r="J31" t="s">
        <v>75</v>
      </c>
      <c r="K31" s="22" t="s">
        <v>60</v>
      </c>
      <c r="L31" s="23" t="s">
        <v>42</v>
      </c>
      <c r="M31" s="23" t="s">
        <v>45</v>
      </c>
      <c r="N31" s="27">
        <v>68.88</v>
      </c>
      <c r="O31" s="28">
        <v>20.67</v>
      </c>
      <c r="P31" s="27">
        <f t="shared" si="3"/>
        <v>48.209999999999994</v>
      </c>
      <c r="Q31">
        <f t="shared" si="10"/>
        <v>-69.991289198606268</v>
      </c>
      <c r="R31">
        <f t="shared" si="5"/>
        <v>69.991289198606268</v>
      </c>
      <c r="T31" t="s">
        <v>75</v>
      </c>
      <c r="U31" s="22" t="s">
        <v>60</v>
      </c>
      <c r="V31" s="23" t="s">
        <v>45</v>
      </c>
      <c r="W31" s="27">
        <v>44.76</v>
      </c>
      <c r="X31" s="27">
        <v>27.03</v>
      </c>
      <c r="Y31" s="27">
        <f t="shared" si="6"/>
        <v>17.729999999999997</v>
      </c>
      <c r="Z31">
        <f t="shared" si="9"/>
        <v>-39.611260053619297</v>
      </c>
      <c r="AA31">
        <f t="shared" si="8"/>
        <v>39.611260053619297</v>
      </c>
    </row>
    <row r="32" spans="1:27" x14ac:dyDescent="0.25">
      <c r="A32" t="s">
        <v>76</v>
      </c>
      <c r="B32" s="20" t="s">
        <v>63</v>
      </c>
      <c r="C32" s="23" t="s">
        <v>39</v>
      </c>
      <c r="D32" s="27">
        <v>32.86</v>
      </c>
      <c r="E32" s="27">
        <v>12.71</v>
      </c>
      <c r="F32" s="27">
        <f t="shared" si="1"/>
        <v>20.149999999999999</v>
      </c>
      <c r="G32">
        <f t="shared" si="11"/>
        <v>-61.320754716981128</v>
      </c>
      <c r="H32">
        <f t="shared" si="2"/>
        <v>61.320754716981128</v>
      </c>
      <c r="J32" t="s">
        <v>76</v>
      </c>
      <c r="K32" s="22" t="s">
        <v>63</v>
      </c>
      <c r="L32" s="23" t="s">
        <v>45</v>
      </c>
      <c r="M32" s="23" t="s">
        <v>54</v>
      </c>
      <c r="N32" s="27">
        <v>43.04</v>
      </c>
      <c r="O32" s="28">
        <v>10.67</v>
      </c>
      <c r="P32" s="27">
        <f t="shared" si="3"/>
        <v>32.369999999999997</v>
      </c>
      <c r="Q32">
        <f t="shared" si="10"/>
        <v>-75.209107806691435</v>
      </c>
      <c r="R32">
        <f t="shared" si="5"/>
        <v>75.209107806691435</v>
      </c>
      <c r="T32" t="s">
        <v>76</v>
      </c>
      <c r="U32" s="22" t="s">
        <v>63</v>
      </c>
      <c r="V32" s="23" t="s">
        <v>51</v>
      </c>
      <c r="W32" s="27">
        <v>40.119999999999997</v>
      </c>
      <c r="X32" s="27">
        <v>19.57</v>
      </c>
      <c r="Y32" s="27">
        <f t="shared" si="6"/>
        <v>20.549999999999997</v>
      </c>
      <c r="Z32">
        <f t="shared" si="9"/>
        <v>-51.221335992023917</v>
      </c>
      <c r="AA32">
        <f t="shared" si="8"/>
        <v>51.221335992023917</v>
      </c>
    </row>
    <row r="33" spans="1:27" x14ac:dyDescent="0.25">
      <c r="A33" t="s">
        <v>77</v>
      </c>
      <c r="B33" s="20" t="s">
        <v>66</v>
      </c>
      <c r="C33" s="23" t="s">
        <v>63</v>
      </c>
      <c r="D33" s="27">
        <v>32.33</v>
      </c>
      <c r="E33" s="27">
        <v>1.23</v>
      </c>
      <c r="F33" s="27">
        <f t="shared" si="1"/>
        <v>31.099999999999998</v>
      </c>
      <c r="G33">
        <f t="shared" si="11"/>
        <v>-96.195484070522738</v>
      </c>
      <c r="H33">
        <f t="shared" si="2"/>
        <v>96.195484070522738</v>
      </c>
      <c r="J33" t="s">
        <v>77</v>
      </c>
      <c r="K33" s="22" t="s">
        <v>66</v>
      </c>
      <c r="L33" s="23" t="s">
        <v>42</v>
      </c>
      <c r="M33" s="23" t="s">
        <v>51</v>
      </c>
      <c r="N33" s="27">
        <v>71.91</v>
      </c>
      <c r="O33" s="28">
        <v>31.58</v>
      </c>
      <c r="P33" s="27">
        <f t="shared" si="3"/>
        <v>40.33</v>
      </c>
      <c r="Q33">
        <f t="shared" si="10"/>
        <v>-56.083993881240445</v>
      </c>
      <c r="R33">
        <f t="shared" si="5"/>
        <v>56.083993881240445</v>
      </c>
      <c r="T33" t="s">
        <v>77</v>
      </c>
      <c r="U33" s="22" t="s">
        <v>66</v>
      </c>
      <c r="V33" s="23" t="s">
        <v>66</v>
      </c>
      <c r="W33" s="27">
        <v>40.590000000000003</v>
      </c>
      <c r="X33" s="27">
        <v>23.25</v>
      </c>
      <c r="Y33" s="27">
        <f t="shared" si="6"/>
        <v>17.340000000000003</v>
      </c>
      <c r="Z33">
        <f t="shared" si="9"/>
        <v>-42.719881744271994</v>
      </c>
      <c r="AA33">
        <f t="shared" si="8"/>
        <v>42.719881744271994</v>
      </c>
    </row>
    <row r="34" spans="1:27" x14ac:dyDescent="0.25">
      <c r="A34" t="s">
        <v>68</v>
      </c>
      <c r="B34" s="20" t="s">
        <v>39</v>
      </c>
      <c r="C34" s="21" t="s">
        <v>51</v>
      </c>
      <c r="D34" s="27">
        <v>29.27</v>
      </c>
      <c r="E34" s="27">
        <v>7.49</v>
      </c>
      <c r="F34" s="27">
        <f t="shared" si="1"/>
        <v>21.78</v>
      </c>
      <c r="G34">
        <f t="shared" si="11"/>
        <v>-74.410659378202936</v>
      </c>
      <c r="H34">
        <f t="shared" si="2"/>
        <v>74.410659378202936</v>
      </c>
      <c r="J34" t="s">
        <v>68</v>
      </c>
      <c r="K34" s="22" t="s">
        <v>39</v>
      </c>
      <c r="L34" s="23" t="s">
        <v>57</v>
      </c>
      <c r="M34" s="23" t="s">
        <v>48</v>
      </c>
      <c r="N34" s="27">
        <v>68.17</v>
      </c>
      <c r="O34" s="28">
        <v>28.42</v>
      </c>
      <c r="P34" s="27">
        <f t="shared" si="3"/>
        <v>39.75</v>
      </c>
      <c r="Q34">
        <f t="shared" si="10"/>
        <v>-58.310107085228104</v>
      </c>
      <c r="R34">
        <f t="shared" si="5"/>
        <v>58.310107085228104</v>
      </c>
      <c r="T34" t="s">
        <v>68</v>
      </c>
      <c r="U34" s="22" t="s">
        <v>39</v>
      </c>
      <c r="V34" s="23" t="s">
        <v>39</v>
      </c>
      <c r="W34" s="27">
        <v>42.15</v>
      </c>
      <c r="X34" s="29">
        <v>19.989999999999998</v>
      </c>
      <c r="Y34" s="27">
        <f t="shared" si="6"/>
        <v>22.16</v>
      </c>
      <c r="Z34">
        <f t="shared" si="9"/>
        <v>-52.574139976275212</v>
      </c>
      <c r="AA34">
        <f t="shared" si="8"/>
        <v>52.574139976275212</v>
      </c>
    </row>
    <row r="35" spans="1:27" x14ac:dyDescent="0.25">
      <c r="A35" t="s">
        <v>69</v>
      </c>
      <c r="B35" s="20" t="s">
        <v>42</v>
      </c>
      <c r="C35" s="21" t="s">
        <v>42</v>
      </c>
      <c r="D35" s="27">
        <v>44.51</v>
      </c>
      <c r="E35" s="27">
        <v>21.91</v>
      </c>
      <c r="F35" s="27">
        <f t="shared" si="1"/>
        <v>22.599999999999998</v>
      </c>
      <c r="G35">
        <f t="shared" si="11"/>
        <v>-50.775106717591555</v>
      </c>
      <c r="H35">
        <f t="shared" si="2"/>
        <v>50.775106717591555</v>
      </c>
      <c r="J35" t="s">
        <v>69</v>
      </c>
      <c r="K35" s="22" t="s">
        <v>42</v>
      </c>
      <c r="L35" s="23" t="s">
        <v>54</v>
      </c>
      <c r="M35" s="23" t="s">
        <v>42</v>
      </c>
      <c r="N35" s="27">
        <v>58.05</v>
      </c>
      <c r="O35" s="28">
        <v>30.25</v>
      </c>
      <c r="P35" s="27">
        <f t="shared" si="3"/>
        <v>27.799999999999997</v>
      </c>
      <c r="Q35">
        <f t="shared" si="10"/>
        <v>-47.889750215331603</v>
      </c>
      <c r="R35">
        <f t="shared" si="5"/>
        <v>47.889750215331603</v>
      </c>
      <c r="T35" t="s">
        <v>69</v>
      </c>
      <c r="U35" s="22" t="s">
        <v>42</v>
      </c>
      <c r="V35" s="23" t="s">
        <v>63</v>
      </c>
      <c r="W35" s="27">
        <v>40.340000000000003</v>
      </c>
      <c r="X35" s="27">
        <v>16.510000000000002</v>
      </c>
      <c r="Y35" s="27">
        <f t="shared" si="6"/>
        <v>23.830000000000002</v>
      </c>
      <c r="Z35">
        <f t="shared" si="9"/>
        <v>-59.07288051561725</v>
      </c>
      <c r="AA35">
        <f t="shared" si="8"/>
        <v>59.07288051561725</v>
      </c>
    </row>
    <row r="36" spans="1:27" x14ac:dyDescent="0.25">
      <c r="A36" t="s">
        <v>70</v>
      </c>
      <c r="B36" s="20" t="s">
        <v>45</v>
      </c>
      <c r="C36" s="21" t="s">
        <v>60</v>
      </c>
      <c r="D36" s="27">
        <v>48.05</v>
      </c>
      <c r="E36" s="27">
        <v>20.64</v>
      </c>
      <c r="F36" s="27">
        <f t="shared" si="1"/>
        <v>27.409999999999997</v>
      </c>
      <c r="G36">
        <f t="shared" si="11"/>
        <v>-57.044745057232042</v>
      </c>
      <c r="H36">
        <f t="shared" si="2"/>
        <v>57.044745057232042</v>
      </c>
      <c r="J36" t="s">
        <v>70</v>
      </c>
      <c r="K36" s="22" t="s">
        <v>45</v>
      </c>
      <c r="L36" s="23" t="s">
        <v>91</v>
      </c>
      <c r="M36" s="23"/>
      <c r="N36" s="27">
        <v>79.87</v>
      </c>
      <c r="O36" s="28"/>
      <c r="P36" s="27"/>
      <c r="T36" t="s">
        <v>70</v>
      </c>
      <c r="U36" s="22" t="s">
        <v>45</v>
      </c>
      <c r="V36" s="23" t="s">
        <v>48</v>
      </c>
      <c r="W36" s="27">
        <v>52.37</v>
      </c>
      <c r="X36" s="27">
        <v>21.93</v>
      </c>
      <c r="Y36" s="27">
        <f t="shared" si="6"/>
        <v>30.439999999999998</v>
      </c>
      <c r="Z36">
        <f t="shared" si="9"/>
        <v>-58.124880656864619</v>
      </c>
      <c r="AA36">
        <f t="shared" si="8"/>
        <v>58.124880656864619</v>
      </c>
    </row>
    <row r="37" spans="1:27" x14ac:dyDescent="0.25">
      <c r="A37" t="s">
        <v>71</v>
      </c>
      <c r="B37" s="20" t="s">
        <v>48</v>
      </c>
      <c r="C37" s="21" t="s">
        <v>57</v>
      </c>
      <c r="D37" s="27">
        <v>29.95</v>
      </c>
      <c r="E37" s="27">
        <v>13.01</v>
      </c>
      <c r="F37" s="27">
        <f t="shared" si="1"/>
        <v>16.939999999999998</v>
      </c>
      <c r="G37">
        <f t="shared" si="11"/>
        <v>-56.5609348914858</v>
      </c>
      <c r="H37">
        <f t="shared" si="2"/>
        <v>56.5609348914858</v>
      </c>
      <c r="J37" t="s">
        <v>71</v>
      </c>
      <c r="K37" s="22" t="s">
        <v>48</v>
      </c>
      <c r="L37" s="23" t="s">
        <v>91</v>
      </c>
      <c r="M37" s="23"/>
      <c r="N37" s="27">
        <v>70.39</v>
      </c>
      <c r="O37" s="28"/>
      <c r="P37" s="27"/>
      <c r="T37" t="s">
        <v>71</v>
      </c>
      <c r="U37" s="22" t="s">
        <v>48</v>
      </c>
      <c r="V37" s="23" t="s">
        <v>42</v>
      </c>
      <c r="W37" s="27">
        <v>45.38</v>
      </c>
      <c r="X37" s="27">
        <v>21.08</v>
      </c>
      <c r="Y37" s="27">
        <f t="shared" si="6"/>
        <v>24.300000000000004</v>
      </c>
      <c r="Z37">
        <f t="shared" si="9"/>
        <v>-53.547818422212437</v>
      </c>
      <c r="AA37">
        <f t="shared" si="8"/>
        <v>53.547818422212437</v>
      </c>
    </row>
    <row r="38" spans="1:27" x14ac:dyDescent="0.25">
      <c r="A38" t="s">
        <v>72</v>
      </c>
      <c r="B38" s="20" t="s">
        <v>51</v>
      </c>
      <c r="C38" s="21" t="s">
        <v>45</v>
      </c>
      <c r="D38" s="27">
        <v>42.02</v>
      </c>
      <c r="E38" s="27">
        <v>20.309999999999999</v>
      </c>
      <c r="F38" s="27">
        <f t="shared" si="1"/>
        <v>21.710000000000004</v>
      </c>
      <c r="G38">
        <f t="shared" si="11"/>
        <v>-51.665873393622093</v>
      </c>
      <c r="H38">
        <f t="shared" si="2"/>
        <v>51.665873393622093</v>
      </c>
      <c r="J38" t="s">
        <v>72</v>
      </c>
      <c r="K38" s="22" t="s">
        <v>51</v>
      </c>
      <c r="L38" s="23" t="s">
        <v>39</v>
      </c>
      <c r="M38" s="23" t="s">
        <v>42</v>
      </c>
      <c r="N38" s="27">
        <v>46.14</v>
      </c>
      <c r="O38" s="28">
        <v>4.3899999999999997</v>
      </c>
      <c r="P38" s="27">
        <f t="shared" si="3"/>
        <v>41.75</v>
      </c>
      <c r="Q38">
        <f t="shared" ref="Q38:Q43" si="12">(O38-N38)*100/N38</f>
        <v>-90.485478977026446</v>
      </c>
      <c r="R38">
        <f t="shared" si="5"/>
        <v>90.485478977026446</v>
      </c>
      <c r="T38" t="s">
        <v>72</v>
      </c>
      <c r="U38" s="22" t="s">
        <v>51</v>
      </c>
      <c r="V38" s="23" t="s">
        <v>54</v>
      </c>
      <c r="W38" s="27">
        <v>41.64</v>
      </c>
      <c r="X38" s="27">
        <v>8.3000000000000007</v>
      </c>
      <c r="Y38" s="27">
        <f t="shared" si="6"/>
        <v>33.340000000000003</v>
      </c>
      <c r="Z38">
        <f t="shared" si="9"/>
        <v>-80.067243035542759</v>
      </c>
      <c r="AA38">
        <f t="shared" si="8"/>
        <v>80.067243035542759</v>
      </c>
    </row>
    <row r="39" spans="1:27" x14ac:dyDescent="0.25">
      <c r="A39" t="s">
        <v>73</v>
      </c>
      <c r="B39" s="20" t="s">
        <v>54</v>
      </c>
      <c r="C39" s="21" t="s">
        <v>48</v>
      </c>
      <c r="D39" s="27">
        <v>22.32</v>
      </c>
      <c r="F39" s="27">
        <f t="shared" si="1"/>
        <v>22.32</v>
      </c>
      <c r="J39" t="s">
        <v>73</v>
      </c>
      <c r="K39" s="22" t="s">
        <v>54</v>
      </c>
      <c r="L39" s="23">
        <v>-4</v>
      </c>
      <c r="M39" s="23" t="s">
        <v>60</v>
      </c>
      <c r="N39" s="27">
        <v>67.5</v>
      </c>
      <c r="O39" s="28">
        <v>30.67</v>
      </c>
      <c r="P39" s="27">
        <f t="shared" si="3"/>
        <v>36.83</v>
      </c>
      <c r="Q39">
        <f t="shared" si="12"/>
        <v>-54.562962962962963</v>
      </c>
      <c r="R39">
        <f t="shared" si="5"/>
        <v>54.562962962962963</v>
      </c>
      <c r="T39" t="s">
        <v>73</v>
      </c>
      <c r="U39" s="22" t="s">
        <v>54</v>
      </c>
      <c r="V39" s="23" t="s">
        <v>57</v>
      </c>
      <c r="W39" s="27">
        <v>48.63</v>
      </c>
      <c r="X39" s="27">
        <v>6.19</v>
      </c>
      <c r="Y39" s="27">
        <f t="shared" si="6"/>
        <v>42.440000000000005</v>
      </c>
      <c r="Z39">
        <f t="shared" si="9"/>
        <v>-87.271231749948612</v>
      </c>
      <c r="AA39">
        <f t="shared" si="8"/>
        <v>87.271231749948612</v>
      </c>
    </row>
    <row r="40" spans="1:27" x14ac:dyDescent="0.25">
      <c r="A40" t="s">
        <v>74</v>
      </c>
      <c r="B40" s="20" t="s">
        <v>57</v>
      </c>
      <c r="C40" s="21" t="s">
        <v>54</v>
      </c>
      <c r="D40" s="27">
        <v>22.47</v>
      </c>
      <c r="E40" s="27">
        <v>2.46</v>
      </c>
      <c r="F40" s="27">
        <f t="shared" si="1"/>
        <v>20.009999999999998</v>
      </c>
      <c r="G40">
        <f t="shared" si="11"/>
        <v>-89.052069425901195</v>
      </c>
      <c r="H40">
        <f t="shared" si="2"/>
        <v>89.052069425901195</v>
      </c>
      <c r="J40" t="s">
        <v>74</v>
      </c>
      <c r="K40" s="22" t="s">
        <v>57</v>
      </c>
      <c r="L40" s="23" t="s">
        <v>48</v>
      </c>
      <c r="M40" s="23" t="s">
        <v>57</v>
      </c>
      <c r="N40" s="27">
        <v>59.29</v>
      </c>
      <c r="O40" s="28">
        <v>7.4</v>
      </c>
      <c r="P40" s="27">
        <f t="shared" si="3"/>
        <v>51.89</v>
      </c>
      <c r="Q40">
        <f t="shared" si="12"/>
        <v>-87.518974531961547</v>
      </c>
      <c r="R40">
        <f t="shared" si="5"/>
        <v>87.518974531961547</v>
      </c>
      <c r="T40" t="s">
        <v>74</v>
      </c>
      <c r="U40" s="22" t="s">
        <v>57</v>
      </c>
      <c r="V40" s="23" t="s">
        <v>60</v>
      </c>
      <c r="W40" s="27">
        <v>53.69</v>
      </c>
      <c r="X40" s="27">
        <v>12.62</v>
      </c>
      <c r="Y40" s="27">
        <f t="shared" si="6"/>
        <v>41.07</v>
      </c>
      <c r="Z40">
        <f t="shared" si="9"/>
        <v>-76.494691748929043</v>
      </c>
      <c r="AA40">
        <f t="shared" si="8"/>
        <v>76.494691748929043</v>
      </c>
    </row>
    <row r="41" spans="1:27" x14ac:dyDescent="0.25">
      <c r="A41" t="s">
        <v>75</v>
      </c>
      <c r="B41" s="20" t="s">
        <v>60</v>
      </c>
      <c r="C41" s="23" t="s">
        <v>66</v>
      </c>
      <c r="D41" s="27">
        <v>49.87</v>
      </c>
      <c r="E41" s="27">
        <v>1.23</v>
      </c>
      <c r="F41" s="27">
        <f t="shared" si="1"/>
        <v>48.64</v>
      </c>
      <c r="G41">
        <f t="shared" si="11"/>
        <v>-97.533587327050341</v>
      </c>
      <c r="H41">
        <f t="shared" si="2"/>
        <v>97.533587327050341</v>
      </c>
      <c r="J41" t="s">
        <v>75</v>
      </c>
      <c r="K41" s="22" t="s">
        <v>60</v>
      </c>
      <c r="L41" s="23" t="s">
        <v>42</v>
      </c>
      <c r="M41" s="23" t="s">
        <v>45</v>
      </c>
      <c r="N41" s="27">
        <v>82.93</v>
      </c>
      <c r="O41" s="28">
        <v>8.1999999999999993</v>
      </c>
      <c r="P41" s="27">
        <f t="shared" si="3"/>
        <v>74.73</v>
      </c>
      <c r="Q41">
        <f t="shared" si="12"/>
        <v>-90.11214277101169</v>
      </c>
      <c r="R41">
        <f t="shared" si="5"/>
        <v>90.11214277101169</v>
      </c>
      <c r="T41" t="s">
        <v>75</v>
      </c>
      <c r="U41" s="22" t="s">
        <v>60</v>
      </c>
      <c r="V41" s="23" t="s">
        <v>45</v>
      </c>
      <c r="W41" s="27">
        <v>51.65</v>
      </c>
      <c r="X41" s="27">
        <v>14.49</v>
      </c>
      <c r="Y41" s="27">
        <f t="shared" si="6"/>
        <v>37.159999999999997</v>
      </c>
      <c r="Z41">
        <f t="shared" si="9"/>
        <v>-71.945788964181986</v>
      </c>
      <c r="AA41">
        <f t="shared" si="8"/>
        <v>71.945788964181986</v>
      </c>
    </row>
    <row r="42" spans="1:27" x14ac:dyDescent="0.25">
      <c r="A42" t="s">
        <v>76</v>
      </c>
      <c r="B42" s="20" t="s">
        <v>63</v>
      </c>
      <c r="C42" s="23" t="s">
        <v>39</v>
      </c>
      <c r="D42" s="27">
        <v>45.9</v>
      </c>
      <c r="E42" s="27">
        <v>21.51</v>
      </c>
      <c r="F42" s="27">
        <f t="shared" si="1"/>
        <v>24.389999999999997</v>
      </c>
      <c r="G42">
        <f t="shared" si="11"/>
        <v>-53.137254901960773</v>
      </c>
      <c r="H42">
        <f t="shared" si="2"/>
        <v>53.137254901960773</v>
      </c>
      <c r="J42" t="s">
        <v>76</v>
      </c>
      <c r="K42" s="22" t="s">
        <v>63</v>
      </c>
      <c r="L42" s="23" t="s">
        <v>45</v>
      </c>
      <c r="M42" s="23" t="s">
        <v>54</v>
      </c>
      <c r="N42" s="27">
        <v>51.42</v>
      </c>
      <c r="O42" s="28">
        <v>17.61</v>
      </c>
      <c r="P42" s="27">
        <f t="shared" si="3"/>
        <v>33.81</v>
      </c>
      <c r="Q42">
        <f t="shared" si="12"/>
        <v>-65.752625437572931</v>
      </c>
      <c r="R42">
        <f t="shared" si="5"/>
        <v>65.752625437572931</v>
      </c>
      <c r="T42" t="s">
        <v>76</v>
      </c>
      <c r="U42" s="22" t="s">
        <v>63</v>
      </c>
      <c r="V42" s="23" t="s">
        <v>51</v>
      </c>
      <c r="W42" s="27">
        <v>37.9</v>
      </c>
      <c r="X42" s="27">
        <v>13.12</v>
      </c>
      <c r="Y42" s="27">
        <f t="shared" si="6"/>
        <v>24.78</v>
      </c>
      <c r="Z42">
        <f t="shared" si="9"/>
        <v>-65.382585751978894</v>
      </c>
      <c r="AA42">
        <f t="shared" si="8"/>
        <v>65.382585751978894</v>
      </c>
    </row>
    <row r="43" spans="1:27" x14ac:dyDescent="0.25">
      <c r="A43" t="s">
        <v>77</v>
      </c>
      <c r="B43" s="20" t="s">
        <v>66</v>
      </c>
      <c r="C43" s="23" t="s">
        <v>63</v>
      </c>
      <c r="D43" s="27">
        <v>39.49</v>
      </c>
      <c r="E43" s="27">
        <v>1.85</v>
      </c>
      <c r="F43" s="27">
        <f t="shared" si="1"/>
        <v>37.64</v>
      </c>
      <c r="G43">
        <f>(E43-D43)*100/D43</f>
        <v>-95.31526968852873</v>
      </c>
      <c r="H43">
        <f t="shared" si="2"/>
        <v>95.31526968852873</v>
      </c>
      <c r="J43" t="s">
        <v>77</v>
      </c>
      <c r="K43" s="22" t="s">
        <v>66</v>
      </c>
      <c r="L43" s="23" t="s">
        <v>42</v>
      </c>
      <c r="M43" s="23" t="s">
        <v>51</v>
      </c>
      <c r="N43" s="27">
        <v>58.9</v>
      </c>
      <c r="O43" s="28">
        <v>30.009999999999998</v>
      </c>
      <c r="P43" s="27">
        <f t="shared" si="3"/>
        <v>28.89</v>
      </c>
      <c r="Q43">
        <f t="shared" si="12"/>
        <v>-49.049235993208832</v>
      </c>
      <c r="R43">
        <f t="shared" si="5"/>
        <v>49.049235993208832</v>
      </c>
      <c r="T43" t="s">
        <v>77</v>
      </c>
      <c r="U43" s="22" t="s">
        <v>66</v>
      </c>
      <c r="V43" s="23" t="s">
        <v>66</v>
      </c>
      <c r="W43" s="27">
        <v>64.430000000000007</v>
      </c>
      <c r="X43" s="27">
        <v>8.75</v>
      </c>
      <c r="Y43" s="27">
        <f t="shared" si="6"/>
        <v>55.680000000000007</v>
      </c>
      <c r="Z43">
        <f t="shared" si="9"/>
        <v>-86.419369858761456</v>
      </c>
      <c r="AA43">
        <f t="shared" si="8"/>
        <v>86.419369858761456</v>
      </c>
    </row>
  </sheetData>
  <mergeCells count="3">
    <mergeCell ref="J1:R1"/>
    <mergeCell ref="A1:H1"/>
    <mergeCell ref="T1:AA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0189D-B9AE-45F8-B0AB-D072E6F41384}">
  <dimension ref="A1:M19"/>
  <sheetViews>
    <sheetView tabSelected="1" workbookViewId="0">
      <selection activeCell="I42" sqref="I42"/>
    </sheetView>
  </sheetViews>
  <sheetFormatPr defaultRowHeight="15" x14ac:dyDescent="0.25"/>
  <cols>
    <col min="1" max="1" width="14.28515625" customWidth="1"/>
  </cols>
  <sheetData>
    <row r="1" spans="1:13" s="2" customFormat="1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1"/>
      <c r="L1" s="1" t="s">
        <v>1</v>
      </c>
      <c r="M1" s="1" t="s">
        <v>2</v>
      </c>
    </row>
    <row r="2" spans="1:13" s="2" customFormat="1" x14ac:dyDescent="0.25">
      <c r="A2" s="3" t="s">
        <v>3</v>
      </c>
      <c r="B2" s="4">
        <v>32.11</v>
      </c>
      <c r="C2" s="3" t="s">
        <v>4</v>
      </c>
      <c r="D2" s="4">
        <v>31.6</v>
      </c>
      <c r="E2" s="37" t="s">
        <v>5</v>
      </c>
      <c r="F2" s="5">
        <f>(B2-D2)-_xlfn.T.INV.2T(0.05,(B4+D4-2))*SQRT((((B4-1)*B3^2+(D4-1)*D3^2)/(B4+D4-2))*(1/B4+1/D4))</f>
        <v>-4.3983546822906217</v>
      </c>
      <c r="G2" s="3" t="s">
        <v>6</v>
      </c>
      <c r="H2" s="5">
        <f>(1-(3/((4*(B4+D4-2))-1)))*(ABS(B2-D2))/(SQRT((((B4-1)*(B3^2))+((D4-1)*(D3^2)))/(B4+D4-2)))</f>
        <v>4.0120439969131727E-2</v>
      </c>
      <c r="I2" s="1" t="s">
        <v>7</v>
      </c>
      <c r="J2" s="6">
        <v>0.55467639999999996</v>
      </c>
      <c r="K2" s="1" t="s">
        <v>8</v>
      </c>
      <c r="L2" s="1">
        <f>J3*(SQRT((((B4-1)*(B3^2))+((D4-1)*(D3^2)))/(B4+D4-2)))</f>
        <v>6.9473325701292508</v>
      </c>
      <c r="M2" s="1">
        <f>L2/B2*100</f>
        <v>21.636040392803647</v>
      </c>
    </row>
    <row r="3" spans="1:13" s="2" customFormat="1" x14ac:dyDescent="0.25">
      <c r="A3" s="3" t="s">
        <v>9</v>
      </c>
      <c r="B3" s="4">
        <v>12.16</v>
      </c>
      <c r="C3" s="3" t="s">
        <v>10</v>
      </c>
      <c r="D3" s="4">
        <v>13.06</v>
      </c>
      <c r="E3" s="37"/>
      <c r="F3" s="5">
        <f>(B2-D2)+_xlfn.T.INV.2T(0.05,(B4+D4-2))*SQRT((((B4-1)*B3^2+(D4-1)*D3^2)/(B4+D4-2))*(1/B4+1/D4))</f>
        <v>5.4183546822906177</v>
      </c>
      <c r="G3" s="7"/>
      <c r="H3" s="7"/>
      <c r="I3" s="1" t="s">
        <v>11</v>
      </c>
      <c r="J3" s="8">
        <f>J2*(1-(3/((4*(B4+D4-2))-1)))</f>
        <v>0.55058787616707616</v>
      </c>
      <c r="K3" s="1" t="s">
        <v>12</v>
      </c>
      <c r="L3" s="1">
        <f>ABS(B2-D2)</f>
        <v>0.50999999999999801</v>
      </c>
      <c r="M3" s="1">
        <f>L3/B2*100</f>
        <v>1.5882902522578575</v>
      </c>
    </row>
    <row r="4" spans="1:13" s="2" customFormat="1" x14ac:dyDescent="0.25">
      <c r="A4" s="3" t="s">
        <v>13</v>
      </c>
      <c r="B4" s="9">
        <v>52</v>
      </c>
      <c r="C4" s="3" t="s">
        <v>14</v>
      </c>
      <c r="D4" s="9">
        <v>52</v>
      </c>
      <c r="E4" s="10" t="s">
        <v>15</v>
      </c>
      <c r="F4" s="5">
        <f>(B2-D2)/(SQRT(((((B4-1)*B3^2)+((D4-1)*D3^2))/(B4+D4-2))*((1/B4+1/D4))))</f>
        <v>0.20609402688784145</v>
      </c>
    </row>
    <row r="5" spans="1:13" s="2" customFormat="1" x14ac:dyDescent="0.25">
      <c r="A5" s="7"/>
      <c r="B5" s="7"/>
      <c r="C5" s="7"/>
      <c r="D5" s="7"/>
      <c r="E5" s="10" t="s">
        <v>16</v>
      </c>
      <c r="F5" s="11">
        <f>(B4+D4-2)</f>
        <v>102</v>
      </c>
      <c r="I5" s="7"/>
      <c r="J5" s="7"/>
    </row>
    <row r="6" spans="1:13" s="2" customFormat="1" x14ac:dyDescent="0.25">
      <c r="A6" s="7"/>
      <c r="B6" s="7"/>
      <c r="C6" s="7"/>
      <c r="D6" s="7"/>
      <c r="E6" s="10" t="s">
        <v>17</v>
      </c>
      <c r="F6" s="12">
        <f>TDIST(ABS(F4), F5,2)</f>
        <v>0.83712826608825464</v>
      </c>
      <c r="I6" s="7"/>
      <c r="J6" s="7"/>
    </row>
    <row r="7" spans="1:13" s="2" customFormat="1" x14ac:dyDescent="0.25">
      <c r="A7" s="7" t="s">
        <v>18</v>
      </c>
      <c r="B7" s="7" t="s">
        <v>19</v>
      </c>
    </row>
    <row r="8" spans="1:13" s="2" customFormat="1" x14ac:dyDescent="0.25">
      <c r="A8" s="2" t="s">
        <v>20</v>
      </c>
      <c r="B8" s="13" t="s">
        <v>21</v>
      </c>
    </row>
    <row r="11" spans="1:13" s="2" customFormat="1" x14ac:dyDescent="0.25">
      <c r="A11" s="36" t="s">
        <v>111</v>
      </c>
      <c r="B11" s="36"/>
      <c r="C11" s="36"/>
      <c r="D11" s="36"/>
      <c r="E11" s="36"/>
      <c r="F11" s="36"/>
      <c r="G11" s="36"/>
      <c r="H11" s="36"/>
      <c r="I11" s="36"/>
      <c r="J11" s="36"/>
      <c r="K11" s="1"/>
      <c r="L11" s="1" t="s">
        <v>1</v>
      </c>
      <c r="M11" s="1" t="s">
        <v>2</v>
      </c>
    </row>
    <row r="12" spans="1:13" s="2" customFormat="1" x14ac:dyDescent="0.25">
      <c r="A12" s="3" t="s">
        <v>3</v>
      </c>
      <c r="B12" s="14">
        <v>1.8129999999999999</v>
      </c>
      <c r="C12" s="3" t="s">
        <v>4</v>
      </c>
      <c r="D12" s="4">
        <v>1.93</v>
      </c>
      <c r="E12" s="37" t="s">
        <v>5</v>
      </c>
      <c r="F12" s="5">
        <f>(B12-D12)-_xlfn.T.INV.2T(0.05,(B14+D14-2))*SQRT((((B14-1)*B13^2+(D14-1)*D13^2)/(B14+D14-2))*(1/B14+1/D14))</f>
        <v>-0.16152214133170817</v>
      </c>
      <c r="G12" s="3" t="s">
        <v>6</v>
      </c>
      <c r="H12" s="5">
        <f>(1-(3/((4*(B14+D14-2))-1)))*(ABS(B12-D12))/(SQRT((((B14-1)*(B13^2))+((D14-1)*(D13^2)))/(B14+D14-2)))</f>
        <v>2.1482083373710119</v>
      </c>
      <c r="I12" s="1" t="s">
        <v>7</v>
      </c>
      <c r="J12" s="6">
        <v>1.1377693</v>
      </c>
      <c r="K12" s="1" t="s">
        <v>8</v>
      </c>
      <c r="L12" s="1">
        <f>J13*(SQRT((((B14-1)*(B13^2))+((D14-1)*(D13^2)))/(B14+D14-2)))</f>
        <v>5.7767522481939719E-2</v>
      </c>
      <c r="M12" s="1">
        <f>L12/B12*100</f>
        <v>3.1862946763342372</v>
      </c>
    </row>
    <row r="13" spans="1:13" s="2" customFormat="1" x14ac:dyDescent="0.25">
      <c r="A13" s="3" t="s">
        <v>9</v>
      </c>
      <c r="B13" s="4">
        <v>6.1289999999999997E-2</v>
      </c>
      <c r="C13" s="3" t="s">
        <v>10</v>
      </c>
      <c r="D13" s="4">
        <v>4.2119999999999998E-2</v>
      </c>
      <c r="E13" s="37"/>
      <c r="F13" s="5">
        <f>(B12-D12)+_xlfn.T.INV.2T(0.05,(B14+D14-2))*SQRT((((B14-1)*B13^2+(D14-1)*D13^2)/(B14+D14-2))*(1/B14+1/D14))</f>
        <v>-7.2477858668291817E-2</v>
      </c>
      <c r="G13" s="7"/>
      <c r="H13" s="7"/>
      <c r="I13" s="1" t="s">
        <v>11</v>
      </c>
      <c r="J13" s="8">
        <f>J12*(1-(3/((4*(B14+D14-2))-1)))</f>
        <v>1.0985358758620689</v>
      </c>
      <c r="K13" s="1" t="s">
        <v>12</v>
      </c>
      <c r="L13" s="1">
        <f>ABS(B12-D12)</f>
        <v>0.11699999999999999</v>
      </c>
      <c r="M13" s="1">
        <f>L13/B12*100</f>
        <v>6.4533921676778823</v>
      </c>
    </row>
    <row r="14" spans="1:13" s="2" customFormat="1" x14ac:dyDescent="0.25">
      <c r="A14" s="3" t="s">
        <v>13</v>
      </c>
      <c r="B14" s="9">
        <v>12</v>
      </c>
      <c r="C14" s="3" t="s">
        <v>14</v>
      </c>
      <c r="D14" s="9">
        <v>12</v>
      </c>
      <c r="E14" s="10" t="s">
        <v>15</v>
      </c>
      <c r="F14" s="5">
        <f>(B12-D12)/(SQRT(((((B14-1)*B13^2)+((D14-1)*D13^2))/(B14+D14-2))*((1/B14+1/D14))))</f>
        <v>-5.4499433694570127</v>
      </c>
    </row>
    <row r="15" spans="1:13" s="2" customFormat="1" x14ac:dyDescent="0.25">
      <c r="A15" s="7"/>
      <c r="B15" s="7"/>
      <c r="C15" s="7"/>
      <c r="D15" s="7"/>
      <c r="E15" s="10" t="s">
        <v>16</v>
      </c>
      <c r="F15" s="11">
        <f>(B14+D14-2)</f>
        <v>22</v>
      </c>
      <c r="I15" s="7"/>
      <c r="J15" s="7"/>
    </row>
    <row r="16" spans="1:13" s="2" customFormat="1" x14ac:dyDescent="0.25">
      <c r="A16" s="7"/>
      <c r="B16" s="7"/>
      <c r="C16" s="7"/>
      <c r="D16" s="7"/>
      <c r="E16" s="10" t="s">
        <v>17</v>
      </c>
      <c r="F16" s="12">
        <f>TDIST(ABS(F14), F15,2)</f>
        <v>1.7851238427605098E-5</v>
      </c>
      <c r="I16" s="7"/>
      <c r="J16" s="7"/>
    </row>
    <row r="17" spans="1:2" s="2" customFormat="1" x14ac:dyDescent="0.25"/>
    <row r="18" spans="1:2" s="2" customFormat="1" x14ac:dyDescent="0.25">
      <c r="A18" s="2" t="s">
        <v>109</v>
      </c>
      <c r="B18" s="2" t="s">
        <v>19</v>
      </c>
    </row>
    <row r="19" spans="1:2" s="2" customFormat="1" x14ac:dyDescent="0.25">
      <c r="A19" s="2" t="s">
        <v>110</v>
      </c>
      <c r="B19" s="2" t="s">
        <v>21</v>
      </c>
    </row>
  </sheetData>
  <mergeCells count="4">
    <mergeCell ref="E12:E13"/>
    <mergeCell ref="A1:J1"/>
    <mergeCell ref="E2:E3"/>
    <mergeCell ref="A11:J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 4A</vt:lpstr>
      <vt:lpstr>Fig 4B</vt:lpstr>
      <vt:lpstr>Fig 4C</vt:lpstr>
      <vt:lpstr>Fig 4D</vt:lpstr>
      <vt:lpstr>Fig 4E</vt:lpstr>
      <vt:lpstr>effect size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Sehring</dc:creator>
  <cp:lastModifiedBy>Ivonne Sehring</cp:lastModifiedBy>
  <dcterms:created xsi:type="dcterms:W3CDTF">2022-02-17T09:12:11Z</dcterms:created>
  <dcterms:modified xsi:type="dcterms:W3CDTF">2022-05-12T07:35:04Z</dcterms:modified>
</cp:coreProperties>
</file>