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vonne\MigrationPaper\Submission_elife\Revision\Data_files\"/>
    </mc:Choice>
  </mc:AlternateContent>
  <xr:revisionPtr revIDLastSave="0" documentId="13_ncr:1_{F003B6CE-D4BB-4FC7-A24F-580F57E07260}" xr6:coauthVersionLast="36" xr6:coauthVersionMax="36" xr10:uidLastSave="{00000000-0000-0000-0000-000000000000}"/>
  <bookViews>
    <workbookView xWindow="0" yWindow="0" windowWidth="28770" windowHeight="10320" firstSheet="6" activeTab="12" xr2:uid="{091AB80A-1CBF-4ED1-8C36-2C6A50ECA7AA}"/>
  </bookViews>
  <sheets>
    <sheet name="Fig 6C" sheetId="1" r:id="rId1"/>
    <sheet name="Fig 6D" sheetId="2" r:id="rId2"/>
    <sheet name="Fig 6F" sheetId="4" r:id="rId3"/>
    <sheet name="Fig 6H" sheetId="6" r:id="rId4"/>
    <sheet name="Fig 6I" sheetId="7" r:id="rId5"/>
    <sheet name="Fig 6J" sheetId="9" r:id="rId6"/>
    <sheet name="Fig 6K,L" sheetId="10" r:id="rId7"/>
    <sheet name="Fig 6M" sheetId="11" r:id="rId8"/>
    <sheet name="Fig6 suppl 1A" sheetId="12" r:id="rId9"/>
    <sheet name="Fig 6 suppl 1C" sheetId="13" r:id="rId10"/>
    <sheet name="Fig 6 suppl 1D" sheetId="14" r:id="rId11"/>
    <sheet name="Fig 6 suppl 1E" sheetId="15" r:id="rId12"/>
    <sheet name="Fig 6 suppl 1F" sheetId="16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6" l="1"/>
  <c r="F5" i="16"/>
  <c r="J5" i="16"/>
  <c r="M5" i="16"/>
  <c r="Q5" i="16"/>
  <c r="T5" i="16"/>
  <c r="C6" i="16"/>
  <c r="F6" i="16"/>
  <c r="J6" i="16"/>
  <c r="M6" i="16"/>
  <c r="Q6" i="16"/>
  <c r="T6" i="16"/>
  <c r="C7" i="16"/>
  <c r="F7" i="16"/>
  <c r="J7" i="16"/>
  <c r="M7" i="16"/>
  <c r="Q7" i="16"/>
  <c r="T7" i="16"/>
  <c r="C8" i="16"/>
  <c r="F8" i="16"/>
  <c r="J8" i="16"/>
  <c r="M8" i="16"/>
  <c r="Q8" i="16"/>
  <c r="T8" i="16"/>
  <c r="C9" i="16"/>
  <c r="F9" i="16"/>
  <c r="J9" i="16"/>
  <c r="M9" i="16"/>
  <c r="Q9" i="16"/>
  <c r="T9" i="16"/>
  <c r="C10" i="16"/>
  <c r="F10" i="16"/>
  <c r="J10" i="16"/>
  <c r="M10" i="16"/>
  <c r="Q10" i="16"/>
  <c r="T10" i="16"/>
  <c r="C11" i="16"/>
  <c r="F11" i="16"/>
  <c r="J11" i="16"/>
  <c r="M11" i="16"/>
  <c r="Q11" i="16"/>
  <c r="T11" i="16"/>
  <c r="C12" i="16"/>
  <c r="F12" i="16"/>
  <c r="J12" i="16"/>
  <c r="M12" i="16"/>
  <c r="Q12" i="16"/>
  <c r="T12" i="16"/>
  <c r="C13" i="16"/>
  <c r="F13" i="16"/>
  <c r="J13" i="16"/>
  <c r="M13" i="16"/>
  <c r="Q13" i="16"/>
  <c r="T13" i="16"/>
  <c r="C14" i="16"/>
  <c r="F14" i="16"/>
  <c r="J14" i="16"/>
  <c r="M14" i="16"/>
  <c r="Q14" i="16"/>
  <c r="T14" i="16"/>
  <c r="C40" i="16"/>
  <c r="F40" i="16"/>
  <c r="J40" i="16"/>
  <c r="M40" i="16"/>
  <c r="Q40" i="16"/>
  <c r="T40" i="16"/>
  <c r="C41" i="16"/>
  <c r="F41" i="16"/>
  <c r="J41" i="16"/>
  <c r="M41" i="16"/>
  <c r="Q41" i="16"/>
  <c r="T41" i="16"/>
  <c r="C42" i="16"/>
  <c r="F42" i="16"/>
  <c r="J42" i="16"/>
  <c r="M42" i="16"/>
  <c r="Q42" i="16"/>
  <c r="T42" i="16"/>
  <c r="C43" i="16"/>
  <c r="F43" i="16"/>
  <c r="J43" i="16"/>
  <c r="M43" i="16"/>
  <c r="Q43" i="16"/>
  <c r="T43" i="16"/>
  <c r="C44" i="16"/>
  <c r="F44" i="16"/>
  <c r="J44" i="16"/>
  <c r="M44" i="16"/>
  <c r="Q44" i="16"/>
  <c r="T44" i="16"/>
  <c r="C45" i="16"/>
  <c r="F45" i="16"/>
  <c r="J45" i="16"/>
  <c r="M45" i="16"/>
  <c r="Q45" i="16"/>
  <c r="T45" i="16"/>
  <c r="C46" i="16"/>
  <c r="F46" i="16"/>
  <c r="J46" i="16"/>
  <c r="M46" i="16"/>
  <c r="Q46" i="16"/>
  <c r="T46" i="16"/>
  <c r="C47" i="16"/>
  <c r="F47" i="16"/>
  <c r="J47" i="16"/>
  <c r="M47" i="16"/>
  <c r="Q47" i="16"/>
  <c r="T47" i="16"/>
  <c r="C48" i="16"/>
  <c r="F48" i="16"/>
  <c r="J48" i="16"/>
  <c r="M48" i="16"/>
  <c r="Q48" i="16"/>
  <c r="T48" i="16"/>
  <c r="C49" i="16"/>
  <c r="F49" i="16"/>
  <c r="J49" i="16"/>
  <c r="M49" i="16"/>
  <c r="Q49" i="16"/>
  <c r="T49" i="16"/>
  <c r="C50" i="16"/>
  <c r="F50" i="16"/>
  <c r="J50" i="16"/>
  <c r="M50" i="16"/>
  <c r="Q50" i="16"/>
  <c r="T50" i="16"/>
  <c r="C51" i="16"/>
  <c r="F51" i="16"/>
  <c r="J51" i="16"/>
  <c r="M51" i="16"/>
  <c r="Q51" i="16"/>
  <c r="T51" i="16"/>
  <c r="C52" i="16"/>
  <c r="F52" i="16"/>
  <c r="J52" i="16"/>
  <c r="M52" i="16"/>
  <c r="Q52" i="16"/>
  <c r="T52" i="16"/>
  <c r="C53" i="16"/>
  <c r="F53" i="16"/>
  <c r="J53" i="16"/>
  <c r="M53" i="16"/>
  <c r="Q53" i="16"/>
  <c r="T53" i="16"/>
  <c r="C54" i="16"/>
  <c r="F54" i="16"/>
  <c r="J54" i="16"/>
  <c r="M54" i="16"/>
  <c r="Q54" i="16"/>
  <c r="T54" i="16"/>
  <c r="C55" i="16"/>
  <c r="F55" i="16"/>
  <c r="J55" i="16"/>
  <c r="M55" i="16"/>
  <c r="Q55" i="16"/>
  <c r="T55" i="16"/>
  <c r="C56" i="16"/>
  <c r="F56" i="16"/>
  <c r="J56" i="16"/>
  <c r="M56" i="16"/>
  <c r="Q56" i="16"/>
  <c r="T56" i="16"/>
  <c r="C57" i="16"/>
  <c r="F57" i="16"/>
  <c r="J57" i="16"/>
  <c r="M57" i="16"/>
  <c r="Q57" i="16"/>
  <c r="T57" i="16"/>
  <c r="C58" i="16"/>
  <c r="F58" i="16"/>
  <c r="J58" i="16"/>
  <c r="M58" i="16"/>
  <c r="Q58" i="16"/>
  <c r="T58" i="16"/>
  <c r="C59" i="16"/>
  <c r="F59" i="16"/>
  <c r="J59" i="16"/>
  <c r="M59" i="16"/>
  <c r="Q59" i="16"/>
  <c r="T59" i="16"/>
  <c r="E2" i="13"/>
  <c r="F2" i="13"/>
  <c r="G2" i="13" s="1"/>
  <c r="E3" i="13"/>
  <c r="F3" i="13"/>
  <c r="G3" i="13" s="1"/>
  <c r="E4" i="13"/>
  <c r="F4" i="13"/>
  <c r="G4" i="13" s="1"/>
  <c r="E5" i="13"/>
  <c r="F5" i="13"/>
  <c r="G5" i="13"/>
  <c r="E6" i="13"/>
  <c r="F6" i="13"/>
  <c r="G6" i="13"/>
  <c r="E7" i="13"/>
  <c r="F7" i="13"/>
  <c r="G7" i="13" s="1"/>
  <c r="E8" i="13"/>
  <c r="F8" i="13"/>
  <c r="G8" i="13"/>
  <c r="E9" i="13"/>
  <c r="F9" i="13"/>
  <c r="G9" i="13"/>
  <c r="E10" i="13"/>
  <c r="F10" i="13"/>
  <c r="G10" i="13" s="1"/>
  <c r="E11" i="13"/>
  <c r="F11" i="13"/>
  <c r="G11" i="13" s="1"/>
  <c r="E12" i="13"/>
  <c r="F12" i="13"/>
  <c r="G12" i="13" s="1"/>
  <c r="E13" i="13"/>
  <c r="F13" i="13"/>
  <c r="G13" i="13"/>
  <c r="E14" i="13"/>
  <c r="F14" i="13"/>
  <c r="G14" i="13"/>
  <c r="E15" i="13"/>
  <c r="F15" i="13"/>
  <c r="G15" i="13" s="1"/>
  <c r="E16" i="13"/>
  <c r="F16" i="13"/>
  <c r="G16" i="13"/>
  <c r="E17" i="13"/>
  <c r="F17" i="13"/>
  <c r="G17" i="13"/>
  <c r="E18" i="13"/>
  <c r="F18" i="13"/>
  <c r="G18" i="13" s="1"/>
  <c r="E19" i="13"/>
  <c r="F19" i="13"/>
  <c r="G19" i="13" s="1"/>
  <c r="E20" i="13"/>
  <c r="F20" i="13"/>
  <c r="G20" i="13" s="1"/>
  <c r="E21" i="13"/>
  <c r="F21" i="13"/>
  <c r="G21" i="13" s="1"/>
  <c r="E23" i="13"/>
  <c r="F23" i="13"/>
  <c r="G23" i="13"/>
  <c r="E24" i="13"/>
  <c r="F24" i="13"/>
  <c r="G24" i="13" s="1"/>
  <c r="E25" i="13"/>
  <c r="F25" i="13"/>
  <c r="G25" i="13"/>
  <c r="E26" i="13"/>
  <c r="F26" i="13"/>
  <c r="G26" i="13"/>
  <c r="E27" i="13"/>
  <c r="F27" i="13"/>
  <c r="G27" i="13" s="1"/>
  <c r="E28" i="13"/>
  <c r="F28" i="13"/>
  <c r="G28" i="13" s="1"/>
  <c r="E29" i="13"/>
  <c r="F29" i="13"/>
  <c r="G29" i="13" s="1"/>
  <c r="E30" i="13"/>
  <c r="F30" i="13"/>
  <c r="G30" i="13" s="1"/>
  <c r="E31" i="13"/>
  <c r="F31" i="13"/>
  <c r="G31" i="13"/>
  <c r="E32" i="13"/>
  <c r="F32" i="13"/>
  <c r="G32" i="13" s="1"/>
  <c r="E33" i="13"/>
  <c r="F33" i="13"/>
  <c r="G33" i="13"/>
  <c r="E34" i="13"/>
  <c r="F34" i="13"/>
  <c r="G34" i="13"/>
  <c r="E35" i="13"/>
  <c r="F35" i="13"/>
  <c r="G35" i="13"/>
  <c r="E36" i="13"/>
  <c r="F36" i="13"/>
  <c r="G36" i="13" s="1"/>
  <c r="E37" i="13"/>
  <c r="F37" i="13"/>
  <c r="G37" i="13" s="1"/>
  <c r="E38" i="13"/>
  <c r="F38" i="13"/>
  <c r="G38" i="13" s="1"/>
  <c r="E39" i="13"/>
  <c r="F39" i="13"/>
  <c r="G39" i="13"/>
  <c r="E40" i="13"/>
  <c r="F40" i="13"/>
  <c r="G40" i="13" s="1"/>
  <c r="E41" i="13"/>
  <c r="F41" i="13"/>
  <c r="G41" i="13"/>
  <c r="E42" i="13"/>
  <c r="F42" i="13"/>
  <c r="G42" i="13"/>
  <c r="B4" i="12"/>
  <c r="C4" i="12"/>
  <c r="D4" i="12"/>
  <c r="E4" i="12"/>
  <c r="D58" i="11" l="1"/>
  <c r="D59" i="11" s="1"/>
  <c r="C58" i="11"/>
  <c r="C59" i="11" s="1"/>
  <c r="K43" i="10" l="1"/>
  <c r="M43" i="10" s="1"/>
  <c r="J43" i="10"/>
  <c r="L43" i="10" s="1"/>
  <c r="I43" i="10"/>
  <c r="H43" i="10"/>
  <c r="U42" i="10"/>
  <c r="T42" i="10"/>
  <c r="S42" i="10"/>
  <c r="R42" i="10"/>
  <c r="Q42" i="10"/>
  <c r="P42" i="10"/>
  <c r="K42" i="10"/>
  <c r="M42" i="10" s="1"/>
  <c r="J42" i="10"/>
  <c r="L42" i="10" s="1"/>
  <c r="I42" i="10"/>
  <c r="H42" i="10"/>
  <c r="S41" i="10"/>
  <c r="U41" i="10" s="1"/>
  <c r="R41" i="10"/>
  <c r="T41" i="10" s="1"/>
  <c r="Q41" i="10"/>
  <c r="P41" i="10"/>
  <c r="K41" i="10"/>
  <c r="M41" i="10" s="1"/>
  <c r="J41" i="10"/>
  <c r="L41" i="10" s="1"/>
  <c r="I41" i="10"/>
  <c r="H41" i="10"/>
  <c r="U40" i="10"/>
  <c r="T40" i="10"/>
  <c r="S40" i="10"/>
  <c r="R40" i="10"/>
  <c r="Q40" i="10"/>
  <c r="P40" i="10"/>
  <c r="K40" i="10"/>
  <c r="M40" i="10" s="1"/>
  <c r="J40" i="10"/>
  <c r="L40" i="10" s="1"/>
  <c r="I40" i="10"/>
  <c r="H40" i="10"/>
  <c r="S39" i="10"/>
  <c r="U39" i="10" s="1"/>
  <c r="R39" i="10"/>
  <c r="T39" i="10" s="1"/>
  <c r="Q39" i="10"/>
  <c r="P39" i="10"/>
  <c r="K39" i="10"/>
  <c r="M39" i="10" s="1"/>
  <c r="J39" i="10"/>
  <c r="L39" i="10" s="1"/>
  <c r="I39" i="10"/>
  <c r="H39" i="10"/>
  <c r="U38" i="10"/>
  <c r="T38" i="10"/>
  <c r="S38" i="10"/>
  <c r="R38" i="10"/>
  <c r="Q38" i="10"/>
  <c r="P38" i="10"/>
  <c r="K38" i="10"/>
  <c r="M38" i="10" s="1"/>
  <c r="J38" i="10"/>
  <c r="L38" i="10" s="1"/>
  <c r="I38" i="10"/>
  <c r="H38" i="10"/>
  <c r="S37" i="10"/>
  <c r="U37" i="10" s="1"/>
  <c r="R37" i="10"/>
  <c r="T37" i="10" s="1"/>
  <c r="Q37" i="10"/>
  <c r="P37" i="10"/>
  <c r="K37" i="10"/>
  <c r="M37" i="10" s="1"/>
  <c r="J37" i="10"/>
  <c r="L37" i="10" s="1"/>
  <c r="I37" i="10"/>
  <c r="H37" i="10"/>
  <c r="M36" i="10"/>
  <c r="L36" i="10"/>
  <c r="K36" i="10"/>
  <c r="J36" i="10"/>
  <c r="I36" i="10"/>
  <c r="H36" i="10"/>
  <c r="S35" i="10"/>
  <c r="U35" i="10" s="1"/>
  <c r="R35" i="10"/>
  <c r="T35" i="10" s="1"/>
  <c r="Q35" i="10"/>
  <c r="P35" i="10"/>
  <c r="K35" i="10"/>
  <c r="M35" i="10" s="1"/>
  <c r="J35" i="10"/>
  <c r="L35" i="10" s="1"/>
  <c r="I35" i="10"/>
  <c r="H35" i="10"/>
  <c r="S34" i="10"/>
  <c r="U34" i="10" s="1"/>
  <c r="R34" i="10"/>
  <c r="T34" i="10" s="1"/>
  <c r="Q34" i="10"/>
  <c r="P34" i="10"/>
  <c r="M34" i="10"/>
  <c r="L34" i="10"/>
  <c r="K34" i="10"/>
  <c r="J34" i="10"/>
  <c r="I34" i="10"/>
  <c r="H34" i="10"/>
  <c r="S33" i="10"/>
  <c r="U33" i="10" s="1"/>
  <c r="R33" i="10"/>
  <c r="T33" i="10" s="1"/>
  <c r="Q33" i="10"/>
  <c r="P33" i="10"/>
  <c r="K33" i="10"/>
  <c r="M33" i="10" s="1"/>
  <c r="J33" i="10"/>
  <c r="L33" i="10" s="1"/>
  <c r="I33" i="10"/>
  <c r="H33" i="10"/>
  <c r="S32" i="10"/>
  <c r="U32" i="10" s="1"/>
  <c r="R32" i="10"/>
  <c r="T32" i="10" s="1"/>
  <c r="Q32" i="10"/>
  <c r="P32" i="10"/>
  <c r="M32" i="10"/>
  <c r="L32" i="10"/>
  <c r="K32" i="10"/>
  <c r="J32" i="10"/>
  <c r="I32" i="10"/>
  <c r="H32" i="10"/>
  <c r="S31" i="10"/>
  <c r="U31" i="10" s="1"/>
  <c r="R31" i="10"/>
  <c r="T31" i="10" s="1"/>
  <c r="Q31" i="10"/>
  <c r="P31" i="10"/>
  <c r="K31" i="10"/>
  <c r="M31" i="10" s="1"/>
  <c r="J31" i="10"/>
  <c r="L31" i="10" s="1"/>
  <c r="I31" i="10"/>
  <c r="H31" i="10"/>
  <c r="L30" i="10"/>
  <c r="K30" i="10"/>
  <c r="M30" i="10" s="1"/>
  <c r="J30" i="10"/>
  <c r="I30" i="10"/>
  <c r="H30" i="10"/>
  <c r="AH29" i="10"/>
  <c r="AG29" i="10"/>
  <c r="U29" i="10"/>
  <c r="T29" i="10"/>
  <c r="S29" i="10"/>
  <c r="R29" i="10"/>
  <c r="Q29" i="10"/>
  <c r="P29" i="10"/>
  <c r="K29" i="10"/>
  <c r="M29" i="10" s="1"/>
  <c r="J29" i="10"/>
  <c r="L29" i="10" s="1"/>
  <c r="I29" i="10"/>
  <c r="H29" i="10"/>
  <c r="S28" i="10"/>
  <c r="U28" i="10" s="1"/>
  <c r="R28" i="10"/>
  <c r="T28" i="10" s="1"/>
  <c r="Q28" i="10"/>
  <c r="P28" i="10"/>
  <c r="K28" i="10"/>
  <c r="M28" i="10" s="1"/>
  <c r="J28" i="10"/>
  <c r="L28" i="10" s="1"/>
  <c r="I28" i="10"/>
  <c r="H28" i="10"/>
  <c r="AG27" i="10"/>
  <c r="U27" i="10"/>
  <c r="T27" i="10"/>
  <c r="S27" i="10"/>
  <c r="R27" i="10"/>
  <c r="Q27" i="10"/>
  <c r="P27" i="10"/>
  <c r="K27" i="10"/>
  <c r="M27" i="10" s="1"/>
  <c r="J27" i="10"/>
  <c r="L27" i="10" s="1"/>
  <c r="I27" i="10"/>
  <c r="H27" i="10"/>
  <c r="AH26" i="10"/>
  <c r="AG26" i="10"/>
  <c r="AA26" i="10"/>
  <c r="Z26" i="10"/>
  <c r="Y26" i="10"/>
  <c r="X26" i="10"/>
  <c r="U26" i="10"/>
  <c r="T26" i="10"/>
  <c r="S26" i="10"/>
  <c r="R26" i="10"/>
  <c r="Q26" i="10"/>
  <c r="P26" i="10"/>
  <c r="K26" i="10"/>
  <c r="M26" i="10" s="1"/>
  <c r="J26" i="10"/>
  <c r="L26" i="10" s="1"/>
  <c r="I26" i="10"/>
  <c r="H26" i="10"/>
  <c r="U25" i="10"/>
  <c r="T25" i="10"/>
  <c r="S25" i="10"/>
  <c r="R25" i="10"/>
  <c r="Q25" i="10"/>
  <c r="P25" i="10"/>
  <c r="K25" i="10"/>
  <c r="M25" i="10" s="1"/>
  <c r="J25" i="10"/>
  <c r="L25" i="10" s="1"/>
  <c r="I25" i="10"/>
  <c r="H25" i="10"/>
  <c r="U24" i="10"/>
  <c r="T24" i="10"/>
  <c r="S24" i="10"/>
  <c r="R24" i="10"/>
  <c r="Q24" i="10"/>
  <c r="AH27" i="10" s="1"/>
  <c r="P24" i="10"/>
  <c r="K24" i="10"/>
  <c r="M24" i="10" s="1"/>
  <c r="J24" i="10"/>
  <c r="L24" i="10" s="1"/>
  <c r="I24" i="10"/>
  <c r="H24" i="10"/>
  <c r="U23" i="10"/>
  <c r="T23" i="10"/>
  <c r="S23" i="10"/>
  <c r="R23" i="10"/>
  <c r="AF29" i="10" s="1"/>
  <c r="Q23" i="10"/>
  <c r="P23" i="10"/>
  <c r="AF27" i="10" s="1"/>
  <c r="K23" i="10"/>
  <c r="AA29" i="10" s="1"/>
  <c r="J23" i="10"/>
  <c r="Y29" i="10" s="1"/>
  <c r="I23" i="10"/>
  <c r="AA27" i="10" s="1"/>
  <c r="H23" i="10"/>
  <c r="Y27" i="10" s="1"/>
  <c r="U20" i="10"/>
  <c r="T20" i="10"/>
  <c r="S20" i="10"/>
  <c r="R20" i="10"/>
  <c r="Q20" i="10"/>
  <c r="P20" i="10"/>
  <c r="K20" i="10"/>
  <c r="M20" i="10" s="1"/>
  <c r="J20" i="10"/>
  <c r="L20" i="10" s="1"/>
  <c r="I20" i="10"/>
  <c r="H20" i="10"/>
  <c r="U19" i="10"/>
  <c r="T19" i="10"/>
  <c r="S19" i="10"/>
  <c r="R19" i="10"/>
  <c r="Q19" i="10"/>
  <c r="P19" i="10"/>
  <c r="K19" i="10"/>
  <c r="M19" i="10" s="1"/>
  <c r="J19" i="10"/>
  <c r="L19" i="10" s="1"/>
  <c r="I19" i="10"/>
  <c r="H19" i="10"/>
  <c r="U18" i="10"/>
  <c r="T18" i="10"/>
  <c r="S18" i="10"/>
  <c r="R18" i="10"/>
  <c r="Q18" i="10"/>
  <c r="P18" i="10"/>
  <c r="K18" i="10"/>
  <c r="M18" i="10" s="1"/>
  <c r="J18" i="10"/>
  <c r="L18" i="10" s="1"/>
  <c r="I18" i="10"/>
  <c r="H18" i="10"/>
  <c r="U17" i="10"/>
  <c r="T17" i="10"/>
  <c r="S17" i="10"/>
  <c r="R17" i="10"/>
  <c r="Q17" i="10"/>
  <c r="P17" i="10"/>
  <c r="K17" i="10"/>
  <c r="M17" i="10" s="1"/>
  <c r="J17" i="10"/>
  <c r="L17" i="10" s="1"/>
  <c r="I17" i="10"/>
  <c r="H17" i="10"/>
  <c r="U16" i="10"/>
  <c r="T16" i="10"/>
  <c r="S16" i="10"/>
  <c r="R16" i="10"/>
  <c r="Q16" i="10"/>
  <c r="P16" i="10"/>
  <c r="K16" i="10"/>
  <c r="M16" i="10" s="1"/>
  <c r="J16" i="10"/>
  <c r="L16" i="10" s="1"/>
  <c r="I16" i="10"/>
  <c r="H16" i="10"/>
  <c r="U15" i="10"/>
  <c r="T15" i="10"/>
  <c r="S15" i="10"/>
  <c r="R15" i="10"/>
  <c r="Q15" i="10"/>
  <c r="P15" i="10"/>
  <c r="K15" i="10"/>
  <c r="M15" i="10" s="1"/>
  <c r="J15" i="10"/>
  <c r="L15" i="10" s="1"/>
  <c r="I15" i="10"/>
  <c r="H15" i="10"/>
  <c r="U14" i="10"/>
  <c r="T14" i="10"/>
  <c r="S14" i="10"/>
  <c r="R14" i="10"/>
  <c r="Q14" i="10"/>
  <c r="P14" i="10"/>
  <c r="K14" i="10"/>
  <c r="M14" i="10" s="1"/>
  <c r="J14" i="10"/>
  <c r="L14" i="10" s="1"/>
  <c r="I14" i="10"/>
  <c r="H14" i="10"/>
  <c r="M13" i="10"/>
  <c r="L13" i="10"/>
  <c r="K13" i="10"/>
  <c r="J13" i="10"/>
  <c r="I13" i="10"/>
  <c r="H13" i="10"/>
  <c r="S12" i="10"/>
  <c r="U12" i="10" s="1"/>
  <c r="R12" i="10"/>
  <c r="T12" i="10" s="1"/>
  <c r="Q12" i="10"/>
  <c r="P12" i="10"/>
  <c r="M12" i="10"/>
  <c r="L12" i="10"/>
  <c r="K12" i="10"/>
  <c r="J12" i="10"/>
  <c r="I12" i="10"/>
  <c r="H12" i="10"/>
  <c r="S11" i="10"/>
  <c r="U11" i="10" s="1"/>
  <c r="R11" i="10"/>
  <c r="T11" i="10" s="1"/>
  <c r="Q11" i="10"/>
  <c r="P11" i="10"/>
  <c r="M11" i="10"/>
  <c r="L11" i="10"/>
  <c r="K11" i="10"/>
  <c r="J11" i="10"/>
  <c r="I11" i="10"/>
  <c r="H11" i="10"/>
  <c r="S10" i="10"/>
  <c r="U10" i="10" s="1"/>
  <c r="R10" i="10"/>
  <c r="T10" i="10" s="1"/>
  <c r="Q10" i="10"/>
  <c r="P10" i="10"/>
  <c r="M10" i="10"/>
  <c r="K10" i="10"/>
  <c r="J10" i="10"/>
  <c r="L10" i="10" s="1"/>
  <c r="I10" i="10"/>
  <c r="H10" i="10"/>
  <c r="S9" i="10"/>
  <c r="U9" i="10" s="1"/>
  <c r="R9" i="10"/>
  <c r="T9" i="10" s="1"/>
  <c r="Q9" i="10"/>
  <c r="P9" i="10"/>
  <c r="M9" i="10"/>
  <c r="L9" i="10"/>
  <c r="K9" i="10"/>
  <c r="J9" i="10"/>
  <c r="I9" i="10"/>
  <c r="H9" i="10"/>
  <c r="S8" i="10"/>
  <c r="U8" i="10" s="1"/>
  <c r="R8" i="10"/>
  <c r="T8" i="10" s="1"/>
  <c r="Q8" i="10"/>
  <c r="P8" i="10"/>
  <c r="M8" i="10"/>
  <c r="K8" i="10"/>
  <c r="J8" i="10"/>
  <c r="L8" i="10" s="1"/>
  <c r="I8" i="10"/>
  <c r="H8" i="10"/>
  <c r="Y7" i="10" s="1"/>
  <c r="X7" i="10"/>
  <c r="S7" i="10"/>
  <c r="U7" i="10" s="1"/>
  <c r="R7" i="10"/>
  <c r="T7" i="10" s="1"/>
  <c r="Q7" i="10"/>
  <c r="P7" i="10"/>
  <c r="M7" i="10"/>
  <c r="L7" i="10"/>
  <c r="K7" i="10"/>
  <c r="J7" i="10"/>
  <c r="I7" i="10"/>
  <c r="H7" i="10"/>
  <c r="AH6" i="10"/>
  <c r="AG6" i="10"/>
  <c r="AA6" i="10"/>
  <c r="Z6" i="10"/>
  <c r="Y6" i="10"/>
  <c r="X6" i="10"/>
  <c r="K6" i="10"/>
  <c r="M6" i="10" s="1"/>
  <c r="J6" i="10"/>
  <c r="L6" i="10" s="1"/>
  <c r="I6" i="10"/>
  <c r="H6" i="10"/>
  <c r="U5" i="10"/>
  <c r="S5" i="10"/>
  <c r="R5" i="10"/>
  <c r="T5" i="10" s="1"/>
  <c r="Q5" i="10"/>
  <c r="P5" i="10"/>
  <c r="K5" i="10"/>
  <c r="M5" i="10" s="1"/>
  <c r="J5" i="10"/>
  <c r="L5" i="10" s="1"/>
  <c r="I5" i="10"/>
  <c r="H5" i="10"/>
  <c r="U4" i="10"/>
  <c r="T4" i="10"/>
  <c r="S4" i="10"/>
  <c r="R4" i="10"/>
  <c r="Q4" i="10"/>
  <c r="P4" i="10"/>
  <c r="K4" i="10"/>
  <c r="M4" i="10" s="1"/>
  <c r="J4" i="10"/>
  <c r="Y9" i="10" s="1"/>
  <c r="I4" i="10"/>
  <c r="H4" i="10"/>
  <c r="U3" i="10"/>
  <c r="S3" i="10"/>
  <c r="AH9" i="10" s="1"/>
  <c r="R3" i="10"/>
  <c r="AF9" i="10" s="1"/>
  <c r="Q3" i="10"/>
  <c r="AH7" i="10" s="1"/>
  <c r="P3" i="10"/>
  <c r="AF7" i="10" s="1"/>
  <c r="L3" i="10"/>
  <c r="K3" i="10"/>
  <c r="M3" i="10" s="1"/>
  <c r="J3" i="10"/>
  <c r="I3" i="10"/>
  <c r="AA7" i="10" s="1"/>
  <c r="H3" i="10"/>
  <c r="L4" i="10" l="1"/>
  <c r="Z7" i="10"/>
  <c r="Z9" i="10"/>
  <c r="L23" i="10"/>
  <c r="AE26" i="10"/>
  <c r="X27" i="10"/>
  <c r="X29" i="10"/>
  <c r="X9" i="10"/>
  <c r="AA9" i="10"/>
  <c r="M23" i="10"/>
  <c r="AF26" i="10"/>
  <c r="T3" i="10"/>
  <c r="AE7" i="10"/>
  <c r="AE9" i="10"/>
  <c r="Z27" i="10"/>
  <c r="Z29" i="10"/>
  <c r="AE6" i="10"/>
  <c r="AG7" i="10"/>
  <c r="AG9" i="10"/>
  <c r="AE27" i="10"/>
  <c r="AE29" i="10"/>
  <c r="AF6" i="10"/>
  <c r="S81" i="9" l="1"/>
  <c r="R81" i="9"/>
  <c r="Q81" i="9"/>
  <c r="P81" i="9"/>
  <c r="S80" i="9"/>
  <c r="R80" i="9"/>
  <c r="Q80" i="9"/>
  <c r="P80" i="9"/>
  <c r="S79" i="9"/>
  <c r="R79" i="9"/>
  <c r="Q79" i="9"/>
  <c r="P79" i="9"/>
  <c r="S78" i="9"/>
  <c r="R78" i="9"/>
  <c r="Q78" i="9"/>
  <c r="P78" i="9"/>
  <c r="S77" i="9"/>
  <c r="R77" i="9"/>
  <c r="Q77" i="9"/>
  <c r="P77" i="9"/>
  <c r="S76" i="9"/>
  <c r="R76" i="9"/>
  <c r="Q76" i="9"/>
  <c r="P76" i="9"/>
  <c r="S75" i="9"/>
  <c r="R75" i="9"/>
  <c r="Q75" i="9"/>
  <c r="P75" i="9"/>
  <c r="S74" i="9"/>
  <c r="R74" i="9"/>
  <c r="Q74" i="9"/>
  <c r="P74" i="9"/>
  <c r="S73" i="9"/>
  <c r="R73" i="9"/>
  <c r="Q73" i="9"/>
  <c r="P73" i="9"/>
  <c r="S72" i="9"/>
  <c r="R72" i="9"/>
  <c r="Q72" i="9"/>
  <c r="P72" i="9"/>
  <c r="S71" i="9"/>
  <c r="R71" i="9"/>
  <c r="Q71" i="9"/>
  <c r="P71" i="9"/>
  <c r="S70" i="9"/>
  <c r="R70" i="9"/>
  <c r="Q70" i="9"/>
  <c r="P70" i="9"/>
  <c r="S69" i="9"/>
  <c r="R69" i="9"/>
  <c r="Q69" i="9"/>
  <c r="P69" i="9"/>
  <c r="S68" i="9"/>
  <c r="R68" i="9"/>
  <c r="Q68" i="9"/>
  <c r="P68" i="9"/>
  <c r="S67" i="9"/>
  <c r="R67" i="9"/>
  <c r="Q67" i="9"/>
  <c r="P67" i="9"/>
  <c r="S66" i="9"/>
  <c r="R66" i="9"/>
  <c r="Q66" i="9"/>
  <c r="P66" i="9"/>
  <c r="S65" i="9"/>
  <c r="R65" i="9"/>
  <c r="Q65" i="9"/>
  <c r="P65" i="9"/>
  <c r="S63" i="9"/>
  <c r="R63" i="9"/>
  <c r="Q63" i="9"/>
  <c r="P63" i="9"/>
  <c r="S62" i="9"/>
  <c r="R62" i="9"/>
  <c r="Q62" i="9"/>
  <c r="P62" i="9"/>
  <c r="S61" i="9"/>
  <c r="R61" i="9"/>
  <c r="Q61" i="9"/>
  <c r="P61" i="9"/>
  <c r="S60" i="9"/>
  <c r="R60" i="9"/>
  <c r="Q60" i="9"/>
  <c r="P60" i="9"/>
  <c r="S59" i="9"/>
  <c r="R59" i="9"/>
  <c r="Q59" i="9"/>
  <c r="P59" i="9"/>
  <c r="S58" i="9"/>
  <c r="R58" i="9"/>
  <c r="Q58" i="9"/>
  <c r="P58" i="9"/>
  <c r="S57" i="9"/>
  <c r="R57" i="9"/>
  <c r="Q57" i="9"/>
  <c r="P57" i="9"/>
  <c r="S56" i="9"/>
  <c r="R56" i="9"/>
  <c r="Q56" i="9"/>
  <c r="P56" i="9"/>
  <c r="S55" i="9"/>
  <c r="R55" i="9"/>
  <c r="Q55" i="9"/>
  <c r="P55" i="9"/>
  <c r="S54" i="9"/>
  <c r="R54" i="9"/>
  <c r="Q54" i="9"/>
  <c r="P54" i="9"/>
  <c r="S53" i="9"/>
  <c r="R53" i="9"/>
  <c r="Q53" i="9"/>
  <c r="P53" i="9"/>
  <c r="S52" i="9"/>
  <c r="R52" i="9"/>
  <c r="Q52" i="9"/>
  <c r="P52" i="9"/>
  <c r="S51" i="9"/>
  <c r="R51" i="9"/>
  <c r="Q51" i="9"/>
  <c r="P51" i="9"/>
  <c r="S50" i="9"/>
  <c r="R50" i="9"/>
  <c r="Q50" i="9"/>
  <c r="P50" i="9"/>
  <c r="S49" i="9"/>
  <c r="R49" i="9"/>
  <c r="Q49" i="9"/>
  <c r="P49" i="9"/>
  <c r="S48" i="9"/>
  <c r="R48" i="9"/>
  <c r="Q48" i="9"/>
  <c r="P48" i="9"/>
  <c r="S47" i="9"/>
  <c r="R47" i="9"/>
  <c r="Q47" i="9"/>
  <c r="P47" i="9"/>
  <c r="S43" i="9" l="1"/>
  <c r="R43" i="9"/>
  <c r="Q43" i="9"/>
  <c r="P43" i="9"/>
  <c r="S42" i="9"/>
  <c r="R42" i="9"/>
  <c r="Q42" i="9"/>
  <c r="P42" i="9"/>
  <c r="S41" i="9"/>
  <c r="R41" i="9"/>
  <c r="Q41" i="9"/>
  <c r="P41" i="9"/>
  <c r="S40" i="9"/>
  <c r="R40" i="9"/>
  <c r="Q40" i="9"/>
  <c r="P40" i="9"/>
  <c r="S39" i="9"/>
  <c r="R39" i="9"/>
  <c r="Q39" i="9"/>
  <c r="P39" i="9"/>
  <c r="S38" i="9"/>
  <c r="R38" i="9"/>
  <c r="Q38" i="9"/>
  <c r="P38" i="9"/>
  <c r="S37" i="9"/>
  <c r="R37" i="9"/>
  <c r="Q37" i="9"/>
  <c r="P37" i="9"/>
  <c r="S36" i="9"/>
  <c r="R36" i="9"/>
  <c r="Q36" i="9"/>
  <c r="P36" i="9"/>
  <c r="S35" i="9"/>
  <c r="R35" i="9"/>
  <c r="Q35" i="9"/>
  <c r="P35" i="9"/>
  <c r="S34" i="9"/>
  <c r="R34" i="9"/>
  <c r="Q34" i="9"/>
  <c r="P34" i="9"/>
  <c r="S33" i="9"/>
  <c r="R33" i="9"/>
  <c r="Q33" i="9"/>
  <c r="P33" i="9"/>
  <c r="S32" i="9"/>
  <c r="R32" i="9"/>
  <c r="Q32" i="9"/>
  <c r="P32" i="9"/>
  <c r="S31" i="9"/>
  <c r="R31" i="9"/>
  <c r="Q31" i="9"/>
  <c r="P31" i="9"/>
  <c r="S30" i="9"/>
  <c r="R30" i="9"/>
  <c r="Q30" i="9"/>
  <c r="P30" i="9"/>
  <c r="S29" i="9"/>
  <c r="R29" i="9"/>
  <c r="Q29" i="9"/>
  <c r="P29" i="9"/>
  <c r="S28" i="9"/>
  <c r="R28" i="9"/>
  <c r="Q28" i="9"/>
  <c r="P28" i="9"/>
  <c r="S27" i="9"/>
  <c r="R27" i="9"/>
  <c r="Q27" i="9"/>
  <c r="P27" i="9"/>
  <c r="S26" i="9"/>
  <c r="R26" i="9"/>
  <c r="Q26" i="9"/>
  <c r="P26" i="9"/>
  <c r="S25" i="9"/>
  <c r="R25" i="9"/>
  <c r="Q25" i="9"/>
  <c r="P25" i="9"/>
  <c r="S21" i="9"/>
  <c r="R21" i="9"/>
  <c r="Q21" i="9"/>
  <c r="P21" i="9"/>
  <c r="S20" i="9"/>
  <c r="R20" i="9"/>
  <c r="Q20" i="9"/>
  <c r="P20" i="9"/>
  <c r="S19" i="9"/>
  <c r="R19" i="9"/>
  <c r="Q19" i="9"/>
  <c r="P19" i="9"/>
  <c r="S18" i="9"/>
  <c r="R18" i="9"/>
  <c r="Q18" i="9"/>
  <c r="P18" i="9"/>
  <c r="S17" i="9"/>
  <c r="R17" i="9"/>
  <c r="Q17" i="9"/>
  <c r="P17" i="9"/>
  <c r="S16" i="9"/>
  <c r="R16" i="9"/>
  <c r="Q16" i="9"/>
  <c r="P16" i="9"/>
  <c r="S15" i="9"/>
  <c r="R15" i="9"/>
  <c r="Q15" i="9"/>
  <c r="P15" i="9"/>
  <c r="S14" i="9"/>
  <c r="R14" i="9"/>
  <c r="Q14" i="9"/>
  <c r="P14" i="9"/>
  <c r="S13" i="9"/>
  <c r="R13" i="9"/>
  <c r="Q13" i="9"/>
  <c r="P13" i="9"/>
  <c r="S12" i="9"/>
  <c r="R12" i="9"/>
  <c r="Q12" i="9"/>
  <c r="P12" i="9"/>
  <c r="S11" i="9"/>
  <c r="R11" i="9"/>
  <c r="Q11" i="9"/>
  <c r="P11" i="9"/>
  <c r="S10" i="9"/>
  <c r="R10" i="9"/>
  <c r="Q10" i="9"/>
  <c r="P10" i="9"/>
  <c r="S9" i="9"/>
  <c r="R9" i="9"/>
  <c r="Q9" i="9"/>
  <c r="P9" i="9"/>
  <c r="S8" i="9"/>
  <c r="R8" i="9"/>
  <c r="Q8" i="9"/>
  <c r="P8" i="9"/>
  <c r="S7" i="9"/>
  <c r="R7" i="9"/>
  <c r="Q7" i="9"/>
  <c r="P7" i="9"/>
  <c r="S6" i="9"/>
  <c r="R6" i="9"/>
  <c r="Q6" i="9"/>
  <c r="P6" i="9"/>
  <c r="S5" i="9"/>
  <c r="R5" i="9"/>
  <c r="Q5" i="9"/>
  <c r="P5" i="9"/>
  <c r="S4" i="9"/>
  <c r="R4" i="9"/>
  <c r="Q4" i="9"/>
  <c r="P4" i="9"/>
  <c r="S3" i="9"/>
  <c r="R3" i="9"/>
  <c r="Q3" i="9"/>
  <c r="P3" i="9"/>
  <c r="I125" i="9" l="1"/>
  <c r="H125" i="9"/>
  <c r="G125" i="9"/>
  <c r="F125" i="9"/>
  <c r="I124" i="9"/>
  <c r="H124" i="9"/>
  <c r="G124" i="9"/>
  <c r="F124" i="9"/>
  <c r="I123" i="9"/>
  <c r="H123" i="9"/>
  <c r="G123" i="9"/>
  <c r="F123" i="9"/>
  <c r="I122" i="9"/>
  <c r="H122" i="9"/>
  <c r="G122" i="9"/>
  <c r="F122" i="9"/>
  <c r="I121" i="9"/>
  <c r="H121" i="9"/>
  <c r="G121" i="9"/>
  <c r="F121" i="9"/>
  <c r="I120" i="9"/>
  <c r="H120" i="9"/>
  <c r="G120" i="9"/>
  <c r="F120" i="9"/>
  <c r="I119" i="9"/>
  <c r="H119" i="9"/>
  <c r="G119" i="9"/>
  <c r="F119" i="9"/>
  <c r="I118" i="9"/>
  <c r="H118" i="9"/>
  <c r="G118" i="9"/>
  <c r="F118" i="9"/>
  <c r="I117" i="9"/>
  <c r="H117" i="9"/>
  <c r="G117" i="9"/>
  <c r="F117" i="9"/>
  <c r="I116" i="9"/>
  <c r="H116" i="9"/>
  <c r="G116" i="9"/>
  <c r="F116" i="9"/>
  <c r="I115" i="9"/>
  <c r="H115" i="9"/>
  <c r="G115" i="9"/>
  <c r="F115" i="9"/>
  <c r="I114" i="9"/>
  <c r="H114" i="9"/>
  <c r="G114" i="9"/>
  <c r="F114" i="9"/>
  <c r="I113" i="9"/>
  <c r="H113" i="9"/>
  <c r="G113" i="9"/>
  <c r="F113" i="9"/>
  <c r="I112" i="9"/>
  <c r="H112" i="9"/>
  <c r="G112" i="9"/>
  <c r="F112" i="9"/>
  <c r="I111" i="9"/>
  <c r="H111" i="9"/>
  <c r="G111" i="9"/>
  <c r="F111" i="9"/>
  <c r="I110" i="9"/>
  <c r="H110" i="9"/>
  <c r="G110" i="9"/>
  <c r="F110" i="9"/>
  <c r="I108" i="9"/>
  <c r="H108" i="9"/>
  <c r="G108" i="9"/>
  <c r="F108" i="9"/>
  <c r="I107" i="9"/>
  <c r="H107" i="9"/>
  <c r="G107" i="9"/>
  <c r="F107" i="9"/>
  <c r="I106" i="9"/>
  <c r="H106" i="9"/>
  <c r="G106" i="9"/>
  <c r="F106" i="9"/>
  <c r="I105" i="9"/>
  <c r="H105" i="9"/>
  <c r="G105" i="9"/>
  <c r="F105" i="9"/>
  <c r="I104" i="9"/>
  <c r="H104" i="9"/>
  <c r="G104" i="9"/>
  <c r="F104" i="9"/>
  <c r="I103" i="9"/>
  <c r="H103" i="9"/>
  <c r="G103" i="9"/>
  <c r="F103" i="9"/>
  <c r="I102" i="9"/>
  <c r="H102" i="9"/>
  <c r="G102" i="9"/>
  <c r="F102" i="9"/>
  <c r="I101" i="9"/>
  <c r="H101" i="9"/>
  <c r="G101" i="9"/>
  <c r="F101" i="9"/>
  <c r="I100" i="9"/>
  <c r="H100" i="9"/>
  <c r="G100" i="9"/>
  <c r="F100" i="9"/>
  <c r="I99" i="9"/>
  <c r="H99" i="9"/>
  <c r="G99" i="9"/>
  <c r="F99" i="9"/>
  <c r="I98" i="9"/>
  <c r="H98" i="9"/>
  <c r="G98" i="9"/>
  <c r="F98" i="9"/>
  <c r="I97" i="9"/>
  <c r="H97" i="9"/>
  <c r="G97" i="9"/>
  <c r="F97" i="9"/>
  <c r="I96" i="9"/>
  <c r="H96" i="9"/>
  <c r="G96" i="9"/>
  <c r="F96" i="9"/>
  <c r="I95" i="9"/>
  <c r="H95" i="9"/>
  <c r="G95" i="9"/>
  <c r="F95" i="9"/>
  <c r="I94" i="9"/>
  <c r="H94" i="9"/>
  <c r="G94" i="9"/>
  <c r="F94" i="9"/>
  <c r="I93" i="9"/>
  <c r="H93" i="9"/>
  <c r="G93" i="9"/>
  <c r="F93" i="9"/>
  <c r="H89" i="9" l="1"/>
  <c r="F89" i="9"/>
  <c r="I88" i="9"/>
  <c r="H88" i="9"/>
  <c r="G88" i="9"/>
  <c r="F88" i="9"/>
  <c r="I87" i="9"/>
  <c r="H87" i="9"/>
  <c r="G87" i="9"/>
  <c r="F87" i="9"/>
  <c r="I86" i="9"/>
  <c r="H86" i="9"/>
  <c r="G86" i="9"/>
  <c r="F86" i="9"/>
  <c r="I85" i="9"/>
  <c r="H85" i="9"/>
  <c r="G85" i="9"/>
  <c r="F85" i="9"/>
  <c r="H84" i="9"/>
  <c r="F84" i="9"/>
  <c r="H83" i="9"/>
  <c r="F83" i="9"/>
  <c r="I82" i="9"/>
  <c r="H82" i="9"/>
  <c r="G82" i="9"/>
  <c r="F82" i="9"/>
  <c r="I81" i="9"/>
  <c r="H81" i="9"/>
  <c r="G81" i="9"/>
  <c r="F81" i="9"/>
  <c r="H80" i="9"/>
  <c r="F80" i="9"/>
  <c r="I79" i="9"/>
  <c r="H79" i="9"/>
  <c r="G79" i="9"/>
  <c r="F79" i="9"/>
  <c r="I78" i="9"/>
  <c r="H78" i="9"/>
  <c r="G78" i="9"/>
  <c r="F78" i="9"/>
  <c r="I77" i="9"/>
  <c r="H77" i="9"/>
  <c r="G77" i="9"/>
  <c r="F77" i="9"/>
  <c r="I76" i="9"/>
  <c r="H76" i="9"/>
  <c r="G76" i="9"/>
  <c r="F76" i="9"/>
  <c r="I75" i="9"/>
  <c r="H75" i="9"/>
  <c r="G75" i="9"/>
  <c r="F75" i="9"/>
  <c r="H74" i="9"/>
  <c r="F74" i="9"/>
  <c r="H73" i="9"/>
  <c r="F73" i="9"/>
  <c r="I72" i="9"/>
  <c r="H72" i="9"/>
  <c r="G72" i="9"/>
  <c r="F72" i="9"/>
  <c r="I71" i="9"/>
  <c r="H71" i="9"/>
  <c r="G71" i="9"/>
  <c r="F71" i="9"/>
  <c r="H70" i="9"/>
  <c r="F70" i="9"/>
  <c r="I69" i="9"/>
  <c r="H69" i="9"/>
  <c r="G69" i="9"/>
  <c r="F69" i="9"/>
  <c r="I68" i="9"/>
  <c r="H68" i="9"/>
  <c r="G68" i="9"/>
  <c r="F68" i="9"/>
  <c r="I67" i="9"/>
  <c r="H67" i="9"/>
  <c r="G67" i="9"/>
  <c r="F67" i="9"/>
  <c r="H66" i="9"/>
  <c r="F66" i="9"/>
  <c r="H65" i="9"/>
  <c r="F65" i="9"/>
  <c r="I64" i="9"/>
  <c r="H64" i="9"/>
  <c r="G64" i="9"/>
  <c r="F64" i="9"/>
  <c r="H63" i="9"/>
  <c r="F63" i="9"/>
  <c r="H62" i="9"/>
  <c r="F62" i="9"/>
  <c r="H61" i="9"/>
  <c r="F61" i="9"/>
  <c r="I60" i="9"/>
  <c r="H60" i="9"/>
  <c r="G60" i="9"/>
  <c r="F60" i="9"/>
  <c r="I59" i="9"/>
  <c r="H59" i="9"/>
  <c r="G59" i="9"/>
  <c r="F59" i="9"/>
  <c r="H58" i="9"/>
  <c r="F58" i="9"/>
  <c r="H57" i="9"/>
  <c r="F57" i="9"/>
  <c r="H56" i="9"/>
  <c r="F56" i="9"/>
  <c r="I55" i="9"/>
  <c r="H55" i="9"/>
  <c r="G55" i="9"/>
  <c r="F55" i="9"/>
  <c r="H54" i="9"/>
  <c r="F54" i="9"/>
  <c r="I53" i="9"/>
  <c r="H53" i="9"/>
  <c r="G53" i="9"/>
  <c r="F53" i="9"/>
  <c r="I52" i="9"/>
  <c r="H52" i="9"/>
  <c r="G52" i="9"/>
  <c r="F52" i="9"/>
  <c r="I51" i="9"/>
  <c r="H51" i="9"/>
  <c r="G51" i="9"/>
  <c r="F51" i="9"/>
  <c r="H50" i="9"/>
  <c r="F50" i="9"/>
  <c r="I49" i="9"/>
  <c r="H49" i="9"/>
  <c r="G49" i="9"/>
  <c r="F49" i="9"/>
  <c r="I48" i="9"/>
  <c r="H48" i="9"/>
  <c r="G48" i="9"/>
  <c r="F48" i="9"/>
  <c r="I47" i="9"/>
  <c r="H47" i="9"/>
  <c r="G47" i="9"/>
  <c r="F47" i="9"/>
  <c r="I45" i="9"/>
  <c r="H45" i="9"/>
  <c r="G45" i="9"/>
  <c r="F45" i="9"/>
  <c r="I44" i="9"/>
  <c r="H44" i="9"/>
  <c r="G44" i="9"/>
  <c r="F44" i="9"/>
  <c r="I43" i="9"/>
  <c r="H43" i="9"/>
  <c r="G43" i="9"/>
  <c r="F43" i="9"/>
  <c r="I42" i="9"/>
  <c r="H42" i="9"/>
  <c r="G42" i="9"/>
  <c r="F42" i="9"/>
  <c r="I41" i="9"/>
  <c r="H41" i="9"/>
  <c r="G41" i="9"/>
  <c r="F41" i="9"/>
  <c r="I40" i="9"/>
  <c r="H40" i="9"/>
  <c r="G40" i="9"/>
  <c r="F40" i="9"/>
  <c r="I39" i="9"/>
  <c r="H39" i="9"/>
  <c r="G39" i="9"/>
  <c r="F39" i="9"/>
  <c r="I38" i="9"/>
  <c r="H38" i="9"/>
  <c r="G38" i="9"/>
  <c r="F38" i="9"/>
  <c r="I37" i="9"/>
  <c r="H37" i="9"/>
  <c r="G37" i="9"/>
  <c r="F37" i="9"/>
  <c r="I36" i="9"/>
  <c r="H36" i="9"/>
  <c r="G36" i="9"/>
  <c r="F36" i="9"/>
  <c r="I35" i="9"/>
  <c r="H35" i="9"/>
  <c r="G35" i="9"/>
  <c r="F35" i="9"/>
  <c r="I34" i="9"/>
  <c r="H34" i="9"/>
  <c r="G34" i="9"/>
  <c r="F34" i="9"/>
  <c r="I33" i="9"/>
  <c r="H33" i="9"/>
  <c r="G33" i="9"/>
  <c r="F33" i="9"/>
  <c r="I32" i="9"/>
  <c r="H32" i="9"/>
  <c r="G32" i="9"/>
  <c r="F32" i="9"/>
  <c r="I31" i="9"/>
  <c r="H31" i="9"/>
  <c r="G31" i="9"/>
  <c r="F31" i="9"/>
  <c r="I30" i="9"/>
  <c r="H30" i="9"/>
  <c r="G30" i="9"/>
  <c r="F30" i="9"/>
  <c r="I29" i="9"/>
  <c r="H29" i="9"/>
  <c r="G29" i="9"/>
  <c r="F29" i="9"/>
  <c r="I28" i="9"/>
  <c r="H28" i="9"/>
  <c r="G28" i="9"/>
  <c r="F28" i="9"/>
  <c r="I27" i="9"/>
  <c r="H27" i="9"/>
  <c r="G27" i="9"/>
  <c r="F27" i="9"/>
  <c r="I26" i="9"/>
  <c r="H26" i="9"/>
  <c r="G26" i="9"/>
  <c r="F26" i="9"/>
  <c r="I25" i="9"/>
  <c r="H25" i="9"/>
  <c r="G25" i="9"/>
  <c r="F25" i="9"/>
  <c r="I24" i="9"/>
  <c r="H24" i="9"/>
  <c r="G24" i="9"/>
  <c r="F24" i="9"/>
  <c r="I23" i="9"/>
  <c r="H23" i="9"/>
  <c r="G23" i="9"/>
  <c r="F23" i="9"/>
  <c r="I22" i="9"/>
  <c r="H22" i="9"/>
  <c r="G22" i="9"/>
  <c r="F22" i="9"/>
  <c r="I21" i="9"/>
  <c r="H21" i="9"/>
  <c r="G21" i="9"/>
  <c r="F21" i="9"/>
  <c r="I20" i="9"/>
  <c r="H20" i="9"/>
  <c r="G20" i="9"/>
  <c r="F20" i="9"/>
  <c r="I19" i="9"/>
  <c r="H19" i="9"/>
  <c r="G19" i="9"/>
  <c r="F19" i="9"/>
  <c r="I18" i="9"/>
  <c r="H18" i="9"/>
  <c r="G18" i="9"/>
  <c r="F18" i="9"/>
  <c r="I17" i="9"/>
  <c r="H17" i="9"/>
  <c r="G17" i="9"/>
  <c r="F17" i="9"/>
  <c r="I16" i="9"/>
  <c r="H16" i="9"/>
  <c r="G16" i="9"/>
  <c r="F16" i="9"/>
  <c r="I15" i="9"/>
  <c r="H15" i="9"/>
  <c r="G15" i="9"/>
  <c r="F15" i="9"/>
  <c r="I14" i="9"/>
  <c r="H14" i="9"/>
  <c r="G14" i="9"/>
  <c r="F14" i="9"/>
  <c r="I13" i="9"/>
  <c r="H13" i="9"/>
  <c r="G13" i="9"/>
  <c r="F13" i="9"/>
  <c r="I12" i="9"/>
  <c r="H12" i="9"/>
  <c r="G12" i="9"/>
  <c r="F12" i="9"/>
  <c r="I11" i="9"/>
  <c r="H11" i="9"/>
  <c r="G11" i="9"/>
  <c r="F11" i="9"/>
  <c r="I10" i="9"/>
  <c r="H10" i="9"/>
  <c r="G10" i="9"/>
  <c r="F10" i="9"/>
  <c r="I9" i="9"/>
  <c r="H9" i="9"/>
  <c r="G9" i="9"/>
  <c r="F9" i="9"/>
  <c r="I8" i="9"/>
  <c r="H8" i="9"/>
  <c r="G8" i="9"/>
  <c r="F8" i="9"/>
  <c r="I7" i="9"/>
  <c r="H7" i="9"/>
  <c r="G7" i="9"/>
  <c r="F7" i="9"/>
  <c r="I6" i="9"/>
  <c r="H6" i="9"/>
  <c r="G6" i="9"/>
  <c r="F6" i="9"/>
  <c r="I5" i="9"/>
  <c r="H5" i="9"/>
  <c r="G5" i="9"/>
  <c r="F5" i="9"/>
  <c r="I4" i="9"/>
  <c r="H4" i="9"/>
  <c r="G4" i="9"/>
  <c r="F4" i="9"/>
  <c r="I3" i="9"/>
  <c r="H3" i="9"/>
  <c r="G3" i="9"/>
  <c r="F3" i="9"/>
  <c r="AJ119" i="7" l="1"/>
  <c r="AJ118" i="7"/>
  <c r="AJ117" i="7"/>
  <c r="AJ116" i="7"/>
  <c r="AJ115" i="7"/>
  <c r="AJ114" i="7"/>
  <c r="AJ113" i="7"/>
  <c r="AJ112" i="7"/>
  <c r="AJ111" i="7"/>
  <c r="AJ110" i="7"/>
  <c r="AJ109" i="7"/>
  <c r="AP108" i="7"/>
  <c r="AJ108" i="7"/>
  <c r="AP107" i="7"/>
  <c r="AJ107" i="7"/>
  <c r="AP106" i="7"/>
  <c r="AJ106" i="7"/>
  <c r="AP105" i="7"/>
  <c r="AJ105" i="7"/>
  <c r="AP104" i="7"/>
  <c r="AJ104" i="7"/>
  <c r="AP103" i="7"/>
  <c r="AJ103" i="7"/>
  <c r="AP102" i="7"/>
  <c r="AJ102" i="7"/>
  <c r="AP101" i="7"/>
  <c r="AJ101" i="7"/>
  <c r="AP100" i="7"/>
  <c r="AJ100" i="7"/>
  <c r="AP99" i="7"/>
  <c r="AJ99" i="7"/>
  <c r="AP98" i="7"/>
  <c r="AJ98" i="7"/>
  <c r="AP97" i="7"/>
  <c r="AJ97" i="7"/>
  <c r="AP96" i="7"/>
  <c r="AJ96" i="7"/>
  <c r="AP95" i="7"/>
  <c r="AJ95" i="7"/>
  <c r="AP94" i="7"/>
  <c r="AJ94" i="7"/>
  <c r="AP93" i="7"/>
  <c r="AJ93" i="7"/>
  <c r="AP92" i="7"/>
  <c r="AJ92" i="7"/>
  <c r="X92" i="7"/>
  <c r="AP91" i="7"/>
  <c r="AJ91" i="7"/>
  <c r="X91" i="7"/>
  <c r="AP90" i="7"/>
  <c r="AJ90" i="7"/>
  <c r="X90" i="7"/>
  <c r="AP89" i="7"/>
  <c r="AJ89" i="7"/>
  <c r="X89" i="7"/>
  <c r="AP88" i="7"/>
  <c r="AJ88" i="7"/>
  <c r="X88" i="7"/>
  <c r="AP87" i="7"/>
  <c r="AJ87" i="7"/>
  <c r="X87" i="7"/>
  <c r="AP86" i="7"/>
  <c r="AJ86" i="7"/>
  <c r="X86" i="7"/>
  <c r="AP85" i="7"/>
  <c r="AJ85" i="7"/>
  <c r="X85" i="7"/>
  <c r="AP84" i="7"/>
  <c r="AJ84" i="7"/>
  <c r="X84" i="7"/>
  <c r="AP83" i="7"/>
  <c r="AJ83" i="7"/>
  <c r="X83" i="7"/>
  <c r="AP82" i="7"/>
  <c r="AJ82" i="7"/>
  <c r="X82" i="7"/>
  <c r="AP81" i="7"/>
  <c r="AJ81" i="7"/>
  <c r="X81" i="7"/>
  <c r="AP80" i="7"/>
  <c r="AJ80" i="7"/>
  <c r="X80" i="7"/>
  <c r="AP79" i="7"/>
  <c r="AJ79" i="7"/>
  <c r="X79" i="7"/>
  <c r="AP78" i="7"/>
  <c r="AJ78" i="7"/>
  <c r="X78" i="7"/>
  <c r="AP77" i="7"/>
  <c r="AJ77" i="7"/>
  <c r="X77" i="7"/>
  <c r="AP76" i="7"/>
  <c r="AJ76" i="7"/>
  <c r="X76" i="7"/>
  <c r="AP75" i="7"/>
  <c r="AJ75" i="7"/>
  <c r="X75" i="7"/>
  <c r="AP74" i="7"/>
  <c r="AJ74" i="7"/>
  <c r="X74" i="7"/>
  <c r="AP73" i="7"/>
  <c r="AJ73" i="7"/>
  <c r="X73" i="7"/>
  <c r="AP72" i="7"/>
  <c r="AJ72" i="7"/>
  <c r="X72" i="7"/>
  <c r="AP71" i="7"/>
  <c r="AJ71" i="7"/>
  <c r="X71" i="7"/>
  <c r="AP70" i="7"/>
  <c r="AJ70" i="7"/>
  <c r="X70" i="7"/>
  <c r="AP69" i="7"/>
  <c r="AJ69" i="7"/>
  <c r="X69" i="7"/>
  <c r="AP68" i="7"/>
  <c r="AJ68" i="7"/>
  <c r="X68" i="7"/>
  <c r="AP67" i="7"/>
  <c r="AJ67" i="7"/>
  <c r="X67" i="7"/>
  <c r="AP66" i="7"/>
  <c r="AJ66" i="7"/>
  <c r="X66" i="7"/>
  <c r="AP65" i="7"/>
  <c r="AJ65" i="7"/>
  <c r="X65" i="7"/>
  <c r="AP64" i="7"/>
  <c r="AJ64" i="7"/>
  <c r="X64" i="7"/>
  <c r="AP63" i="7"/>
  <c r="AJ63" i="7"/>
  <c r="X63" i="7"/>
  <c r="AP62" i="7"/>
  <c r="AJ62" i="7"/>
  <c r="X62" i="7"/>
  <c r="AP61" i="7"/>
  <c r="AJ61" i="7"/>
  <c r="X61" i="7"/>
  <c r="AP60" i="7"/>
  <c r="AJ60" i="7"/>
  <c r="X60" i="7"/>
  <c r="AP59" i="7"/>
  <c r="AJ59" i="7"/>
  <c r="X59" i="7"/>
  <c r="AP58" i="7"/>
  <c r="AJ58" i="7"/>
  <c r="X58" i="7"/>
  <c r="AP57" i="7"/>
  <c r="AJ57" i="7"/>
  <c r="X57" i="7"/>
  <c r="AP56" i="7"/>
  <c r="AJ56" i="7"/>
  <c r="X56" i="7"/>
  <c r="AP55" i="7"/>
  <c r="AJ55" i="7"/>
  <c r="X55" i="7"/>
  <c r="AP54" i="7"/>
  <c r="AJ54" i="7"/>
  <c r="X54" i="7"/>
  <c r="AP53" i="7"/>
  <c r="AJ53" i="7"/>
  <c r="X53" i="7"/>
  <c r="R53" i="7"/>
  <c r="L53" i="7"/>
  <c r="AP52" i="7"/>
  <c r="AJ52" i="7"/>
  <c r="X52" i="7"/>
  <c r="R52" i="7"/>
  <c r="L52" i="7"/>
  <c r="AP51" i="7"/>
  <c r="AJ51" i="7"/>
  <c r="X51" i="7"/>
  <c r="R51" i="7"/>
  <c r="L51" i="7"/>
  <c r="AP50" i="7"/>
  <c r="AJ50" i="7"/>
  <c r="X50" i="7"/>
  <c r="R50" i="7"/>
  <c r="L50" i="7"/>
  <c r="AP49" i="7"/>
  <c r="AJ49" i="7"/>
  <c r="X49" i="7"/>
  <c r="R49" i="7"/>
  <c r="L49" i="7"/>
  <c r="AP48" i="7"/>
  <c r="AJ48" i="7"/>
  <c r="X48" i="7"/>
  <c r="R48" i="7"/>
  <c r="L48" i="7"/>
  <c r="AP47" i="7"/>
  <c r="AJ47" i="7"/>
  <c r="X47" i="7"/>
  <c r="R47" i="7"/>
  <c r="L47" i="7"/>
  <c r="AP46" i="7"/>
  <c r="AJ46" i="7"/>
  <c r="X46" i="7"/>
  <c r="R46" i="7"/>
  <c r="L46" i="7"/>
  <c r="AP45" i="7"/>
  <c r="AJ45" i="7"/>
  <c r="X45" i="7"/>
  <c r="R45" i="7"/>
  <c r="L45" i="7"/>
  <c r="AP44" i="7"/>
  <c r="AJ44" i="7"/>
  <c r="X44" i="7"/>
  <c r="R44" i="7"/>
  <c r="L44" i="7"/>
  <c r="AP43" i="7"/>
  <c r="AJ43" i="7"/>
  <c r="X43" i="7"/>
  <c r="R43" i="7"/>
  <c r="L43" i="7"/>
  <c r="F43" i="7"/>
  <c r="AP42" i="7"/>
  <c r="AJ42" i="7"/>
  <c r="AD42" i="7"/>
  <c r="X42" i="7"/>
  <c r="R42" i="7"/>
  <c r="L42" i="7"/>
  <c r="F42" i="7"/>
  <c r="AP41" i="7"/>
  <c r="AJ41" i="7"/>
  <c r="AD41" i="7"/>
  <c r="X41" i="7"/>
  <c r="R41" i="7"/>
  <c r="L41" i="7"/>
  <c r="F41" i="7"/>
  <c r="AP40" i="7"/>
  <c r="AJ40" i="7"/>
  <c r="AD40" i="7"/>
  <c r="X40" i="7"/>
  <c r="R40" i="7"/>
  <c r="L40" i="7"/>
  <c r="F40" i="7"/>
  <c r="AP39" i="7"/>
  <c r="AJ39" i="7"/>
  <c r="AD39" i="7"/>
  <c r="X39" i="7"/>
  <c r="R39" i="7"/>
  <c r="L39" i="7"/>
  <c r="F39" i="7"/>
  <c r="AP38" i="7"/>
  <c r="AJ38" i="7"/>
  <c r="AD38" i="7"/>
  <c r="X38" i="7"/>
  <c r="R38" i="7"/>
  <c r="L38" i="7"/>
  <c r="F38" i="7"/>
  <c r="AP37" i="7"/>
  <c r="AJ37" i="7"/>
  <c r="AD37" i="7"/>
  <c r="X37" i="7"/>
  <c r="R37" i="7"/>
  <c r="L37" i="7"/>
  <c r="F37" i="7"/>
  <c r="AP36" i="7"/>
  <c r="AJ36" i="7"/>
  <c r="AD36" i="7"/>
  <c r="X36" i="7"/>
  <c r="R36" i="7"/>
  <c r="L36" i="7"/>
  <c r="F36" i="7"/>
  <c r="AP35" i="7"/>
  <c r="AJ35" i="7"/>
  <c r="AD35" i="7"/>
  <c r="X35" i="7"/>
  <c r="R35" i="7"/>
  <c r="L35" i="7"/>
  <c r="F35" i="7"/>
  <c r="AP34" i="7"/>
  <c r="AJ34" i="7"/>
  <c r="AD34" i="7"/>
  <c r="X34" i="7"/>
  <c r="R34" i="7"/>
  <c r="L34" i="7"/>
  <c r="F34" i="7"/>
  <c r="AP33" i="7"/>
  <c r="AJ33" i="7"/>
  <c r="AD33" i="7"/>
  <c r="X33" i="7"/>
  <c r="R33" i="7"/>
  <c r="L33" i="7"/>
  <c r="F33" i="7"/>
  <c r="AP32" i="7"/>
  <c r="AJ32" i="7"/>
  <c r="AD32" i="7"/>
  <c r="X32" i="7"/>
  <c r="R32" i="7"/>
  <c r="L32" i="7"/>
  <c r="F32" i="7"/>
  <c r="AP31" i="7"/>
  <c r="AJ31" i="7"/>
  <c r="AD31" i="7"/>
  <c r="X31" i="7"/>
  <c r="R31" i="7"/>
  <c r="L31" i="7"/>
  <c r="F31" i="7"/>
  <c r="AP30" i="7"/>
  <c r="AJ30" i="7"/>
  <c r="AD30" i="7"/>
  <c r="X30" i="7"/>
  <c r="R30" i="7"/>
  <c r="L30" i="7"/>
  <c r="F30" i="7"/>
  <c r="AP29" i="7"/>
  <c r="AJ29" i="7"/>
  <c r="AD29" i="7"/>
  <c r="X29" i="7"/>
  <c r="R29" i="7"/>
  <c r="L29" i="7"/>
  <c r="F29" i="7"/>
  <c r="AP28" i="7"/>
  <c r="AJ28" i="7"/>
  <c r="AD28" i="7"/>
  <c r="X28" i="7"/>
  <c r="R28" i="7"/>
  <c r="L28" i="7"/>
  <c r="F28" i="7"/>
  <c r="AP27" i="7"/>
  <c r="AJ27" i="7"/>
  <c r="AD27" i="7"/>
  <c r="X27" i="7"/>
  <c r="R27" i="7"/>
  <c r="L27" i="7"/>
  <c r="F27" i="7"/>
  <c r="AP26" i="7"/>
  <c r="AJ26" i="7"/>
  <c r="AD26" i="7"/>
  <c r="X26" i="7"/>
  <c r="R26" i="7"/>
  <c r="L26" i="7"/>
  <c r="F26" i="7"/>
  <c r="AP25" i="7"/>
  <c r="AJ25" i="7"/>
  <c r="AD25" i="7"/>
  <c r="X25" i="7"/>
  <c r="R25" i="7"/>
  <c r="L25" i="7"/>
  <c r="F25" i="7"/>
  <c r="AP24" i="7"/>
  <c r="AJ24" i="7"/>
  <c r="AD24" i="7"/>
  <c r="X24" i="7"/>
  <c r="R24" i="7"/>
  <c r="L24" i="7"/>
  <c r="F24" i="7"/>
  <c r="AP23" i="7"/>
  <c r="AJ23" i="7"/>
  <c r="AD23" i="7"/>
  <c r="X23" i="7"/>
  <c r="R23" i="7"/>
  <c r="L23" i="7"/>
  <c r="F23" i="7"/>
  <c r="AP22" i="7"/>
  <c r="AJ22" i="7"/>
  <c r="AD22" i="7"/>
  <c r="X22" i="7"/>
  <c r="R22" i="7"/>
  <c r="L22" i="7"/>
  <c r="F22" i="7"/>
  <c r="AP21" i="7"/>
  <c r="AJ21" i="7"/>
  <c r="AD21" i="7"/>
  <c r="X21" i="7"/>
  <c r="R21" i="7"/>
  <c r="L21" i="7"/>
  <c r="F21" i="7"/>
  <c r="AP20" i="7"/>
  <c r="AJ20" i="7"/>
  <c r="AD20" i="7"/>
  <c r="X20" i="7"/>
  <c r="R20" i="7"/>
  <c r="L20" i="7"/>
  <c r="F20" i="7"/>
  <c r="AP19" i="7"/>
  <c r="AJ19" i="7"/>
  <c r="AD19" i="7"/>
  <c r="X19" i="7"/>
  <c r="R19" i="7"/>
  <c r="L19" i="7"/>
  <c r="F19" i="7"/>
  <c r="AP18" i="7"/>
  <c r="AJ18" i="7"/>
  <c r="AD18" i="7"/>
  <c r="X18" i="7"/>
  <c r="R18" i="7"/>
  <c r="L18" i="7"/>
  <c r="F18" i="7"/>
  <c r="AP17" i="7"/>
  <c r="AJ17" i="7"/>
  <c r="AD17" i="7"/>
  <c r="X17" i="7"/>
  <c r="R17" i="7"/>
  <c r="L17" i="7"/>
  <c r="F17" i="7"/>
  <c r="AP16" i="7"/>
  <c r="AJ16" i="7"/>
  <c r="AD16" i="7"/>
  <c r="X16" i="7"/>
  <c r="R16" i="7"/>
  <c r="L16" i="7"/>
  <c r="F16" i="7"/>
  <c r="AP15" i="7"/>
  <c r="AJ15" i="7"/>
  <c r="AD15" i="7"/>
  <c r="X15" i="7"/>
  <c r="R15" i="7"/>
  <c r="L15" i="7"/>
  <c r="F15" i="7"/>
  <c r="AP14" i="7"/>
  <c r="AJ14" i="7"/>
  <c r="AD14" i="7"/>
  <c r="X14" i="7"/>
  <c r="R14" i="7"/>
  <c r="L14" i="7"/>
  <c r="F14" i="7"/>
  <c r="AP13" i="7"/>
  <c r="AJ13" i="7"/>
  <c r="AD13" i="7"/>
  <c r="X13" i="7"/>
  <c r="R13" i="7"/>
  <c r="L13" i="7"/>
  <c r="F13" i="7"/>
  <c r="AP12" i="7"/>
  <c r="AJ12" i="7"/>
  <c r="AD12" i="7"/>
  <c r="X12" i="7"/>
  <c r="R12" i="7"/>
  <c r="L12" i="7"/>
  <c r="F12" i="7"/>
  <c r="AP11" i="7"/>
  <c r="AJ11" i="7"/>
  <c r="AD11" i="7"/>
  <c r="X11" i="7"/>
  <c r="R11" i="7"/>
  <c r="L11" i="7"/>
  <c r="F11" i="7"/>
  <c r="AP10" i="7"/>
  <c r="AJ10" i="7"/>
  <c r="AD10" i="7"/>
  <c r="X10" i="7"/>
  <c r="R10" i="7"/>
  <c r="L10" i="7"/>
  <c r="F10" i="7"/>
  <c r="AP9" i="7"/>
  <c r="AJ9" i="7"/>
  <c r="AD9" i="7"/>
  <c r="X9" i="7"/>
  <c r="R9" i="7"/>
  <c r="L9" i="7"/>
  <c r="F9" i="7"/>
  <c r="AP8" i="7"/>
  <c r="AJ8" i="7"/>
  <c r="AD8" i="7"/>
  <c r="X8" i="7"/>
  <c r="R8" i="7"/>
  <c r="L8" i="7"/>
  <c r="F8" i="7"/>
  <c r="AP7" i="7"/>
  <c r="AJ7" i="7"/>
  <c r="AD7" i="7"/>
  <c r="X7" i="7"/>
  <c r="R7" i="7"/>
  <c r="L7" i="7"/>
  <c r="F7" i="7"/>
  <c r="AP6" i="7"/>
  <c r="AJ6" i="7"/>
  <c r="AD6" i="7"/>
  <c r="X6" i="7"/>
  <c r="R6" i="7"/>
  <c r="L6" i="7"/>
  <c r="F6" i="7"/>
  <c r="AP5" i="7"/>
  <c r="AN5" i="7"/>
  <c r="AO4" i="7" s="1"/>
  <c r="AJ5" i="7"/>
  <c r="AI5" i="7"/>
  <c r="AH5" i="7"/>
  <c r="AD5" i="7"/>
  <c r="AB5" i="7"/>
  <c r="AC38" i="7" s="1"/>
  <c r="X5" i="7"/>
  <c r="W5" i="7"/>
  <c r="V5" i="7"/>
  <c r="R5" i="7"/>
  <c r="P5" i="7"/>
  <c r="Q22" i="7" s="1"/>
  <c r="L5" i="7"/>
  <c r="J5" i="7"/>
  <c r="F5" i="7"/>
  <c r="D5" i="7"/>
  <c r="E34" i="7" s="1"/>
  <c r="AP4" i="7"/>
  <c r="AJ4" i="7"/>
  <c r="AD4" i="7"/>
  <c r="AC4" i="7"/>
  <c r="X4" i="7"/>
  <c r="W4" i="7"/>
  <c r="R4" i="7"/>
  <c r="Q4" i="7"/>
  <c r="L4" i="7"/>
  <c r="F4" i="7"/>
  <c r="AP3" i="7"/>
  <c r="AO3" i="7"/>
  <c r="AN3" i="7"/>
  <c r="AO106" i="7" s="1"/>
  <c r="AJ3" i="7"/>
  <c r="AH3" i="7"/>
  <c r="AI67" i="7" s="1"/>
  <c r="AD3" i="7"/>
  <c r="AC3" i="7"/>
  <c r="AB3" i="7"/>
  <c r="AC34" i="7" s="1"/>
  <c r="X3" i="7"/>
  <c r="V3" i="7"/>
  <c r="W74" i="7" s="1"/>
  <c r="R3" i="7"/>
  <c r="Q3" i="7"/>
  <c r="P3" i="7"/>
  <c r="L3" i="7"/>
  <c r="J3" i="7"/>
  <c r="K43" i="7" s="1"/>
  <c r="F3" i="7"/>
  <c r="D3" i="7"/>
  <c r="E42" i="7" s="1"/>
  <c r="AP2" i="7"/>
  <c r="AJ2" i="7"/>
  <c r="AD2" i="7"/>
  <c r="X2" i="7"/>
  <c r="R2" i="7"/>
  <c r="L2" i="7"/>
  <c r="F2" i="7"/>
  <c r="AD178" i="6"/>
  <c r="AD177" i="6"/>
  <c r="AD176" i="6"/>
  <c r="AD175" i="6"/>
  <c r="AD174" i="6"/>
  <c r="AD173" i="6"/>
  <c r="AD172" i="6"/>
  <c r="AD171" i="6"/>
  <c r="AD170" i="6"/>
  <c r="AD169" i="6"/>
  <c r="AD168" i="6"/>
  <c r="AD167" i="6"/>
  <c r="AD166" i="6"/>
  <c r="AD165" i="6"/>
  <c r="AD164" i="6"/>
  <c r="AD163" i="6"/>
  <c r="AD162" i="6"/>
  <c r="AD161" i="6"/>
  <c r="AD160" i="6"/>
  <c r="AD159" i="6"/>
  <c r="AD158" i="6"/>
  <c r="AD157" i="6"/>
  <c r="AD156" i="6"/>
  <c r="AD155" i="6"/>
  <c r="AD154" i="6"/>
  <c r="AD153" i="6"/>
  <c r="AD152" i="6"/>
  <c r="AD151" i="6"/>
  <c r="AD150" i="6"/>
  <c r="AD149" i="6"/>
  <c r="AD148" i="6"/>
  <c r="AD147" i="6"/>
  <c r="AD146" i="6"/>
  <c r="AD145" i="6"/>
  <c r="AD144" i="6"/>
  <c r="AD143" i="6"/>
  <c r="AD142" i="6"/>
  <c r="AD141" i="6"/>
  <c r="AD140" i="6"/>
  <c r="AD139" i="6"/>
  <c r="AD138" i="6"/>
  <c r="AD137" i="6"/>
  <c r="AD136" i="6"/>
  <c r="AD135" i="6"/>
  <c r="AD134" i="6"/>
  <c r="AD133" i="6"/>
  <c r="AD132" i="6"/>
  <c r="AD131" i="6"/>
  <c r="AD130" i="6"/>
  <c r="AD129" i="6"/>
  <c r="AD128" i="6"/>
  <c r="AD127" i="6"/>
  <c r="AD126" i="6"/>
  <c r="AD125" i="6"/>
  <c r="AD124" i="6"/>
  <c r="AD123" i="6"/>
  <c r="AD122" i="6"/>
  <c r="AD121" i="6"/>
  <c r="AD120" i="6"/>
  <c r="AD119" i="6"/>
  <c r="AD118" i="6"/>
  <c r="AD117" i="6"/>
  <c r="AD116" i="6"/>
  <c r="AD115" i="6"/>
  <c r="AD114" i="6"/>
  <c r="L114" i="6"/>
  <c r="AD113" i="6"/>
  <c r="L113" i="6"/>
  <c r="AD112" i="6"/>
  <c r="L112" i="6"/>
  <c r="AD111" i="6"/>
  <c r="L111" i="6"/>
  <c r="AD110" i="6"/>
  <c r="L110" i="6"/>
  <c r="AD109" i="6"/>
  <c r="L109" i="6"/>
  <c r="AD108" i="6"/>
  <c r="L108" i="6"/>
  <c r="AD107" i="6"/>
  <c r="L107" i="6"/>
  <c r="AP106" i="6"/>
  <c r="AD106" i="6"/>
  <c r="L106" i="6"/>
  <c r="AP105" i="6"/>
  <c r="AD105" i="6"/>
  <c r="L105" i="6"/>
  <c r="AP104" i="6"/>
  <c r="AD104" i="6"/>
  <c r="L104" i="6"/>
  <c r="AP103" i="6"/>
  <c r="AD103" i="6"/>
  <c r="L103" i="6"/>
  <c r="AP102" i="6"/>
  <c r="AD102" i="6"/>
  <c r="L102" i="6"/>
  <c r="AP101" i="6"/>
  <c r="AD101" i="6"/>
  <c r="L101" i="6"/>
  <c r="AP100" i="6"/>
  <c r="AD100" i="6"/>
  <c r="L100" i="6"/>
  <c r="AP99" i="6"/>
  <c r="AD99" i="6"/>
  <c r="L99" i="6"/>
  <c r="AP98" i="6"/>
  <c r="AD98" i="6"/>
  <c r="L98" i="6"/>
  <c r="AP97" i="6"/>
  <c r="AD97" i="6"/>
  <c r="L97" i="6"/>
  <c r="AP96" i="6"/>
  <c r="AD96" i="6"/>
  <c r="L96" i="6"/>
  <c r="AP95" i="6"/>
  <c r="AD95" i="6"/>
  <c r="L95" i="6"/>
  <c r="AP94" i="6"/>
  <c r="AD94" i="6"/>
  <c r="L94" i="6"/>
  <c r="AP93" i="6"/>
  <c r="AD93" i="6"/>
  <c r="L93" i="6"/>
  <c r="AP92" i="6"/>
  <c r="AD92" i="6"/>
  <c r="L92" i="6"/>
  <c r="AP91" i="6"/>
  <c r="AD91" i="6"/>
  <c r="L91" i="6"/>
  <c r="AV90" i="6"/>
  <c r="AP90" i="6"/>
  <c r="AD90" i="6"/>
  <c r="L90" i="6"/>
  <c r="AV89" i="6"/>
  <c r="AP89" i="6"/>
  <c r="AD89" i="6"/>
  <c r="L89" i="6"/>
  <c r="AV88" i="6"/>
  <c r="AP88" i="6"/>
  <c r="AD88" i="6"/>
  <c r="L88" i="6"/>
  <c r="AV87" i="6"/>
  <c r="AP87" i="6"/>
  <c r="AD87" i="6"/>
  <c r="L87" i="6"/>
  <c r="AV86" i="6"/>
  <c r="AP86" i="6"/>
  <c r="AD86" i="6"/>
  <c r="L86" i="6"/>
  <c r="AV85" i="6"/>
  <c r="AP85" i="6"/>
  <c r="AD85" i="6"/>
  <c r="L85" i="6"/>
  <c r="AV84" i="6"/>
  <c r="AP84" i="6"/>
  <c r="AD84" i="6"/>
  <c r="L84" i="6"/>
  <c r="AV83" i="6"/>
  <c r="AP83" i="6"/>
  <c r="AD83" i="6"/>
  <c r="X83" i="6"/>
  <c r="L83" i="6"/>
  <c r="AV82" i="6"/>
  <c r="AP82" i="6"/>
  <c r="AD82" i="6"/>
  <c r="X82" i="6"/>
  <c r="L82" i="6"/>
  <c r="AV81" i="6"/>
  <c r="AP81" i="6"/>
  <c r="AD81" i="6"/>
  <c r="X81" i="6"/>
  <c r="L81" i="6"/>
  <c r="AV80" i="6"/>
  <c r="AP80" i="6"/>
  <c r="AD80" i="6"/>
  <c r="X80" i="6"/>
  <c r="L80" i="6"/>
  <c r="AV79" i="6"/>
  <c r="AP79" i="6"/>
  <c r="AD79" i="6"/>
  <c r="X79" i="6"/>
  <c r="L79" i="6"/>
  <c r="AV78" i="6"/>
  <c r="AP78" i="6"/>
  <c r="AD78" i="6"/>
  <c r="X78" i="6"/>
  <c r="L78" i="6"/>
  <c r="AV77" i="6"/>
  <c r="AP77" i="6"/>
  <c r="AD77" i="6"/>
  <c r="X77" i="6"/>
  <c r="L77" i="6"/>
  <c r="AV76" i="6"/>
  <c r="AP76" i="6"/>
  <c r="AD76" i="6"/>
  <c r="X76" i="6"/>
  <c r="L76" i="6"/>
  <c r="AV75" i="6"/>
  <c r="AP75" i="6"/>
  <c r="AD75" i="6"/>
  <c r="X75" i="6"/>
  <c r="L75" i="6"/>
  <c r="AV74" i="6"/>
  <c r="AP74" i="6"/>
  <c r="AJ74" i="6"/>
  <c r="AD74" i="6"/>
  <c r="X74" i="6"/>
  <c r="L74" i="6"/>
  <c r="AV73" i="6"/>
  <c r="AP73" i="6"/>
  <c r="AJ73" i="6"/>
  <c r="AD73" i="6"/>
  <c r="X73" i="6"/>
  <c r="L73" i="6"/>
  <c r="AV72" i="6"/>
  <c r="AP72" i="6"/>
  <c r="AJ72" i="6"/>
  <c r="AD72" i="6"/>
  <c r="X72" i="6"/>
  <c r="L72" i="6"/>
  <c r="AV71" i="6"/>
  <c r="AP71" i="6"/>
  <c r="AJ71" i="6"/>
  <c r="AD71" i="6"/>
  <c r="X71" i="6"/>
  <c r="L71" i="6"/>
  <c r="AV70" i="6"/>
  <c r="AP70" i="6"/>
  <c r="AJ70" i="6"/>
  <c r="AD70" i="6"/>
  <c r="X70" i="6"/>
  <c r="L70" i="6"/>
  <c r="AV69" i="6"/>
  <c r="AP69" i="6"/>
  <c r="AJ69" i="6"/>
  <c r="AD69" i="6"/>
  <c r="X69" i="6"/>
  <c r="L69" i="6"/>
  <c r="F69" i="6"/>
  <c r="AV68" i="6"/>
  <c r="AP68" i="6"/>
  <c r="AJ68" i="6"/>
  <c r="AD68" i="6"/>
  <c r="X68" i="6"/>
  <c r="L68" i="6"/>
  <c r="F68" i="6"/>
  <c r="AV67" i="6"/>
  <c r="AP67" i="6"/>
  <c r="AJ67" i="6"/>
  <c r="AD67" i="6"/>
  <c r="X67" i="6"/>
  <c r="L67" i="6"/>
  <c r="F67" i="6"/>
  <c r="AV66" i="6"/>
  <c r="AP66" i="6"/>
  <c r="AJ66" i="6"/>
  <c r="AD66" i="6"/>
  <c r="X66" i="6"/>
  <c r="L66" i="6"/>
  <c r="F66" i="6"/>
  <c r="AV65" i="6"/>
  <c r="AP65" i="6"/>
  <c r="AO65" i="6"/>
  <c r="AJ65" i="6"/>
  <c r="AD65" i="6"/>
  <c r="X65" i="6"/>
  <c r="L65" i="6"/>
  <c r="F65" i="6"/>
  <c r="AV64" i="6"/>
  <c r="AP64" i="6"/>
  <c r="AJ64" i="6"/>
  <c r="AI64" i="6"/>
  <c r="AD64" i="6"/>
  <c r="X64" i="6"/>
  <c r="L64" i="6"/>
  <c r="F64" i="6"/>
  <c r="AV63" i="6"/>
  <c r="AP63" i="6"/>
  <c r="AO63" i="6"/>
  <c r="AJ63" i="6"/>
  <c r="AD63" i="6"/>
  <c r="X63" i="6"/>
  <c r="L63" i="6"/>
  <c r="F63" i="6"/>
  <c r="AV62" i="6"/>
  <c r="AP62" i="6"/>
  <c r="AJ62" i="6"/>
  <c r="AI62" i="6"/>
  <c r="AD62" i="6"/>
  <c r="X62" i="6"/>
  <c r="L62" i="6"/>
  <c r="F62" i="6"/>
  <c r="AV61" i="6"/>
  <c r="AP61" i="6"/>
  <c r="AJ61" i="6"/>
  <c r="AD61" i="6"/>
  <c r="X61" i="6"/>
  <c r="L61" i="6"/>
  <c r="F61" i="6"/>
  <c r="AV60" i="6"/>
  <c r="AP60" i="6"/>
  <c r="AJ60" i="6"/>
  <c r="AD60" i="6"/>
  <c r="X60" i="6"/>
  <c r="L60" i="6"/>
  <c r="F60" i="6"/>
  <c r="AV59" i="6"/>
  <c r="AP59" i="6"/>
  <c r="AJ59" i="6"/>
  <c r="AD59" i="6"/>
  <c r="X59" i="6"/>
  <c r="L59" i="6"/>
  <c r="F59" i="6"/>
  <c r="AV58" i="6"/>
  <c r="AP58" i="6"/>
  <c r="AJ58" i="6"/>
  <c r="AD58" i="6"/>
  <c r="X58" i="6"/>
  <c r="L58" i="6"/>
  <c r="F58" i="6"/>
  <c r="AV57" i="6"/>
  <c r="AP57" i="6"/>
  <c r="AJ57" i="6"/>
  <c r="AD57" i="6"/>
  <c r="X57" i="6"/>
  <c r="L57" i="6"/>
  <c r="F57" i="6"/>
  <c r="AV56" i="6"/>
  <c r="AP56" i="6"/>
  <c r="AJ56" i="6"/>
  <c r="AD56" i="6"/>
  <c r="X56" i="6"/>
  <c r="L56" i="6"/>
  <c r="F56" i="6"/>
  <c r="AV55" i="6"/>
  <c r="AP55" i="6"/>
  <c r="AJ55" i="6"/>
  <c r="AD55" i="6"/>
  <c r="X55" i="6"/>
  <c r="L55" i="6"/>
  <c r="F55" i="6"/>
  <c r="AV54" i="6"/>
  <c r="AP54" i="6"/>
  <c r="AJ54" i="6"/>
  <c r="AD54" i="6"/>
  <c r="X54" i="6"/>
  <c r="L54" i="6"/>
  <c r="K54" i="6"/>
  <c r="F54" i="6"/>
  <c r="AV53" i="6"/>
  <c r="AP53" i="6"/>
  <c r="AJ53" i="6"/>
  <c r="AD53" i="6"/>
  <c r="AC53" i="6"/>
  <c r="X53" i="6"/>
  <c r="L53" i="6"/>
  <c r="F53" i="6"/>
  <c r="AV52" i="6"/>
  <c r="AP52" i="6"/>
  <c r="AJ52" i="6"/>
  <c r="AD52" i="6"/>
  <c r="X52" i="6"/>
  <c r="L52" i="6"/>
  <c r="F52" i="6"/>
  <c r="AV51" i="6"/>
  <c r="AP51" i="6"/>
  <c r="AJ51" i="6"/>
  <c r="AD51" i="6"/>
  <c r="X51" i="6"/>
  <c r="L51" i="6"/>
  <c r="K51" i="6"/>
  <c r="F51" i="6"/>
  <c r="AV50" i="6"/>
  <c r="AP50" i="6"/>
  <c r="AJ50" i="6"/>
  <c r="AD50" i="6"/>
  <c r="X50" i="6"/>
  <c r="L50" i="6"/>
  <c r="F50" i="6"/>
  <c r="AV49" i="6"/>
  <c r="AP49" i="6"/>
  <c r="AJ49" i="6"/>
  <c r="AI49" i="6"/>
  <c r="AD49" i="6"/>
  <c r="X49" i="6"/>
  <c r="L49" i="6"/>
  <c r="F49" i="6"/>
  <c r="AV48" i="6"/>
  <c r="AP48" i="6"/>
  <c r="AJ48" i="6"/>
  <c r="AD48" i="6"/>
  <c r="X48" i="6"/>
  <c r="L48" i="6"/>
  <c r="F48" i="6"/>
  <c r="AV47" i="6"/>
  <c r="AP47" i="6"/>
  <c r="AJ47" i="6"/>
  <c r="AD47" i="6"/>
  <c r="X47" i="6"/>
  <c r="L47" i="6"/>
  <c r="F47" i="6"/>
  <c r="AV46" i="6"/>
  <c r="AP46" i="6"/>
  <c r="AJ46" i="6"/>
  <c r="AI46" i="6"/>
  <c r="AD46" i="6"/>
  <c r="X46" i="6"/>
  <c r="L46" i="6"/>
  <c r="F46" i="6"/>
  <c r="AV45" i="6"/>
  <c r="AP45" i="6"/>
  <c r="AJ45" i="6"/>
  <c r="AD45" i="6"/>
  <c r="X45" i="6"/>
  <c r="L45" i="6"/>
  <c r="F45" i="6"/>
  <c r="E45" i="6"/>
  <c r="AV44" i="6"/>
  <c r="AP44" i="6"/>
  <c r="AJ44" i="6"/>
  <c r="AD44" i="6"/>
  <c r="X44" i="6"/>
  <c r="L44" i="6"/>
  <c r="F44" i="6"/>
  <c r="AV43" i="6"/>
  <c r="AP43" i="6"/>
  <c r="AJ43" i="6"/>
  <c r="AD43" i="6"/>
  <c r="X43" i="6"/>
  <c r="L43" i="6"/>
  <c r="F43" i="6"/>
  <c r="AV42" i="6"/>
  <c r="AP42" i="6"/>
  <c r="AO42" i="6"/>
  <c r="AJ42" i="6"/>
  <c r="AD42" i="6"/>
  <c r="X42" i="6"/>
  <c r="L42" i="6"/>
  <c r="F42" i="6"/>
  <c r="E42" i="6"/>
  <c r="AV41" i="6"/>
  <c r="AP41" i="6"/>
  <c r="AJ41" i="6"/>
  <c r="AD41" i="6"/>
  <c r="X41" i="6"/>
  <c r="L41" i="6"/>
  <c r="F41" i="6"/>
  <c r="AV40" i="6"/>
  <c r="AP40" i="6"/>
  <c r="AJ40" i="6"/>
  <c r="AD40" i="6"/>
  <c r="AC40" i="6"/>
  <c r="X40" i="6"/>
  <c r="L40" i="6"/>
  <c r="F40" i="6"/>
  <c r="AV39" i="6"/>
  <c r="AP39" i="6"/>
  <c r="AO39" i="6"/>
  <c r="AJ39" i="6"/>
  <c r="AD39" i="6"/>
  <c r="X39" i="6"/>
  <c r="L39" i="6"/>
  <c r="F39" i="6"/>
  <c r="AV38" i="6"/>
  <c r="AP38" i="6"/>
  <c r="AJ38" i="6"/>
  <c r="AD38" i="6"/>
  <c r="X38" i="6"/>
  <c r="L38" i="6"/>
  <c r="K38" i="6"/>
  <c r="F38" i="6"/>
  <c r="AV37" i="6"/>
  <c r="AP37" i="6"/>
  <c r="AJ37" i="6"/>
  <c r="AD37" i="6"/>
  <c r="AC37" i="6"/>
  <c r="X37" i="6"/>
  <c r="L37" i="6"/>
  <c r="F37" i="6"/>
  <c r="AV36" i="6"/>
  <c r="AP36" i="6"/>
  <c r="AJ36" i="6"/>
  <c r="AD36" i="6"/>
  <c r="X36" i="6"/>
  <c r="L36" i="6"/>
  <c r="F36" i="6"/>
  <c r="AV35" i="6"/>
  <c r="AP35" i="6"/>
  <c r="AJ35" i="6"/>
  <c r="AD35" i="6"/>
  <c r="X35" i="6"/>
  <c r="L35" i="6"/>
  <c r="K35" i="6"/>
  <c r="F35" i="6"/>
  <c r="AV34" i="6"/>
  <c r="AP34" i="6"/>
  <c r="AJ34" i="6"/>
  <c r="AD34" i="6"/>
  <c r="X34" i="6"/>
  <c r="L34" i="6"/>
  <c r="F34" i="6"/>
  <c r="AV33" i="6"/>
  <c r="AP33" i="6"/>
  <c r="AJ33" i="6"/>
  <c r="AI33" i="6"/>
  <c r="AD33" i="6"/>
  <c r="X33" i="6"/>
  <c r="L33" i="6"/>
  <c r="F33" i="6"/>
  <c r="AV32" i="6"/>
  <c r="AP32" i="6"/>
  <c r="AJ32" i="6"/>
  <c r="AD32" i="6"/>
  <c r="X32" i="6"/>
  <c r="L32" i="6"/>
  <c r="F32" i="6"/>
  <c r="AV31" i="6"/>
  <c r="AP31" i="6"/>
  <c r="AJ31" i="6"/>
  <c r="AD31" i="6"/>
  <c r="X31" i="6"/>
  <c r="L31" i="6"/>
  <c r="F31" i="6"/>
  <c r="AV30" i="6"/>
  <c r="AP30" i="6"/>
  <c r="AJ30" i="6"/>
  <c r="AI30" i="6"/>
  <c r="AD30" i="6"/>
  <c r="X30" i="6"/>
  <c r="R30" i="6"/>
  <c r="L30" i="6"/>
  <c r="F30" i="6"/>
  <c r="AV29" i="6"/>
  <c r="AP29" i="6"/>
  <c r="AJ29" i="6"/>
  <c r="AD29" i="6"/>
  <c r="X29" i="6"/>
  <c r="R29" i="6"/>
  <c r="L29" i="6"/>
  <c r="F29" i="6"/>
  <c r="AV28" i="6"/>
  <c r="AP28" i="6"/>
  <c r="AJ28" i="6"/>
  <c r="AI28" i="6"/>
  <c r="AD28" i="6"/>
  <c r="X28" i="6"/>
  <c r="R28" i="6"/>
  <c r="L28" i="6"/>
  <c r="F28" i="6"/>
  <c r="AV27" i="6"/>
  <c r="AP27" i="6"/>
  <c r="AJ27" i="6"/>
  <c r="AD27" i="6"/>
  <c r="X27" i="6"/>
  <c r="R27" i="6"/>
  <c r="L27" i="6"/>
  <c r="F27" i="6"/>
  <c r="AV26" i="6"/>
  <c r="AP26" i="6"/>
  <c r="AJ26" i="6"/>
  <c r="AI26" i="6"/>
  <c r="AD26" i="6"/>
  <c r="X26" i="6"/>
  <c r="R26" i="6"/>
  <c r="L26" i="6"/>
  <c r="F26" i="6"/>
  <c r="AV25" i="6"/>
  <c r="AP25" i="6"/>
  <c r="AJ25" i="6"/>
  <c r="AD25" i="6"/>
  <c r="X25" i="6"/>
  <c r="R25" i="6"/>
  <c r="L25" i="6"/>
  <c r="F25" i="6"/>
  <c r="AV24" i="6"/>
  <c r="AP24" i="6"/>
  <c r="AJ24" i="6"/>
  <c r="AI24" i="6"/>
  <c r="AD24" i="6"/>
  <c r="X24" i="6"/>
  <c r="R24" i="6"/>
  <c r="L24" i="6"/>
  <c r="F24" i="6"/>
  <c r="AV23" i="6"/>
  <c r="AP23" i="6"/>
  <c r="AJ23" i="6"/>
  <c r="AD23" i="6"/>
  <c r="X23" i="6"/>
  <c r="R23" i="6"/>
  <c r="L23" i="6"/>
  <c r="F23" i="6"/>
  <c r="AV22" i="6"/>
  <c r="AP22" i="6"/>
  <c r="AJ22" i="6"/>
  <c r="AI22" i="6"/>
  <c r="AD22" i="6"/>
  <c r="X22" i="6"/>
  <c r="R22" i="6"/>
  <c r="L22" i="6"/>
  <c r="F22" i="6"/>
  <c r="AV21" i="6"/>
  <c r="AP21" i="6"/>
  <c r="AJ21" i="6"/>
  <c r="AD21" i="6"/>
  <c r="X21" i="6"/>
  <c r="R21" i="6"/>
  <c r="L21" i="6"/>
  <c r="F21" i="6"/>
  <c r="AV20" i="6"/>
  <c r="AP20" i="6"/>
  <c r="AJ20" i="6"/>
  <c r="AI20" i="6"/>
  <c r="AD20" i="6"/>
  <c r="X20" i="6"/>
  <c r="R20" i="6"/>
  <c r="L20" i="6"/>
  <c r="F20" i="6"/>
  <c r="AV19" i="6"/>
  <c r="AP19" i="6"/>
  <c r="AJ19" i="6"/>
  <c r="AD19" i="6"/>
  <c r="X19" i="6"/>
  <c r="R19" i="6"/>
  <c r="L19" i="6"/>
  <c r="F19" i="6"/>
  <c r="AV18" i="6"/>
  <c r="AP18" i="6"/>
  <c r="AJ18" i="6"/>
  <c r="AI18" i="6"/>
  <c r="AD18" i="6"/>
  <c r="X18" i="6"/>
  <c r="R18" i="6"/>
  <c r="L18" i="6"/>
  <c r="F18" i="6"/>
  <c r="AV17" i="6"/>
  <c r="AP17" i="6"/>
  <c r="AJ17" i="6"/>
  <c r="AD17" i="6"/>
  <c r="X17" i="6"/>
  <c r="W17" i="6"/>
  <c r="R17" i="6"/>
  <c r="L17" i="6"/>
  <c r="K17" i="6"/>
  <c r="F17" i="6"/>
  <c r="AV16" i="6"/>
  <c r="AP16" i="6"/>
  <c r="AJ16" i="6"/>
  <c r="AI16" i="6"/>
  <c r="AD16" i="6"/>
  <c r="X16" i="6"/>
  <c r="R16" i="6"/>
  <c r="Q16" i="6"/>
  <c r="L16" i="6"/>
  <c r="F16" i="6"/>
  <c r="AV15" i="6"/>
  <c r="AP15" i="6"/>
  <c r="AO15" i="6"/>
  <c r="AJ15" i="6"/>
  <c r="AD15" i="6"/>
  <c r="X15" i="6"/>
  <c r="R15" i="6"/>
  <c r="L15" i="6"/>
  <c r="K15" i="6"/>
  <c r="F15" i="6"/>
  <c r="AV14" i="6"/>
  <c r="AP14" i="6"/>
  <c r="AJ14" i="6"/>
  <c r="AI14" i="6"/>
  <c r="AD14" i="6"/>
  <c r="X14" i="6"/>
  <c r="R14" i="6"/>
  <c r="L14" i="6"/>
  <c r="F14" i="6"/>
  <c r="AV13" i="6"/>
  <c r="AP13" i="6"/>
  <c r="AJ13" i="6"/>
  <c r="AD13" i="6"/>
  <c r="X13" i="6"/>
  <c r="W13" i="6"/>
  <c r="R13" i="6"/>
  <c r="L13" i="6"/>
  <c r="K13" i="6"/>
  <c r="F13" i="6"/>
  <c r="AV12" i="6"/>
  <c r="AP12" i="6"/>
  <c r="AJ12" i="6"/>
  <c r="AI12" i="6"/>
  <c r="AD12" i="6"/>
  <c r="AC12" i="6"/>
  <c r="X12" i="6"/>
  <c r="W12" i="6"/>
  <c r="R12" i="6"/>
  <c r="L12" i="6"/>
  <c r="K12" i="6"/>
  <c r="F12" i="6"/>
  <c r="AV11" i="6"/>
  <c r="AP11" i="6"/>
  <c r="AJ11" i="6"/>
  <c r="AI11" i="6"/>
  <c r="AD11" i="6"/>
  <c r="AC11" i="6"/>
  <c r="X11" i="6"/>
  <c r="W11" i="6"/>
  <c r="R11" i="6"/>
  <c r="L11" i="6"/>
  <c r="K11" i="6"/>
  <c r="F11" i="6"/>
  <c r="AV10" i="6"/>
  <c r="AP10" i="6"/>
  <c r="AJ10" i="6"/>
  <c r="AI10" i="6"/>
  <c r="AD10" i="6"/>
  <c r="AC10" i="6"/>
  <c r="X10" i="6"/>
  <c r="W10" i="6"/>
  <c r="R10" i="6"/>
  <c r="L10" i="6"/>
  <c r="K10" i="6"/>
  <c r="F10" i="6"/>
  <c r="AV9" i="6"/>
  <c r="AP9" i="6"/>
  <c r="AJ9" i="6"/>
  <c r="AI9" i="6"/>
  <c r="AD9" i="6"/>
  <c r="AC9" i="6"/>
  <c r="X9" i="6"/>
  <c r="W9" i="6"/>
  <c r="R9" i="6"/>
  <c r="L9" i="6"/>
  <c r="K9" i="6"/>
  <c r="F9" i="6"/>
  <c r="AV8" i="6"/>
  <c r="AP8" i="6"/>
  <c r="AJ8" i="6"/>
  <c r="AI8" i="6"/>
  <c r="AD8" i="6"/>
  <c r="AC8" i="6"/>
  <c r="X8" i="6"/>
  <c r="W8" i="6"/>
  <c r="R8" i="6"/>
  <c r="L8" i="6"/>
  <c r="K8" i="6"/>
  <c r="F8" i="6"/>
  <c r="AV7" i="6"/>
  <c r="AP7" i="6"/>
  <c r="AJ7" i="6"/>
  <c r="AI7" i="6"/>
  <c r="AD7" i="6"/>
  <c r="AC7" i="6"/>
  <c r="X7" i="6"/>
  <c r="W7" i="6"/>
  <c r="R7" i="6"/>
  <c r="L7" i="6"/>
  <c r="K7" i="6"/>
  <c r="F7" i="6"/>
  <c r="AV6" i="6"/>
  <c r="AP6" i="6"/>
  <c r="AJ6" i="6"/>
  <c r="AI6" i="6"/>
  <c r="AD6" i="6"/>
  <c r="AC6" i="6"/>
  <c r="X6" i="6"/>
  <c r="W6" i="6"/>
  <c r="R6" i="6"/>
  <c r="L6" i="6"/>
  <c r="K6" i="6"/>
  <c r="F6" i="6"/>
  <c r="AV5" i="6"/>
  <c r="AT5" i="6"/>
  <c r="AP5" i="6"/>
  <c r="AN5" i="6"/>
  <c r="AJ5" i="6"/>
  <c r="AH5" i="6"/>
  <c r="AD5" i="6"/>
  <c r="AC5" i="6"/>
  <c r="AB5" i="6"/>
  <c r="X5" i="6"/>
  <c r="V5" i="6"/>
  <c r="W31" i="6" s="1"/>
  <c r="R5" i="6"/>
  <c r="P5" i="6"/>
  <c r="L5" i="6"/>
  <c r="J5" i="6"/>
  <c r="F5" i="6"/>
  <c r="E5" i="6"/>
  <c r="D5" i="6"/>
  <c r="AV4" i="6"/>
  <c r="AP4" i="6"/>
  <c r="AJ4" i="6"/>
  <c r="AI4" i="6"/>
  <c r="AD4" i="6"/>
  <c r="AC4" i="6"/>
  <c r="X4" i="6"/>
  <c r="W4" i="6"/>
  <c r="R4" i="6"/>
  <c r="L4" i="6"/>
  <c r="K4" i="6"/>
  <c r="F4" i="6"/>
  <c r="AV3" i="6"/>
  <c r="AT3" i="6"/>
  <c r="AU14" i="6" s="1"/>
  <c r="AP3" i="6"/>
  <c r="AN3" i="6"/>
  <c r="AO50" i="6" s="1"/>
  <c r="AJ3" i="6"/>
  <c r="AI3" i="6"/>
  <c r="AH3" i="6"/>
  <c r="AD3" i="6"/>
  <c r="AC3" i="6"/>
  <c r="AB3" i="6"/>
  <c r="AC62" i="6" s="1"/>
  <c r="X3" i="6"/>
  <c r="V3" i="6"/>
  <c r="W61" i="6" s="1"/>
  <c r="R3" i="6"/>
  <c r="P3" i="6"/>
  <c r="Q12" i="6" s="1"/>
  <c r="L3" i="6"/>
  <c r="J3" i="6"/>
  <c r="K46" i="6" s="1"/>
  <c r="F3" i="6"/>
  <c r="E3" i="6"/>
  <c r="D3" i="6"/>
  <c r="E60" i="6" s="1"/>
  <c r="AV2" i="6"/>
  <c r="AP2" i="6"/>
  <c r="AJ2" i="6"/>
  <c r="AI2" i="6"/>
  <c r="AD2" i="6"/>
  <c r="AC2" i="6"/>
  <c r="X2" i="6"/>
  <c r="W2" i="6"/>
  <c r="R2" i="6"/>
  <c r="L2" i="6"/>
  <c r="K2" i="6"/>
  <c r="F2" i="6"/>
  <c r="E2" i="6"/>
  <c r="AI75" i="7" l="1"/>
  <c r="W86" i="7"/>
  <c r="AO98" i="7"/>
  <c r="Q2" i="7"/>
  <c r="AO2" i="7"/>
  <c r="Q52" i="7"/>
  <c r="Q48" i="7"/>
  <c r="Q44" i="7"/>
  <c r="Q42" i="7"/>
  <c r="Q38" i="7"/>
  <c r="Q34" i="7"/>
  <c r="Q30" i="7"/>
  <c r="Q26" i="7"/>
  <c r="Q51" i="7"/>
  <c r="Q47" i="7"/>
  <c r="Q43" i="7"/>
  <c r="Q39" i="7"/>
  <c r="Q35" i="7"/>
  <c r="Q31" i="7"/>
  <c r="Q27" i="7"/>
  <c r="AO5" i="7"/>
  <c r="W6" i="7"/>
  <c r="E7" i="7"/>
  <c r="AC7" i="7"/>
  <c r="K8" i="7"/>
  <c r="AI8" i="7"/>
  <c r="Q9" i="7"/>
  <c r="AO9" i="7"/>
  <c r="W10" i="7"/>
  <c r="E11" i="7"/>
  <c r="AC11" i="7"/>
  <c r="K12" i="7"/>
  <c r="AI12" i="7"/>
  <c r="Q13" i="7"/>
  <c r="AO13" i="7"/>
  <c r="W14" i="7"/>
  <c r="E15" i="7"/>
  <c r="AC15" i="7"/>
  <c r="K16" i="7"/>
  <c r="AI16" i="7"/>
  <c r="Q17" i="7"/>
  <c r="AO17" i="7"/>
  <c r="W18" i="7"/>
  <c r="E19" i="7"/>
  <c r="AC19" i="7"/>
  <c r="K20" i="7"/>
  <c r="AI20" i="7"/>
  <c r="Q21" i="7"/>
  <c r="AO21" i="7"/>
  <c r="W22" i="7"/>
  <c r="E23" i="7"/>
  <c r="AC23" i="7"/>
  <c r="K24" i="7"/>
  <c r="AI24" i="7"/>
  <c r="Q25" i="7"/>
  <c r="E26" i="7"/>
  <c r="AC27" i="7"/>
  <c r="Q28" i="7"/>
  <c r="AO29" i="7"/>
  <c r="AC30" i="7"/>
  <c r="K32" i="7"/>
  <c r="AO32" i="7"/>
  <c r="W34" i="7"/>
  <c r="K35" i="7"/>
  <c r="AI36" i="7"/>
  <c r="W37" i="7"/>
  <c r="E39" i="7"/>
  <c r="AI39" i="7"/>
  <c r="Q41" i="7"/>
  <c r="AI43" i="7"/>
  <c r="AI44" i="7"/>
  <c r="AO46" i="7"/>
  <c r="AO47" i="7"/>
  <c r="K50" i="7"/>
  <c r="K51" i="7"/>
  <c r="Q53" i="7"/>
  <c r="AI54" i="7"/>
  <c r="W58" i="7"/>
  <c r="AO59" i="7"/>
  <c r="AI63" i="7"/>
  <c r="W65" i="7"/>
  <c r="AI71" i="7"/>
  <c r="W82" i="7"/>
  <c r="AO92" i="7"/>
  <c r="AO108" i="7"/>
  <c r="K4" i="7"/>
  <c r="W78" i="7"/>
  <c r="AO88" i="7"/>
  <c r="AO102" i="7"/>
  <c r="AI119" i="7"/>
  <c r="AI115" i="7"/>
  <c r="AI111" i="7"/>
  <c r="AI108" i="7"/>
  <c r="AI106" i="7"/>
  <c r="AI104" i="7"/>
  <c r="AI102" i="7"/>
  <c r="AI100" i="7"/>
  <c r="AI98" i="7"/>
  <c r="AI96" i="7"/>
  <c r="AI94" i="7"/>
  <c r="AI92" i="7"/>
  <c r="AI88" i="7"/>
  <c r="AI84" i="7"/>
  <c r="AI80" i="7"/>
  <c r="AI76" i="7"/>
  <c r="AI72" i="7"/>
  <c r="AI68" i="7"/>
  <c r="AI64" i="7"/>
  <c r="AI60" i="7"/>
  <c r="AI56" i="7"/>
  <c r="AI50" i="7"/>
  <c r="AI46" i="7"/>
  <c r="AI41" i="7"/>
  <c r="AI37" i="7"/>
  <c r="AI33" i="7"/>
  <c r="AI29" i="7"/>
  <c r="AI25" i="7"/>
  <c r="AI118" i="7"/>
  <c r="AI114" i="7"/>
  <c r="AI110" i="7"/>
  <c r="AI89" i="7"/>
  <c r="AI85" i="7"/>
  <c r="AI81" i="7"/>
  <c r="AI77" i="7"/>
  <c r="AI73" i="7"/>
  <c r="AI69" i="7"/>
  <c r="AI65" i="7"/>
  <c r="AI61" i="7"/>
  <c r="AI57" i="7"/>
  <c r="AI53" i="7"/>
  <c r="AI49" i="7"/>
  <c r="AI45" i="7"/>
  <c r="AI42" i="7"/>
  <c r="AI38" i="7"/>
  <c r="AI34" i="7"/>
  <c r="AI30" i="7"/>
  <c r="AI26" i="7"/>
  <c r="AI117" i="7"/>
  <c r="AI113" i="7"/>
  <c r="AI109" i="7"/>
  <c r="AI107" i="7"/>
  <c r="AI105" i="7"/>
  <c r="AI103" i="7"/>
  <c r="AI101" i="7"/>
  <c r="AI99" i="7"/>
  <c r="AI97" i="7"/>
  <c r="AI95" i="7"/>
  <c r="AI93" i="7"/>
  <c r="AI90" i="7"/>
  <c r="AI86" i="7"/>
  <c r="AI82" i="7"/>
  <c r="AI78" i="7"/>
  <c r="AI74" i="7"/>
  <c r="AI70" i="7"/>
  <c r="AI66" i="7"/>
  <c r="AI4" i="7"/>
  <c r="K5" i="7"/>
  <c r="W2" i="7"/>
  <c r="E40" i="7"/>
  <c r="E36" i="7"/>
  <c r="E32" i="7"/>
  <c r="E28" i="7"/>
  <c r="E41" i="7"/>
  <c r="E37" i="7"/>
  <c r="E33" i="7"/>
  <c r="E29" i="7"/>
  <c r="AI3" i="7"/>
  <c r="AC5" i="7"/>
  <c r="E6" i="7"/>
  <c r="AC6" i="7"/>
  <c r="K7" i="7"/>
  <c r="AI7" i="7"/>
  <c r="Q8" i="7"/>
  <c r="AO8" i="7"/>
  <c r="W9" i="7"/>
  <c r="E10" i="7"/>
  <c r="AC10" i="7"/>
  <c r="K11" i="7"/>
  <c r="AI11" i="7"/>
  <c r="Q12" i="7"/>
  <c r="AO12" i="7"/>
  <c r="W13" i="7"/>
  <c r="E14" i="7"/>
  <c r="AC14" i="7"/>
  <c r="K15" i="7"/>
  <c r="AI15" i="7"/>
  <c r="Q16" i="7"/>
  <c r="AO16" i="7"/>
  <c r="W17" i="7"/>
  <c r="E18" i="7"/>
  <c r="AC18" i="7"/>
  <c r="K19" i="7"/>
  <c r="AI19" i="7"/>
  <c r="Q20" i="7"/>
  <c r="AO20" i="7"/>
  <c r="W21" i="7"/>
  <c r="E22" i="7"/>
  <c r="AC22" i="7"/>
  <c r="K23" i="7"/>
  <c r="AI23" i="7"/>
  <c r="Q24" i="7"/>
  <c r="AO24" i="7"/>
  <c r="W25" i="7"/>
  <c r="E27" i="7"/>
  <c r="AI27" i="7"/>
  <c r="Q29" i="7"/>
  <c r="E30" i="7"/>
  <c r="AC31" i="7"/>
  <c r="Q32" i="7"/>
  <c r="AO33" i="7"/>
  <c r="K36" i="7"/>
  <c r="AO36" i="7"/>
  <c r="W38" i="7"/>
  <c r="K39" i="7"/>
  <c r="AI40" i="7"/>
  <c r="W41" i="7"/>
  <c r="E43" i="7"/>
  <c r="AO43" i="7"/>
  <c r="K46" i="7"/>
  <c r="K47" i="7"/>
  <c r="Q49" i="7"/>
  <c r="Q50" i="7"/>
  <c r="W52" i="7"/>
  <c r="W53" i="7"/>
  <c r="AO56" i="7"/>
  <c r="AI58" i="7"/>
  <c r="W62" i="7"/>
  <c r="AO63" i="7"/>
  <c r="AO84" i="7"/>
  <c r="AO96" i="7"/>
  <c r="AI116" i="7"/>
  <c r="E4" i="7"/>
  <c r="E3" i="7"/>
  <c r="W91" i="7"/>
  <c r="W87" i="7"/>
  <c r="W83" i="7"/>
  <c r="W79" i="7"/>
  <c r="W75" i="7"/>
  <c r="W71" i="7"/>
  <c r="W67" i="7"/>
  <c r="W63" i="7"/>
  <c r="W59" i="7"/>
  <c r="W55" i="7"/>
  <c r="W51" i="7"/>
  <c r="W47" i="7"/>
  <c r="W43" i="7"/>
  <c r="W39" i="7"/>
  <c r="W35" i="7"/>
  <c r="W31" i="7"/>
  <c r="W27" i="7"/>
  <c r="W92" i="7"/>
  <c r="W88" i="7"/>
  <c r="W84" i="7"/>
  <c r="W80" i="7"/>
  <c r="W76" i="7"/>
  <c r="W72" i="7"/>
  <c r="W68" i="7"/>
  <c r="W64" i="7"/>
  <c r="W60" i="7"/>
  <c r="W56" i="7"/>
  <c r="W50" i="7"/>
  <c r="W46" i="7"/>
  <c r="W40" i="7"/>
  <c r="W36" i="7"/>
  <c r="W32" i="7"/>
  <c r="W28" i="7"/>
  <c r="W89" i="7"/>
  <c r="W85" i="7"/>
  <c r="W81" i="7"/>
  <c r="W77" i="7"/>
  <c r="W73" i="7"/>
  <c r="W69" i="7"/>
  <c r="W70" i="7"/>
  <c r="AO80" i="7"/>
  <c r="AI91" i="7"/>
  <c r="E2" i="7"/>
  <c r="AC2" i="7"/>
  <c r="W3" i="7"/>
  <c r="AO89" i="7"/>
  <c r="AO85" i="7"/>
  <c r="AO81" i="7"/>
  <c r="AO77" i="7"/>
  <c r="AO73" i="7"/>
  <c r="AO69" i="7"/>
  <c r="AO65" i="7"/>
  <c r="AO61" i="7"/>
  <c r="AO57" i="7"/>
  <c r="AO53" i="7"/>
  <c r="AO49" i="7"/>
  <c r="AO45" i="7"/>
  <c r="AO42" i="7"/>
  <c r="AO38" i="7"/>
  <c r="AO34" i="7"/>
  <c r="AO30" i="7"/>
  <c r="AO26" i="7"/>
  <c r="AO107" i="7"/>
  <c r="AO105" i="7"/>
  <c r="AO103" i="7"/>
  <c r="AO101" i="7"/>
  <c r="AO99" i="7"/>
  <c r="AO97" i="7"/>
  <c r="AO95" i="7"/>
  <c r="AO93" i="7"/>
  <c r="AO90" i="7"/>
  <c r="AO86" i="7"/>
  <c r="AO82" i="7"/>
  <c r="AO78" i="7"/>
  <c r="AO74" i="7"/>
  <c r="AO70" i="7"/>
  <c r="AO66" i="7"/>
  <c r="AO62" i="7"/>
  <c r="AO58" i="7"/>
  <c r="AO54" i="7"/>
  <c r="AO52" i="7"/>
  <c r="AO48" i="7"/>
  <c r="AO44" i="7"/>
  <c r="AO39" i="7"/>
  <c r="AO35" i="7"/>
  <c r="AO31" i="7"/>
  <c r="AO27" i="7"/>
  <c r="AO91" i="7"/>
  <c r="AO87" i="7"/>
  <c r="AO83" i="7"/>
  <c r="AO79" i="7"/>
  <c r="AO75" i="7"/>
  <c r="AO71" i="7"/>
  <c r="AO67" i="7"/>
  <c r="Q5" i="7"/>
  <c r="K6" i="7"/>
  <c r="AI6" i="7"/>
  <c r="Q7" i="7"/>
  <c r="AO7" i="7"/>
  <c r="W8" i="7"/>
  <c r="E9" i="7"/>
  <c r="AC9" i="7"/>
  <c r="K10" i="7"/>
  <c r="AI10" i="7"/>
  <c r="Q11" i="7"/>
  <c r="AO11" i="7"/>
  <c r="W12" i="7"/>
  <c r="E13" i="7"/>
  <c r="AC13" i="7"/>
  <c r="K14" i="7"/>
  <c r="AI14" i="7"/>
  <c r="Q15" i="7"/>
  <c r="AO15" i="7"/>
  <c r="W16" i="7"/>
  <c r="E17" i="7"/>
  <c r="AC17" i="7"/>
  <c r="K18" i="7"/>
  <c r="AI18" i="7"/>
  <c r="Q19" i="7"/>
  <c r="AO19" i="7"/>
  <c r="W20" i="7"/>
  <c r="E21" i="7"/>
  <c r="AC21" i="7"/>
  <c r="K22" i="7"/>
  <c r="AI22" i="7"/>
  <c r="Q23" i="7"/>
  <c r="AO23" i="7"/>
  <c r="W24" i="7"/>
  <c r="E25" i="7"/>
  <c r="W26" i="7"/>
  <c r="K27" i="7"/>
  <c r="AI28" i="7"/>
  <c r="W29" i="7"/>
  <c r="E31" i="7"/>
  <c r="AI31" i="7"/>
  <c r="Q33" i="7"/>
  <c r="AC35" i="7"/>
  <c r="Q36" i="7"/>
  <c r="AO37" i="7"/>
  <c r="K40" i="7"/>
  <c r="AO40" i="7"/>
  <c r="W42" i="7"/>
  <c r="Q45" i="7"/>
  <c r="Q46" i="7"/>
  <c r="W48" i="7"/>
  <c r="W49" i="7"/>
  <c r="AI51" i="7"/>
  <c r="AI52" i="7"/>
  <c r="AI55" i="7"/>
  <c r="W57" i="7"/>
  <c r="AO60" i="7"/>
  <c r="AI62" i="7"/>
  <c r="W66" i="7"/>
  <c r="AO76" i="7"/>
  <c r="AI87" i="7"/>
  <c r="AO100" i="7"/>
  <c r="AO72" i="7"/>
  <c r="AI83" i="7"/>
  <c r="AO94" i="7"/>
  <c r="AI112" i="7"/>
  <c r="K53" i="7"/>
  <c r="K49" i="7"/>
  <c r="K45" i="7"/>
  <c r="K41" i="7"/>
  <c r="K37" i="7"/>
  <c r="K33" i="7"/>
  <c r="K29" i="7"/>
  <c r="K52" i="7"/>
  <c r="K48" i="7"/>
  <c r="K44" i="7"/>
  <c r="K42" i="7"/>
  <c r="K38" i="7"/>
  <c r="K34" i="7"/>
  <c r="K30" i="7"/>
  <c r="K26" i="7"/>
  <c r="K2" i="7"/>
  <c r="AI2" i="7"/>
  <c r="K3" i="7"/>
  <c r="AC40" i="7"/>
  <c r="AC36" i="7"/>
  <c r="AC32" i="7"/>
  <c r="AC28" i="7"/>
  <c r="AC41" i="7"/>
  <c r="AC37" i="7"/>
  <c r="AC33" i="7"/>
  <c r="AC29" i="7"/>
  <c r="AC25" i="7"/>
  <c r="E5" i="7"/>
  <c r="Q6" i="7"/>
  <c r="AO6" i="7"/>
  <c r="W7" i="7"/>
  <c r="E8" i="7"/>
  <c r="AC8" i="7"/>
  <c r="K9" i="7"/>
  <c r="AI9" i="7"/>
  <c r="Q10" i="7"/>
  <c r="AO10" i="7"/>
  <c r="W11" i="7"/>
  <c r="E12" i="7"/>
  <c r="AC12" i="7"/>
  <c r="K13" i="7"/>
  <c r="AI13" i="7"/>
  <c r="Q14" i="7"/>
  <c r="AO14" i="7"/>
  <c r="W15" i="7"/>
  <c r="E16" i="7"/>
  <c r="AC16" i="7"/>
  <c r="K17" i="7"/>
  <c r="AI17" i="7"/>
  <c r="Q18" i="7"/>
  <c r="AO18" i="7"/>
  <c r="W19" i="7"/>
  <c r="E20" i="7"/>
  <c r="AC20" i="7"/>
  <c r="K21" i="7"/>
  <c r="AI21" i="7"/>
  <c r="AO22" i="7"/>
  <c r="W23" i="7"/>
  <c r="E24" i="7"/>
  <c r="AC24" i="7"/>
  <c r="K25" i="7"/>
  <c r="AO25" i="7"/>
  <c r="AC26" i="7"/>
  <c r="K28" i="7"/>
  <c r="AO28" i="7"/>
  <c r="W30" i="7"/>
  <c r="K31" i="7"/>
  <c r="AI32" i="7"/>
  <c r="W33" i="7"/>
  <c r="E35" i="7"/>
  <c r="AI35" i="7"/>
  <c r="Q37" i="7"/>
  <c r="E38" i="7"/>
  <c r="AC39" i="7"/>
  <c r="Q40" i="7"/>
  <c r="AO41" i="7"/>
  <c r="AC42" i="7"/>
  <c r="W44" i="7"/>
  <c r="W45" i="7"/>
  <c r="AI47" i="7"/>
  <c r="AI48" i="7"/>
  <c r="AO50" i="7"/>
  <c r="AO51" i="7"/>
  <c r="W54" i="7"/>
  <c r="AO55" i="7"/>
  <c r="AI59" i="7"/>
  <c r="W61" i="7"/>
  <c r="AO64" i="7"/>
  <c r="AO68" i="7"/>
  <c r="AI79" i="7"/>
  <c r="W90" i="7"/>
  <c r="AO104" i="7"/>
  <c r="AU4" i="6"/>
  <c r="AU6" i="6"/>
  <c r="AU7" i="6"/>
  <c r="AU8" i="6"/>
  <c r="AU10" i="6"/>
  <c r="AU16" i="6"/>
  <c r="Q23" i="6"/>
  <c r="Q29" i="6"/>
  <c r="AU35" i="6"/>
  <c r="W44" i="6"/>
  <c r="W47" i="6"/>
  <c r="AU48" i="6"/>
  <c r="AU51" i="6"/>
  <c r="Q3" i="6"/>
  <c r="AI68" i="6"/>
  <c r="AI73" i="6"/>
  <c r="AI71" i="6"/>
  <c r="AI69" i="6"/>
  <c r="AI65" i="6"/>
  <c r="AI61" i="6"/>
  <c r="AI57" i="6"/>
  <c r="AI74" i="6"/>
  <c r="AI63" i="6"/>
  <c r="AI51" i="6"/>
  <c r="AI47" i="6"/>
  <c r="AI43" i="6"/>
  <c r="AI39" i="6"/>
  <c r="AI35" i="6"/>
  <c r="AI31" i="6"/>
  <c r="AI72" i="6"/>
  <c r="AI67" i="6"/>
  <c r="AI59" i="6"/>
  <c r="AI55" i="6"/>
  <c r="AI52" i="6"/>
  <c r="AI48" i="6"/>
  <c r="AI44" i="6"/>
  <c r="AI40" i="6"/>
  <c r="AI36" i="6"/>
  <c r="AI32" i="6"/>
  <c r="AI70" i="6"/>
  <c r="AI66" i="6"/>
  <c r="AI60" i="6"/>
  <c r="AI58" i="6"/>
  <c r="Q5" i="6"/>
  <c r="K14" i="6"/>
  <c r="Q15" i="6"/>
  <c r="W16" i="6"/>
  <c r="K18" i="6"/>
  <c r="E58" i="6"/>
  <c r="AU2" i="6"/>
  <c r="Q21" i="6"/>
  <c r="AU32" i="6"/>
  <c r="E68" i="6"/>
  <c r="E69" i="6"/>
  <c r="E65" i="6"/>
  <c r="E61" i="6"/>
  <c r="E57" i="6"/>
  <c r="E67" i="6"/>
  <c r="E63" i="6"/>
  <c r="E59" i="6"/>
  <c r="E51" i="6"/>
  <c r="E47" i="6"/>
  <c r="E43" i="6"/>
  <c r="E39" i="6"/>
  <c r="E35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55" i="6"/>
  <c r="E66" i="6"/>
  <c r="E52" i="6"/>
  <c r="E48" i="6"/>
  <c r="E44" i="6"/>
  <c r="E40" i="6"/>
  <c r="E36" i="6"/>
  <c r="E32" i="6"/>
  <c r="E64" i="6"/>
  <c r="E62" i="6"/>
  <c r="E56" i="6"/>
  <c r="E4" i="6"/>
  <c r="AI5" i="6"/>
  <c r="E6" i="6"/>
  <c r="E7" i="6"/>
  <c r="E8" i="6"/>
  <c r="E9" i="6"/>
  <c r="E10" i="6"/>
  <c r="E11" i="6"/>
  <c r="E12" i="6"/>
  <c r="AI13" i="6"/>
  <c r="AO14" i="6"/>
  <c r="AU15" i="6"/>
  <c r="AI17" i="6"/>
  <c r="AO18" i="6"/>
  <c r="K20" i="6"/>
  <c r="AO20" i="6"/>
  <c r="K22" i="6"/>
  <c r="AO22" i="6"/>
  <c r="K24" i="6"/>
  <c r="AO24" i="6"/>
  <c r="K26" i="6"/>
  <c r="AO26" i="6"/>
  <c r="K28" i="6"/>
  <c r="AO28" i="6"/>
  <c r="K30" i="6"/>
  <c r="AO30" i="6"/>
  <c r="W32" i="6"/>
  <c r="E33" i="6"/>
  <c r="AI34" i="6"/>
  <c r="W35" i="6"/>
  <c r="AU36" i="6"/>
  <c r="AI37" i="6"/>
  <c r="K39" i="6"/>
  <c r="AU39" i="6"/>
  <c r="AC41" i="6"/>
  <c r="K42" i="6"/>
  <c r="AO43" i="6"/>
  <c r="AC44" i="6"/>
  <c r="E46" i="6"/>
  <c r="AO46" i="6"/>
  <c r="W48" i="6"/>
  <c r="E49" i="6"/>
  <c r="AI50" i="6"/>
  <c r="W51" i="6"/>
  <c r="AU52" i="6"/>
  <c r="AI53" i="6"/>
  <c r="K59" i="6"/>
  <c r="K61" i="6"/>
  <c r="AU65" i="6"/>
  <c r="AU9" i="6"/>
  <c r="AU11" i="6"/>
  <c r="AU12" i="6"/>
  <c r="Q25" i="6"/>
  <c r="Q27" i="6"/>
  <c r="Q14" i="6"/>
  <c r="W15" i="6"/>
  <c r="Q18" i="6"/>
  <c r="AC55" i="6"/>
  <c r="AI23" i="6"/>
  <c r="Q24" i="6"/>
  <c r="AI25" i="6"/>
  <c r="Q26" i="6"/>
  <c r="AI27" i="6"/>
  <c r="Q28" i="6"/>
  <c r="AI29" i="6"/>
  <c r="Q30" i="6"/>
  <c r="AO31" i="6"/>
  <c r="AC32" i="6"/>
  <c r="E34" i="6"/>
  <c r="AO34" i="6"/>
  <c r="W36" i="6"/>
  <c r="E37" i="6"/>
  <c r="AI38" i="6"/>
  <c r="W39" i="6"/>
  <c r="AU40" i="6"/>
  <c r="AI41" i="6"/>
  <c r="K43" i="6"/>
  <c r="AU43" i="6"/>
  <c r="AC45" i="6"/>
  <c r="AO47" i="6"/>
  <c r="AC48" i="6"/>
  <c r="E50" i="6"/>
  <c r="W52" i="6"/>
  <c r="E53" i="6"/>
  <c r="AI54" i="6"/>
  <c r="AI56" i="6"/>
  <c r="AU57" i="6"/>
  <c r="AU5" i="6"/>
  <c r="Q19" i="6"/>
  <c r="W82" i="6"/>
  <c r="W78" i="6"/>
  <c r="W81" i="6"/>
  <c r="W77" i="6"/>
  <c r="W74" i="6"/>
  <c r="W72" i="6"/>
  <c r="W70" i="6"/>
  <c r="W67" i="6"/>
  <c r="W63" i="6"/>
  <c r="W59" i="6"/>
  <c r="W55" i="6"/>
  <c r="W69" i="6"/>
  <c r="W66" i="6"/>
  <c r="W64" i="6"/>
  <c r="W62" i="6"/>
  <c r="W60" i="6"/>
  <c r="W53" i="6"/>
  <c r="W49" i="6"/>
  <c r="W45" i="6"/>
  <c r="W41" i="6"/>
  <c r="W37" i="6"/>
  <c r="W33" i="6"/>
  <c r="W76" i="6"/>
  <c r="W75" i="6"/>
  <c r="W68" i="6"/>
  <c r="W58" i="6"/>
  <c r="W56" i="6"/>
  <c r="W54" i="6"/>
  <c r="W50" i="6"/>
  <c r="W46" i="6"/>
  <c r="W42" i="6"/>
  <c r="W38" i="6"/>
  <c r="W34" i="6"/>
  <c r="W30" i="6"/>
  <c r="W29" i="6"/>
  <c r="W28" i="6"/>
  <c r="W27" i="6"/>
  <c r="W26" i="6"/>
  <c r="W25" i="6"/>
  <c r="W24" i="6"/>
  <c r="W23" i="6"/>
  <c r="W22" i="6"/>
  <c r="W21" i="6"/>
  <c r="W20" i="6"/>
  <c r="W19" i="6"/>
  <c r="W80" i="6"/>
  <c r="W79" i="6"/>
  <c r="W73" i="6"/>
  <c r="W65" i="6"/>
  <c r="W83" i="6"/>
  <c r="W71" i="6"/>
  <c r="W57" i="6"/>
  <c r="AO106" i="6"/>
  <c r="AO102" i="6"/>
  <c r="AO98" i="6"/>
  <c r="AO94" i="6"/>
  <c r="AO80" i="6"/>
  <c r="AO76" i="6"/>
  <c r="AO73" i="6"/>
  <c r="AO71" i="6"/>
  <c r="AO69" i="6"/>
  <c r="AO103" i="6"/>
  <c r="AO99" i="6"/>
  <c r="AO95" i="6"/>
  <c r="AO91" i="6"/>
  <c r="AO90" i="6"/>
  <c r="AO89" i="6"/>
  <c r="AO88" i="6"/>
  <c r="AO87" i="6"/>
  <c r="AO86" i="6"/>
  <c r="AO85" i="6"/>
  <c r="AO84" i="6"/>
  <c r="AO83" i="6"/>
  <c r="AO79" i="6"/>
  <c r="AO75" i="6"/>
  <c r="AO66" i="6"/>
  <c r="AO62" i="6"/>
  <c r="AO58" i="6"/>
  <c r="AO54" i="6"/>
  <c r="AO104" i="6"/>
  <c r="AO97" i="6"/>
  <c r="AO78" i="6"/>
  <c r="AO77" i="6"/>
  <c r="AO72" i="6"/>
  <c r="AO67" i="6"/>
  <c r="AO61" i="6"/>
  <c r="AO59" i="6"/>
  <c r="AO57" i="6"/>
  <c r="AO55" i="6"/>
  <c r="AO52" i="6"/>
  <c r="AO48" i="6"/>
  <c r="AO44" i="6"/>
  <c r="AO40" i="6"/>
  <c r="AO36" i="6"/>
  <c r="AO32" i="6"/>
  <c r="AO100" i="6"/>
  <c r="AO93" i="6"/>
  <c r="AO82" i="6"/>
  <c r="AO81" i="6"/>
  <c r="AO70" i="6"/>
  <c r="AO64" i="6"/>
  <c r="AO53" i="6"/>
  <c r="AO49" i="6"/>
  <c r="AO45" i="6"/>
  <c r="AO41" i="6"/>
  <c r="AO37" i="6"/>
  <c r="AO33" i="6"/>
  <c r="AO105" i="6"/>
  <c r="AO96" i="6"/>
  <c r="AO60" i="6"/>
  <c r="AO101" i="6"/>
  <c r="AO92" i="6"/>
  <c r="AO74" i="6"/>
  <c r="AO68" i="6"/>
  <c r="AI21" i="6"/>
  <c r="Q22" i="6"/>
  <c r="K104" i="6"/>
  <c r="K100" i="6"/>
  <c r="K96" i="6"/>
  <c r="K92" i="6"/>
  <c r="K83" i="6"/>
  <c r="K79" i="6"/>
  <c r="K75" i="6"/>
  <c r="K73" i="6"/>
  <c r="K71" i="6"/>
  <c r="K69" i="6"/>
  <c r="K114" i="6"/>
  <c r="K112" i="6"/>
  <c r="K110" i="6"/>
  <c r="K108" i="6"/>
  <c r="K105" i="6"/>
  <c r="K101" i="6"/>
  <c r="K97" i="6"/>
  <c r="K93" i="6"/>
  <c r="K82" i="6"/>
  <c r="K78" i="6"/>
  <c r="K66" i="6"/>
  <c r="K62" i="6"/>
  <c r="K58" i="6"/>
  <c r="K109" i="6"/>
  <c r="K103" i="6"/>
  <c r="K94" i="6"/>
  <c r="K88" i="6"/>
  <c r="K84" i="6"/>
  <c r="K70" i="6"/>
  <c r="K57" i="6"/>
  <c r="K55" i="6"/>
  <c r="K52" i="6"/>
  <c r="K48" i="6"/>
  <c r="K44" i="6"/>
  <c r="K40" i="6"/>
  <c r="K36" i="6"/>
  <c r="K32" i="6"/>
  <c r="K111" i="6"/>
  <c r="K106" i="6"/>
  <c r="K99" i="6"/>
  <c r="K89" i="6"/>
  <c r="K85" i="6"/>
  <c r="K64" i="6"/>
  <c r="K60" i="6"/>
  <c r="K53" i="6"/>
  <c r="K49" i="6"/>
  <c r="K45" i="6"/>
  <c r="K41" i="6"/>
  <c r="K37" i="6"/>
  <c r="K33" i="6"/>
  <c r="K113" i="6"/>
  <c r="K102" i="6"/>
  <c r="K95" i="6"/>
  <c r="K90" i="6"/>
  <c r="K86" i="6"/>
  <c r="K77" i="6"/>
  <c r="K76" i="6"/>
  <c r="K74" i="6"/>
  <c r="K68" i="6"/>
  <c r="K56" i="6"/>
  <c r="K107" i="6"/>
  <c r="K98" i="6"/>
  <c r="K91" i="6"/>
  <c r="K87" i="6"/>
  <c r="K81" i="6"/>
  <c r="K80" i="6"/>
  <c r="K72" i="6"/>
  <c r="K67" i="6"/>
  <c r="K65" i="6"/>
  <c r="K63" i="6"/>
  <c r="Q13" i="6"/>
  <c r="W14" i="6"/>
  <c r="K16" i="6"/>
  <c r="Q17" i="6"/>
  <c r="W18" i="6"/>
  <c r="AU90" i="6"/>
  <c r="AU89" i="6"/>
  <c r="AU88" i="6"/>
  <c r="AU87" i="6"/>
  <c r="AU86" i="6"/>
  <c r="AU85" i="6"/>
  <c r="AU84" i="6"/>
  <c r="AU83" i="6"/>
  <c r="AU79" i="6"/>
  <c r="AU75" i="6"/>
  <c r="AU66" i="6"/>
  <c r="AU82" i="6"/>
  <c r="AU78" i="6"/>
  <c r="AU74" i="6"/>
  <c r="AU72" i="6"/>
  <c r="AU70" i="6"/>
  <c r="AU67" i="6"/>
  <c r="AU63" i="6"/>
  <c r="AU59" i="6"/>
  <c r="AU55" i="6"/>
  <c r="AU81" i="6"/>
  <c r="AU80" i="6"/>
  <c r="AU71" i="6"/>
  <c r="AU64" i="6"/>
  <c r="AU53" i="6"/>
  <c r="AU49" i="6"/>
  <c r="AU45" i="6"/>
  <c r="AU41" i="6"/>
  <c r="AU37" i="6"/>
  <c r="AU33" i="6"/>
  <c r="AU69" i="6"/>
  <c r="AU62" i="6"/>
  <c r="AU60" i="6"/>
  <c r="AU58" i="6"/>
  <c r="AU56" i="6"/>
  <c r="AU50" i="6"/>
  <c r="AU46" i="6"/>
  <c r="AU42" i="6"/>
  <c r="AU38" i="6"/>
  <c r="AU34" i="6"/>
  <c r="AU30" i="6"/>
  <c r="AU29" i="6"/>
  <c r="AU28" i="6"/>
  <c r="AU27" i="6"/>
  <c r="AU26" i="6"/>
  <c r="AU25" i="6"/>
  <c r="AU24" i="6"/>
  <c r="AU23" i="6"/>
  <c r="AU22" i="6"/>
  <c r="AU21" i="6"/>
  <c r="AU20" i="6"/>
  <c r="AU19" i="6"/>
  <c r="AU18" i="6"/>
  <c r="AU68" i="6"/>
  <c r="AU54" i="6"/>
  <c r="AU77" i="6"/>
  <c r="AU76" i="6"/>
  <c r="AU73" i="6"/>
  <c r="AU61" i="6"/>
  <c r="AU3" i="6"/>
  <c r="W3" i="6"/>
  <c r="W5" i="6"/>
  <c r="AO13" i="6"/>
  <c r="AO17" i="6"/>
  <c r="AI19" i="6"/>
  <c r="Q20" i="6"/>
  <c r="AO3" i="6"/>
  <c r="AO5" i="6"/>
  <c r="Q2" i="6"/>
  <c r="AO2" i="6"/>
  <c r="K3" i="6"/>
  <c r="AC178" i="6"/>
  <c r="AC174" i="6"/>
  <c r="AC170" i="6"/>
  <c r="AC166" i="6"/>
  <c r="AC162" i="6"/>
  <c r="AC158" i="6"/>
  <c r="AC154" i="6"/>
  <c r="AC150" i="6"/>
  <c r="AC146" i="6"/>
  <c r="AC142" i="6"/>
  <c r="AC138" i="6"/>
  <c r="AC134" i="6"/>
  <c r="AC130" i="6"/>
  <c r="AC126" i="6"/>
  <c r="AC122" i="6"/>
  <c r="AC118" i="6"/>
  <c r="AC114" i="6"/>
  <c r="AC112" i="6"/>
  <c r="AC110" i="6"/>
  <c r="AC108" i="6"/>
  <c r="AC105" i="6"/>
  <c r="AC101" i="6"/>
  <c r="AC97" i="6"/>
  <c r="AC93" i="6"/>
  <c r="AC81" i="6"/>
  <c r="AC77" i="6"/>
  <c r="AC74" i="6"/>
  <c r="AC72" i="6"/>
  <c r="AC70" i="6"/>
  <c r="AC67" i="6"/>
  <c r="AC177" i="6"/>
  <c r="AC173" i="6"/>
  <c r="AC169" i="6"/>
  <c r="AC165" i="6"/>
  <c r="AC161" i="6"/>
  <c r="AC157" i="6"/>
  <c r="AC153" i="6"/>
  <c r="AC149" i="6"/>
  <c r="AC145" i="6"/>
  <c r="AC141" i="6"/>
  <c r="AC137" i="6"/>
  <c r="AC133" i="6"/>
  <c r="AC129" i="6"/>
  <c r="AC125" i="6"/>
  <c r="AC121" i="6"/>
  <c r="AC117" i="6"/>
  <c r="AC106" i="6"/>
  <c r="AC102" i="6"/>
  <c r="AC98" i="6"/>
  <c r="AC94" i="6"/>
  <c r="AC80" i="6"/>
  <c r="AC76" i="6"/>
  <c r="AC68" i="6"/>
  <c r="AC64" i="6"/>
  <c r="AC60" i="6"/>
  <c r="AC56" i="6"/>
  <c r="AC175" i="6"/>
  <c r="AC172" i="6"/>
  <c r="AC167" i="6"/>
  <c r="AC156" i="6"/>
  <c r="AC151" i="6"/>
  <c r="AC140" i="6"/>
  <c r="AC135" i="6"/>
  <c r="AC124" i="6"/>
  <c r="AC119" i="6"/>
  <c r="AC111" i="6"/>
  <c r="AC99" i="6"/>
  <c r="AC92" i="6"/>
  <c r="AC89" i="6"/>
  <c r="AC85" i="6"/>
  <c r="AC75" i="6"/>
  <c r="AC58" i="6"/>
  <c r="AC54" i="6"/>
  <c r="AC50" i="6"/>
  <c r="AC46" i="6"/>
  <c r="AC42" i="6"/>
  <c r="AC38" i="6"/>
  <c r="AC34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71" i="6"/>
  <c r="AC160" i="6"/>
  <c r="AC155" i="6"/>
  <c r="AC144" i="6"/>
  <c r="AC139" i="6"/>
  <c r="AC128" i="6"/>
  <c r="AC123" i="6"/>
  <c r="AC113" i="6"/>
  <c r="AC104" i="6"/>
  <c r="AC95" i="6"/>
  <c r="AC90" i="6"/>
  <c r="AC86" i="6"/>
  <c r="AC79" i="6"/>
  <c r="AC78" i="6"/>
  <c r="AC73" i="6"/>
  <c r="AC65" i="6"/>
  <c r="AC176" i="6"/>
  <c r="AC63" i="6"/>
  <c r="AC61" i="6"/>
  <c r="AC51" i="6"/>
  <c r="AC47" i="6"/>
  <c r="AC43" i="6"/>
  <c r="AC39" i="6"/>
  <c r="AC35" i="6"/>
  <c r="AC31" i="6"/>
  <c r="AC164" i="6"/>
  <c r="AC159" i="6"/>
  <c r="AC148" i="6"/>
  <c r="AC143" i="6"/>
  <c r="AC132" i="6"/>
  <c r="AC127" i="6"/>
  <c r="AC116" i="6"/>
  <c r="AC107" i="6"/>
  <c r="AC100" i="6"/>
  <c r="AC91" i="6"/>
  <c r="AC87" i="6"/>
  <c r="AC83" i="6"/>
  <c r="AC82" i="6"/>
  <c r="AC71" i="6"/>
  <c r="AC59" i="6"/>
  <c r="AC57" i="6"/>
  <c r="AC168" i="6"/>
  <c r="AC163" i="6"/>
  <c r="AC152" i="6"/>
  <c r="AC147" i="6"/>
  <c r="AC136" i="6"/>
  <c r="AC131" i="6"/>
  <c r="AC120" i="6"/>
  <c r="AC115" i="6"/>
  <c r="AC109" i="6"/>
  <c r="AC103" i="6"/>
  <c r="AC96" i="6"/>
  <c r="AC88" i="6"/>
  <c r="AC84" i="6"/>
  <c r="AC69" i="6"/>
  <c r="AC66" i="6"/>
  <c r="Q4" i="6"/>
  <c r="AO4" i="6"/>
  <c r="K5" i="6"/>
  <c r="Q6" i="6"/>
  <c r="AO6" i="6"/>
  <c r="Q7" i="6"/>
  <c r="AO7" i="6"/>
  <c r="Q8" i="6"/>
  <c r="AO8" i="6"/>
  <c r="Q9" i="6"/>
  <c r="AO9" i="6"/>
  <c r="Q10" i="6"/>
  <c r="AO10" i="6"/>
  <c r="Q11" i="6"/>
  <c r="AO11" i="6"/>
  <c r="AO12" i="6"/>
  <c r="AU13" i="6"/>
  <c r="AI15" i="6"/>
  <c r="AO16" i="6"/>
  <c r="AU17" i="6"/>
  <c r="K19" i="6"/>
  <c r="AO19" i="6"/>
  <c r="K21" i="6"/>
  <c r="AO21" i="6"/>
  <c r="K23" i="6"/>
  <c r="AO23" i="6"/>
  <c r="K25" i="6"/>
  <c r="AO25" i="6"/>
  <c r="K27" i="6"/>
  <c r="AO27" i="6"/>
  <c r="K29" i="6"/>
  <c r="AO29" i="6"/>
  <c r="K31" i="6"/>
  <c r="AU31" i="6"/>
  <c r="AC33" i="6"/>
  <c r="K34" i="6"/>
  <c r="AO35" i="6"/>
  <c r="AC36" i="6"/>
  <c r="E38" i="6"/>
  <c r="AO38" i="6"/>
  <c r="W40" i="6"/>
  <c r="E41" i="6"/>
  <c r="AI42" i="6"/>
  <c r="W43" i="6"/>
  <c r="AU44" i="6"/>
  <c r="AI45" i="6"/>
  <c r="K47" i="6"/>
  <c r="AU47" i="6"/>
  <c r="AC49" i="6"/>
  <c r="K50" i="6"/>
  <c r="AO51" i="6"/>
  <c r="AC52" i="6"/>
  <c r="E54" i="6"/>
  <c r="AO56" i="6"/>
</calcChain>
</file>

<file path=xl/sharedStrings.xml><?xml version="1.0" encoding="utf-8"?>
<sst xmlns="http://schemas.openxmlformats.org/spreadsheetml/2006/main" count="2732" uniqueCount="359">
  <si>
    <t>HR_048</t>
  </si>
  <si>
    <t>name</t>
  </si>
  <si>
    <t>centre01</t>
  </si>
  <si>
    <t>centre02</t>
  </si>
  <si>
    <t>centre03</t>
  </si>
  <si>
    <t>centre04</t>
  </si>
  <si>
    <t>centre05</t>
  </si>
  <si>
    <t>centre06</t>
  </si>
  <si>
    <t>centre07</t>
  </si>
  <si>
    <t>centre08</t>
  </si>
  <si>
    <t>centre09</t>
  </si>
  <si>
    <t>centre10</t>
  </si>
  <si>
    <t>centre11</t>
  </si>
  <si>
    <t>Runx2+ prox</t>
  </si>
  <si>
    <t>Runx2+ dist</t>
  </si>
  <si>
    <t>ray01_centre_dist</t>
  </si>
  <si>
    <t>ray01_centre_prox</t>
  </si>
  <si>
    <t>ray02_centre_dist</t>
  </si>
  <si>
    <t>ray02_centre_prox</t>
  </si>
  <si>
    <t>ray03_centre_dist</t>
  </si>
  <si>
    <t>ray03_centre_prox</t>
  </si>
  <si>
    <t>ray04_centre_dist</t>
  </si>
  <si>
    <t>ray04_centre_prox</t>
  </si>
  <si>
    <t>ray05_centre_dist</t>
  </si>
  <si>
    <t>ray05_centre_prox</t>
  </si>
  <si>
    <t>HR_034</t>
  </si>
  <si>
    <t>Osx+ proximal</t>
  </si>
  <si>
    <t>Osx+ distal</t>
  </si>
  <si>
    <t>HR_058</t>
  </si>
  <si>
    <t>HR_059</t>
  </si>
  <si>
    <t>HR_060</t>
  </si>
  <si>
    <t>Zns5+ EdU+ cell position, sorted by x-value; centre segment SCALED</t>
  </si>
  <si>
    <t>series003</t>
  </si>
  <si>
    <t>series010</t>
  </si>
  <si>
    <t>series016</t>
  </si>
  <si>
    <t>series033</t>
  </si>
  <si>
    <t>2 dpi</t>
  </si>
  <si>
    <t>sorted by x-value; SCALED; 0 = proximal, 1 = distal</t>
  </si>
  <si>
    <t xml:space="preserve">centre02 </t>
  </si>
  <si>
    <t>centre12</t>
  </si>
  <si>
    <t>centre13</t>
  </si>
  <si>
    <t>centre14</t>
  </si>
  <si>
    <t>centre15</t>
  </si>
  <si>
    <t>centre16</t>
  </si>
  <si>
    <t>centre17</t>
  </si>
  <si>
    <t>centre18</t>
  </si>
  <si>
    <t>centre19</t>
  </si>
  <si>
    <t>centre20</t>
  </si>
  <si>
    <t>3 dpi</t>
  </si>
  <si>
    <t>random numbers</t>
  </si>
  <si>
    <t>mean</t>
  </si>
  <si>
    <t>XM</t>
  </si>
  <si>
    <t>mean scaled</t>
  </si>
  <si>
    <t>XM scaled</t>
  </si>
  <si>
    <t>series008</t>
  </si>
  <si>
    <t>series013</t>
  </si>
  <si>
    <t>ray01</t>
  </si>
  <si>
    <t>ray02</t>
  </si>
  <si>
    <t>ray03</t>
  </si>
  <si>
    <t>ray04</t>
  </si>
  <si>
    <t>ray05</t>
  </si>
  <si>
    <t>C2-STD_RNAscope_bglap_msxb_GFP_1dpi_25102018.lif - Series003</t>
  </si>
  <si>
    <t>Min</t>
  </si>
  <si>
    <t>C2-STD_RNAscope_bglap_msxb_GFP_1dpi_25102018.lif - Series008</t>
  </si>
  <si>
    <t>C2-STD_RNAscope_bglap_msxb_GFP_1dpi_25102018.lif - Series013</t>
  </si>
  <si>
    <t>STD_ray01_center-2.czi</t>
  </si>
  <si>
    <t>STD_ray02_center.czi</t>
  </si>
  <si>
    <t>STD_ray03_center.czi</t>
  </si>
  <si>
    <t>STD_ray04_center.czi</t>
  </si>
  <si>
    <t>STD_ray05_center.czi</t>
  </si>
  <si>
    <t>Max</t>
  </si>
  <si>
    <t>ray06</t>
  </si>
  <si>
    <t>ray07</t>
  </si>
  <si>
    <t>STD_ray01_centre.czi</t>
  </si>
  <si>
    <t>STD_ray02_centre-1.czi</t>
  </si>
  <si>
    <t>STD_ray03_centre.czi</t>
  </si>
  <si>
    <t>STD_ray04_centre.czi</t>
  </si>
  <si>
    <t>STD_ray05_centre.czi</t>
  </si>
  <si>
    <t>STD_ray06_centre.czi</t>
  </si>
  <si>
    <t>STD_ray07_centre.czi</t>
  </si>
  <si>
    <t>fish</t>
  </si>
  <si>
    <t>proximal 0 dpi</t>
  </si>
  <si>
    <t>proximal 1 dpi</t>
  </si>
  <si>
    <t>distal 0 dpi</t>
  </si>
  <si>
    <t>distal 1 dpi</t>
  </si>
  <si>
    <r>
      <rPr>
        <b/>
        <sz val="11"/>
        <color theme="1"/>
        <rFont val="Symbol"/>
        <family val="1"/>
        <charset val="2"/>
      </rPr>
      <t xml:space="preserve">D </t>
    </r>
    <r>
      <rPr>
        <b/>
        <sz val="11"/>
        <color theme="1"/>
        <rFont val="Calibri"/>
        <family val="2"/>
        <scheme val="minor"/>
      </rPr>
      <t>distance proximal (µm)</t>
    </r>
  </si>
  <si>
    <r>
      <rPr>
        <b/>
        <sz val="11"/>
        <color theme="1"/>
        <rFont val="Symbol"/>
        <family val="1"/>
        <charset val="2"/>
      </rPr>
      <t xml:space="preserve">D </t>
    </r>
    <r>
      <rPr>
        <b/>
        <sz val="11"/>
        <color theme="1"/>
        <rFont val="Calibri"/>
        <family val="2"/>
        <scheme val="minor"/>
      </rPr>
      <t>distance distal (µm)</t>
    </r>
  </si>
  <si>
    <t>migration proximal (%)</t>
  </si>
  <si>
    <t>migration distal (%)</t>
  </si>
  <si>
    <t>1dpi:3_HR_1dpi_fish_GFP2 ET</t>
  </si>
  <si>
    <t>1dpi:3_HR_1dpi_fish_GFP2 ET0001</t>
  </si>
  <si>
    <t>1dpi:3_HR_1dpi_fish_GFP2 ET0002</t>
  </si>
  <si>
    <t>1dpi:3_HR_1dpi_fish_GFP2 ET0003</t>
  </si>
  <si>
    <t>1dpi:3_HR_1dpi_fish_GFP2 ET0004</t>
  </si>
  <si>
    <t>1dpi:3_HR_1dpi_fish_GFP2 ET0005</t>
  </si>
  <si>
    <t>1dpi:3_HR_1dpi_fish_GFP2 ET0006</t>
  </si>
  <si>
    <t>1dpi:3_HR_1dpi_fish_GFP2 ET0007</t>
  </si>
  <si>
    <t>1dpi:3_HR_1dpi_fish_GFP2 ET0008</t>
  </si>
  <si>
    <t>1dpi:3_HR_1dpi_fish_GFP2 ET0009</t>
  </si>
  <si>
    <t>1dpi:3_HR_1dpi_fish_GFP2 ET0010</t>
  </si>
  <si>
    <t>1dpi:3_HR_1dpi_fish_GFP2 ET0011</t>
  </si>
  <si>
    <t>1dpi:3_HR_1dpi_fish_GFP2 ET0012</t>
  </si>
  <si>
    <t>1dpi:3_HR_1dpi_fish_GFP2 ET0013</t>
  </si>
  <si>
    <t>1dpi:3_HR_1dpi_fish_GFP2 ET0014</t>
  </si>
  <si>
    <t>1dpi:3_HR_1dpi_fish_GFP2 ET0015</t>
  </si>
  <si>
    <t>1dpi:3_HR_1dpi_fish_GFP2 ET0016</t>
  </si>
  <si>
    <t>1dpi:3_HR_1dpi_fish_GFP2 ET0017</t>
  </si>
  <si>
    <t>1dpi:3_HR_1dpi_fish_GFP2 ET0018</t>
  </si>
  <si>
    <t>1dpi:3_HR_1dpi_fish_GFP2 ET0019</t>
  </si>
  <si>
    <t>1dpi:3_HR_1dpi_fish_GFP2 ET0020</t>
  </si>
  <si>
    <t>1dpi:3_HR_1dpi_fish_GFP2 ET0021</t>
  </si>
  <si>
    <t>1dpi:3_HR_1dpi_fish_GFP2 ET0022</t>
  </si>
  <si>
    <t>1dpi:3_HR_1dpi_fish_GFP2 ET0023</t>
  </si>
  <si>
    <t>1dpi:3_HR_1dpi_fish_GFP2 ET0024</t>
  </si>
  <si>
    <t>1dpi:3_HR_1dpi_fish_GFP2 ET0025</t>
  </si>
  <si>
    <t>1dpi:3_HR_1dpi_fish_GFP2 ET0026</t>
  </si>
  <si>
    <t>1dpi:3_HR_1dpi_fish_GFP2 ET0027</t>
  </si>
  <si>
    <t>1dpi:3_HR_1dpi_fish_GFP2 ET0028</t>
  </si>
  <si>
    <t>1dpi:3_HR_1dpi_fish_GFP2 ET0029</t>
  </si>
  <si>
    <t>1dpi:3_HR_1dpi_fish_GFP2 ET0030</t>
  </si>
  <si>
    <t>1dpi:3_HR_1dpi_fish_GFP2 ET0031</t>
  </si>
  <si>
    <t>1dpi:3_HR_1dpi_fish_GFP2 ET0032</t>
  </si>
  <si>
    <t>1dpi:3_HR_1dpi_fish_GFP2 ET0033</t>
  </si>
  <si>
    <t>1dpi:3_HR_1dpi_fish_GFP2 ET0034</t>
  </si>
  <si>
    <t>1dpi:3_HR_1dpi_fish_GFP2 ET0035</t>
  </si>
  <si>
    <t>1dpi:3_HR_1dpi_fish_GFP2 ET0036</t>
  </si>
  <si>
    <t>1dpi:3_HR_1dpi_fish_GFP2 ET0037</t>
  </si>
  <si>
    <t>1dpi:3_HR_1dpi_fish_GFP2 ET0038</t>
  </si>
  <si>
    <t>1dpi:3_HR_1dpi_fish_GFP2 ET0039</t>
  </si>
  <si>
    <t>1dpi:3_HR_1dpi_fish_GFP2 ET0040</t>
  </si>
  <si>
    <t>1dpi:3_HR_1dpi_fish_GFP2 ET0041</t>
  </si>
  <si>
    <t>1dpi:3_HR_1dpi_fish_GFP2 ET0042</t>
  </si>
  <si>
    <t>HR_029</t>
  </si>
  <si>
    <t>HR_1dpi_all-1.tif:c:2/2 - Image003</t>
  </si>
  <si>
    <t>HR_1dpi_all-1.tif:c:2/2 - Image004</t>
  </si>
  <si>
    <t>HR_1dpi_all-1.tif:c:2/2 - Image005</t>
  </si>
  <si>
    <t>HR_1dpi_all-1.tif:c:2/2 - Image006</t>
  </si>
  <si>
    <t>HR_1dpi_all-1.tif:c:2/2 - Image009</t>
  </si>
  <si>
    <t>HR_1dpi_all-1.tif:c:2/2 - Image010</t>
  </si>
  <si>
    <t>HR_1dpi_all-1.tif:c:2/2 - Image011</t>
  </si>
  <si>
    <t>HR_1dpi_all-1.tif:c:2/2 - Image012</t>
  </si>
  <si>
    <t>HR_1dpi_all-1.tif:c:2/2 - Image018</t>
  </si>
  <si>
    <t>HR_1dpi_all-1.tif:c:2/2 - Image019</t>
  </si>
  <si>
    <t>HR_1dpi_all-1.tif:c:2/2 - Image021</t>
  </si>
  <si>
    <t>HR_1dpi_all-1.tif:c:2/2 - Image024</t>
  </si>
  <si>
    <t>HR_1dpi_all-1.tif:c:2/2 - Image025</t>
  </si>
  <si>
    <t>HR_1dpi_all-1.tif:c:2/2 - Image026</t>
  </si>
  <si>
    <t>HR_1dpi_all-1.tif:c:2/2 - Image034</t>
  </si>
  <si>
    <t>HR_1dpi_all-1.tif:c:2/2 - Image035</t>
  </si>
  <si>
    <t>HR_026</t>
  </si>
  <si>
    <t>HR_025</t>
  </si>
  <si>
    <t>fish 0 dpi</t>
  </si>
  <si>
    <t>fish 1 dpi</t>
  </si>
  <si>
    <t>control01</t>
  </si>
  <si>
    <t>_</t>
  </si>
  <si>
    <t>control02</t>
  </si>
  <si>
    <t>control05</t>
  </si>
  <si>
    <t>control07</t>
  </si>
  <si>
    <t>control08</t>
  </si>
  <si>
    <t>control09</t>
  </si>
  <si>
    <t>control11</t>
  </si>
  <si>
    <t>control12</t>
  </si>
  <si>
    <t>control13</t>
  </si>
  <si>
    <t>control14</t>
  </si>
  <si>
    <t>control15</t>
  </si>
  <si>
    <t>control19</t>
  </si>
  <si>
    <t>control24</t>
  </si>
  <si>
    <t>control25</t>
  </si>
  <si>
    <t>control26</t>
  </si>
  <si>
    <t>control27</t>
  </si>
  <si>
    <t>control37</t>
  </si>
  <si>
    <t>control41</t>
  </si>
  <si>
    <t>control42</t>
  </si>
  <si>
    <t>1dpi:4_HR_1dpi_GFP2 ET</t>
  </si>
  <si>
    <t>1dpi:4_HR_1dpi_GFP2 ET1</t>
  </si>
  <si>
    <t>1dpi:4_HR_1dpi_GFP2 ET2</t>
  </si>
  <si>
    <t>1dpi:4_HR_1dpi_GFP2 ET4</t>
  </si>
  <si>
    <t>1dpi:4_HR_1dpi_GFP2 ET5</t>
  </si>
  <si>
    <t>1dpi:4_HR_1dpi_GFP2 ET8</t>
  </si>
  <si>
    <t>1dpi:4_HR_1dpi_GFP2 ET11</t>
  </si>
  <si>
    <t>1dpi:4_HR_1dpi_GFP2 ET12</t>
  </si>
  <si>
    <t>1dpi:4_HR_1dpi_GFP2 ET17</t>
  </si>
  <si>
    <t>1dpi:4_HR_1dpi_GFP2 ET18</t>
  </si>
  <si>
    <t>1dpi:4_HR_1dpi_GFP2 ET19</t>
  </si>
  <si>
    <t>1dpi:4_HR_1dpi_GFP2 ET28</t>
  </si>
  <si>
    <t>1dpi:4_HR_1dpi_GFP2 ET29</t>
  </si>
  <si>
    <t>1dpi:4_HR_1dpi_GFP2 ET33</t>
  </si>
  <si>
    <t>1dpi:4_HR_1dpi_GFP2 ET34</t>
  </si>
  <si>
    <t>1dpi:4_HR_1dpi_GFP2 ET35</t>
  </si>
  <si>
    <t>1dpi:4_HR_1dpi_GFP2 ET39</t>
  </si>
  <si>
    <t>HR_022</t>
  </si>
  <si>
    <t>DISTAL FIRST REMOVED</t>
  </si>
  <si>
    <t>1 dpi</t>
  </si>
  <si>
    <t>fish 2 dpi</t>
  </si>
  <si>
    <t>proximal 2 dpi</t>
  </si>
  <si>
    <t>distal 2 dpi</t>
  </si>
  <si>
    <t>_0002</t>
  </si>
  <si>
    <t>Distal 1st</t>
  </si>
  <si>
    <t>_0003</t>
  </si>
  <si>
    <t>_0001</t>
  </si>
  <si>
    <t>proximal</t>
  </si>
  <si>
    <t>distal</t>
  </si>
  <si>
    <t>p-value prox vs dist</t>
  </si>
  <si>
    <t>_0010</t>
  </si>
  <si>
    <t>_0015</t>
  </si>
  <si>
    <t>sem</t>
  </si>
  <si>
    <t>_0011</t>
  </si>
  <si>
    <t>distance 0 dpi</t>
  </si>
  <si>
    <t>_0004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</si>
  <si>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 xml:space="preserve"> distance </t>
    </r>
  </si>
  <si>
    <t>_0016</t>
  </si>
  <si>
    <t>_0005</t>
  </si>
  <si>
    <t>_0018</t>
  </si>
  <si>
    <t>_0006</t>
  </si>
  <si>
    <t>_0013</t>
  </si>
  <si>
    <t xml:space="preserve">Migration </t>
  </si>
  <si>
    <t>_0019</t>
  </si>
  <si>
    <t>_0007</t>
  </si>
  <si>
    <t>_0014</t>
  </si>
  <si>
    <t>_0008</t>
  </si>
  <si>
    <t>_0009</t>
  </si>
  <si>
    <t>_0012</t>
  </si>
  <si>
    <t>_0021</t>
  </si>
  <si>
    <t>_0017</t>
  </si>
  <si>
    <t>PROXIMAL FIRST REMOVED</t>
  </si>
  <si>
    <t>Proximal 1st</t>
  </si>
  <si>
    <t>_0020</t>
  </si>
  <si>
    <t>_0022</t>
  </si>
  <si>
    <t>ray08</t>
  </si>
  <si>
    <t>ray10</t>
  </si>
  <si>
    <t>ray11</t>
  </si>
  <si>
    <t>ray12</t>
  </si>
  <si>
    <t>ray13</t>
  </si>
  <si>
    <t>ray14</t>
  </si>
  <si>
    <t>ray15</t>
  </si>
  <si>
    <t>ray16</t>
  </si>
  <si>
    <t>ray17</t>
  </si>
  <si>
    <t>HR_031</t>
  </si>
  <si>
    <t>x</t>
  </si>
  <si>
    <t>_0023</t>
  </si>
  <si>
    <t>_0024</t>
  </si>
  <si>
    <t>control</t>
  </si>
  <si>
    <t>FK506</t>
  </si>
  <si>
    <t>%</t>
  </si>
  <si>
    <t>numbers</t>
  </si>
  <si>
    <t>total</t>
  </si>
  <si>
    <t>no</t>
  </si>
  <si>
    <t>yes</t>
  </si>
  <si>
    <t>2dpi</t>
  </si>
  <si>
    <t>fish005</t>
  </si>
  <si>
    <t>control_fish10</t>
  </si>
  <si>
    <t>fish004</t>
  </si>
  <si>
    <t>control_fish09</t>
  </si>
  <si>
    <t>fish003</t>
  </si>
  <si>
    <t>control_fish08</t>
  </si>
  <si>
    <t>fish008</t>
  </si>
  <si>
    <t>control_fish07</t>
  </si>
  <si>
    <t>fish010</t>
  </si>
  <si>
    <t>control_fish06</t>
  </si>
  <si>
    <t>fish009</t>
  </si>
  <si>
    <t>control_fish05</t>
  </si>
  <si>
    <t>fish002</t>
  </si>
  <si>
    <t>control_fish04</t>
  </si>
  <si>
    <t>fish001</t>
  </si>
  <si>
    <t>control_fish03</t>
  </si>
  <si>
    <t>fish007</t>
  </si>
  <si>
    <t>control_fish02</t>
  </si>
  <si>
    <t>fish006</t>
  </si>
  <si>
    <t>control_fish01</t>
  </si>
  <si>
    <t>FK506_fish10</t>
  </si>
  <si>
    <t>FK506_fish09</t>
  </si>
  <si>
    <t>FK506_fish08</t>
  </si>
  <si>
    <t>FK506_fish07</t>
  </si>
  <si>
    <t>FK506_fish06</t>
  </si>
  <si>
    <t>FK506_fish05</t>
  </si>
  <si>
    <t>FK506_fish04</t>
  </si>
  <si>
    <t>FK506_fish03</t>
  </si>
  <si>
    <t>FK506_fish02</t>
  </si>
  <si>
    <t>FK506_fish01</t>
  </si>
  <si>
    <t>migration (%)</t>
  </si>
  <si>
    <t>% distance 1st joint change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</si>
  <si>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scheme val="minor"/>
      </rPr>
      <t xml:space="preserve"> distance 1st joint</t>
    </r>
  </si>
  <si>
    <t>distance 1st joint - gfp segment -1 (µm) 1dpa</t>
  </si>
  <si>
    <t>distance 1st joint - gfp segment -1 (µm) 0dpa</t>
  </si>
  <si>
    <t>1dpa</t>
  </si>
  <si>
    <t>Zns5+ TUNEL+ dist</t>
  </si>
  <si>
    <t>Zns5+ TUNEL+ prox</t>
  </si>
  <si>
    <t>centre dist</t>
  </si>
  <si>
    <t>centre prox</t>
  </si>
  <si>
    <t>count single cells</t>
  </si>
  <si>
    <t>centre20_YZ864.tif</t>
  </si>
  <si>
    <t>centre20_YZ261.tif</t>
  </si>
  <si>
    <t>centre19_YZ867.tif</t>
  </si>
  <si>
    <t>centre19_YZ298.tif</t>
  </si>
  <si>
    <t>centre18_YZ927.tif</t>
  </si>
  <si>
    <t>centre18_YZ222.tif</t>
  </si>
  <si>
    <t>centre17_YZ872.tif</t>
  </si>
  <si>
    <t>centre17_YZ248.tif</t>
  </si>
  <si>
    <t>centre16_YZ871.tif</t>
  </si>
  <si>
    <t>centre16_YZ247.tif</t>
  </si>
  <si>
    <t>centre15_YZ860.tif</t>
  </si>
  <si>
    <t>centre15_YZ261.tif</t>
  </si>
  <si>
    <t>centre14_YZ917.tif</t>
  </si>
  <si>
    <t>centre14_YZ266.tif</t>
  </si>
  <si>
    <t>centre13_YZ925.tif</t>
  </si>
  <si>
    <t>centre13_YZ319.tif</t>
  </si>
  <si>
    <t>centre12_YZ843.tif</t>
  </si>
  <si>
    <t>centre12_YZ188.tif</t>
  </si>
  <si>
    <t>centre11_YZ905.tif</t>
  </si>
  <si>
    <t>centre11_YZ204.tif</t>
  </si>
  <si>
    <t>centre10_YZ936.tif</t>
  </si>
  <si>
    <t>centre10_YZ223.tif</t>
  </si>
  <si>
    <t>centre09_YZ921.tif</t>
  </si>
  <si>
    <t>centre09_YZ219.tif</t>
  </si>
  <si>
    <t>centre08_YZ904.tif</t>
  </si>
  <si>
    <t>centre08_YZ326.tif</t>
  </si>
  <si>
    <t>centre07_YZ745.tif</t>
  </si>
  <si>
    <t>centre07_YZ188.tif</t>
  </si>
  <si>
    <t>centre06_YZ993.tif</t>
  </si>
  <si>
    <t>centre06_YZ226.tif</t>
  </si>
  <si>
    <t>centre05_YZ217.tif</t>
  </si>
  <si>
    <t>centre05_YZ1034.tif</t>
  </si>
  <si>
    <t>centre04_YZ821.tif</t>
  </si>
  <si>
    <t>centre04_YZ252.tif</t>
  </si>
  <si>
    <t>centre03_YZ886.tif</t>
  </si>
  <si>
    <t>centre03_YZ287.tif</t>
  </si>
  <si>
    <t>centre02_YZ950.tif</t>
  </si>
  <si>
    <t>centre02_YZ349.tif</t>
  </si>
  <si>
    <t>centre01_YZ950.tif</t>
  </si>
  <si>
    <t>centre01_YZ309.tif</t>
  </si>
  <si>
    <t>thickness (µm)</t>
  </si>
  <si>
    <t>radius (µm)</t>
  </si>
  <si>
    <t>length (µm)</t>
  </si>
  <si>
    <t xml:space="preserve"> thickness mean (µm)</t>
  </si>
  <si>
    <t xml:space="preserve"> radius mean (µm)</t>
  </si>
  <si>
    <t xml:space="preserve"> length mean (µm)</t>
  </si>
  <si>
    <t xml:space="preserve">measurement: thickness at biggest radius; each ray measured 3 x </t>
  </si>
  <si>
    <t xml:space="preserve">measurement: outer highest radius; each ray measured 3 x </t>
  </si>
  <si>
    <t xml:space="preserve">measurement: outer diameter; each ray measured 3 x </t>
  </si>
  <si>
    <t>centre10_YZ62.tif</t>
  </si>
  <si>
    <t>centre10_YZ643.tif</t>
  </si>
  <si>
    <t>centre09_YZ45.tif</t>
  </si>
  <si>
    <t>centre09_YZ670.tif</t>
  </si>
  <si>
    <t>centre08_YZ73.tif</t>
  </si>
  <si>
    <t>centre08_YZ686.tif</t>
  </si>
  <si>
    <t>centre07_YZ73.tif</t>
  </si>
  <si>
    <t>centre07_YZ732.tif</t>
  </si>
  <si>
    <t>centre06_YZ93.tif</t>
  </si>
  <si>
    <t>centre06_YZ761.tif</t>
  </si>
  <si>
    <t>centre05_YZ110.tif</t>
  </si>
  <si>
    <t>centre05_YZ785.tif</t>
  </si>
  <si>
    <t>centre04_YZ111.tif</t>
  </si>
  <si>
    <t>centre04_YZ697.tif</t>
  </si>
  <si>
    <t>centre03_YZ82.tif</t>
  </si>
  <si>
    <t>centre03_YZ738.tif</t>
  </si>
  <si>
    <t>centre02_YZ96.tif</t>
  </si>
  <si>
    <t>centre02_YZ733.tif</t>
  </si>
  <si>
    <t>centre01_YZ90.tif</t>
  </si>
  <si>
    <t>centre01_YZ748.tif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</si>
</sst>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mbol"/>
      <family val="1"/>
      <charset val="2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5" borderId="3" applyNumberFormat="0" applyFont="0" applyAlignment="0" applyProtection="0"/>
    <xf numFmtId="0" fontId="7" fillId="2" borderId="0" applyNumberFormat="0" applyBorder="0" applyAlignment="0" applyProtection="0"/>
    <xf numFmtId="0" fontId="8" fillId="0" borderId="0"/>
    <xf numFmtId="0" fontId="3" fillId="4" borderId="2" applyNumberFormat="0" applyAlignment="0" applyProtection="0"/>
    <xf numFmtId="0" fontId="2" fillId="3" borderId="1" applyNumberFormat="0" applyAlignment="0" applyProtection="0"/>
  </cellStyleXfs>
  <cellXfs count="119">
    <xf numFmtId="0" fontId="0" fillId="0" borderId="0" xfId="0"/>
    <xf numFmtId="0" fontId="5" fillId="0" borderId="0" xfId="0" applyFont="1" applyBorder="1"/>
    <xf numFmtId="0" fontId="5" fillId="0" borderId="4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5" fillId="0" borderId="5" xfId="0" applyFont="1" applyBorder="1"/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0" borderId="0" xfId="0" applyFont="1"/>
    <xf numFmtId="0" fontId="5" fillId="0" borderId="4" xfId="0" applyFont="1" applyBorder="1" applyAlignment="1">
      <alignment horizontal="center"/>
    </xf>
    <xf numFmtId="0" fontId="11" fillId="8" borderId="0" xfId="0" applyFont="1" applyFill="1" applyBorder="1" applyAlignment="1"/>
    <xf numFmtId="0" fontId="11" fillId="0" borderId="4" xfId="0" applyFont="1" applyFill="1" applyBorder="1" applyAlignment="1">
      <alignment horizontal="center"/>
    </xf>
    <xf numFmtId="0" fontId="12" fillId="0" borderId="0" xfId="0" applyFont="1" applyFill="1" applyBorder="1"/>
    <xf numFmtId="0" fontId="5" fillId="6" borderId="4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5" fillId="16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Fill="1" applyAlignment="1"/>
    <xf numFmtId="0" fontId="5" fillId="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4" xfId="0" applyFont="1" applyFill="1" applyBorder="1" applyAlignment="1">
      <alignment wrapText="1"/>
    </xf>
    <xf numFmtId="0" fontId="5" fillId="7" borderId="4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1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1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5" xfId="0" applyBorder="1"/>
    <xf numFmtId="0" fontId="5" fillId="0" borderId="0" xfId="0" applyFon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4" xfId="0" applyFill="1" applyBorder="1"/>
    <xf numFmtId="0" fontId="5" fillId="0" borderId="10" xfId="0" applyFont="1" applyBorder="1"/>
    <xf numFmtId="0" fontId="0" fillId="0" borderId="7" xfId="0" applyBorder="1"/>
    <xf numFmtId="0" fontId="0" fillId="0" borderId="11" xfId="0" applyBorder="1"/>
    <xf numFmtId="1" fontId="0" fillId="0" borderId="0" xfId="0" applyNumberFormat="1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/>
    </xf>
    <xf numFmtId="0" fontId="0" fillId="19" borderId="0" xfId="0" applyFill="1" applyBorder="1"/>
    <xf numFmtId="0" fontId="14" fillId="0" borderId="5" xfId="0" applyFont="1" applyBorder="1"/>
    <xf numFmtId="0" fontId="5" fillId="20" borderId="4" xfId="0" applyFont="1" applyFill="1" applyBorder="1" applyAlignment="1">
      <alignment horizontal="center"/>
    </xf>
    <xf numFmtId="0" fontId="0" fillId="21" borderId="0" xfId="0" applyFill="1"/>
    <xf numFmtId="0" fontId="0" fillId="0" borderId="6" xfId="0" applyFill="1" applyBorder="1" applyAlignment="1">
      <alignment horizontal="center"/>
    </xf>
    <xf numFmtId="0" fontId="0" fillId="10" borderId="0" xfId="0" applyFill="1"/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10" borderId="0" xfId="0" applyFill="1" applyBorder="1"/>
    <xf numFmtId="0" fontId="0" fillId="21" borderId="0" xfId="0" applyFill="1" applyBorder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1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0" fontId="5" fillId="18" borderId="4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 textRotation="90"/>
    </xf>
    <xf numFmtId="0" fontId="15" fillId="0" borderId="0" xfId="0" applyFont="1" applyBorder="1" applyAlignment="1">
      <alignment horizontal="center" vertical="center" textRotation="90"/>
    </xf>
    <xf numFmtId="0" fontId="15" fillId="0" borderId="4" xfId="0" applyFont="1" applyBorder="1" applyAlignment="1">
      <alignment horizontal="center" vertical="center" textRotation="90"/>
    </xf>
    <xf numFmtId="0" fontId="16" fillId="0" borderId="0" xfId="0" applyFont="1" applyBorder="1" applyAlignment="1">
      <alignment horizontal="center" vertical="center" textRotation="90"/>
    </xf>
    <xf numFmtId="0" fontId="16" fillId="0" borderId="4" xfId="0" applyFont="1" applyBorder="1" applyAlignment="1">
      <alignment horizontal="center" vertical="center" textRotation="90"/>
    </xf>
    <xf numFmtId="164" fontId="0" fillId="0" borderId="0" xfId="0" applyNumberFormat="1"/>
    <xf numFmtId="0" fontId="0" fillId="0" borderId="4" xfId="0" applyFill="1" applyBorder="1" applyAlignment="1">
      <alignment horizontal="right"/>
    </xf>
    <xf numFmtId="0" fontId="0" fillId="0" borderId="12" xfId="0" applyBorder="1" applyAlignment="1">
      <alignment horizontal="right"/>
    </xf>
    <xf numFmtId="0" fontId="5" fillId="10" borderId="4" xfId="0" applyFont="1" applyFill="1" applyBorder="1" applyAlignment="1">
      <alignment horizontal="center"/>
    </xf>
    <xf numFmtId="0" fontId="5" fillId="22" borderId="4" xfId="0" applyFont="1" applyFill="1" applyBorder="1" applyAlignment="1">
      <alignment horizontal="center"/>
    </xf>
    <xf numFmtId="4" fontId="0" fillId="0" borderId="0" xfId="0" applyNumberFormat="1"/>
    <xf numFmtId="165" fontId="0" fillId="0" borderId="0" xfId="0" applyNumberFormat="1"/>
    <xf numFmtId="0" fontId="14" fillId="0" borderId="0" xfId="0" applyFont="1" applyAlignment="1">
      <alignment horizontal="center" vertical="center"/>
    </xf>
    <xf numFmtId="166" fontId="14" fillId="0" borderId="0" xfId="0" applyNumberFormat="1" applyFont="1"/>
    <xf numFmtId="4" fontId="14" fillId="0" borderId="0" xfId="0" applyNumberFormat="1" applyFont="1"/>
    <xf numFmtId="0" fontId="14" fillId="0" borderId="0" xfId="0" applyFont="1"/>
    <xf numFmtId="0" fontId="0" fillId="0" borderId="0" xfId="0" applyAlignment="1">
      <alignment horizontal="center" vertical="center"/>
    </xf>
    <xf numFmtId="0" fontId="18" fillId="23" borderId="12" xfId="0" applyFont="1" applyFill="1" applyBorder="1" applyAlignment="1">
      <alignment horizontal="center" vertical="center" wrapText="1"/>
    </xf>
    <xf numFmtId="0" fontId="19" fillId="2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Font="1" applyFill="1" applyBorder="1"/>
    <xf numFmtId="0" fontId="5" fillId="0" borderId="8" xfId="0" applyFont="1" applyBorder="1" applyAlignment="1">
      <alignment horizontal="center"/>
    </xf>
    <xf numFmtId="0" fontId="17" fillId="24" borderId="0" xfId="0" applyFont="1" applyFill="1" applyAlignment="1">
      <alignment horizontal="center"/>
    </xf>
    <xf numFmtId="2" fontId="0" fillId="0" borderId="0" xfId="0" applyNumberFormat="1"/>
    <xf numFmtId="0" fontId="5" fillId="20" borderId="0" xfId="0" applyFont="1" applyFill="1" applyAlignment="1">
      <alignment horizontal="center"/>
    </xf>
    <xf numFmtId="0" fontId="0" fillId="22" borderId="0" xfId="0" applyFill="1" applyAlignment="1">
      <alignment horizontal="center"/>
    </xf>
  </cellXfs>
  <cellStyles count="6">
    <cellStyle name="Input 2" xfId="5" xr:uid="{320BF5A5-F432-4D40-A9F0-2669671AA227}"/>
    <cellStyle name="Neutral 2" xfId="2" xr:uid="{07B4DFBE-A521-4034-B076-617EE3C5A5D9}"/>
    <cellStyle name="Normal" xfId="0" builtinId="0"/>
    <cellStyle name="Normal 2" xfId="3" xr:uid="{9A6B88B5-0A48-4DC5-8E2F-A8239F7A2BDB}"/>
    <cellStyle name="Note 2" xfId="1" xr:uid="{5C66F2AA-85AD-4693-AF0D-E3996AA9A394}"/>
    <cellStyle name="Output 2" xfId="4" xr:uid="{147C8988-6AE9-46CE-AF69-88C1736D6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D384-2406-4AF3-8DCD-193740B63396}">
  <dimension ref="A1:H13"/>
  <sheetViews>
    <sheetView workbookViewId="0">
      <selection activeCell="F2" sqref="F1:G1048576"/>
    </sheetView>
  </sheetViews>
  <sheetFormatPr defaultRowHeight="15" x14ac:dyDescent="0.25"/>
  <cols>
    <col min="2" max="3" width="13" customWidth="1"/>
    <col min="6" max="7" width="12.42578125" customWidth="1"/>
  </cols>
  <sheetData>
    <row r="1" spans="1:8" x14ac:dyDescent="0.25">
      <c r="A1" s="72" t="s">
        <v>0</v>
      </c>
      <c r="B1" s="72"/>
      <c r="C1" s="72"/>
      <c r="E1" s="73" t="s">
        <v>25</v>
      </c>
      <c r="F1" s="73"/>
      <c r="G1" s="73"/>
      <c r="H1" s="73"/>
    </row>
    <row r="2" spans="1:8" x14ac:dyDescent="0.25">
      <c r="A2" s="2" t="s">
        <v>1</v>
      </c>
      <c r="B2" s="2" t="s">
        <v>13</v>
      </c>
      <c r="C2" s="2" t="s">
        <v>14</v>
      </c>
      <c r="E2" s="2" t="s">
        <v>1</v>
      </c>
      <c r="F2" s="2" t="s">
        <v>13</v>
      </c>
      <c r="G2" s="2" t="s">
        <v>14</v>
      </c>
      <c r="H2" s="2" t="s">
        <v>1</v>
      </c>
    </row>
    <row r="3" spans="1:8" x14ac:dyDescent="0.25">
      <c r="A3" s="3" t="s">
        <v>2</v>
      </c>
      <c r="B3" s="4">
        <v>8</v>
      </c>
      <c r="C3" s="4">
        <v>55</v>
      </c>
      <c r="E3" t="s">
        <v>15</v>
      </c>
      <c r="F3">
        <v>2</v>
      </c>
      <c r="G3">
        <v>32</v>
      </c>
      <c r="H3" t="s">
        <v>16</v>
      </c>
    </row>
    <row r="4" spans="1:8" x14ac:dyDescent="0.25">
      <c r="A4" s="3" t="s">
        <v>3</v>
      </c>
      <c r="B4" s="4">
        <v>0</v>
      </c>
      <c r="C4" s="4">
        <v>52</v>
      </c>
      <c r="E4" t="s">
        <v>17</v>
      </c>
      <c r="F4">
        <v>0</v>
      </c>
      <c r="G4">
        <v>49</v>
      </c>
      <c r="H4" t="s">
        <v>18</v>
      </c>
    </row>
    <row r="5" spans="1:8" x14ac:dyDescent="0.25">
      <c r="A5" s="3" t="s">
        <v>4</v>
      </c>
      <c r="B5" s="5"/>
      <c r="C5" s="5"/>
      <c r="E5" t="s">
        <v>19</v>
      </c>
      <c r="F5">
        <v>11</v>
      </c>
      <c r="G5">
        <v>81</v>
      </c>
      <c r="H5" t="s">
        <v>20</v>
      </c>
    </row>
    <row r="6" spans="1:8" x14ac:dyDescent="0.25">
      <c r="A6" s="3" t="s">
        <v>5</v>
      </c>
      <c r="B6" s="5">
        <v>11</v>
      </c>
      <c r="C6" s="5">
        <v>78</v>
      </c>
      <c r="E6" t="s">
        <v>21</v>
      </c>
      <c r="F6">
        <v>8</v>
      </c>
      <c r="G6">
        <v>73</v>
      </c>
      <c r="H6" t="s">
        <v>22</v>
      </c>
    </row>
    <row r="7" spans="1:8" x14ac:dyDescent="0.25">
      <c r="A7" s="3" t="s">
        <v>6</v>
      </c>
      <c r="B7" s="6">
        <v>1</v>
      </c>
      <c r="C7" s="6">
        <v>45</v>
      </c>
      <c r="E7" t="s">
        <v>23</v>
      </c>
      <c r="F7">
        <v>0</v>
      </c>
      <c r="G7">
        <v>8</v>
      </c>
      <c r="H7" t="s">
        <v>24</v>
      </c>
    </row>
    <row r="8" spans="1:8" x14ac:dyDescent="0.25">
      <c r="A8" s="3" t="s">
        <v>7</v>
      </c>
      <c r="B8" s="4">
        <v>0</v>
      </c>
      <c r="C8" s="4">
        <v>46</v>
      </c>
    </row>
    <row r="9" spans="1:8" x14ac:dyDescent="0.25">
      <c r="A9" s="3" t="s">
        <v>8</v>
      </c>
      <c r="B9" s="4">
        <v>0</v>
      </c>
      <c r="C9" s="4">
        <v>34</v>
      </c>
    </row>
    <row r="10" spans="1:8" x14ac:dyDescent="0.25">
      <c r="A10" s="3" t="s">
        <v>9</v>
      </c>
      <c r="B10" s="4">
        <v>0</v>
      </c>
      <c r="C10" s="4">
        <v>36</v>
      </c>
    </row>
    <row r="11" spans="1:8" x14ac:dyDescent="0.25">
      <c r="A11" s="3" t="s">
        <v>10</v>
      </c>
      <c r="B11" s="4">
        <v>4</v>
      </c>
      <c r="C11" s="4">
        <v>20</v>
      </c>
    </row>
    <row r="12" spans="1:8" x14ac:dyDescent="0.25">
      <c r="A12" s="3" t="s">
        <v>11</v>
      </c>
      <c r="B12" s="4">
        <v>1</v>
      </c>
      <c r="C12" s="4">
        <v>13</v>
      </c>
    </row>
    <row r="13" spans="1:8" x14ac:dyDescent="0.25">
      <c r="A13" s="3" t="s">
        <v>12</v>
      </c>
      <c r="B13" s="4">
        <v>5</v>
      </c>
      <c r="C13" s="4">
        <v>24</v>
      </c>
    </row>
  </sheetData>
  <mergeCells count="2">
    <mergeCell ref="A1:C1"/>
    <mergeCell ref="E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094E6-1768-44B7-B1DA-9D04A40D0085}">
  <dimension ref="A1:G42"/>
  <sheetViews>
    <sheetView workbookViewId="0">
      <selection activeCell="G42" sqref="G42"/>
    </sheetView>
  </sheetViews>
  <sheetFormatPr defaultRowHeight="15" x14ac:dyDescent="0.25"/>
  <sheetData>
    <row r="1" spans="1:7" ht="76.5" x14ac:dyDescent="0.25">
      <c r="A1" s="110"/>
      <c r="B1" s="110" t="s">
        <v>284</v>
      </c>
      <c r="C1" s="109" t="s">
        <v>283</v>
      </c>
      <c r="D1" s="109" t="s">
        <v>282</v>
      </c>
      <c r="E1" s="109" t="s">
        <v>281</v>
      </c>
      <c r="F1" s="109" t="s">
        <v>280</v>
      </c>
      <c r="G1" s="108" t="s">
        <v>279</v>
      </c>
    </row>
    <row r="2" spans="1:7" x14ac:dyDescent="0.25">
      <c r="A2" t="s">
        <v>278</v>
      </c>
      <c r="B2" s="107" t="s">
        <v>257</v>
      </c>
      <c r="C2">
        <v>57.359000000000002</v>
      </c>
      <c r="D2" s="102">
        <v>14.823</v>
      </c>
      <c r="E2" s="101">
        <f>C2-D2</f>
        <v>42.536000000000001</v>
      </c>
      <c r="F2">
        <f>(D2-C2)*100/C2</f>
        <v>-74.157499259052642</v>
      </c>
      <c r="G2">
        <f>F2*(-1)</f>
        <v>74.157499259052642</v>
      </c>
    </row>
    <row r="3" spans="1:7" x14ac:dyDescent="0.25">
      <c r="A3" t="s">
        <v>277</v>
      </c>
      <c r="B3" s="103" t="s">
        <v>265</v>
      </c>
      <c r="C3">
        <v>80.602000000000004</v>
      </c>
      <c r="D3" s="102">
        <v>31.026</v>
      </c>
      <c r="E3" s="101">
        <f>C3-D3</f>
        <v>49.576000000000008</v>
      </c>
      <c r="F3">
        <f>(D3-C3)*100/C3</f>
        <v>-61.507158631299475</v>
      </c>
      <c r="G3">
        <f>F3*(-1)</f>
        <v>61.507158631299475</v>
      </c>
    </row>
    <row r="4" spans="1:7" x14ac:dyDescent="0.25">
      <c r="A4" t="s">
        <v>276</v>
      </c>
      <c r="B4" s="103" t="s">
        <v>251</v>
      </c>
      <c r="C4">
        <v>32.704000000000001</v>
      </c>
      <c r="D4" s="102">
        <v>10.714</v>
      </c>
      <c r="E4" s="101">
        <f>C4-D4</f>
        <v>21.990000000000002</v>
      </c>
      <c r="F4">
        <f>(D4-C4)*100/C4</f>
        <v>-67.239481409001954</v>
      </c>
      <c r="G4">
        <f>F4*(-1)</f>
        <v>67.239481409001954</v>
      </c>
    </row>
    <row r="5" spans="1:7" x14ac:dyDescent="0.25">
      <c r="A5" t="s">
        <v>275</v>
      </c>
      <c r="B5" s="103" t="s">
        <v>255</v>
      </c>
      <c r="C5">
        <v>49.034999999999997</v>
      </c>
      <c r="D5" s="102">
        <v>14.292999999999999</v>
      </c>
      <c r="E5" s="101">
        <f>C5-D5</f>
        <v>34.741999999999997</v>
      </c>
      <c r="F5">
        <f>(D5-C5)*100/C5</f>
        <v>-70.851432650147856</v>
      </c>
      <c r="G5">
        <f>F5*(-1)</f>
        <v>70.851432650147856</v>
      </c>
    </row>
    <row r="6" spans="1:7" x14ac:dyDescent="0.25">
      <c r="A6" s="106" t="s">
        <v>274</v>
      </c>
      <c r="B6" s="103" t="s">
        <v>249</v>
      </c>
      <c r="C6">
        <v>58.54</v>
      </c>
      <c r="D6" s="102">
        <v>16.056999999999999</v>
      </c>
      <c r="E6" s="101">
        <f>C6-D6</f>
        <v>42.483000000000004</v>
      </c>
      <c r="F6">
        <f>(D6-C6)*100/C6</f>
        <v>-72.570891697984294</v>
      </c>
      <c r="G6">
        <f>F6*(-1)</f>
        <v>72.570891697984294</v>
      </c>
    </row>
    <row r="7" spans="1:7" x14ac:dyDescent="0.25">
      <c r="A7" t="s">
        <v>273</v>
      </c>
      <c r="B7" s="103" t="s">
        <v>263</v>
      </c>
      <c r="C7">
        <v>46.734000000000002</v>
      </c>
      <c r="D7" s="102">
        <v>27.827999999999999</v>
      </c>
      <c r="E7" s="101">
        <f>C7-D7</f>
        <v>18.906000000000002</v>
      </c>
      <c r="F7">
        <f>(D7-C7)*100/C7</f>
        <v>-40.454487097188341</v>
      </c>
      <c r="G7">
        <f>F7*(-1)</f>
        <v>40.454487097188341</v>
      </c>
    </row>
    <row r="8" spans="1:7" x14ac:dyDescent="0.25">
      <c r="A8" t="s">
        <v>272</v>
      </c>
      <c r="B8" s="103" t="s">
        <v>261</v>
      </c>
      <c r="C8">
        <v>45.34</v>
      </c>
      <c r="D8" s="102">
        <v>9.5980000000000008</v>
      </c>
      <c r="E8" s="101">
        <f>C8-D8</f>
        <v>35.742000000000004</v>
      </c>
      <c r="F8">
        <f>(D8-C8)*100/C8</f>
        <v>-78.831054256726958</v>
      </c>
      <c r="G8">
        <f>F8*(-1)</f>
        <v>78.831054256726958</v>
      </c>
    </row>
    <row r="9" spans="1:7" x14ac:dyDescent="0.25">
      <c r="A9" t="s">
        <v>271</v>
      </c>
      <c r="B9" s="103" t="s">
        <v>267</v>
      </c>
      <c r="C9">
        <v>48.463999999999999</v>
      </c>
      <c r="D9" s="102">
        <v>19.398</v>
      </c>
      <c r="E9" s="101">
        <f>C9-D9</f>
        <v>29.065999999999999</v>
      </c>
      <c r="F9">
        <f>(D9-C9)*100/C9</f>
        <v>-59.974413998019145</v>
      </c>
      <c r="G9">
        <f>F9*(-1)</f>
        <v>59.974413998019145</v>
      </c>
    </row>
    <row r="10" spans="1:7" x14ac:dyDescent="0.25">
      <c r="A10" t="s">
        <v>270</v>
      </c>
      <c r="B10" s="103" t="s">
        <v>253</v>
      </c>
      <c r="C10">
        <v>35.616</v>
      </c>
      <c r="D10" s="102">
        <v>19.07</v>
      </c>
      <c r="E10" s="101">
        <f>C10-D10</f>
        <v>16.545999999999999</v>
      </c>
      <c r="F10">
        <f>(D10-C10)*100/C10</f>
        <v>-46.456648697214732</v>
      </c>
      <c r="G10">
        <f>F10*(-1)</f>
        <v>46.456648697214732</v>
      </c>
    </row>
    <row r="11" spans="1:7" x14ac:dyDescent="0.25">
      <c r="A11" s="106" t="s">
        <v>269</v>
      </c>
      <c r="B11" s="103" t="s">
        <v>259</v>
      </c>
      <c r="C11">
        <v>50.262999999999998</v>
      </c>
      <c r="D11" s="102">
        <v>18.265000000000001</v>
      </c>
      <c r="E11" s="101">
        <f>C11-D11</f>
        <v>31.997999999999998</v>
      </c>
      <c r="F11">
        <f>(D11-C11)*100/C11</f>
        <v>-63.661142391023212</v>
      </c>
      <c r="G11">
        <f>F11*(-1)</f>
        <v>63.661142391023212</v>
      </c>
    </row>
    <row r="12" spans="1:7" x14ac:dyDescent="0.25">
      <c r="A12" s="106" t="s">
        <v>278</v>
      </c>
      <c r="B12" s="107" t="s">
        <v>257</v>
      </c>
      <c r="C12">
        <v>63.97</v>
      </c>
      <c r="D12" s="102">
        <v>30.152000000000001</v>
      </c>
      <c r="E12" s="101">
        <f>C12-D12</f>
        <v>33.817999999999998</v>
      </c>
      <c r="F12">
        <f>(D12-C12)*100/C12</f>
        <v>-52.86540565890261</v>
      </c>
      <c r="G12">
        <f>F12*(-1)</f>
        <v>52.86540565890261</v>
      </c>
    </row>
    <row r="13" spans="1:7" x14ac:dyDescent="0.25">
      <c r="A13" s="106" t="s">
        <v>277</v>
      </c>
      <c r="B13" s="103" t="s">
        <v>265</v>
      </c>
      <c r="C13">
        <v>69.5</v>
      </c>
      <c r="D13" s="102">
        <v>7.0410000000000004</v>
      </c>
      <c r="E13" s="101">
        <f>C13-D13</f>
        <v>62.459000000000003</v>
      </c>
      <c r="F13">
        <f>(D13-C13)*100/C13</f>
        <v>-89.869064748201453</v>
      </c>
      <c r="G13">
        <f>F13*(-1)</f>
        <v>89.869064748201453</v>
      </c>
    </row>
    <row r="14" spans="1:7" x14ac:dyDescent="0.25">
      <c r="A14" s="106" t="s">
        <v>276</v>
      </c>
      <c r="B14" s="103" t="s">
        <v>251</v>
      </c>
      <c r="C14">
        <v>70.751000000000005</v>
      </c>
      <c r="D14" s="102">
        <v>20.475999999999999</v>
      </c>
      <c r="E14" s="101">
        <f>C14-D14</f>
        <v>50.275000000000006</v>
      </c>
      <c r="F14">
        <f>(D14-C14)*100/C14</f>
        <v>-71.059066302949788</v>
      </c>
      <c r="G14">
        <f>F14*(-1)</f>
        <v>71.059066302949788</v>
      </c>
    </row>
    <row r="15" spans="1:7" x14ac:dyDescent="0.25">
      <c r="A15" s="106" t="s">
        <v>275</v>
      </c>
      <c r="B15" s="103" t="s">
        <v>255</v>
      </c>
      <c r="C15">
        <v>65.162999999999997</v>
      </c>
      <c r="D15" s="102">
        <v>22.515999999999998</v>
      </c>
      <c r="E15" s="101">
        <f>C15-D15</f>
        <v>42.646999999999998</v>
      </c>
      <c r="F15">
        <f>(D15-C15)*100/C15</f>
        <v>-65.446649172076178</v>
      </c>
      <c r="G15">
        <f>F15*(-1)</f>
        <v>65.446649172076178</v>
      </c>
    </row>
    <row r="16" spans="1:7" x14ac:dyDescent="0.25">
      <c r="A16" s="106" t="s">
        <v>274</v>
      </c>
      <c r="B16" s="103" t="s">
        <v>249</v>
      </c>
      <c r="C16">
        <v>41.368000000000002</v>
      </c>
      <c r="D16" s="102">
        <v>4.3879999999999999</v>
      </c>
      <c r="E16" s="101">
        <f>C16-D16</f>
        <v>36.980000000000004</v>
      </c>
      <c r="F16">
        <f>(D16-C16)*100/C16</f>
        <v>-89.392767356410758</v>
      </c>
      <c r="G16">
        <f>F16*(-1)</f>
        <v>89.392767356410758</v>
      </c>
    </row>
    <row r="17" spans="1:7" x14ac:dyDescent="0.25">
      <c r="A17" s="106" t="s">
        <v>273</v>
      </c>
      <c r="B17" s="103" t="s">
        <v>263</v>
      </c>
      <c r="C17">
        <v>66.608000000000004</v>
      </c>
      <c r="D17" s="102">
        <v>29.288</v>
      </c>
      <c r="E17" s="101">
        <f>C17-D17</f>
        <v>37.320000000000007</v>
      </c>
      <c r="F17">
        <f>(D17-C17)*100/C17</f>
        <v>-56.029305789094416</v>
      </c>
      <c r="G17">
        <f>F17*(-1)</f>
        <v>56.029305789094416</v>
      </c>
    </row>
    <row r="18" spans="1:7" x14ac:dyDescent="0.25">
      <c r="A18" s="106" t="s">
        <v>272</v>
      </c>
      <c r="B18" s="103" t="s">
        <v>261</v>
      </c>
      <c r="C18">
        <v>64.37</v>
      </c>
      <c r="D18" s="102">
        <v>4.3879999999999999</v>
      </c>
      <c r="E18" s="101">
        <f>C18-D18</f>
        <v>59.982000000000006</v>
      </c>
      <c r="F18">
        <f>(D18-C18)*100/C18</f>
        <v>-93.183159857076276</v>
      </c>
      <c r="G18">
        <f>F18*(-1)</f>
        <v>93.183159857076276</v>
      </c>
    </row>
    <row r="19" spans="1:7" x14ac:dyDescent="0.25">
      <c r="A19" s="106" t="s">
        <v>271</v>
      </c>
      <c r="B19" s="103" t="s">
        <v>267</v>
      </c>
      <c r="C19">
        <v>56.890999999999998</v>
      </c>
      <c r="D19" s="102">
        <v>7.3129999999999997</v>
      </c>
      <c r="E19" s="101">
        <f>C19-D19</f>
        <v>49.577999999999996</v>
      </c>
      <c r="F19">
        <f>(D19-C19)*100/C19</f>
        <v>-87.145594206464978</v>
      </c>
      <c r="G19">
        <f>F19*(-1)</f>
        <v>87.145594206464978</v>
      </c>
    </row>
    <row r="20" spans="1:7" x14ac:dyDescent="0.25">
      <c r="A20" s="106" t="s">
        <v>270</v>
      </c>
      <c r="B20" s="103" t="s">
        <v>253</v>
      </c>
      <c r="C20">
        <v>51.356999999999999</v>
      </c>
      <c r="D20" s="102">
        <v>17.611999999999998</v>
      </c>
      <c r="E20" s="101">
        <f>C20-D20</f>
        <v>33.745000000000005</v>
      </c>
      <c r="F20">
        <f>(D20-C20)*100/C20</f>
        <v>-65.706719629261841</v>
      </c>
      <c r="G20">
        <f>F20*(-1)</f>
        <v>65.706719629261841</v>
      </c>
    </row>
    <row r="21" spans="1:7" x14ac:dyDescent="0.25">
      <c r="A21" s="106" t="s">
        <v>269</v>
      </c>
      <c r="B21" s="103" t="s">
        <v>259</v>
      </c>
      <c r="C21">
        <v>49.814</v>
      </c>
      <c r="D21" s="102">
        <v>29.251999999999999</v>
      </c>
      <c r="E21" s="101">
        <f>C21-D21</f>
        <v>20.562000000000001</v>
      </c>
      <c r="F21">
        <f>(D21-C21)*100/C21</f>
        <v>-41.277552495282457</v>
      </c>
      <c r="G21">
        <f>F21*(-1)</f>
        <v>41.277552495282457</v>
      </c>
    </row>
    <row r="22" spans="1:7" x14ac:dyDescent="0.25">
      <c r="B22" s="106"/>
      <c r="C22" s="105"/>
      <c r="D22" s="104"/>
      <c r="E22" s="101"/>
    </row>
    <row r="23" spans="1:7" x14ac:dyDescent="0.25">
      <c r="A23" t="s">
        <v>268</v>
      </c>
      <c r="B23" s="103" t="s">
        <v>267</v>
      </c>
      <c r="C23" s="102">
        <v>55.076000000000001</v>
      </c>
      <c r="D23">
        <v>17.041</v>
      </c>
      <c r="E23" s="101">
        <f>C23-D23</f>
        <v>38.034999999999997</v>
      </c>
      <c r="F23">
        <f>(D23-C23)*100/C23</f>
        <v>-69.059118309245392</v>
      </c>
      <c r="G23">
        <f>F23*(-1)</f>
        <v>69.059118309245392</v>
      </c>
    </row>
    <row r="24" spans="1:7" x14ac:dyDescent="0.25">
      <c r="A24" t="s">
        <v>266</v>
      </c>
      <c r="B24" s="103" t="s">
        <v>265</v>
      </c>
      <c r="C24" s="102">
        <v>35.585999999999999</v>
      </c>
      <c r="D24">
        <v>16.827000000000002</v>
      </c>
      <c r="E24" s="101">
        <f>C24-D24</f>
        <v>18.758999999999997</v>
      </c>
      <c r="F24">
        <f>(D24-C24)*100/C24</f>
        <v>-52.714550665992235</v>
      </c>
      <c r="G24">
        <f>F24*(-1)</f>
        <v>52.714550665992235</v>
      </c>
    </row>
    <row r="25" spans="1:7" x14ac:dyDescent="0.25">
      <c r="A25" t="s">
        <v>264</v>
      </c>
      <c r="B25" s="103" t="s">
        <v>263</v>
      </c>
      <c r="C25" s="102">
        <v>29.398</v>
      </c>
      <c r="D25">
        <v>12.177</v>
      </c>
      <c r="E25" s="101">
        <f>C25-D25</f>
        <v>17.221</v>
      </c>
      <c r="F25">
        <f>(D25-C25)*100/C25</f>
        <v>-58.578814885366349</v>
      </c>
      <c r="G25">
        <f>F25*(-1)</f>
        <v>58.578814885366349</v>
      </c>
    </row>
    <row r="26" spans="1:7" x14ac:dyDescent="0.25">
      <c r="A26" t="s">
        <v>262</v>
      </c>
      <c r="B26" s="103" t="s">
        <v>261</v>
      </c>
      <c r="C26" s="102">
        <v>49.491</v>
      </c>
      <c r="D26">
        <v>19.013999999999999</v>
      </c>
      <c r="E26" s="101">
        <f>C26-D26</f>
        <v>30.477</v>
      </c>
      <c r="F26">
        <f>(D26-C26)*100/C26</f>
        <v>-61.580893495787109</v>
      </c>
      <c r="G26">
        <f>F26*(-1)</f>
        <v>61.580893495787109</v>
      </c>
    </row>
    <row r="27" spans="1:7" x14ac:dyDescent="0.25">
      <c r="A27" t="s">
        <v>260</v>
      </c>
      <c r="B27" s="103" t="s">
        <v>259</v>
      </c>
      <c r="C27" s="102">
        <v>51.085999999999999</v>
      </c>
      <c r="D27">
        <v>10.071</v>
      </c>
      <c r="E27" s="101">
        <f>C27-D27</f>
        <v>41.015000000000001</v>
      </c>
      <c r="F27">
        <f>(D27-C27)*100/C27</f>
        <v>-80.286184081744508</v>
      </c>
      <c r="G27">
        <f>F27*(-1)</f>
        <v>80.286184081744508</v>
      </c>
    </row>
    <row r="28" spans="1:7" x14ac:dyDescent="0.25">
      <c r="A28" t="s">
        <v>258</v>
      </c>
      <c r="B28" s="103" t="s">
        <v>257</v>
      </c>
      <c r="C28" s="102">
        <v>58.228999999999999</v>
      </c>
      <c r="D28">
        <v>29.831</v>
      </c>
      <c r="E28" s="101">
        <f>C28-D28</f>
        <v>28.398</v>
      </c>
      <c r="F28">
        <f>(D28-C28)*100/C28</f>
        <v>-48.769513472668265</v>
      </c>
      <c r="G28">
        <f>F28*(-1)</f>
        <v>48.769513472668265</v>
      </c>
    </row>
    <row r="29" spans="1:7" x14ac:dyDescent="0.25">
      <c r="A29" t="s">
        <v>256</v>
      </c>
      <c r="B29" s="103" t="s">
        <v>255</v>
      </c>
      <c r="C29" s="102">
        <v>44.482999999999997</v>
      </c>
      <c r="D29">
        <v>4.625</v>
      </c>
      <c r="E29" s="101">
        <f>C29-D29</f>
        <v>39.857999999999997</v>
      </c>
      <c r="F29">
        <f>(D29-C29)*100/C29</f>
        <v>-89.602769597374277</v>
      </c>
      <c r="G29">
        <f>F29*(-1)</f>
        <v>89.602769597374277</v>
      </c>
    </row>
    <row r="30" spans="1:7" x14ac:dyDescent="0.25">
      <c r="A30" t="s">
        <v>254</v>
      </c>
      <c r="B30" s="103" t="s">
        <v>253</v>
      </c>
      <c r="C30" s="102">
        <v>43.902000000000001</v>
      </c>
      <c r="D30">
        <v>29.398</v>
      </c>
      <c r="E30" s="101">
        <f>C30-D30</f>
        <v>14.504000000000001</v>
      </c>
      <c r="F30">
        <f>(D30-C30)*100/C30</f>
        <v>-33.037219261081503</v>
      </c>
      <c r="G30">
        <f>F30*(-1)</f>
        <v>33.037219261081503</v>
      </c>
    </row>
    <row r="31" spans="1:7" x14ac:dyDescent="0.25">
      <c r="A31" t="s">
        <v>252</v>
      </c>
      <c r="B31" s="103" t="s">
        <v>251</v>
      </c>
      <c r="C31" s="102">
        <v>46.893999999999998</v>
      </c>
      <c r="D31">
        <v>18.503</v>
      </c>
      <c r="E31" s="101">
        <f>C31-D31</f>
        <v>28.390999999999998</v>
      </c>
      <c r="F31">
        <f>(D31-C31)*100/C31</f>
        <v>-60.542926600417964</v>
      </c>
      <c r="G31">
        <f>F31*(-1)</f>
        <v>60.542926600417964</v>
      </c>
    </row>
    <row r="32" spans="1:7" x14ac:dyDescent="0.25">
      <c r="A32" t="s">
        <v>250</v>
      </c>
      <c r="B32" s="103" t="s">
        <v>249</v>
      </c>
      <c r="C32" s="102">
        <v>49.662999999999997</v>
      </c>
      <c r="D32">
        <v>22.640999999999998</v>
      </c>
      <c r="E32" s="101">
        <f>C32-D32</f>
        <v>27.021999999999998</v>
      </c>
      <c r="F32">
        <f>(D32-C32)*100/C32</f>
        <v>-54.410728308801318</v>
      </c>
      <c r="G32">
        <f>F32*(-1)</f>
        <v>54.410728308801318</v>
      </c>
    </row>
    <row r="33" spans="1:7" x14ac:dyDescent="0.25">
      <c r="A33" t="s">
        <v>268</v>
      </c>
      <c r="B33" s="103" t="s">
        <v>267</v>
      </c>
      <c r="C33" s="102">
        <v>56.057000000000002</v>
      </c>
      <c r="D33">
        <v>19.553000000000001</v>
      </c>
      <c r="E33" s="101">
        <f>C33-D33</f>
        <v>36.504000000000005</v>
      </c>
      <c r="F33">
        <f>(D33-C33)*100/C33</f>
        <v>-65.11943200670747</v>
      </c>
      <c r="G33">
        <f>F33*(-1)</f>
        <v>65.11943200670747</v>
      </c>
    </row>
    <row r="34" spans="1:7" x14ac:dyDescent="0.25">
      <c r="A34" t="s">
        <v>266</v>
      </c>
      <c r="B34" s="103" t="s">
        <v>265</v>
      </c>
      <c r="C34" s="102">
        <v>45.411000000000001</v>
      </c>
      <c r="D34">
        <v>10.342000000000001</v>
      </c>
      <c r="E34" s="101">
        <f>C34-D34</f>
        <v>35.069000000000003</v>
      </c>
      <c r="F34">
        <f>(D34-C34)*100/C34</f>
        <v>-77.225782299442869</v>
      </c>
      <c r="G34">
        <f>F34*(-1)</f>
        <v>77.225782299442869</v>
      </c>
    </row>
    <row r="35" spans="1:7" x14ac:dyDescent="0.25">
      <c r="A35" t="s">
        <v>264</v>
      </c>
      <c r="B35" s="103" t="s">
        <v>263</v>
      </c>
      <c r="C35" s="102">
        <v>29.398</v>
      </c>
      <c r="D35">
        <v>19.07</v>
      </c>
      <c r="E35" s="101">
        <f>C35-D35</f>
        <v>10.327999999999999</v>
      </c>
      <c r="F35">
        <f>(D35-C35)*100/C35</f>
        <v>-35.131641608272673</v>
      </c>
      <c r="G35">
        <f>F35*(-1)</f>
        <v>35.131641608272673</v>
      </c>
    </row>
    <row r="36" spans="1:7" x14ac:dyDescent="0.25">
      <c r="A36" t="s">
        <v>262</v>
      </c>
      <c r="B36" s="103" t="s">
        <v>261</v>
      </c>
      <c r="C36" s="102">
        <v>60.834000000000003</v>
      </c>
      <c r="D36">
        <v>40.978000000000002</v>
      </c>
      <c r="E36" s="101">
        <f>C36-D36</f>
        <v>19.856000000000002</v>
      </c>
      <c r="F36">
        <f>(D36-C36)*100/C36</f>
        <v>-32.639642305289804</v>
      </c>
      <c r="G36">
        <f>F36*(-1)</f>
        <v>32.639642305289804</v>
      </c>
    </row>
    <row r="37" spans="1:7" x14ac:dyDescent="0.25">
      <c r="A37" t="s">
        <v>260</v>
      </c>
      <c r="B37" s="103" t="s">
        <v>259</v>
      </c>
      <c r="C37" s="102">
        <v>57.116</v>
      </c>
      <c r="D37">
        <v>36.594000000000001</v>
      </c>
      <c r="E37" s="101">
        <f>C37-D37</f>
        <v>20.521999999999998</v>
      </c>
      <c r="F37">
        <f>(D37-C37)*100/C37</f>
        <v>-35.930387282022551</v>
      </c>
      <c r="G37">
        <f>F37*(-1)</f>
        <v>35.930387282022551</v>
      </c>
    </row>
    <row r="38" spans="1:7" x14ac:dyDescent="0.25">
      <c r="A38" t="s">
        <v>258</v>
      </c>
      <c r="B38" s="103" t="s">
        <v>257</v>
      </c>
      <c r="C38" s="102">
        <v>45.433999999999997</v>
      </c>
      <c r="D38">
        <v>14.625999999999999</v>
      </c>
      <c r="E38" s="101">
        <f>C38-D38</f>
        <v>30.808</v>
      </c>
      <c r="F38">
        <f>(D38-C38)*100/C38</f>
        <v>-67.808249328696576</v>
      </c>
      <c r="G38">
        <f>F38*(-1)</f>
        <v>67.808249328696576</v>
      </c>
    </row>
    <row r="39" spans="1:7" x14ac:dyDescent="0.25">
      <c r="A39" t="s">
        <v>256</v>
      </c>
      <c r="B39" s="103" t="s">
        <v>255</v>
      </c>
      <c r="C39" s="102">
        <v>33.923999999999999</v>
      </c>
      <c r="D39">
        <v>5.85</v>
      </c>
      <c r="E39" s="101">
        <f>C39-D39</f>
        <v>28.073999999999998</v>
      </c>
      <c r="F39">
        <f>(D39-C39)*100/C39</f>
        <v>-82.755571276972049</v>
      </c>
      <c r="G39">
        <f>F39*(-1)</f>
        <v>82.755571276972049</v>
      </c>
    </row>
    <row r="40" spans="1:7" x14ac:dyDescent="0.25">
      <c r="A40" t="s">
        <v>254</v>
      </c>
      <c r="B40" s="103" t="s">
        <v>253</v>
      </c>
      <c r="C40" s="102">
        <v>57.06</v>
      </c>
      <c r="D40">
        <v>3.9750000000000001</v>
      </c>
      <c r="E40" s="101">
        <f>C40-D40</f>
        <v>53.085000000000001</v>
      </c>
      <c r="F40">
        <f>(D40-C40)*100/C40</f>
        <v>-93.033648790746582</v>
      </c>
      <c r="G40">
        <f>F40*(-1)</f>
        <v>93.033648790746582</v>
      </c>
    </row>
    <row r="41" spans="1:7" x14ac:dyDescent="0.25">
      <c r="A41" t="s">
        <v>252</v>
      </c>
      <c r="B41" s="103" t="s">
        <v>251</v>
      </c>
      <c r="C41" s="102">
        <v>50.496000000000002</v>
      </c>
      <c r="D41">
        <v>16.826000000000001</v>
      </c>
      <c r="E41" s="101">
        <f>C41-D41</f>
        <v>33.67</v>
      </c>
      <c r="F41">
        <f>(D41-C41)*100/C41</f>
        <v>-66.678548795944224</v>
      </c>
      <c r="G41">
        <f>F41*(-1)</f>
        <v>66.678548795944224</v>
      </c>
    </row>
    <row r="42" spans="1:7" x14ac:dyDescent="0.25">
      <c r="A42" t="s">
        <v>250</v>
      </c>
      <c r="B42" s="103" t="s">
        <v>249</v>
      </c>
      <c r="C42" s="102">
        <v>37.03</v>
      </c>
      <c r="D42">
        <v>15.132999999999999</v>
      </c>
      <c r="E42" s="101">
        <f>C42-D42</f>
        <v>21.897000000000002</v>
      </c>
      <c r="F42">
        <f>(D42-C42)*100/C42</f>
        <v>-59.13313529570619</v>
      </c>
      <c r="G42">
        <f>F42*(-1)</f>
        <v>59.13313529570619</v>
      </c>
    </row>
  </sheetData>
  <conditionalFormatting sqref="G2:G4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{8874F667-DFDB-440E-A7D8-DBA813F5A510}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74F667-DFDB-440E-A7D8-DBA813F5A5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G2:G42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C812-E986-4EBE-B4E6-DF13DBB251DA}">
  <dimension ref="A1:C10"/>
  <sheetViews>
    <sheetView workbookViewId="0">
      <selection activeCell="B36" sqref="B36"/>
    </sheetView>
  </sheetViews>
  <sheetFormatPr defaultRowHeight="15" x14ac:dyDescent="0.25"/>
  <cols>
    <col min="2" max="3" width="14.7109375" customWidth="1"/>
  </cols>
  <sheetData>
    <row r="1" spans="1:3" x14ac:dyDescent="0.25">
      <c r="A1" s="113"/>
      <c r="B1" s="112" t="s">
        <v>286</v>
      </c>
      <c r="C1" s="112" t="s">
        <v>285</v>
      </c>
    </row>
    <row r="2" spans="1:3" x14ac:dyDescent="0.25">
      <c r="A2" s="2" t="s">
        <v>1</v>
      </c>
      <c r="B2" s="76"/>
      <c r="C2" s="76"/>
    </row>
    <row r="3" spans="1:3" x14ac:dyDescent="0.25">
      <c r="A3" s="3" t="s">
        <v>2</v>
      </c>
      <c r="B3" s="4">
        <v>1</v>
      </c>
      <c r="C3" s="4">
        <v>1</v>
      </c>
    </row>
    <row r="4" spans="1:3" x14ac:dyDescent="0.25">
      <c r="A4" t="s">
        <v>3</v>
      </c>
      <c r="B4" s="4">
        <v>0</v>
      </c>
      <c r="C4" s="4">
        <v>0</v>
      </c>
    </row>
    <row r="5" spans="1:3" x14ac:dyDescent="0.25">
      <c r="A5" s="3" t="s">
        <v>4</v>
      </c>
      <c r="B5" s="5">
        <v>0</v>
      </c>
      <c r="C5" s="5">
        <v>0</v>
      </c>
    </row>
    <row r="6" spans="1:3" x14ac:dyDescent="0.25">
      <c r="A6" s="3" t="s">
        <v>5</v>
      </c>
      <c r="B6" s="5">
        <v>0</v>
      </c>
      <c r="C6" s="5">
        <v>0</v>
      </c>
    </row>
    <row r="7" spans="1:3" x14ac:dyDescent="0.25">
      <c r="A7" s="3" t="s">
        <v>6</v>
      </c>
      <c r="B7" s="111">
        <v>0</v>
      </c>
      <c r="C7" s="111">
        <v>0</v>
      </c>
    </row>
    <row r="8" spans="1:3" x14ac:dyDescent="0.25">
      <c r="A8" s="3" t="s">
        <v>7</v>
      </c>
      <c r="B8" s="4">
        <v>0</v>
      </c>
      <c r="C8" s="4">
        <v>0</v>
      </c>
    </row>
    <row r="9" spans="1:3" x14ac:dyDescent="0.25">
      <c r="A9" s="3" t="s">
        <v>8</v>
      </c>
      <c r="B9" s="4">
        <v>0</v>
      </c>
      <c r="C9" s="4">
        <v>0</v>
      </c>
    </row>
    <row r="10" spans="1:3" x14ac:dyDescent="0.25">
      <c r="A10" s="3" t="s">
        <v>9</v>
      </c>
      <c r="B10" s="4">
        <v>0</v>
      </c>
      <c r="C10" s="4">
        <v>0</v>
      </c>
    </row>
  </sheetData>
  <mergeCells count="2">
    <mergeCell ref="B1:B2"/>
    <mergeCell ref="C1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ECB2-71CE-4938-84FA-80CC30160D14}">
  <dimension ref="A1:C9"/>
  <sheetViews>
    <sheetView workbookViewId="0">
      <selection activeCell="E21" sqref="E21"/>
    </sheetView>
  </sheetViews>
  <sheetFormatPr defaultRowHeight="15" x14ac:dyDescent="0.25"/>
  <cols>
    <col min="2" max="3" width="12" customWidth="1"/>
  </cols>
  <sheetData>
    <row r="1" spans="1:3" x14ac:dyDescent="0.25">
      <c r="A1" s="115" t="s">
        <v>289</v>
      </c>
      <c r="B1" s="115"/>
      <c r="C1" s="115"/>
    </row>
    <row r="2" spans="1:3" x14ac:dyDescent="0.25">
      <c r="A2" s="1"/>
      <c r="B2" s="114" t="s">
        <v>288</v>
      </c>
      <c r="C2" s="114" t="s">
        <v>287</v>
      </c>
    </row>
    <row r="3" spans="1:3" x14ac:dyDescent="0.25">
      <c r="A3" s="9" t="s">
        <v>56</v>
      </c>
      <c r="B3" s="13">
        <v>3</v>
      </c>
      <c r="C3">
        <v>1</v>
      </c>
    </row>
    <row r="4" spans="1:3" x14ac:dyDescent="0.25">
      <c r="A4" s="9" t="s">
        <v>57</v>
      </c>
      <c r="B4" s="13">
        <v>15</v>
      </c>
      <c r="C4">
        <v>14</v>
      </c>
    </row>
    <row r="5" spans="1:3" x14ac:dyDescent="0.25">
      <c r="A5" s="9" t="s">
        <v>58</v>
      </c>
      <c r="B5">
        <v>7</v>
      </c>
      <c r="C5">
        <v>2</v>
      </c>
    </row>
    <row r="6" spans="1:3" x14ac:dyDescent="0.25">
      <c r="A6" s="9" t="s">
        <v>59</v>
      </c>
      <c r="B6">
        <v>4</v>
      </c>
      <c r="C6">
        <v>9</v>
      </c>
    </row>
    <row r="7" spans="1:3" x14ac:dyDescent="0.25">
      <c r="A7" s="9" t="s">
        <v>60</v>
      </c>
      <c r="B7">
        <v>8</v>
      </c>
      <c r="C7">
        <v>15</v>
      </c>
    </row>
    <row r="8" spans="1:3" x14ac:dyDescent="0.25">
      <c r="A8" s="9" t="s">
        <v>71</v>
      </c>
      <c r="B8">
        <v>8</v>
      </c>
      <c r="C8">
        <v>10</v>
      </c>
    </row>
    <row r="9" spans="1:3" x14ac:dyDescent="0.25">
      <c r="A9" s="9" t="s">
        <v>72</v>
      </c>
      <c r="B9">
        <v>0</v>
      </c>
      <c r="C9">
        <v>2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ABEB-021C-438C-AB72-298B86009622}">
  <dimension ref="A1:T99"/>
  <sheetViews>
    <sheetView tabSelected="1" workbookViewId="0">
      <selection activeCell="G43" sqref="G43"/>
    </sheetView>
  </sheetViews>
  <sheetFormatPr defaultRowHeight="15" x14ac:dyDescent="0.25"/>
  <cols>
    <col min="1" max="1" width="17.140625" customWidth="1"/>
    <col min="8" max="8" width="18.7109375" customWidth="1"/>
    <col min="15" max="15" width="17.85546875" customWidth="1"/>
  </cols>
  <sheetData>
    <row r="1" spans="1:20" x14ac:dyDescent="0.25">
      <c r="A1" s="118">
        <v>28012020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0" x14ac:dyDescent="0.25">
      <c r="A2" s="78" t="s">
        <v>338</v>
      </c>
      <c r="B2" s="78"/>
      <c r="C2" s="78"/>
      <c r="D2" s="78"/>
      <c r="E2" s="78"/>
      <c r="F2" s="78"/>
      <c r="H2" s="83" t="s">
        <v>337</v>
      </c>
      <c r="I2" s="83"/>
      <c r="J2" s="83"/>
      <c r="K2" s="83"/>
      <c r="L2" s="83"/>
      <c r="M2" s="83"/>
      <c r="O2" s="117" t="s">
        <v>336</v>
      </c>
      <c r="P2" s="117"/>
      <c r="Q2" s="117"/>
      <c r="R2" s="117"/>
      <c r="S2" s="117"/>
      <c r="T2" s="117"/>
    </row>
    <row r="3" spans="1:20" x14ac:dyDescent="0.25">
      <c r="C3" s="112" t="s">
        <v>335</v>
      </c>
      <c r="F3" s="112" t="s">
        <v>335</v>
      </c>
      <c r="J3" s="112" t="s">
        <v>334</v>
      </c>
      <c r="M3" s="112" t="s">
        <v>334</v>
      </c>
      <c r="Q3" s="112" t="s">
        <v>333</v>
      </c>
      <c r="T3" s="112" t="s">
        <v>333</v>
      </c>
    </row>
    <row r="4" spans="1:20" x14ac:dyDescent="0.25">
      <c r="A4" s="14" t="s">
        <v>200</v>
      </c>
      <c r="B4" s="14" t="s">
        <v>332</v>
      </c>
      <c r="C4" s="76"/>
      <c r="D4" s="14" t="s">
        <v>201</v>
      </c>
      <c r="E4" s="14" t="s">
        <v>332</v>
      </c>
      <c r="F4" s="76"/>
      <c r="H4" s="14" t="s">
        <v>200</v>
      </c>
      <c r="I4" s="14" t="s">
        <v>331</v>
      </c>
      <c r="J4" s="76"/>
      <c r="K4" s="14" t="s">
        <v>201</v>
      </c>
      <c r="L4" s="14" t="s">
        <v>331</v>
      </c>
      <c r="M4" s="76"/>
      <c r="O4" s="14" t="s">
        <v>200</v>
      </c>
      <c r="P4" s="14" t="s">
        <v>330</v>
      </c>
      <c r="Q4" s="76"/>
      <c r="R4" s="14" t="s">
        <v>201</v>
      </c>
      <c r="S4" s="14" t="s">
        <v>330</v>
      </c>
      <c r="T4" s="76"/>
    </row>
    <row r="5" spans="1:20" x14ac:dyDescent="0.25">
      <c r="A5" t="s">
        <v>358</v>
      </c>
      <c r="B5">
        <v>142.19</v>
      </c>
      <c r="C5" s="116">
        <f>(B5+B15+B25)/3</f>
        <v>138.28333333333333</v>
      </c>
      <c r="D5" t="s">
        <v>357</v>
      </c>
      <c r="E5">
        <v>127.67</v>
      </c>
      <c r="F5" s="116">
        <f>(E5+E15+E25)/3</f>
        <v>128.87333333333333</v>
      </c>
      <c r="H5" t="s">
        <v>358</v>
      </c>
      <c r="I5">
        <v>35.42</v>
      </c>
      <c r="J5" s="116">
        <f>(I5+I15+I25)/3</f>
        <v>33.166666666666664</v>
      </c>
      <c r="K5" t="s">
        <v>357</v>
      </c>
      <c r="L5">
        <v>30.87</v>
      </c>
      <c r="M5" s="116">
        <f>(L5+L15+L25)/3</f>
        <v>33.31</v>
      </c>
      <c r="O5" t="s">
        <v>358</v>
      </c>
      <c r="P5">
        <v>11.36</v>
      </c>
      <c r="Q5" s="116">
        <f>(P5+P15+P25)/3</f>
        <v>13.326666666666668</v>
      </c>
      <c r="R5" t="s">
        <v>357</v>
      </c>
      <c r="S5">
        <v>15.01</v>
      </c>
      <c r="T5" s="116">
        <f>(S5+S15+S25)/3</f>
        <v>14.396666666666667</v>
      </c>
    </row>
    <row r="6" spans="1:20" x14ac:dyDescent="0.25">
      <c r="A6" t="s">
        <v>356</v>
      </c>
      <c r="B6">
        <v>135.99</v>
      </c>
      <c r="C6" s="116">
        <f>(B6+B16+B26)/3</f>
        <v>135.93333333333334</v>
      </c>
      <c r="D6" t="s">
        <v>355</v>
      </c>
      <c r="E6">
        <v>139.38</v>
      </c>
      <c r="F6" s="116">
        <f>(E6+E16+E26)/3</f>
        <v>139.55999999999997</v>
      </c>
      <c r="H6" t="s">
        <v>356</v>
      </c>
      <c r="I6">
        <v>34.97</v>
      </c>
      <c r="J6" s="116">
        <f>(I6+I16+I26)/3</f>
        <v>35.01</v>
      </c>
      <c r="K6" t="s">
        <v>355</v>
      </c>
      <c r="L6">
        <v>38.61</v>
      </c>
      <c r="M6" s="116">
        <f>(L6+L16+L26)/3</f>
        <v>36.353333333333332</v>
      </c>
      <c r="O6" t="s">
        <v>356</v>
      </c>
      <c r="P6">
        <v>14.98</v>
      </c>
      <c r="Q6" s="116">
        <f>(P6+P16+P26)/3</f>
        <v>18.933333333333334</v>
      </c>
      <c r="R6" t="s">
        <v>355</v>
      </c>
      <c r="S6">
        <v>19.07</v>
      </c>
      <c r="T6" s="116">
        <f>(S6+S16+S26)/3</f>
        <v>20.133333333333336</v>
      </c>
    </row>
    <row r="7" spans="1:20" x14ac:dyDescent="0.25">
      <c r="A7" t="s">
        <v>354</v>
      </c>
      <c r="B7">
        <v>142.1</v>
      </c>
      <c r="C7" s="116">
        <f>(B7+B17+B27)/3</f>
        <v>142.41333333333333</v>
      </c>
      <c r="D7" t="s">
        <v>353</v>
      </c>
      <c r="E7">
        <v>127.02</v>
      </c>
      <c r="F7" s="116">
        <f>(E7+E17+E27)/3</f>
        <v>127.07666666666667</v>
      </c>
      <c r="H7" t="s">
        <v>354</v>
      </c>
      <c r="I7">
        <v>38.159999999999997</v>
      </c>
      <c r="J7" s="116">
        <f>(I7+I17+I27)/3</f>
        <v>34.359999999999992</v>
      </c>
      <c r="K7" t="s">
        <v>353</v>
      </c>
      <c r="L7">
        <v>38.14</v>
      </c>
      <c r="M7" s="116">
        <f>(L7+L17+L27)/3</f>
        <v>35.72</v>
      </c>
      <c r="O7" t="s">
        <v>354</v>
      </c>
      <c r="P7">
        <v>12.29</v>
      </c>
      <c r="Q7" s="116">
        <f>(P7+P17+P27)/3</f>
        <v>15.79</v>
      </c>
      <c r="R7" t="s">
        <v>353</v>
      </c>
      <c r="S7">
        <v>15.76</v>
      </c>
      <c r="T7" s="116">
        <f>(S7+S17+S27)/3</f>
        <v>16.476666666666667</v>
      </c>
    </row>
    <row r="8" spans="1:20" x14ac:dyDescent="0.25">
      <c r="A8" t="s">
        <v>352</v>
      </c>
      <c r="B8">
        <v>141.91</v>
      </c>
      <c r="C8" s="116">
        <f>(B8+B18+B28)/3</f>
        <v>141.63999999999999</v>
      </c>
      <c r="D8" t="s">
        <v>351</v>
      </c>
      <c r="E8">
        <v>136.69</v>
      </c>
      <c r="F8" s="116">
        <f>(E8+E18+E28)/3</f>
        <v>136.87666666666667</v>
      </c>
      <c r="H8" t="s">
        <v>352</v>
      </c>
      <c r="I8">
        <v>38.14</v>
      </c>
      <c r="J8" s="116">
        <f>(I8+I18+I28)/3</f>
        <v>38.453333333333326</v>
      </c>
      <c r="K8" t="s">
        <v>351</v>
      </c>
      <c r="L8">
        <v>41.32</v>
      </c>
      <c r="M8" s="116">
        <f>(L8+L18+L28)/3</f>
        <v>41.476666666666667</v>
      </c>
      <c r="O8" t="s">
        <v>352</v>
      </c>
      <c r="P8">
        <v>13.44</v>
      </c>
      <c r="Q8" s="116">
        <f>(P8+P18+P28)/3</f>
        <v>15.35</v>
      </c>
      <c r="R8" t="s">
        <v>351</v>
      </c>
      <c r="S8">
        <v>18.21</v>
      </c>
      <c r="T8" s="116">
        <f>(S8+S18+S28)/3</f>
        <v>17.503333333333334</v>
      </c>
    </row>
    <row r="9" spans="1:20" x14ac:dyDescent="0.25">
      <c r="A9" t="s">
        <v>350</v>
      </c>
      <c r="B9">
        <v>151.66</v>
      </c>
      <c r="C9" s="116">
        <f>(B9+B19+B29)/3</f>
        <v>152.86666666666665</v>
      </c>
      <c r="D9" t="s">
        <v>349</v>
      </c>
      <c r="E9">
        <v>145.19999999999999</v>
      </c>
      <c r="F9" s="116">
        <f>(E9+E19+E29)/3</f>
        <v>144.69666666666666</v>
      </c>
      <c r="H9" t="s">
        <v>350</v>
      </c>
      <c r="I9">
        <v>34.049999999999997</v>
      </c>
      <c r="J9" s="116">
        <f>(I9+I19+I29)/3</f>
        <v>32.54</v>
      </c>
      <c r="K9" t="s">
        <v>349</v>
      </c>
      <c r="L9">
        <v>31.79</v>
      </c>
      <c r="M9" s="116">
        <f>(L9+L19+L29)/3</f>
        <v>31.793333333333333</v>
      </c>
      <c r="O9" t="s">
        <v>350</v>
      </c>
      <c r="P9">
        <v>15.44</v>
      </c>
      <c r="Q9" s="116">
        <f>(P9+P19+P29)/3</f>
        <v>16.383333333333336</v>
      </c>
      <c r="R9" t="s">
        <v>349</v>
      </c>
      <c r="S9">
        <v>16.12</v>
      </c>
      <c r="T9" s="116">
        <f>(S9+S19+S29)/3</f>
        <v>16.059999999999999</v>
      </c>
    </row>
    <row r="10" spans="1:20" x14ac:dyDescent="0.25">
      <c r="A10" t="s">
        <v>348</v>
      </c>
      <c r="B10">
        <v>134.66</v>
      </c>
      <c r="C10" s="116">
        <f>(B10+B20+B30)/3</f>
        <v>134.90333333333331</v>
      </c>
      <c r="D10" t="s">
        <v>347</v>
      </c>
      <c r="E10">
        <v>134.58000000000001</v>
      </c>
      <c r="F10" s="116">
        <f>(E10+E20+E30)/3</f>
        <v>136.39666666666668</v>
      </c>
      <c r="H10" t="s">
        <v>348</v>
      </c>
      <c r="I10">
        <v>30.42</v>
      </c>
      <c r="J10" s="116">
        <f>(I10+I20+I30)/3</f>
        <v>31.633333333333336</v>
      </c>
      <c r="K10" t="s">
        <v>347</v>
      </c>
      <c r="L10">
        <v>36.799999999999997</v>
      </c>
      <c r="M10" s="116">
        <f>(L10+L20+L30)/3</f>
        <v>36.333333333333336</v>
      </c>
      <c r="O10" t="s">
        <v>348</v>
      </c>
      <c r="P10">
        <v>14.07</v>
      </c>
      <c r="Q10" s="116">
        <f>(P10+P20+P30)/3</f>
        <v>16.239999999999998</v>
      </c>
      <c r="R10" t="s">
        <v>347</v>
      </c>
      <c r="S10">
        <v>16.05</v>
      </c>
      <c r="T10" s="116">
        <f>(S10+S20+S30)/3</f>
        <v>16.783333333333335</v>
      </c>
    </row>
    <row r="11" spans="1:20" x14ac:dyDescent="0.25">
      <c r="A11" t="s">
        <v>346</v>
      </c>
      <c r="B11">
        <v>147.22999999999999</v>
      </c>
      <c r="C11" s="116">
        <f>(B11+B21+B31)/3</f>
        <v>147.34333333333333</v>
      </c>
      <c r="D11" t="s">
        <v>345</v>
      </c>
      <c r="E11">
        <v>148.47999999999999</v>
      </c>
      <c r="F11" s="116">
        <f>(E11+E21+E31)/3</f>
        <v>147.58333333333334</v>
      </c>
      <c r="H11" t="s">
        <v>346</v>
      </c>
      <c r="I11">
        <v>35.08</v>
      </c>
      <c r="J11" s="116">
        <f>(I11+I21+I31)/3</f>
        <v>31.683333333333337</v>
      </c>
      <c r="K11" t="s">
        <v>345</v>
      </c>
      <c r="L11">
        <v>39.5</v>
      </c>
      <c r="M11" s="116">
        <f>(L11+L21+L31)/3</f>
        <v>37.246666666666663</v>
      </c>
      <c r="O11" t="s">
        <v>346</v>
      </c>
      <c r="P11">
        <v>18.52</v>
      </c>
      <c r="Q11" s="116">
        <f>(P11+P21+P31)/3</f>
        <v>21.53</v>
      </c>
      <c r="R11" t="s">
        <v>345</v>
      </c>
      <c r="S11">
        <v>23.19</v>
      </c>
      <c r="T11" s="116">
        <f>(S11+S21+S31)/3</f>
        <v>21.983333333333334</v>
      </c>
    </row>
    <row r="12" spans="1:20" x14ac:dyDescent="0.25">
      <c r="A12" t="s">
        <v>344</v>
      </c>
      <c r="B12">
        <v>147.53</v>
      </c>
      <c r="C12" s="116">
        <f>(B12+B22+B32)/3</f>
        <v>149.1866666666667</v>
      </c>
      <c r="D12" t="s">
        <v>343</v>
      </c>
      <c r="E12">
        <v>145.88999999999999</v>
      </c>
      <c r="F12" s="116">
        <f>(E12+E22+E32)/3</f>
        <v>146.43333333333331</v>
      </c>
      <c r="H12" t="s">
        <v>344</v>
      </c>
      <c r="I12">
        <v>33.840000000000003</v>
      </c>
      <c r="J12" s="116">
        <f>(I12+I22+I32)/3</f>
        <v>32.833333333333336</v>
      </c>
      <c r="K12" t="s">
        <v>343</v>
      </c>
      <c r="L12">
        <v>35.409999999999997</v>
      </c>
      <c r="M12" s="116">
        <f>(L12+L22+L32)/3</f>
        <v>33.773333333333333</v>
      </c>
      <c r="O12" t="s">
        <v>344</v>
      </c>
      <c r="P12">
        <v>15.46</v>
      </c>
      <c r="Q12" s="116">
        <f>(P12+P22+P32)/3</f>
        <v>18.966666666666669</v>
      </c>
      <c r="R12" t="s">
        <v>343</v>
      </c>
      <c r="S12">
        <v>18.16</v>
      </c>
      <c r="T12" s="116">
        <f>(S12+S22+S32)/3</f>
        <v>18.613333333333333</v>
      </c>
    </row>
    <row r="13" spans="1:20" x14ac:dyDescent="0.25">
      <c r="A13" t="s">
        <v>342</v>
      </c>
      <c r="B13">
        <v>150.81</v>
      </c>
      <c r="C13" s="116">
        <f>(B13+B23+B33)/3</f>
        <v>151.53333333333333</v>
      </c>
      <c r="D13" t="s">
        <v>341</v>
      </c>
      <c r="E13">
        <v>156.22</v>
      </c>
      <c r="F13" s="116">
        <f>(E13+E23+E33)/3</f>
        <v>155.75666666666666</v>
      </c>
      <c r="H13" t="s">
        <v>342</v>
      </c>
      <c r="I13">
        <v>30.47</v>
      </c>
      <c r="J13" s="116">
        <f>(I13+I23+I33)/3</f>
        <v>30.926666666666666</v>
      </c>
      <c r="K13" t="s">
        <v>341</v>
      </c>
      <c r="L13">
        <v>32.35</v>
      </c>
      <c r="M13" s="116">
        <f>(L13+L23+L33)/3</f>
        <v>31.673333333333336</v>
      </c>
      <c r="O13" t="s">
        <v>342</v>
      </c>
      <c r="P13">
        <v>16.34</v>
      </c>
      <c r="Q13" s="116">
        <f>(P13+P23+P33)/3</f>
        <v>18.930000000000003</v>
      </c>
      <c r="R13" t="s">
        <v>341</v>
      </c>
      <c r="S13">
        <v>16.37</v>
      </c>
      <c r="T13" s="116">
        <f>(S13+S23+S33)/3</f>
        <v>16.523333333333333</v>
      </c>
    </row>
    <row r="14" spans="1:20" x14ac:dyDescent="0.25">
      <c r="A14" t="s">
        <v>340</v>
      </c>
      <c r="B14">
        <v>114.84</v>
      </c>
      <c r="C14" s="116">
        <f>(B14+B24+B34)/3</f>
        <v>116.43</v>
      </c>
      <c r="D14" t="s">
        <v>339</v>
      </c>
      <c r="E14">
        <v>104.74</v>
      </c>
      <c r="F14" s="116">
        <f>(E14+E24+E34)/3</f>
        <v>104.72333333333331</v>
      </c>
      <c r="H14" t="s">
        <v>340</v>
      </c>
      <c r="I14">
        <v>31.83</v>
      </c>
      <c r="J14" s="116">
        <f>(I14+I24+I34)/3</f>
        <v>32.486666666666672</v>
      </c>
      <c r="K14" t="s">
        <v>339</v>
      </c>
      <c r="L14">
        <v>35.200000000000003</v>
      </c>
      <c r="M14" s="116">
        <f>(L14+L24+L34)/3</f>
        <v>37.623333333333335</v>
      </c>
      <c r="O14" t="s">
        <v>340</v>
      </c>
      <c r="P14">
        <v>16.8</v>
      </c>
      <c r="Q14" s="116">
        <f>(P14+P24+P34)/3</f>
        <v>18.32</v>
      </c>
      <c r="R14" t="s">
        <v>339</v>
      </c>
      <c r="S14">
        <v>18.64</v>
      </c>
      <c r="T14" s="116">
        <f>(S14+S24+S34)/3</f>
        <v>17.963333333333335</v>
      </c>
    </row>
    <row r="15" spans="1:20" x14ac:dyDescent="0.25">
      <c r="A15" t="s">
        <v>358</v>
      </c>
      <c r="B15">
        <v>136.31</v>
      </c>
      <c r="D15" t="s">
        <v>357</v>
      </c>
      <c r="E15">
        <v>129.88</v>
      </c>
      <c r="H15" t="s">
        <v>358</v>
      </c>
      <c r="I15">
        <v>34.51</v>
      </c>
      <c r="K15" t="s">
        <v>357</v>
      </c>
      <c r="L15">
        <v>34.549999999999997</v>
      </c>
      <c r="O15" t="s">
        <v>358</v>
      </c>
      <c r="P15">
        <v>14.99</v>
      </c>
      <c r="R15" t="s">
        <v>357</v>
      </c>
      <c r="S15">
        <v>13.62</v>
      </c>
    </row>
    <row r="16" spans="1:20" x14ac:dyDescent="0.25">
      <c r="A16" t="s">
        <v>356</v>
      </c>
      <c r="B16">
        <v>134.63</v>
      </c>
      <c r="D16" t="s">
        <v>355</v>
      </c>
      <c r="E16">
        <v>138.94999999999999</v>
      </c>
      <c r="H16" t="s">
        <v>356</v>
      </c>
      <c r="I16">
        <v>33.6</v>
      </c>
      <c r="K16" t="s">
        <v>355</v>
      </c>
      <c r="L16">
        <v>33.65</v>
      </c>
      <c r="O16" t="s">
        <v>356</v>
      </c>
      <c r="P16">
        <v>21.34</v>
      </c>
      <c r="R16" t="s">
        <v>355</v>
      </c>
      <c r="S16">
        <v>20.440000000000001</v>
      </c>
    </row>
    <row r="17" spans="1:19" x14ac:dyDescent="0.25">
      <c r="A17" t="s">
        <v>354</v>
      </c>
      <c r="B17">
        <v>143.04</v>
      </c>
      <c r="D17" t="s">
        <v>353</v>
      </c>
      <c r="E17">
        <v>127.76</v>
      </c>
      <c r="H17" t="s">
        <v>354</v>
      </c>
      <c r="I17">
        <v>36.32</v>
      </c>
      <c r="K17" t="s">
        <v>353</v>
      </c>
      <c r="L17">
        <v>31.33</v>
      </c>
      <c r="O17" t="s">
        <v>354</v>
      </c>
      <c r="P17">
        <v>16.899999999999999</v>
      </c>
      <c r="R17" t="s">
        <v>353</v>
      </c>
      <c r="S17">
        <v>16.850000000000001</v>
      </c>
    </row>
    <row r="18" spans="1:19" x14ac:dyDescent="0.25">
      <c r="A18" t="s">
        <v>352</v>
      </c>
      <c r="B18">
        <v>140.97999999999999</v>
      </c>
      <c r="D18" t="s">
        <v>351</v>
      </c>
      <c r="E18">
        <v>137.13999999999999</v>
      </c>
      <c r="H18" t="s">
        <v>352</v>
      </c>
      <c r="I18">
        <v>40.9</v>
      </c>
      <c r="K18" t="s">
        <v>351</v>
      </c>
      <c r="L18">
        <v>39.520000000000003</v>
      </c>
      <c r="O18" t="s">
        <v>352</v>
      </c>
      <c r="P18">
        <v>16.41</v>
      </c>
      <c r="R18" t="s">
        <v>351</v>
      </c>
      <c r="S18">
        <v>16.95</v>
      </c>
    </row>
    <row r="19" spans="1:19" x14ac:dyDescent="0.25">
      <c r="A19" t="s">
        <v>350</v>
      </c>
      <c r="B19">
        <v>153</v>
      </c>
      <c r="D19" t="s">
        <v>349</v>
      </c>
      <c r="E19">
        <v>144.63</v>
      </c>
      <c r="H19" t="s">
        <v>350</v>
      </c>
      <c r="I19">
        <v>32.24</v>
      </c>
      <c r="K19" t="s">
        <v>349</v>
      </c>
      <c r="L19">
        <v>28.63</v>
      </c>
      <c r="O19" t="s">
        <v>350</v>
      </c>
      <c r="P19">
        <v>17.760000000000002</v>
      </c>
      <c r="R19" t="s">
        <v>349</v>
      </c>
      <c r="S19">
        <v>14.59</v>
      </c>
    </row>
    <row r="20" spans="1:19" x14ac:dyDescent="0.25">
      <c r="A20" t="s">
        <v>348</v>
      </c>
      <c r="B20">
        <v>134.51</v>
      </c>
      <c r="D20" t="s">
        <v>347</v>
      </c>
      <c r="E20">
        <v>137.71</v>
      </c>
      <c r="H20" t="s">
        <v>348</v>
      </c>
      <c r="I20">
        <v>34.06</v>
      </c>
      <c r="K20" t="s">
        <v>347</v>
      </c>
      <c r="L20">
        <v>34.520000000000003</v>
      </c>
      <c r="O20" t="s">
        <v>348</v>
      </c>
      <c r="P20">
        <v>17.02</v>
      </c>
      <c r="R20" t="s">
        <v>347</v>
      </c>
      <c r="S20">
        <v>16.899999999999999</v>
      </c>
    </row>
    <row r="21" spans="1:19" x14ac:dyDescent="0.25">
      <c r="A21" t="s">
        <v>346</v>
      </c>
      <c r="B21">
        <v>146.69999999999999</v>
      </c>
      <c r="D21" t="s">
        <v>345</v>
      </c>
      <c r="E21">
        <v>147.16999999999999</v>
      </c>
      <c r="H21" t="s">
        <v>346</v>
      </c>
      <c r="I21">
        <v>29.79</v>
      </c>
      <c r="K21" t="s">
        <v>345</v>
      </c>
      <c r="L21">
        <v>37.69</v>
      </c>
      <c r="O21" t="s">
        <v>346</v>
      </c>
      <c r="P21">
        <v>22.25</v>
      </c>
      <c r="R21" t="s">
        <v>345</v>
      </c>
      <c r="S21">
        <v>20.93</v>
      </c>
    </row>
    <row r="22" spans="1:19" x14ac:dyDescent="0.25">
      <c r="A22" t="s">
        <v>344</v>
      </c>
      <c r="B22">
        <v>148.06</v>
      </c>
      <c r="D22" t="s">
        <v>343</v>
      </c>
      <c r="E22">
        <v>146.74</v>
      </c>
      <c r="H22" t="s">
        <v>344</v>
      </c>
      <c r="I22">
        <v>29.73</v>
      </c>
      <c r="K22" t="s">
        <v>343</v>
      </c>
      <c r="L22">
        <v>30.45</v>
      </c>
      <c r="O22" t="s">
        <v>344</v>
      </c>
      <c r="P22">
        <v>20.88</v>
      </c>
      <c r="R22" t="s">
        <v>343</v>
      </c>
      <c r="S22">
        <v>19.07</v>
      </c>
    </row>
    <row r="23" spans="1:19" x14ac:dyDescent="0.25">
      <c r="A23" t="s">
        <v>342</v>
      </c>
      <c r="B23">
        <v>152.36000000000001</v>
      </c>
      <c r="D23" t="s">
        <v>341</v>
      </c>
      <c r="E23">
        <v>157.22999999999999</v>
      </c>
      <c r="H23" t="s">
        <v>342</v>
      </c>
      <c r="I23">
        <v>30.87</v>
      </c>
      <c r="K23" t="s">
        <v>341</v>
      </c>
      <c r="L23">
        <v>29.07</v>
      </c>
      <c r="O23" t="s">
        <v>342</v>
      </c>
      <c r="P23">
        <v>21.83</v>
      </c>
      <c r="R23" t="s">
        <v>341</v>
      </c>
      <c r="S23">
        <v>17.309999999999999</v>
      </c>
    </row>
    <row r="24" spans="1:19" x14ac:dyDescent="0.25">
      <c r="A24" t="s">
        <v>340</v>
      </c>
      <c r="B24">
        <v>116.51</v>
      </c>
      <c r="D24" t="s">
        <v>339</v>
      </c>
      <c r="E24">
        <v>104.99</v>
      </c>
      <c r="H24" t="s">
        <v>340</v>
      </c>
      <c r="I24">
        <v>31.79</v>
      </c>
      <c r="K24" t="s">
        <v>339</v>
      </c>
      <c r="L24">
        <v>39.26</v>
      </c>
      <c r="O24" t="s">
        <v>340</v>
      </c>
      <c r="P24">
        <v>19.09</v>
      </c>
      <c r="R24" t="s">
        <v>339</v>
      </c>
      <c r="S24">
        <v>18.399999999999999</v>
      </c>
    </row>
    <row r="25" spans="1:19" x14ac:dyDescent="0.25">
      <c r="A25" t="s">
        <v>358</v>
      </c>
      <c r="B25">
        <v>136.35</v>
      </c>
      <c r="D25" t="s">
        <v>357</v>
      </c>
      <c r="E25">
        <v>129.07</v>
      </c>
      <c r="H25" t="s">
        <v>358</v>
      </c>
      <c r="I25">
        <v>29.57</v>
      </c>
      <c r="K25" t="s">
        <v>357</v>
      </c>
      <c r="L25">
        <v>34.51</v>
      </c>
      <c r="O25" t="s">
        <v>358</v>
      </c>
      <c r="P25">
        <v>13.63</v>
      </c>
      <c r="R25" t="s">
        <v>357</v>
      </c>
      <c r="S25">
        <v>14.56</v>
      </c>
    </row>
    <row r="26" spans="1:19" x14ac:dyDescent="0.25">
      <c r="A26" t="s">
        <v>356</v>
      </c>
      <c r="B26">
        <v>137.18</v>
      </c>
      <c r="D26" t="s">
        <v>355</v>
      </c>
      <c r="E26">
        <v>140.35</v>
      </c>
      <c r="H26" t="s">
        <v>356</v>
      </c>
      <c r="I26">
        <v>36.46</v>
      </c>
      <c r="K26" t="s">
        <v>355</v>
      </c>
      <c r="L26">
        <v>36.799999999999997</v>
      </c>
      <c r="O26" t="s">
        <v>356</v>
      </c>
      <c r="P26">
        <v>20.48</v>
      </c>
      <c r="R26" t="s">
        <v>355</v>
      </c>
      <c r="S26">
        <v>20.89</v>
      </c>
    </row>
    <row r="27" spans="1:19" x14ac:dyDescent="0.25">
      <c r="A27" t="s">
        <v>354</v>
      </c>
      <c r="B27">
        <v>142.1</v>
      </c>
      <c r="D27" t="s">
        <v>353</v>
      </c>
      <c r="E27">
        <v>126.45</v>
      </c>
      <c r="H27" t="s">
        <v>354</v>
      </c>
      <c r="I27">
        <v>28.6</v>
      </c>
      <c r="K27" t="s">
        <v>353</v>
      </c>
      <c r="L27">
        <v>37.69</v>
      </c>
      <c r="O27" t="s">
        <v>354</v>
      </c>
      <c r="P27">
        <v>18.18</v>
      </c>
      <c r="R27" t="s">
        <v>353</v>
      </c>
      <c r="S27">
        <v>16.82</v>
      </c>
    </row>
    <row r="28" spans="1:19" x14ac:dyDescent="0.25">
      <c r="A28" t="s">
        <v>352</v>
      </c>
      <c r="B28">
        <v>142.03</v>
      </c>
      <c r="D28" t="s">
        <v>351</v>
      </c>
      <c r="E28">
        <v>136.80000000000001</v>
      </c>
      <c r="H28" t="s">
        <v>352</v>
      </c>
      <c r="I28">
        <v>36.32</v>
      </c>
      <c r="K28" t="s">
        <v>351</v>
      </c>
      <c r="L28">
        <v>43.59</v>
      </c>
      <c r="O28" t="s">
        <v>352</v>
      </c>
      <c r="P28">
        <v>16.2</v>
      </c>
      <c r="R28" t="s">
        <v>351</v>
      </c>
      <c r="S28">
        <v>17.350000000000001</v>
      </c>
    </row>
    <row r="29" spans="1:19" x14ac:dyDescent="0.25">
      <c r="A29" t="s">
        <v>350</v>
      </c>
      <c r="B29">
        <v>153.94</v>
      </c>
      <c r="D29" t="s">
        <v>349</v>
      </c>
      <c r="E29">
        <v>144.26</v>
      </c>
      <c r="H29" t="s">
        <v>350</v>
      </c>
      <c r="I29">
        <v>31.33</v>
      </c>
      <c r="K29" t="s">
        <v>349</v>
      </c>
      <c r="L29">
        <v>34.96</v>
      </c>
      <c r="O29" t="s">
        <v>350</v>
      </c>
      <c r="P29">
        <v>15.95</v>
      </c>
      <c r="R29" t="s">
        <v>349</v>
      </c>
      <c r="S29">
        <v>17.47</v>
      </c>
    </row>
    <row r="30" spans="1:19" x14ac:dyDescent="0.25">
      <c r="A30" t="s">
        <v>348</v>
      </c>
      <c r="B30">
        <v>135.54</v>
      </c>
      <c r="D30" t="s">
        <v>347</v>
      </c>
      <c r="E30">
        <v>136.9</v>
      </c>
      <c r="H30" t="s">
        <v>348</v>
      </c>
      <c r="I30">
        <v>30.42</v>
      </c>
      <c r="K30" t="s">
        <v>347</v>
      </c>
      <c r="L30">
        <v>37.68</v>
      </c>
      <c r="O30" t="s">
        <v>348</v>
      </c>
      <c r="P30">
        <v>17.63</v>
      </c>
      <c r="R30" t="s">
        <v>347</v>
      </c>
      <c r="S30">
        <v>17.399999999999999</v>
      </c>
    </row>
    <row r="31" spans="1:19" x14ac:dyDescent="0.25">
      <c r="A31" t="s">
        <v>346</v>
      </c>
      <c r="B31">
        <v>148.1</v>
      </c>
      <c r="D31" t="s">
        <v>345</v>
      </c>
      <c r="E31">
        <v>147.1</v>
      </c>
      <c r="H31" t="s">
        <v>346</v>
      </c>
      <c r="I31">
        <v>30.18</v>
      </c>
      <c r="K31" t="s">
        <v>345</v>
      </c>
      <c r="L31">
        <v>34.549999999999997</v>
      </c>
      <c r="O31" t="s">
        <v>346</v>
      </c>
      <c r="P31">
        <v>23.82</v>
      </c>
      <c r="R31" t="s">
        <v>345</v>
      </c>
      <c r="S31">
        <v>21.83</v>
      </c>
    </row>
    <row r="32" spans="1:19" x14ac:dyDescent="0.25">
      <c r="A32" t="s">
        <v>344</v>
      </c>
      <c r="B32">
        <v>151.97</v>
      </c>
      <c r="D32" t="s">
        <v>343</v>
      </c>
      <c r="E32">
        <v>146.66999999999999</v>
      </c>
      <c r="H32" t="s">
        <v>344</v>
      </c>
      <c r="I32">
        <v>34.93</v>
      </c>
      <c r="K32" t="s">
        <v>343</v>
      </c>
      <c r="L32">
        <v>35.46</v>
      </c>
      <c r="O32" t="s">
        <v>344</v>
      </c>
      <c r="P32">
        <v>20.56</v>
      </c>
      <c r="R32" t="s">
        <v>343</v>
      </c>
      <c r="S32">
        <v>18.61</v>
      </c>
    </row>
    <row r="33" spans="1:20" x14ac:dyDescent="0.25">
      <c r="A33" t="s">
        <v>342</v>
      </c>
      <c r="B33">
        <v>151.43</v>
      </c>
      <c r="D33" t="s">
        <v>341</v>
      </c>
      <c r="E33">
        <v>153.82</v>
      </c>
      <c r="H33" t="s">
        <v>342</v>
      </c>
      <c r="I33">
        <v>31.44</v>
      </c>
      <c r="K33" t="s">
        <v>341</v>
      </c>
      <c r="L33">
        <v>33.6</v>
      </c>
      <c r="O33" t="s">
        <v>342</v>
      </c>
      <c r="P33">
        <v>18.62</v>
      </c>
      <c r="R33" t="s">
        <v>341</v>
      </c>
      <c r="S33">
        <v>15.89</v>
      </c>
    </row>
    <row r="34" spans="1:20" x14ac:dyDescent="0.25">
      <c r="A34" t="s">
        <v>340</v>
      </c>
      <c r="B34">
        <v>117.94</v>
      </c>
      <c r="D34" t="s">
        <v>339</v>
      </c>
      <c r="E34">
        <v>104.44</v>
      </c>
      <c r="H34" t="s">
        <v>340</v>
      </c>
      <c r="I34">
        <v>33.840000000000003</v>
      </c>
      <c r="K34" t="s">
        <v>339</v>
      </c>
      <c r="L34">
        <v>38.409999999999997</v>
      </c>
      <c r="O34" t="s">
        <v>340</v>
      </c>
      <c r="P34">
        <v>19.07</v>
      </c>
      <c r="R34" t="s">
        <v>339</v>
      </c>
      <c r="S34">
        <v>16.850000000000001</v>
      </c>
    </row>
    <row r="36" spans="1:20" x14ac:dyDescent="0.25">
      <c r="A36" s="118">
        <v>19022020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</row>
    <row r="37" spans="1:20" x14ac:dyDescent="0.25">
      <c r="A37" s="78" t="s">
        <v>338</v>
      </c>
      <c r="B37" s="78"/>
      <c r="C37" s="78"/>
      <c r="D37" s="78"/>
      <c r="E37" s="78"/>
      <c r="F37" s="78"/>
      <c r="H37" s="83" t="s">
        <v>337</v>
      </c>
      <c r="I37" s="83"/>
      <c r="J37" s="83"/>
      <c r="K37" s="83"/>
      <c r="L37" s="83"/>
      <c r="M37" s="83"/>
      <c r="O37" s="117" t="s">
        <v>336</v>
      </c>
      <c r="P37" s="117"/>
      <c r="Q37" s="117"/>
      <c r="R37" s="117"/>
      <c r="S37" s="117"/>
      <c r="T37" s="117"/>
    </row>
    <row r="38" spans="1:20" x14ac:dyDescent="0.25">
      <c r="C38" s="112" t="s">
        <v>335</v>
      </c>
      <c r="F38" s="112" t="s">
        <v>335</v>
      </c>
      <c r="J38" s="112" t="s">
        <v>334</v>
      </c>
      <c r="M38" s="112" t="s">
        <v>334</v>
      </c>
      <c r="Q38" s="112" t="s">
        <v>333</v>
      </c>
      <c r="T38" s="112" t="s">
        <v>333</v>
      </c>
    </row>
    <row r="39" spans="1:20" x14ac:dyDescent="0.25">
      <c r="A39" s="14" t="s">
        <v>200</v>
      </c>
      <c r="B39" s="14" t="s">
        <v>332</v>
      </c>
      <c r="C39" s="76"/>
      <c r="D39" s="14" t="s">
        <v>201</v>
      </c>
      <c r="E39" s="14" t="s">
        <v>332</v>
      </c>
      <c r="F39" s="76"/>
      <c r="H39" s="14" t="s">
        <v>200</v>
      </c>
      <c r="I39" s="14" t="s">
        <v>331</v>
      </c>
      <c r="J39" s="76"/>
      <c r="K39" s="14" t="s">
        <v>201</v>
      </c>
      <c r="L39" s="14" t="s">
        <v>331</v>
      </c>
      <c r="M39" s="76"/>
      <c r="O39" s="14" t="s">
        <v>200</v>
      </c>
      <c r="P39" s="14" t="s">
        <v>330</v>
      </c>
      <c r="Q39" s="76"/>
      <c r="R39" s="14" t="s">
        <v>201</v>
      </c>
      <c r="S39" s="14" t="s">
        <v>330</v>
      </c>
      <c r="T39" s="76"/>
    </row>
    <row r="40" spans="1:20" x14ac:dyDescent="0.25">
      <c r="A40" t="s">
        <v>329</v>
      </c>
      <c r="B40">
        <v>128.51</v>
      </c>
      <c r="C40" s="116">
        <f>(B40+B60+B80)/3</f>
        <v>129.75</v>
      </c>
      <c r="D40" t="s">
        <v>328</v>
      </c>
      <c r="E40">
        <v>123.06</v>
      </c>
      <c r="F40" s="116">
        <f>(E40+E60+E80)/3</f>
        <v>124.62333333333333</v>
      </c>
      <c r="H40" t="s">
        <v>329</v>
      </c>
      <c r="I40">
        <v>31.34</v>
      </c>
      <c r="J40" s="116">
        <f>(I40+I60+I80)/3</f>
        <v>30.733333333333331</v>
      </c>
      <c r="K40" t="s">
        <v>328</v>
      </c>
      <c r="L40">
        <v>27.7</v>
      </c>
      <c r="M40" s="116">
        <f>(L40+L60+L80)/3</f>
        <v>25.74</v>
      </c>
      <c r="O40" t="s">
        <v>329</v>
      </c>
      <c r="P40">
        <v>14.07</v>
      </c>
      <c r="Q40" s="116">
        <f>(P40+P60+P80)/3</f>
        <v>15.293333333333331</v>
      </c>
      <c r="R40" t="s">
        <v>328</v>
      </c>
      <c r="S40">
        <v>13.63</v>
      </c>
      <c r="T40" s="116">
        <f>(S40+S60+S80)/3</f>
        <v>14.990000000000002</v>
      </c>
    </row>
    <row r="41" spans="1:20" x14ac:dyDescent="0.25">
      <c r="A41" t="s">
        <v>327</v>
      </c>
      <c r="B41">
        <v>128.05000000000001</v>
      </c>
      <c r="C41" s="116">
        <f>(B41+B61+B81)/3</f>
        <v>127.87333333333333</v>
      </c>
      <c r="D41" t="s">
        <v>326</v>
      </c>
      <c r="E41">
        <v>128.35</v>
      </c>
      <c r="F41" s="116">
        <f>(E41+E61+E81)/3</f>
        <v>129.50333333333333</v>
      </c>
      <c r="H41" t="s">
        <v>327</v>
      </c>
      <c r="I41">
        <v>34.520000000000003</v>
      </c>
      <c r="J41" s="116">
        <f>(I41+I61+I81)/3</f>
        <v>31.64</v>
      </c>
      <c r="K41" t="s">
        <v>326</v>
      </c>
      <c r="L41">
        <v>34.65</v>
      </c>
      <c r="M41" s="116">
        <f>(L41+L61+L81)/3</f>
        <v>32.523333333333333</v>
      </c>
      <c r="O41" t="s">
        <v>327</v>
      </c>
      <c r="P41">
        <v>17.260000000000002</v>
      </c>
      <c r="Q41" s="116">
        <f>(P41+P61+P81)/3</f>
        <v>16.646666666666665</v>
      </c>
      <c r="R41" t="s">
        <v>326</v>
      </c>
      <c r="S41">
        <v>11.81</v>
      </c>
      <c r="T41" s="116">
        <f>(S41+S61+S81)/3</f>
        <v>13.206666666666665</v>
      </c>
    </row>
    <row r="42" spans="1:20" x14ac:dyDescent="0.25">
      <c r="A42" t="s">
        <v>325</v>
      </c>
      <c r="B42">
        <v>143.91999999999999</v>
      </c>
      <c r="C42" s="116">
        <f>(B42+B62+B82)/3</f>
        <v>143.47333333333333</v>
      </c>
      <c r="D42" t="s">
        <v>324</v>
      </c>
      <c r="E42">
        <v>133.55000000000001</v>
      </c>
      <c r="F42" s="116">
        <f>(E42+E62+E82)/3</f>
        <v>133.39666666666668</v>
      </c>
      <c r="H42" t="s">
        <v>325</v>
      </c>
      <c r="I42">
        <v>40.869999999999997</v>
      </c>
      <c r="J42" s="116">
        <f>(I42+I62+I82)/3</f>
        <v>39.35</v>
      </c>
      <c r="K42" t="s">
        <v>324</v>
      </c>
      <c r="L42">
        <v>42.39</v>
      </c>
      <c r="M42" s="116">
        <f>(L42+L62+L82)/3</f>
        <v>38.856666666666662</v>
      </c>
      <c r="O42" t="s">
        <v>325</v>
      </c>
      <c r="P42">
        <v>16.8</v>
      </c>
      <c r="Q42" s="116">
        <f>(P42+P62+P82)/3</f>
        <v>16.650000000000002</v>
      </c>
      <c r="R42" t="s">
        <v>324</v>
      </c>
      <c r="S42">
        <v>15.9</v>
      </c>
      <c r="T42" s="116">
        <f>(S42+S62+S82)/3</f>
        <v>16.603333333333335</v>
      </c>
    </row>
    <row r="43" spans="1:20" x14ac:dyDescent="0.25">
      <c r="A43" t="s">
        <v>323</v>
      </c>
      <c r="B43">
        <v>126.94</v>
      </c>
      <c r="C43" s="116">
        <f>(B43+B63+B83)/3</f>
        <v>127.36666666666667</v>
      </c>
      <c r="D43" t="s">
        <v>322</v>
      </c>
      <c r="E43">
        <v>128.54</v>
      </c>
      <c r="F43" s="116">
        <f>(E43+E63+E83)/3</f>
        <v>128.09666666666666</v>
      </c>
      <c r="H43" t="s">
        <v>323</v>
      </c>
      <c r="I43">
        <v>30.38</v>
      </c>
      <c r="J43" s="116">
        <f>(I43+I63+I83)/3</f>
        <v>28.166666666666668</v>
      </c>
      <c r="K43" t="s">
        <v>322</v>
      </c>
      <c r="L43">
        <v>35.799999999999997</v>
      </c>
      <c r="M43" s="116">
        <f>(L43+L63+L83)/3</f>
        <v>29.51</v>
      </c>
      <c r="O43" t="s">
        <v>323</v>
      </c>
      <c r="P43">
        <v>13.17</v>
      </c>
      <c r="Q43" s="116">
        <f>(P43+P63+P83)/3</f>
        <v>15.893333333333336</v>
      </c>
      <c r="R43" t="s">
        <v>322</v>
      </c>
      <c r="S43">
        <v>15.44</v>
      </c>
      <c r="T43" s="116">
        <f>(S43+S63+S83)/3</f>
        <v>14.526666666666666</v>
      </c>
    </row>
    <row r="44" spans="1:20" x14ac:dyDescent="0.25">
      <c r="A44" t="s">
        <v>321</v>
      </c>
      <c r="B44">
        <v>128.47999999999999</v>
      </c>
      <c r="C44" s="116">
        <f>(B44+B64+B84)/3</f>
        <v>129.39333333333335</v>
      </c>
      <c r="D44" t="s">
        <v>320</v>
      </c>
      <c r="E44">
        <v>129.52000000000001</v>
      </c>
      <c r="F44" s="116">
        <f>(E44+E64+E84)/3</f>
        <v>130.38333333333333</v>
      </c>
      <c r="H44" t="s">
        <v>321</v>
      </c>
      <c r="I44">
        <v>34.049999999999997</v>
      </c>
      <c r="J44" s="116">
        <f>(I44+I64+I84)/3</f>
        <v>29.966666666666665</v>
      </c>
      <c r="K44" t="s">
        <v>320</v>
      </c>
      <c r="L44">
        <v>40.98</v>
      </c>
      <c r="M44" s="116">
        <f>(L44+L64+L84)/3</f>
        <v>37.783333333333331</v>
      </c>
      <c r="O44" t="s">
        <v>321</v>
      </c>
      <c r="P44">
        <v>14.08</v>
      </c>
      <c r="Q44" s="116">
        <f>(P44+P64+P84)/3</f>
        <v>14.386666666666665</v>
      </c>
      <c r="R44" t="s">
        <v>320</v>
      </c>
      <c r="S44">
        <v>16.37</v>
      </c>
      <c r="T44" s="116">
        <f>(S44+S64+S84)/3</f>
        <v>16.056666666666668</v>
      </c>
    </row>
    <row r="45" spans="1:20" x14ac:dyDescent="0.25">
      <c r="A45" t="s">
        <v>319</v>
      </c>
      <c r="B45">
        <v>111.73</v>
      </c>
      <c r="C45" s="116">
        <f>(B45+B65+B85)/3</f>
        <v>115.59999999999998</v>
      </c>
      <c r="D45" t="s">
        <v>318</v>
      </c>
      <c r="E45">
        <v>128.03</v>
      </c>
      <c r="F45" s="116">
        <f>(E45+E65+E85)/3</f>
        <v>128.49</v>
      </c>
      <c r="H45" t="s">
        <v>319</v>
      </c>
      <c r="I45">
        <v>42.57</v>
      </c>
      <c r="J45" s="116">
        <f>(I45+I65+I85)/3</f>
        <v>41.300000000000004</v>
      </c>
      <c r="K45" t="s">
        <v>318</v>
      </c>
      <c r="L45">
        <v>36.82</v>
      </c>
      <c r="M45" s="116">
        <f>(L45+L65+L85)/3</f>
        <v>33.31</v>
      </c>
      <c r="O45" t="s">
        <v>319</v>
      </c>
      <c r="P45">
        <v>20</v>
      </c>
      <c r="Q45" s="116">
        <f>(P45+P65+P85)/3</f>
        <v>18.633333333333336</v>
      </c>
      <c r="R45" t="s">
        <v>318</v>
      </c>
      <c r="S45">
        <v>13.17</v>
      </c>
      <c r="T45" s="116">
        <f>(S45+S65+S85)/3</f>
        <v>13.323333333333332</v>
      </c>
    </row>
    <row r="46" spans="1:20" x14ac:dyDescent="0.25">
      <c r="A46" t="s">
        <v>317</v>
      </c>
      <c r="B46">
        <v>125.77</v>
      </c>
      <c r="C46" s="116">
        <f>(B46+B66+B86)/3</f>
        <v>124.56</v>
      </c>
      <c r="D46" t="s">
        <v>316</v>
      </c>
      <c r="E46">
        <v>123.49</v>
      </c>
      <c r="F46" s="116">
        <f>(E46+E66+E86)/3</f>
        <v>123.95333333333333</v>
      </c>
      <c r="H46" t="s">
        <v>317</v>
      </c>
      <c r="I46">
        <v>36.01</v>
      </c>
      <c r="J46" s="116">
        <f>(I46+I66+I86)/3</f>
        <v>31.706666666666667</v>
      </c>
      <c r="K46" t="s">
        <v>316</v>
      </c>
      <c r="L46">
        <v>29.06</v>
      </c>
      <c r="M46" s="116">
        <f>(L46+L66+L86)/3</f>
        <v>26.99</v>
      </c>
      <c r="O46" t="s">
        <v>317</v>
      </c>
      <c r="P46">
        <v>12.71</v>
      </c>
      <c r="Q46" s="116">
        <f>(P46+P66+P86)/3</f>
        <v>12.71</v>
      </c>
      <c r="R46" t="s">
        <v>316</v>
      </c>
      <c r="S46">
        <v>16.739999999999998</v>
      </c>
      <c r="T46" s="116">
        <f>(S46+S66+S86)/3</f>
        <v>16.643333333333334</v>
      </c>
    </row>
    <row r="47" spans="1:20" x14ac:dyDescent="0.25">
      <c r="A47" t="s">
        <v>315</v>
      </c>
      <c r="B47">
        <v>120.53</v>
      </c>
      <c r="C47" s="116">
        <f>(B47+B67+B87)/3</f>
        <v>121.16333333333334</v>
      </c>
      <c r="D47" t="s">
        <v>314</v>
      </c>
      <c r="E47">
        <v>121.3</v>
      </c>
      <c r="F47" s="116">
        <f>(E47+E67+E87)/3</f>
        <v>121.96</v>
      </c>
      <c r="H47" t="s">
        <v>315</v>
      </c>
      <c r="I47">
        <v>25.75</v>
      </c>
      <c r="J47" s="116">
        <f>(I47+I67+I87)/3</f>
        <v>24.536666666666665</v>
      </c>
      <c r="K47" t="s">
        <v>314</v>
      </c>
      <c r="L47">
        <v>25.02</v>
      </c>
      <c r="M47" s="116">
        <f>(L47+L67+L87)/3</f>
        <v>23.150000000000002</v>
      </c>
      <c r="O47" t="s">
        <v>315</v>
      </c>
      <c r="P47">
        <v>12.71</v>
      </c>
      <c r="Q47" s="116">
        <f>(P47+P67+P87)/3</f>
        <v>11.35</v>
      </c>
      <c r="R47" t="s">
        <v>314</v>
      </c>
      <c r="S47">
        <v>11.05</v>
      </c>
      <c r="T47" s="116">
        <f>(S47+S67+S87)/3</f>
        <v>12.020000000000001</v>
      </c>
    </row>
    <row r="48" spans="1:20" x14ac:dyDescent="0.25">
      <c r="A48" t="s">
        <v>313</v>
      </c>
      <c r="B48">
        <v>144.43</v>
      </c>
      <c r="C48" s="116">
        <f>(B48+B68+B88)/3</f>
        <v>143.36333333333334</v>
      </c>
      <c r="D48" t="s">
        <v>312</v>
      </c>
      <c r="E48">
        <v>124.89</v>
      </c>
      <c r="F48" s="116">
        <f>(E48+E68+E88)/3</f>
        <v>122.63333333333333</v>
      </c>
      <c r="H48" t="s">
        <v>313</v>
      </c>
      <c r="I48">
        <v>32.29</v>
      </c>
      <c r="J48" s="116">
        <f>(I48+I68+I88)/3</f>
        <v>33.023333333333333</v>
      </c>
      <c r="K48" t="s">
        <v>312</v>
      </c>
      <c r="L48">
        <v>24.06</v>
      </c>
      <c r="M48" s="116">
        <f>(L48+L68+L88)/3</f>
        <v>24.52</v>
      </c>
      <c r="O48" t="s">
        <v>313</v>
      </c>
      <c r="P48">
        <v>11.35</v>
      </c>
      <c r="Q48" s="116">
        <f>(P48+P68+P88)/3</f>
        <v>10.9</v>
      </c>
      <c r="R48" t="s">
        <v>312</v>
      </c>
      <c r="S48">
        <v>13.17</v>
      </c>
      <c r="T48" s="116">
        <f>(S48+S68+S88)/3</f>
        <v>11.656666666666666</v>
      </c>
    </row>
    <row r="49" spans="1:20" x14ac:dyDescent="0.25">
      <c r="A49" t="s">
        <v>311</v>
      </c>
      <c r="B49">
        <v>141.69</v>
      </c>
      <c r="C49" s="116">
        <f>(B49+B69+B89)/3</f>
        <v>142.30666666666667</v>
      </c>
      <c r="D49" t="s">
        <v>310</v>
      </c>
      <c r="E49">
        <v>114.7</v>
      </c>
      <c r="F49" s="116">
        <f>(E49+E69+E89)/3</f>
        <v>116.92333333333333</v>
      </c>
      <c r="H49" t="s">
        <v>311</v>
      </c>
      <c r="I49">
        <v>28.62</v>
      </c>
      <c r="J49" s="116">
        <f>(I49+I69+I89)/3</f>
        <v>26.8</v>
      </c>
      <c r="K49" t="s">
        <v>310</v>
      </c>
      <c r="L49">
        <v>21.57</v>
      </c>
      <c r="M49" s="116">
        <f>(L49+L69+L89)/3</f>
        <v>19.959999999999997</v>
      </c>
      <c r="O49" t="s">
        <v>311</v>
      </c>
      <c r="P49">
        <v>13.17</v>
      </c>
      <c r="Q49" s="116">
        <f>(P49+P69+P89)/3</f>
        <v>12.723333333333334</v>
      </c>
      <c r="R49" t="s">
        <v>310</v>
      </c>
      <c r="S49">
        <v>14.98</v>
      </c>
      <c r="T49" s="116">
        <f>(S49+S69+S89)/3</f>
        <v>14.233333333333334</v>
      </c>
    </row>
    <row r="50" spans="1:20" x14ac:dyDescent="0.25">
      <c r="A50" t="s">
        <v>309</v>
      </c>
      <c r="B50">
        <v>147.15</v>
      </c>
      <c r="C50" s="116">
        <f>(B50+B70+B90)/3</f>
        <v>147.91666666666666</v>
      </c>
      <c r="D50" t="s">
        <v>308</v>
      </c>
      <c r="E50">
        <v>142.34</v>
      </c>
      <c r="F50" s="116">
        <f>(E50+E70+E90)/3</f>
        <v>142.96</v>
      </c>
      <c r="H50" t="s">
        <v>309</v>
      </c>
      <c r="I50">
        <v>39.56</v>
      </c>
      <c r="J50" s="116">
        <f>(I50+I70+I90)/3</f>
        <v>32.823333333333331</v>
      </c>
      <c r="K50" t="s">
        <v>308</v>
      </c>
      <c r="L50">
        <v>30.83</v>
      </c>
      <c r="M50" s="116">
        <f>(L50+L70+L90)/3</f>
        <v>29.093333333333334</v>
      </c>
      <c r="O50" t="s">
        <v>309</v>
      </c>
      <c r="P50">
        <v>14.08</v>
      </c>
      <c r="Q50" s="116">
        <f>(P50+P70+P90)/3</f>
        <v>14.553333333333333</v>
      </c>
      <c r="R50" t="s">
        <v>308</v>
      </c>
      <c r="S50">
        <v>15.92</v>
      </c>
      <c r="T50" s="116">
        <f>(S50+S70+S90)/3</f>
        <v>15.303333333333335</v>
      </c>
    </row>
    <row r="51" spans="1:20" x14ac:dyDescent="0.25">
      <c r="A51" t="s">
        <v>307</v>
      </c>
      <c r="B51">
        <v>133.51</v>
      </c>
      <c r="C51" s="116">
        <f>(B51+B71+B91)/3</f>
        <v>133.95000000000002</v>
      </c>
      <c r="D51" t="s">
        <v>306</v>
      </c>
      <c r="E51">
        <v>131.33000000000001</v>
      </c>
      <c r="F51" s="116">
        <f>(E51+E71+E91)/3</f>
        <v>132.59</v>
      </c>
      <c r="H51" t="s">
        <v>307</v>
      </c>
      <c r="I51">
        <v>34.520000000000003</v>
      </c>
      <c r="J51" s="116">
        <f>(I51+I71+I91)/3</f>
        <v>32.380000000000003</v>
      </c>
      <c r="K51" t="s">
        <v>306</v>
      </c>
      <c r="L51">
        <v>31.52</v>
      </c>
      <c r="M51" s="116">
        <f>(L51+L71+L91)/3</f>
        <v>30.953333333333333</v>
      </c>
      <c r="O51" t="s">
        <v>307</v>
      </c>
      <c r="P51">
        <v>16.05</v>
      </c>
      <c r="Q51" s="116">
        <f>(P51+P71+P91)/3</f>
        <v>15.680000000000001</v>
      </c>
      <c r="R51" t="s">
        <v>306</v>
      </c>
      <c r="S51">
        <v>15.54</v>
      </c>
      <c r="T51" s="116">
        <f>(S51+S71+S91)/3</f>
        <v>14.116666666666665</v>
      </c>
    </row>
    <row r="52" spans="1:20" x14ac:dyDescent="0.25">
      <c r="A52" t="s">
        <v>305</v>
      </c>
      <c r="B52">
        <v>127.65</v>
      </c>
      <c r="C52" s="116">
        <f>(B52+B72+B92)/3</f>
        <v>128.70666666666668</v>
      </c>
      <c r="D52" t="s">
        <v>304</v>
      </c>
      <c r="E52">
        <v>135.47999999999999</v>
      </c>
      <c r="F52" s="116">
        <f>(E52+E72+E92)/3</f>
        <v>134.79666666666665</v>
      </c>
      <c r="H52" t="s">
        <v>305</v>
      </c>
      <c r="I52">
        <v>37.86</v>
      </c>
      <c r="J52" s="116">
        <f>(I52+I72+I92)/3</f>
        <v>37.32</v>
      </c>
      <c r="K52" t="s">
        <v>304</v>
      </c>
      <c r="L52">
        <v>35.17</v>
      </c>
      <c r="M52" s="116">
        <f>(L52+L72+L92)/3</f>
        <v>33.546666666666667</v>
      </c>
      <c r="O52" t="s">
        <v>305</v>
      </c>
      <c r="P52">
        <v>14.98</v>
      </c>
      <c r="Q52" s="116">
        <f>(P52+P72+P92)/3</f>
        <v>14.116666666666667</v>
      </c>
      <c r="R52" t="s">
        <v>304</v>
      </c>
      <c r="S52">
        <v>15.92</v>
      </c>
      <c r="T52" s="116">
        <f>(S52+S72+S92)/3</f>
        <v>16.04</v>
      </c>
    </row>
    <row r="53" spans="1:20" x14ac:dyDescent="0.25">
      <c r="A53" t="s">
        <v>303</v>
      </c>
      <c r="B53">
        <v>128.13</v>
      </c>
      <c r="C53" s="116">
        <f>(B53+B73+B93)/3</f>
        <v>126.74333333333334</v>
      </c>
      <c r="D53" t="s">
        <v>302</v>
      </c>
      <c r="E53">
        <v>120.91</v>
      </c>
      <c r="F53" s="116">
        <f>(E53+E73+E93)/3</f>
        <v>121.16000000000001</v>
      </c>
      <c r="H53" t="s">
        <v>303</v>
      </c>
      <c r="I53">
        <v>31.86</v>
      </c>
      <c r="J53" s="116">
        <f>(I53+I73+I93)/3</f>
        <v>30.006666666666664</v>
      </c>
      <c r="K53" t="s">
        <v>302</v>
      </c>
      <c r="L53">
        <v>26.88</v>
      </c>
      <c r="M53" s="116">
        <f>(L53+L73+L93)/3</f>
        <v>25.50333333333333</v>
      </c>
      <c r="O53" t="s">
        <v>303</v>
      </c>
      <c r="P53">
        <v>15.9</v>
      </c>
      <c r="Q53" s="116">
        <f>(P53+P73+P93)/3</f>
        <v>15.293333333333331</v>
      </c>
      <c r="R53" t="s">
        <v>302</v>
      </c>
      <c r="S53">
        <v>15.44</v>
      </c>
      <c r="T53" s="116">
        <f>(S53+S73+S93)/3</f>
        <v>14.68</v>
      </c>
    </row>
    <row r="54" spans="1:20" x14ac:dyDescent="0.25">
      <c r="A54" t="s">
        <v>301</v>
      </c>
      <c r="B54">
        <v>110.73</v>
      </c>
      <c r="C54" s="116">
        <f>(B54+B74+B94)/3</f>
        <v>111.04666666666667</v>
      </c>
      <c r="D54" t="s">
        <v>300</v>
      </c>
      <c r="E54">
        <v>115.57</v>
      </c>
      <c r="F54" s="116">
        <f>(E54+E74+E94)/3</f>
        <v>116.17333333333333</v>
      </c>
      <c r="H54" t="s">
        <v>301</v>
      </c>
      <c r="I54">
        <v>34.799999999999997</v>
      </c>
      <c r="J54" s="116">
        <f>(I54+I74+I94)/3</f>
        <v>31.133333333333336</v>
      </c>
      <c r="K54" t="s">
        <v>300</v>
      </c>
      <c r="L54">
        <v>31.43</v>
      </c>
      <c r="M54" s="116">
        <f>(L54+L74+L94)/3</f>
        <v>29.59</v>
      </c>
      <c r="O54" t="s">
        <v>301</v>
      </c>
      <c r="P54">
        <v>14.54</v>
      </c>
      <c r="Q54" s="116">
        <f>(P54+P74+P94)/3</f>
        <v>14.69</v>
      </c>
      <c r="R54" t="s">
        <v>300</v>
      </c>
      <c r="S54">
        <v>12.71</v>
      </c>
      <c r="T54" s="116">
        <f>(S54+S74+S94)/3</f>
        <v>13.350000000000001</v>
      </c>
    </row>
    <row r="55" spans="1:20" x14ac:dyDescent="0.25">
      <c r="A55" t="s">
        <v>299</v>
      </c>
      <c r="B55">
        <v>124</v>
      </c>
      <c r="C55" s="116">
        <f>(B55+B75+B95)/3</f>
        <v>126.42666666666668</v>
      </c>
      <c r="D55" t="s">
        <v>298</v>
      </c>
      <c r="E55">
        <v>126.75</v>
      </c>
      <c r="F55" s="116">
        <f>(E55+E75+E95)/3</f>
        <v>126.48333333333333</v>
      </c>
      <c r="H55" t="s">
        <v>299</v>
      </c>
      <c r="I55">
        <v>32.72</v>
      </c>
      <c r="J55" s="116">
        <f>(I55+I75+I95)/3</f>
        <v>31.366666666666664</v>
      </c>
      <c r="K55" t="s">
        <v>298</v>
      </c>
      <c r="L55">
        <v>30.93</v>
      </c>
      <c r="M55" s="116">
        <f>(L55+L75+L95)/3</f>
        <v>29.843333333333334</v>
      </c>
      <c r="O55" t="s">
        <v>299</v>
      </c>
      <c r="P55">
        <v>17.73</v>
      </c>
      <c r="Q55" s="116">
        <f>(P55+P75+P95)/3</f>
        <v>17.41333333333333</v>
      </c>
      <c r="R55" t="s">
        <v>298</v>
      </c>
      <c r="S55">
        <v>15.9</v>
      </c>
      <c r="T55" s="116">
        <f>(S55+S75+S95)/3</f>
        <v>17.12</v>
      </c>
    </row>
    <row r="56" spans="1:20" x14ac:dyDescent="0.25">
      <c r="A56" t="s">
        <v>297</v>
      </c>
      <c r="B56">
        <v>109.43</v>
      </c>
      <c r="C56" s="116">
        <f>(B56+B76+B96)/3</f>
        <v>108.98333333333333</v>
      </c>
      <c r="D56" t="s">
        <v>296</v>
      </c>
      <c r="E56">
        <v>110.08</v>
      </c>
      <c r="F56" s="116">
        <f>(E56+E76+E96)/3</f>
        <v>111.16333333333334</v>
      </c>
      <c r="H56" t="s">
        <v>297</v>
      </c>
      <c r="I56">
        <v>30.96</v>
      </c>
      <c r="J56" s="116">
        <f>(I56+I76+I96)/3</f>
        <v>31.53</v>
      </c>
      <c r="K56" t="s">
        <v>296</v>
      </c>
      <c r="L56">
        <v>29.28</v>
      </c>
      <c r="M56" s="116">
        <f>(L56+L76+L96)/3</f>
        <v>30.419999999999998</v>
      </c>
      <c r="O56" t="s">
        <v>297</v>
      </c>
      <c r="P56">
        <v>14.08</v>
      </c>
      <c r="Q56" s="116">
        <f>(P56+P76+P96)/3</f>
        <v>14.846666666666666</v>
      </c>
      <c r="R56" t="s">
        <v>296</v>
      </c>
      <c r="S56">
        <v>13.62</v>
      </c>
      <c r="T56" s="116">
        <f>(S56+S76+S96)/3</f>
        <v>13.020000000000001</v>
      </c>
    </row>
    <row r="57" spans="1:20" x14ac:dyDescent="0.25">
      <c r="A57" t="s">
        <v>295</v>
      </c>
      <c r="B57">
        <v>128.49</v>
      </c>
      <c r="C57" s="116">
        <f>(B57+B77+B97)/3</f>
        <v>129.54333333333332</v>
      </c>
      <c r="D57" t="s">
        <v>294</v>
      </c>
      <c r="E57">
        <v>128.66</v>
      </c>
      <c r="F57" s="116">
        <f>(E57+E77+E97)/3</f>
        <v>130.22666666666666</v>
      </c>
      <c r="H57" t="s">
        <v>295</v>
      </c>
      <c r="I57">
        <v>29.73</v>
      </c>
      <c r="J57" s="116">
        <f>(I57+I77+I97)/3</f>
        <v>28.99</v>
      </c>
      <c r="K57" t="s">
        <v>294</v>
      </c>
      <c r="L57">
        <v>22.54</v>
      </c>
      <c r="M57" s="116">
        <f>(L57+L77+L97)/3</f>
        <v>23.596666666666664</v>
      </c>
      <c r="O57" t="s">
        <v>295</v>
      </c>
      <c r="P57">
        <v>15.01</v>
      </c>
      <c r="Q57" s="116">
        <f>(P57+P77+P97)/3</f>
        <v>15.303333333333333</v>
      </c>
      <c r="R57" t="s">
        <v>294</v>
      </c>
      <c r="S57">
        <v>13.63</v>
      </c>
      <c r="T57" s="116">
        <f>(S57+S77+S97)/3</f>
        <v>13.030000000000001</v>
      </c>
    </row>
    <row r="58" spans="1:20" x14ac:dyDescent="0.25">
      <c r="A58" t="s">
        <v>293</v>
      </c>
      <c r="B58">
        <v>107.6</v>
      </c>
      <c r="C58" s="116">
        <f>(B58+B78+B98)/3</f>
        <v>109.11333333333333</v>
      </c>
      <c r="D58" t="s">
        <v>292</v>
      </c>
      <c r="E58">
        <v>118.54</v>
      </c>
      <c r="F58" s="116">
        <f>(E58+E78+E98)/3</f>
        <v>117.54666666666667</v>
      </c>
      <c r="H58" t="s">
        <v>293</v>
      </c>
      <c r="I58">
        <v>26.39</v>
      </c>
      <c r="J58" s="116">
        <f>(I58+I78+I98)/3</f>
        <v>25.643333333333331</v>
      </c>
      <c r="K58" t="s">
        <v>292</v>
      </c>
      <c r="L58">
        <v>19.09</v>
      </c>
      <c r="M58" s="116">
        <f>(L58+L78+L98)/3</f>
        <v>19.600000000000001</v>
      </c>
      <c r="O58" t="s">
        <v>293</v>
      </c>
      <c r="P58">
        <v>12.33</v>
      </c>
      <c r="Q58" s="116">
        <f>(P58+P78+P98)/3</f>
        <v>12.13</v>
      </c>
      <c r="R58" t="s">
        <v>292</v>
      </c>
      <c r="S58">
        <v>11.35</v>
      </c>
      <c r="T58" s="116">
        <f>(S58+S78+S98)/3</f>
        <v>10.746666666666668</v>
      </c>
    </row>
    <row r="59" spans="1:20" x14ac:dyDescent="0.25">
      <c r="A59" t="s">
        <v>291</v>
      </c>
      <c r="B59">
        <v>125.86</v>
      </c>
      <c r="C59" s="116">
        <f>(B59+B79+B99)/3</f>
        <v>126.83</v>
      </c>
      <c r="D59" t="s">
        <v>290</v>
      </c>
      <c r="E59">
        <v>128.62</v>
      </c>
      <c r="F59" s="116">
        <f>(E59+E79+E99)/3</f>
        <v>127.78666666666668</v>
      </c>
      <c r="H59" t="s">
        <v>291</v>
      </c>
      <c r="I59">
        <v>33.22</v>
      </c>
      <c r="J59" s="116">
        <f>(I59+I79+I99)/3</f>
        <v>32.306666666666665</v>
      </c>
      <c r="K59" t="s">
        <v>290</v>
      </c>
      <c r="L59">
        <v>29.06</v>
      </c>
      <c r="M59" s="116">
        <f>(L59+L79+L99)/3</f>
        <v>30.943333333333332</v>
      </c>
      <c r="O59" t="s">
        <v>291</v>
      </c>
      <c r="P59">
        <v>19.52</v>
      </c>
      <c r="Q59" s="116">
        <f>(P59+P79+P99)/3</f>
        <v>18.170000000000002</v>
      </c>
      <c r="R59" t="s">
        <v>290</v>
      </c>
      <c r="S59">
        <v>14.53</v>
      </c>
      <c r="T59" s="116">
        <f>(S59+S79+S99)/3</f>
        <v>13.483333333333334</v>
      </c>
    </row>
    <row r="60" spans="1:20" x14ac:dyDescent="0.25">
      <c r="A60" t="s">
        <v>329</v>
      </c>
      <c r="B60">
        <v>130.82</v>
      </c>
      <c r="D60" t="s">
        <v>328</v>
      </c>
      <c r="E60">
        <v>126.29</v>
      </c>
      <c r="H60" t="s">
        <v>329</v>
      </c>
      <c r="I60">
        <v>29.07</v>
      </c>
      <c r="K60" t="s">
        <v>328</v>
      </c>
      <c r="L60">
        <v>24.97</v>
      </c>
      <c r="O60" t="s">
        <v>329</v>
      </c>
      <c r="P60">
        <v>15.01</v>
      </c>
      <c r="R60" t="s">
        <v>328</v>
      </c>
      <c r="S60">
        <v>16.350000000000001</v>
      </c>
    </row>
    <row r="61" spans="1:20" x14ac:dyDescent="0.25">
      <c r="A61" t="s">
        <v>327</v>
      </c>
      <c r="B61">
        <v>126.45</v>
      </c>
      <c r="D61" t="s">
        <v>326</v>
      </c>
      <c r="E61">
        <v>129.56</v>
      </c>
      <c r="H61" t="s">
        <v>327</v>
      </c>
      <c r="I61">
        <v>29.52</v>
      </c>
      <c r="K61" t="s">
        <v>326</v>
      </c>
      <c r="L61">
        <v>31.33</v>
      </c>
      <c r="O61" t="s">
        <v>327</v>
      </c>
      <c r="P61">
        <v>16.34</v>
      </c>
      <c r="R61" t="s">
        <v>326</v>
      </c>
      <c r="S61">
        <v>14.19</v>
      </c>
    </row>
    <row r="62" spans="1:20" x14ac:dyDescent="0.25">
      <c r="A62" t="s">
        <v>325</v>
      </c>
      <c r="B62">
        <v>143.47999999999999</v>
      </c>
      <c r="D62" t="s">
        <v>324</v>
      </c>
      <c r="E62">
        <v>131.24</v>
      </c>
      <c r="H62" t="s">
        <v>325</v>
      </c>
      <c r="I62">
        <v>37.68</v>
      </c>
      <c r="K62" t="s">
        <v>324</v>
      </c>
      <c r="L62">
        <v>36.28</v>
      </c>
      <c r="O62" t="s">
        <v>325</v>
      </c>
      <c r="P62">
        <v>17.71</v>
      </c>
      <c r="R62" t="s">
        <v>324</v>
      </c>
      <c r="S62">
        <v>17.71</v>
      </c>
    </row>
    <row r="63" spans="1:20" x14ac:dyDescent="0.25">
      <c r="A63" t="s">
        <v>323</v>
      </c>
      <c r="B63">
        <v>127.32</v>
      </c>
      <c r="D63" t="s">
        <v>322</v>
      </c>
      <c r="E63">
        <v>128.16999999999999</v>
      </c>
      <c r="H63" t="s">
        <v>323</v>
      </c>
      <c r="I63">
        <v>26.58</v>
      </c>
      <c r="K63" t="s">
        <v>322</v>
      </c>
      <c r="L63">
        <v>27.62</v>
      </c>
      <c r="O63" t="s">
        <v>323</v>
      </c>
      <c r="P63">
        <v>18.170000000000002</v>
      </c>
      <c r="R63" t="s">
        <v>322</v>
      </c>
      <c r="S63">
        <v>14.07</v>
      </c>
    </row>
    <row r="64" spans="1:20" x14ac:dyDescent="0.25">
      <c r="A64" t="s">
        <v>321</v>
      </c>
      <c r="B64">
        <v>129.4</v>
      </c>
      <c r="D64" t="s">
        <v>320</v>
      </c>
      <c r="E64">
        <v>130.53</v>
      </c>
      <c r="H64" t="s">
        <v>321</v>
      </c>
      <c r="I64">
        <v>28.15</v>
      </c>
      <c r="K64" t="s">
        <v>320</v>
      </c>
      <c r="L64">
        <v>37.619999999999997</v>
      </c>
      <c r="O64" t="s">
        <v>321</v>
      </c>
      <c r="P64">
        <v>15.01</v>
      </c>
      <c r="R64" t="s">
        <v>320</v>
      </c>
      <c r="S64">
        <v>15.9</v>
      </c>
    </row>
    <row r="65" spans="1:19" x14ac:dyDescent="0.25">
      <c r="A65" t="s">
        <v>319</v>
      </c>
      <c r="B65">
        <v>116.35</v>
      </c>
      <c r="D65" t="s">
        <v>318</v>
      </c>
      <c r="E65">
        <v>128.04</v>
      </c>
      <c r="H65" t="s">
        <v>319</v>
      </c>
      <c r="I65">
        <v>39.07</v>
      </c>
      <c r="K65" t="s">
        <v>318</v>
      </c>
      <c r="L65">
        <v>30.42</v>
      </c>
      <c r="O65" t="s">
        <v>319</v>
      </c>
      <c r="P65">
        <v>18.170000000000002</v>
      </c>
      <c r="R65" t="s">
        <v>318</v>
      </c>
      <c r="S65">
        <v>13.17</v>
      </c>
    </row>
    <row r="66" spans="1:19" x14ac:dyDescent="0.25">
      <c r="A66" t="s">
        <v>317</v>
      </c>
      <c r="B66">
        <v>123.51</v>
      </c>
      <c r="D66" t="s">
        <v>316</v>
      </c>
      <c r="E66">
        <v>123.96</v>
      </c>
      <c r="H66" t="s">
        <v>317</v>
      </c>
      <c r="I66">
        <v>28.18</v>
      </c>
      <c r="K66" t="s">
        <v>316</v>
      </c>
      <c r="L66">
        <v>25.89</v>
      </c>
      <c r="O66" t="s">
        <v>317</v>
      </c>
      <c r="P66">
        <v>12.71</v>
      </c>
      <c r="R66" t="s">
        <v>316</v>
      </c>
      <c r="S66">
        <v>15.01</v>
      </c>
    </row>
    <row r="67" spans="1:19" x14ac:dyDescent="0.25">
      <c r="A67" t="s">
        <v>315</v>
      </c>
      <c r="B67">
        <v>122.24</v>
      </c>
      <c r="D67" t="s">
        <v>314</v>
      </c>
      <c r="E67">
        <v>122.38</v>
      </c>
      <c r="H67" t="s">
        <v>315</v>
      </c>
      <c r="I67">
        <v>24.49</v>
      </c>
      <c r="K67" t="s">
        <v>314</v>
      </c>
      <c r="L67">
        <v>22.41</v>
      </c>
      <c r="O67" t="s">
        <v>315</v>
      </c>
      <c r="P67">
        <v>9.5399999999999991</v>
      </c>
      <c r="R67" t="s">
        <v>314</v>
      </c>
      <c r="S67">
        <v>11.81</v>
      </c>
    </row>
    <row r="68" spans="1:19" x14ac:dyDescent="0.25">
      <c r="A68" t="s">
        <v>313</v>
      </c>
      <c r="B68">
        <v>142.16</v>
      </c>
      <c r="D68" t="s">
        <v>312</v>
      </c>
      <c r="E68">
        <v>122.19</v>
      </c>
      <c r="H68" t="s">
        <v>313</v>
      </c>
      <c r="I68">
        <v>32.26</v>
      </c>
      <c r="K68" t="s">
        <v>312</v>
      </c>
      <c r="L68">
        <v>25.43</v>
      </c>
      <c r="O68" t="s">
        <v>313</v>
      </c>
      <c r="P68">
        <v>10.44</v>
      </c>
      <c r="R68" t="s">
        <v>312</v>
      </c>
      <c r="S68">
        <v>10.45</v>
      </c>
    </row>
    <row r="69" spans="1:19" x14ac:dyDescent="0.25">
      <c r="A69" t="s">
        <v>311</v>
      </c>
      <c r="B69">
        <v>141.68</v>
      </c>
      <c r="D69" t="s">
        <v>310</v>
      </c>
      <c r="E69">
        <v>117.81</v>
      </c>
      <c r="H69" t="s">
        <v>311</v>
      </c>
      <c r="I69">
        <v>26.34</v>
      </c>
      <c r="K69" t="s">
        <v>310</v>
      </c>
      <c r="L69">
        <v>19.649999999999999</v>
      </c>
      <c r="O69" t="s">
        <v>311</v>
      </c>
      <c r="P69">
        <v>14.07</v>
      </c>
      <c r="R69" t="s">
        <v>310</v>
      </c>
      <c r="S69">
        <v>14.07</v>
      </c>
    </row>
    <row r="70" spans="1:19" x14ac:dyDescent="0.25">
      <c r="A70" t="s">
        <v>309</v>
      </c>
      <c r="B70">
        <v>147.21</v>
      </c>
      <c r="D70" t="s">
        <v>308</v>
      </c>
      <c r="E70">
        <v>142.87</v>
      </c>
      <c r="H70" t="s">
        <v>309</v>
      </c>
      <c r="I70">
        <v>31.08</v>
      </c>
      <c r="K70" t="s">
        <v>308</v>
      </c>
      <c r="L70">
        <v>28.21</v>
      </c>
      <c r="O70" t="s">
        <v>309</v>
      </c>
      <c r="P70">
        <v>15.04</v>
      </c>
      <c r="R70" t="s">
        <v>308</v>
      </c>
      <c r="S70">
        <v>15.89</v>
      </c>
    </row>
    <row r="71" spans="1:19" x14ac:dyDescent="0.25">
      <c r="A71" t="s">
        <v>307</v>
      </c>
      <c r="B71">
        <v>132.13</v>
      </c>
      <c r="D71" t="s">
        <v>306</v>
      </c>
      <c r="E71">
        <v>132.68</v>
      </c>
      <c r="H71" t="s">
        <v>307</v>
      </c>
      <c r="I71">
        <v>30.18</v>
      </c>
      <c r="K71" t="s">
        <v>306</v>
      </c>
      <c r="L71">
        <v>30.38</v>
      </c>
      <c r="O71" t="s">
        <v>307</v>
      </c>
      <c r="P71">
        <v>15.9</v>
      </c>
      <c r="R71" t="s">
        <v>306</v>
      </c>
      <c r="S71">
        <v>14.54</v>
      </c>
    </row>
    <row r="72" spans="1:19" x14ac:dyDescent="0.25">
      <c r="A72" t="s">
        <v>305</v>
      </c>
      <c r="B72">
        <v>127.67</v>
      </c>
      <c r="D72" t="s">
        <v>304</v>
      </c>
      <c r="E72">
        <v>134.04</v>
      </c>
      <c r="H72" t="s">
        <v>305</v>
      </c>
      <c r="I72">
        <v>36.42</v>
      </c>
      <c r="K72" t="s">
        <v>304</v>
      </c>
      <c r="L72">
        <v>34.479999999999997</v>
      </c>
      <c r="O72" t="s">
        <v>305</v>
      </c>
      <c r="P72">
        <v>13.74</v>
      </c>
      <c r="R72" t="s">
        <v>304</v>
      </c>
      <c r="S72">
        <v>17.66</v>
      </c>
    </row>
    <row r="73" spans="1:19" x14ac:dyDescent="0.25">
      <c r="A73" t="s">
        <v>303</v>
      </c>
      <c r="B73">
        <v>125.32</v>
      </c>
      <c r="D73" t="s">
        <v>302</v>
      </c>
      <c r="E73">
        <v>121.34</v>
      </c>
      <c r="H73" t="s">
        <v>303</v>
      </c>
      <c r="I73">
        <v>26.82</v>
      </c>
      <c r="K73" t="s">
        <v>302</v>
      </c>
      <c r="L73">
        <v>22.81</v>
      </c>
      <c r="O73" t="s">
        <v>303</v>
      </c>
      <c r="P73">
        <v>14.54</v>
      </c>
      <c r="R73" t="s">
        <v>302</v>
      </c>
      <c r="S73">
        <v>14.53</v>
      </c>
    </row>
    <row r="74" spans="1:19" x14ac:dyDescent="0.25">
      <c r="A74" t="s">
        <v>301</v>
      </c>
      <c r="B74">
        <v>109.15</v>
      </c>
      <c r="D74" t="s">
        <v>300</v>
      </c>
      <c r="E74">
        <v>115.19</v>
      </c>
      <c r="H74" t="s">
        <v>301</v>
      </c>
      <c r="I74">
        <v>28.18</v>
      </c>
      <c r="K74" t="s">
        <v>300</v>
      </c>
      <c r="L74">
        <v>25.53</v>
      </c>
      <c r="O74" t="s">
        <v>301</v>
      </c>
      <c r="P74">
        <v>14.99</v>
      </c>
      <c r="R74" t="s">
        <v>300</v>
      </c>
      <c r="S74">
        <v>14.1</v>
      </c>
    </row>
    <row r="75" spans="1:19" x14ac:dyDescent="0.25">
      <c r="A75" t="s">
        <v>299</v>
      </c>
      <c r="B75">
        <v>126.73</v>
      </c>
      <c r="D75" t="s">
        <v>298</v>
      </c>
      <c r="E75">
        <v>126.25</v>
      </c>
      <c r="H75" t="s">
        <v>299</v>
      </c>
      <c r="I75">
        <v>26.88</v>
      </c>
      <c r="K75" t="s">
        <v>298</v>
      </c>
      <c r="L75">
        <v>26.35</v>
      </c>
      <c r="O75" t="s">
        <v>299</v>
      </c>
      <c r="P75">
        <v>17.71</v>
      </c>
      <c r="R75" t="s">
        <v>298</v>
      </c>
      <c r="S75">
        <v>16.82</v>
      </c>
    </row>
    <row r="76" spans="1:19" x14ac:dyDescent="0.25">
      <c r="A76" t="s">
        <v>297</v>
      </c>
      <c r="B76">
        <v>107.16</v>
      </c>
      <c r="D76" t="s">
        <v>296</v>
      </c>
      <c r="E76">
        <v>111.01</v>
      </c>
      <c r="H76" t="s">
        <v>297</v>
      </c>
      <c r="I76">
        <v>33.65</v>
      </c>
      <c r="K76" t="s">
        <v>296</v>
      </c>
      <c r="L76">
        <v>31.08</v>
      </c>
      <c r="O76" t="s">
        <v>297</v>
      </c>
      <c r="P76">
        <v>13.44</v>
      </c>
      <c r="R76" t="s">
        <v>296</v>
      </c>
      <c r="S76">
        <v>12.72</v>
      </c>
    </row>
    <row r="77" spans="1:19" x14ac:dyDescent="0.25">
      <c r="A77" t="s">
        <v>295</v>
      </c>
      <c r="B77">
        <v>130.30000000000001</v>
      </c>
      <c r="D77" t="s">
        <v>294</v>
      </c>
      <c r="E77">
        <v>131.07</v>
      </c>
      <c r="H77" t="s">
        <v>295</v>
      </c>
      <c r="I77">
        <v>29.51</v>
      </c>
      <c r="K77" t="s">
        <v>294</v>
      </c>
      <c r="L77">
        <v>25.53</v>
      </c>
      <c r="O77" t="s">
        <v>295</v>
      </c>
      <c r="P77">
        <v>14.1</v>
      </c>
      <c r="R77" t="s">
        <v>294</v>
      </c>
      <c r="S77">
        <v>13.17</v>
      </c>
    </row>
    <row r="78" spans="1:19" x14ac:dyDescent="0.25">
      <c r="A78" t="s">
        <v>293</v>
      </c>
      <c r="B78">
        <v>109.42</v>
      </c>
      <c r="D78" t="s">
        <v>292</v>
      </c>
      <c r="E78">
        <v>116.58</v>
      </c>
      <c r="H78" t="s">
        <v>293</v>
      </c>
      <c r="I78">
        <v>26.02</v>
      </c>
      <c r="K78" t="s">
        <v>292</v>
      </c>
      <c r="L78">
        <v>18.25</v>
      </c>
      <c r="O78" t="s">
        <v>293</v>
      </c>
      <c r="P78">
        <v>11.8</v>
      </c>
      <c r="R78" t="s">
        <v>292</v>
      </c>
      <c r="S78">
        <v>9.5399999999999991</v>
      </c>
    </row>
    <row r="79" spans="1:19" x14ac:dyDescent="0.25">
      <c r="A79" t="s">
        <v>291</v>
      </c>
      <c r="B79">
        <v>127</v>
      </c>
      <c r="D79" t="s">
        <v>290</v>
      </c>
      <c r="E79">
        <v>125.97</v>
      </c>
      <c r="H79" t="s">
        <v>291</v>
      </c>
      <c r="I79">
        <v>31.41</v>
      </c>
      <c r="K79" t="s">
        <v>290</v>
      </c>
      <c r="L79">
        <v>33.19</v>
      </c>
      <c r="O79" t="s">
        <v>291</v>
      </c>
      <c r="P79">
        <v>17.73</v>
      </c>
      <c r="R79" t="s">
        <v>290</v>
      </c>
      <c r="S79">
        <v>10.93</v>
      </c>
    </row>
    <row r="80" spans="1:19" x14ac:dyDescent="0.25">
      <c r="A80" t="s">
        <v>329</v>
      </c>
      <c r="B80">
        <v>129.91999999999999</v>
      </c>
      <c r="D80" t="s">
        <v>328</v>
      </c>
      <c r="E80">
        <v>124.52</v>
      </c>
      <c r="H80" t="s">
        <v>329</v>
      </c>
      <c r="I80">
        <v>31.79</v>
      </c>
      <c r="K80" t="s">
        <v>328</v>
      </c>
      <c r="L80">
        <v>24.55</v>
      </c>
      <c r="O80" t="s">
        <v>329</v>
      </c>
      <c r="P80">
        <v>16.8</v>
      </c>
      <c r="R80" t="s">
        <v>328</v>
      </c>
      <c r="S80">
        <v>14.99</v>
      </c>
    </row>
    <row r="81" spans="1:19" x14ac:dyDescent="0.25">
      <c r="A81" t="s">
        <v>327</v>
      </c>
      <c r="B81">
        <v>129.12</v>
      </c>
      <c r="D81" t="s">
        <v>326</v>
      </c>
      <c r="E81">
        <v>130.6</v>
      </c>
      <c r="H81" t="s">
        <v>327</v>
      </c>
      <c r="I81">
        <v>30.88</v>
      </c>
      <c r="K81" t="s">
        <v>326</v>
      </c>
      <c r="L81">
        <v>31.59</v>
      </c>
      <c r="O81" t="s">
        <v>327</v>
      </c>
      <c r="P81">
        <v>16.34</v>
      </c>
      <c r="R81" t="s">
        <v>326</v>
      </c>
      <c r="S81">
        <v>13.62</v>
      </c>
    </row>
    <row r="82" spans="1:19" x14ac:dyDescent="0.25">
      <c r="A82" t="s">
        <v>325</v>
      </c>
      <c r="B82">
        <v>143.02000000000001</v>
      </c>
      <c r="D82" t="s">
        <v>324</v>
      </c>
      <c r="E82">
        <v>135.4</v>
      </c>
      <c r="H82" t="s">
        <v>325</v>
      </c>
      <c r="I82">
        <v>39.5</v>
      </c>
      <c r="K82" t="s">
        <v>324</v>
      </c>
      <c r="L82">
        <v>37.9</v>
      </c>
      <c r="O82" t="s">
        <v>325</v>
      </c>
      <c r="P82">
        <v>15.44</v>
      </c>
      <c r="R82" t="s">
        <v>324</v>
      </c>
      <c r="S82">
        <v>16.2</v>
      </c>
    </row>
    <row r="83" spans="1:19" x14ac:dyDescent="0.25">
      <c r="A83" t="s">
        <v>323</v>
      </c>
      <c r="B83">
        <v>127.84</v>
      </c>
      <c r="D83" t="s">
        <v>322</v>
      </c>
      <c r="E83">
        <v>127.58</v>
      </c>
      <c r="H83" t="s">
        <v>323</v>
      </c>
      <c r="I83">
        <v>27.54</v>
      </c>
      <c r="K83" t="s">
        <v>322</v>
      </c>
      <c r="L83">
        <v>25.11</v>
      </c>
      <c r="O83" t="s">
        <v>323</v>
      </c>
      <c r="P83">
        <v>16.34</v>
      </c>
      <c r="R83" t="s">
        <v>322</v>
      </c>
      <c r="S83">
        <v>14.07</v>
      </c>
    </row>
    <row r="84" spans="1:19" x14ac:dyDescent="0.25">
      <c r="A84" t="s">
        <v>321</v>
      </c>
      <c r="B84">
        <v>130.30000000000001</v>
      </c>
      <c r="D84" t="s">
        <v>320</v>
      </c>
      <c r="E84">
        <v>131.1</v>
      </c>
      <c r="H84" t="s">
        <v>321</v>
      </c>
      <c r="I84">
        <v>27.7</v>
      </c>
      <c r="K84" t="s">
        <v>320</v>
      </c>
      <c r="L84">
        <v>34.75</v>
      </c>
      <c r="O84" t="s">
        <v>321</v>
      </c>
      <c r="P84">
        <v>14.07</v>
      </c>
      <c r="R84" t="s">
        <v>320</v>
      </c>
      <c r="S84">
        <v>15.9</v>
      </c>
    </row>
    <row r="85" spans="1:19" x14ac:dyDescent="0.25">
      <c r="A85" t="s">
        <v>319</v>
      </c>
      <c r="B85">
        <v>118.72</v>
      </c>
      <c r="D85" t="s">
        <v>318</v>
      </c>
      <c r="E85">
        <v>129.4</v>
      </c>
      <c r="H85" t="s">
        <v>319</v>
      </c>
      <c r="I85">
        <v>42.26</v>
      </c>
      <c r="K85" t="s">
        <v>318</v>
      </c>
      <c r="L85">
        <v>32.69</v>
      </c>
      <c r="O85" t="s">
        <v>319</v>
      </c>
      <c r="P85">
        <v>17.73</v>
      </c>
      <c r="R85" t="s">
        <v>318</v>
      </c>
      <c r="S85">
        <v>13.63</v>
      </c>
    </row>
    <row r="86" spans="1:19" x14ac:dyDescent="0.25">
      <c r="A86" t="s">
        <v>317</v>
      </c>
      <c r="B86">
        <v>124.4</v>
      </c>
      <c r="D86" t="s">
        <v>316</v>
      </c>
      <c r="E86">
        <v>124.41</v>
      </c>
      <c r="H86" t="s">
        <v>317</v>
      </c>
      <c r="I86">
        <v>30.93</v>
      </c>
      <c r="K86" t="s">
        <v>316</v>
      </c>
      <c r="L86">
        <v>26.02</v>
      </c>
      <c r="O86" t="s">
        <v>317</v>
      </c>
      <c r="P86">
        <v>12.71</v>
      </c>
      <c r="R86" t="s">
        <v>316</v>
      </c>
      <c r="S86">
        <v>18.18</v>
      </c>
    </row>
    <row r="87" spans="1:19" x14ac:dyDescent="0.25">
      <c r="A87" t="s">
        <v>315</v>
      </c>
      <c r="B87">
        <v>120.72</v>
      </c>
      <c r="D87" t="s">
        <v>314</v>
      </c>
      <c r="E87">
        <v>122.2</v>
      </c>
      <c r="H87" t="s">
        <v>315</v>
      </c>
      <c r="I87">
        <v>23.37</v>
      </c>
      <c r="K87" t="s">
        <v>314</v>
      </c>
      <c r="L87">
        <v>22.02</v>
      </c>
      <c r="O87" t="s">
        <v>315</v>
      </c>
      <c r="P87">
        <v>11.8</v>
      </c>
      <c r="R87" t="s">
        <v>314</v>
      </c>
      <c r="S87">
        <v>13.2</v>
      </c>
    </row>
    <row r="88" spans="1:19" x14ac:dyDescent="0.25">
      <c r="A88" t="s">
        <v>313</v>
      </c>
      <c r="B88">
        <v>143.5</v>
      </c>
      <c r="D88" t="s">
        <v>312</v>
      </c>
      <c r="E88">
        <v>120.82</v>
      </c>
      <c r="H88" t="s">
        <v>313</v>
      </c>
      <c r="I88">
        <v>34.520000000000003</v>
      </c>
      <c r="K88" t="s">
        <v>312</v>
      </c>
      <c r="L88">
        <v>24.07</v>
      </c>
      <c r="O88" t="s">
        <v>313</v>
      </c>
      <c r="P88">
        <v>10.91</v>
      </c>
      <c r="R88" t="s">
        <v>312</v>
      </c>
      <c r="S88">
        <v>11.35</v>
      </c>
    </row>
    <row r="89" spans="1:19" x14ac:dyDescent="0.25">
      <c r="A89" t="s">
        <v>311</v>
      </c>
      <c r="B89">
        <v>143.55000000000001</v>
      </c>
      <c r="D89" t="s">
        <v>310</v>
      </c>
      <c r="E89">
        <v>118.26</v>
      </c>
      <c r="H89" t="s">
        <v>311</v>
      </c>
      <c r="I89">
        <v>25.44</v>
      </c>
      <c r="K89" t="s">
        <v>310</v>
      </c>
      <c r="L89">
        <v>18.66</v>
      </c>
      <c r="O89" t="s">
        <v>311</v>
      </c>
      <c r="P89">
        <v>10.93</v>
      </c>
      <c r="R89" t="s">
        <v>310</v>
      </c>
      <c r="S89">
        <v>13.65</v>
      </c>
    </row>
    <row r="90" spans="1:19" x14ac:dyDescent="0.25">
      <c r="A90" t="s">
        <v>309</v>
      </c>
      <c r="B90">
        <v>149.38999999999999</v>
      </c>
      <c r="D90" t="s">
        <v>308</v>
      </c>
      <c r="E90">
        <v>143.66999999999999</v>
      </c>
      <c r="H90" t="s">
        <v>309</v>
      </c>
      <c r="I90">
        <v>27.83</v>
      </c>
      <c r="K90" t="s">
        <v>308</v>
      </c>
      <c r="L90">
        <v>28.24</v>
      </c>
      <c r="O90" t="s">
        <v>309</v>
      </c>
      <c r="P90">
        <v>14.54</v>
      </c>
      <c r="R90" t="s">
        <v>308</v>
      </c>
      <c r="S90">
        <v>14.1</v>
      </c>
    </row>
    <row r="91" spans="1:19" x14ac:dyDescent="0.25">
      <c r="A91" t="s">
        <v>307</v>
      </c>
      <c r="B91">
        <v>136.21</v>
      </c>
      <c r="D91" t="s">
        <v>306</v>
      </c>
      <c r="E91">
        <v>133.76</v>
      </c>
      <c r="H91" t="s">
        <v>307</v>
      </c>
      <c r="I91">
        <v>32.44</v>
      </c>
      <c r="K91" t="s">
        <v>306</v>
      </c>
      <c r="L91">
        <v>30.96</v>
      </c>
      <c r="O91" t="s">
        <v>307</v>
      </c>
      <c r="P91">
        <v>15.09</v>
      </c>
      <c r="R91" t="s">
        <v>306</v>
      </c>
      <c r="S91">
        <v>12.27</v>
      </c>
    </row>
    <row r="92" spans="1:19" x14ac:dyDescent="0.25">
      <c r="A92" t="s">
        <v>305</v>
      </c>
      <c r="B92">
        <v>130.80000000000001</v>
      </c>
      <c r="D92" t="s">
        <v>304</v>
      </c>
      <c r="E92">
        <v>134.87</v>
      </c>
      <c r="H92" t="s">
        <v>305</v>
      </c>
      <c r="I92">
        <v>37.68</v>
      </c>
      <c r="K92" t="s">
        <v>304</v>
      </c>
      <c r="L92">
        <v>30.99</v>
      </c>
      <c r="O92" t="s">
        <v>305</v>
      </c>
      <c r="P92">
        <v>13.63</v>
      </c>
      <c r="R92" t="s">
        <v>304</v>
      </c>
      <c r="S92">
        <v>14.54</v>
      </c>
    </row>
    <row r="93" spans="1:19" x14ac:dyDescent="0.25">
      <c r="A93" t="s">
        <v>303</v>
      </c>
      <c r="B93">
        <v>126.78</v>
      </c>
      <c r="D93" t="s">
        <v>302</v>
      </c>
      <c r="E93">
        <v>121.23</v>
      </c>
      <c r="H93" t="s">
        <v>303</v>
      </c>
      <c r="I93">
        <v>31.34</v>
      </c>
      <c r="K93" t="s">
        <v>302</v>
      </c>
      <c r="L93">
        <v>26.82</v>
      </c>
      <c r="O93" t="s">
        <v>303</v>
      </c>
      <c r="P93">
        <v>15.44</v>
      </c>
      <c r="R93" t="s">
        <v>302</v>
      </c>
      <c r="S93">
        <v>14.07</v>
      </c>
    </row>
    <row r="94" spans="1:19" x14ac:dyDescent="0.25">
      <c r="A94" t="s">
        <v>301</v>
      </c>
      <c r="B94">
        <v>113.26</v>
      </c>
      <c r="D94" t="s">
        <v>300</v>
      </c>
      <c r="E94">
        <v>117.76</v>
      </c>
      <c r="H94" t="s">
        <v>301</v>
      </c>
      <c r="I94">
        <v>30.42</v>
      </c>
      <c r="K94" t="s">
        <v>300</v>
      </c>
      <c r="L94">
        <v>31.81</v>
      </c>
      <c r="O94" t="s">
        <v>301</v>
      </c>
      <c r="P94">
        <v>14.54</v>
      </c>
      <c r="R94" t="s">
        <v>300</v>
      </c>
      <c r="S94">
        <v>13.24</v>
      </c>
    </row>
    <row r="95" spans="1:19" x14ac:dyDescent="0.25">
      <c r="A95" t="s">
        <v>299</v>
      </c>
      <c r="B95">
        <v>128.55000000000001</v>
      </c>
      <c r="D95" t="s">
        <v>298</v>
      </c>
      <c r="E95">
        <v>126.45</v>
      </c>
      <c r="H95" t="s">
        <v>299</v>
      </c>
      <c r="I95">
        <v>34.5</v>
      </c>
      <c r="K95" t="s">
        <v>298</v>
      </c>
      <c r="L95">
        <v>32.25</v>
      </c>
      <c r="O95" t="s">
        <v>299</v>
      </c>
      <c r="P95">
        <v>16.8</v>
      </c>
      <c r="R95" t="s">
        <v>298</v>
      </c>
      <c r="S95">
        <v>18.64</v>
      </c>
    </row>
    <row r="96" spans="1:19" x14ac:dyDescent="0.25">
      <c r="A96" t="s">
        <v>297</v>
      </c>
      <c r="B96">
        <v>110.36</v>
      </c>
      <c r="D96" t="s">
        <v>296</v>
      </c>
      <c r="E96">
        <v>112.4</v>
      </c>
      <c r="H96" t="s">
        <v>297</v>
      </c>
      <c r="I96">
        <v>29.98</v>
      </c>
      <c r="K96" t="s">
        <v>296</v>
      </c>
      <c r="L96">
        <v>30.9</v>
      </c>
      <c r="O96" t="s">
        <v>297</v>
      </c>
      <c r="P96">
        <v>17.02</v>
      </c>
      <c r="R96" t="s">
        <v>296</v>
      </c>
      <c r="S96">
        <v>12.72</v>
      </c>
    </row>
    <row r="97" spans="1:19" x14ac:dyDescent="0.25">
      <c r="A97" t="s">
        <v>295</v>
      </c>
      <c r="B97">
        <v>129.84</v>
      </c>
      <c r="D97" t="s">
        <v>294</v>
      </c>
      <c r="E97">
        <v>130.94999999999999</v>
      </c>
      <c r="H97" t="s">
        <v>295</v>
      </c>
      <c r="I97">
        <v>27.73</v>
      </c>
      <c r="K97" t="s">
        <v>294</v>
      </c>
      <c r="L97">
        <v>22.72</v>
      </c>
      <c r="O97" t="s">
        <v>295</v>
      </c>
      <c r="P97">
        <v>16.8</v>
      </c>
      <c r="R97" t="s">
        <v>294</v>
      </c>
      <c r="S97">
        <v>12.29</v>
      </c>
    </row>
    <row r="98" spans="1:19" x14ac:dyDescent="0.25">
      <c r="A98" t="s">
        <v>293</v>
      </c>
      <c r="B98">
        <v>110.32</v>
      </c>
      <c r="D98" t="s">
        <v>292</v>
      </c>
      <c r="E98">
        <v>117.52</v>
      </c>
      <c r="H98" t="s">
        <v>293</v>
      </c>
      <c r="I98">
        <v>24.52</v>
      </c>
      <c r="K98" t="s">
        <v>292</v>
      </c>
      <c r="L98">
        <v>21.46</v>
      </c>
      <c r="O98" t="s">
        <v>293</v>
      </c>
      <c r="P98">
        <v>12.26</v>
      </c>
      <c r="R98" t="s">
        <v>292</v>
      </c>
      <c r="S98">
        <v>11.35</v>
      </c>
    </row>
    <row r="99" spans="1:19" x14ac:dyDescent="0.25">
      <c r="A99" t="s">
        <v>291</v>
      </c>
      <c r="B99">
        <v>127.63</v>
      </c>
      <c r="D99" t="s">
        <v>290</v>
      </c>
      <c r="E99">
        <v>128.77000000000001</v>
      </c>
      <c r="H99" t="s">
        <v>291</v>
      </c>
      <c r="I99">
        <v>32.29</v>
      </c>
      <c r="K99" t="s">
        <v>290</v>
      </c>
      <c r="L99">
        <v>30.58</v>
      </c>
      <c r="O99" t="s">
        <v>291</v>
      </c>
      <c r="P99">
        <v>17.260000000000002</v>
      </c>
      <c r="R99" t="s">
        <v>290</v>
      </c>
      <c r="S99">
        <v>14.99</v>
      </c>
    </row>
  </sheetData>
  <mergeCells count="20">
    <mergeCell ref="F3:F4"/>
    <mergeCell ref="J3:J4"/>
    <mergeCell ref="M3:M4"/>
    <mergeCell ref="Q3:Q4"/>
    <mergeCell ref="T3:T4"/>
    <mergeCell ref="C38:C39"/>
    <mergeCell ref="F38:F39"/>
    <mergeCell ref="J38:J39"/>
    <mergeCell ref="M38:M39"/>
    <mergeCell ref="Q38:Q39"/>
    <mergeCell ref="A1:T1"/>
    <mergeCell ref="A36:T36"/>
    <mergeCell ref="A37:F37"/>
    <mergeCell ref="H37:M37"/>
    <mergeCell ref="O37:T37"/>
    <mergeCell ref="T38:T39"/>
    <mergeCell ref="A2:F2"/>
    <mergeCell ref="H2:M2"/>
    <mergeCell ref="O2:T2"/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B9E9-D33F-4E19-A319-952DE9829CD9}">
  <dimension ref="A1:C17"/>
  <sheetViews>
    <sheetView workbookViewId="0">
      <selection activeCell="G33" sqref="G33"/>
    </sheetView>
  </sheetViews>
  <sheetFormatPr defaultRowHeight="15" x14ac:dyDescent="0.25"/>
  <sheetData>
    <row r="1" spans="1:3" x14ac:dyDescent="0.25">
      <c r="B1" s="75" t="s">
        <v>26</v>
      </c>
      <c r="C1" s="75" t="s">
        <v>27</v>
      </c>
    </row>
    <row r="2" spans="1:3" x14ac:dyDescent="0.25">
      <c r="B2" s="76"/>
      <c r="C2" s="76"/>
    </row>
    <row r="3" spans="1:3" x14ac:dyDescent="0.25">
      <c r="A3" s="77" t="s">
        <v>0</v>
      </c>
      <c r="B3" s="7">
        <v>0</v>
      </c>
      <c r="C3" s="7">
        <v>19</v>
      </c>
    </row>
    <row r="4" spans="1:3" x14ac:dyDescent="0.25">
      <c r="A4" s="77"/>
      <c r="B4" s="7">
        <v>0</v>
      </c>
      <c r="C4" s="8">
        <v>12</v>
      </c>
    </row>
    <row r="5" spans="1:3" x14ac:dyDescent="0.25">
      <c r="A5" s="77" t="s">
        <v>25</v>
      </c>
      <c r="B5" s="4">
        <v>1</v>
      </c>
      <c r="C5" s="4">
        <v>26</v>
      </c>
    </row>
    <row r="6" spans="1:3" x14ac:dyDescent="0.25">
      <c r="A6" s="77"/>
      <c r="B6" s="4">
        <v>0</v>
      </c>
      <c r="C6" s="4">
        <v>52</v>
      </c>
    </row>
    <row r="7" spans="1:3" x14ac:dyDescent="0.25">
      <c r="A7" s="77"/>
      <c r="B7" s="4">
        <v>14</v>
      </c>
      <c r="C7" s="4">
        <v>121</v>
      </c>
    </row>
    <row r="8" spans="1:3" x14ac:dyDescent="0.25">
      <c r="A8" s="77"/>
      <c r="B8" s="4">
        <v>11</v>
      </c>
      <c r="C8" s="4">
        <v>111</v>
      </c>
    </row>
    <row r="9" spans="1:3" x14ac:dyDescent="0.25">
      <c r="A9" s="77"/>
      <c r="B9" s="4">
        <v>0</v>
      </c>
      <c r="C9" s="4">
        <v>11</v>
      </c>
    </row>
    <row r="10" spans="1:3" x14ac:dyDescent="0.25">
      <c r="A10" s="9" t="s">
        <v>28</v>
      </c>
      <c r="B10" s="4">
        <v>4</v>
      </c>
      <c r="C10" s="4">
        <v>51</v>
      </c>
    </row>
    <row r="11" spans="1:3" x14ac:dyDescent="0.25">
      <c r="A11" s="77" t="s">
        <v>29</v>
      </c>
      <c r="B11" s="4">
        <v>0</v>
      </c>
      <c r="C11" s="4">
        <v>31</v>
      </c>
    </row>
    <row r="12" spans="1:3" x14ac:dyDescent="0.25">
      <c r="A12" s="77"/>
      <c r="B12" s="4">
        <v>1</v>
      </c>
      <c r="C12" s="4">
        <v>66</v>
      </c>
    </row>
    <row r="13" spans="1:3" x14ac:dyDescent="0.25">
      <c r="A13" s="77"/>
      <c r="B13" s="4">
        <v>6</v>
      </c>
      <c r="C13" s="4">
        <v>45</v>
      </c>
    </row>
    <row r="14" spans="1:3" x14ac:dyDescent="0.25">
      <c r="A14" s="77"/>
      <c r="B14" s="4">
        <v>2</v>
      </c>
      <c r="C14" s="4">
        <v>56</v>
      </c>
    </row>
    <row r="15" spans="1:3" x14ac:dyDescent="0.25">
      <c r="A15" s="74" t="s">
        <v>30</v>
      </c>
      <c r="B15" s="5">
        <v>2</v>
      </c>
      <c r="C15" s="5">
        <v>33</v>
      </c>
    </row>
    <row r="16" spans="1:3" x14ac:dyDescent="0.25">
      <c r="A16" s="74"/>
      <c r="B16" s="10">
        <v>1</v>
      </c>
      <c r="C16" s="11">
        <v>20</v>
      </c>
    </row>
    <row r="17" spans="1:3" x14ac:dyDescent="0.25">
      <c r="A17" s="74"/>
      <c r="B17" s="10">
        <v>0</v>
      </c>
      <c r="C17" s="11">
        <v>15</v>
      </c>
    </row>
  </sheetData>
  <mergeCells count="6">
    <mergeCell ref="A15:A17"/>
    <mergeCell ref="B1:B2"/>
    <mergeCell ref="C1:C2"/>
    <mergeCell ref="A3:A4"/>
    <mergeCell ref="A5:A9"/>
    <mergeCell ref="A11:A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F3D9-C9C9-49E2-B4AF-A56139C817CD}">
  <dimension ref="A1:AR77"/>
  <sheetViews>
    <sheetView workbookViewId="0">
      <selection activeCell="M47" sqref="M47"/>
    </sheetView>
  </sheetViews>
  <sheetFormatPr defaultRowHeight="15" x14ac:dyDescent="0.25"/>
  <sheetData>
    <row r="1" spans="1:44" x14ac:dyDescent="0.25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O1" s="73" t="s">
        <v>48</v>
      </c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</row>
    <row r="2" spans="1:44" x14ac:dyDescent="0.25">
      <c r="A2" s="78" t="s">
        <v>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O2" s="15" t="s">
        <v>37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44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32</v>
      </c>
      <c r="K3" s="12" t="s">
        <v>33</v>
      </c>
      <c r="L3" s="12" t="s">
        <v>34</v>
      </c>
      <c r="M3" s="12" t="s">
        <v>35</v>
      </c>
      <c r="O3" s="16" t="s">
        <v>2</v>
      </c>
      <c r="P3" s="16" t="s">
        <v>38</v>
      </c>
      <c r="Q3" s="16" t="s">
        <v>4</v>
      </c>
      <c r="R3" s="16" t="s">
        <v>5</v>
      </c>
      <c r="S3" s="16" t="s">
        <v>7</v>
      </c>
      <c r="T3" s="16" t="s">
        <v>9</v>
      </c>
      <c r="U3" s="16" t="s">
        <v>11</v>
      </c>
      <c r="V3" s="16" t="s">
        <v>12</v>
      </c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46</v>
      </c>
      <c r="AE3" s="16" t="s">
        <v>47</v>
      </c>
      <c r="AG3" s="79" t="s">
        <v>49</v>
      </c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</row>
    <row r="4" spans="1:44" x14ac:dyDescent="0.25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0</v>
      </c>
      <c r="AE4" s="17">
        <v>0</v>
      </c>
      <c r="AG4">
        <v>0.46035882816287532</v>
      </c>
      <c r="AH4">
        <v>2.7474459091755388E-2</v>
      </c>
      <c r="AI4">
        <v>0.63219909143777697</v>
      </c>
      <c r="AJ4">
        <v>0.41607665389415327</v>
      </c>
      <c r="AK4">
        <v>0.30375782621349945</v>
      </c>
      <c r="AL4">
        <v>0.71226734003416103</v>
      </c>
      <c r="AM4">
        <v>0.81611774090724121</v>
      </c>
      <c r="AN4">
        <v>0.81617026778842872</v>
      </c>
      <c r="AO4">
        <v>0.96523897375827683</v>
      </c>
      <c r="AP4">
        <v>3.5330202818016465E-2</v>
      </c>
      <c r="AQ4">
        <v>0.54677205666305451</v>
      </c>
      <c r="AR4">
        <v>0.81426395262379681</v>
      </c>
    </row>
    <row r="5" spans="1:44" x14ac:dyDescent="0.25">
      <c r="A5" s="13">
        <v>9.7222000000000003E-2</v>
      </c>
      <c r="B5" s="13">
        <v>0.11264399999999999</v>
      </c>
      <c r="C5" s="13">
        <v>6.0879999999999997E-3</v>
      </c>
      <c r="D5" s="13">
        <v>3.9542000000000001E-2</v>
      </c>
      <c r="E5" s="13">
        <v>5.9558E-2</v>
      </c>
      <c r="F5" s="13">
        <v>7.4561000000000002E-2</v>
      </c>
      <c r="G5" s="13">
        <v>2.3678000000000001E-2</v>
      </c>
      <c r="H5" s="13">
        <v>1.3048000000000001E-2</v>
      </c>
      <c r="I5" s="13">
        <v>3.2231999999999997E-2</v>
      </c>
      <c r="J5" s="13">
        <v>1.6290727000000001E-2</v>
      </c>
      <c r="K5" s="13">
        <v>2.6159333999999999E-2</v>
      </c>
      <c r="L5" s="13">
        <v>4.6511627999999999E-2</v>
      </c>
      <c r="M5" s="13">
        <v>5.8011050000000002E-2</v>
      </c>
      <c r="O5" s="17">
        <v>2.4783861671469742E-2</v>
      </c>
      <c r="P5" s="17">
        <v>2.6252983293556086E-2</v>
      </c>
      <c r="Q5" s="17">
        <v>9.9009900990099011E-3</v>
      </c>
      <c r="R5" s="17">
        <v>0.10299401197604791</v>
      </c>
      <c r="S5" s="17">
        <v>0</v>
      </c>
      <c r="T5" s="17">
        <v>6.0889929742388757E-2</v>
      </c>
      <c r="U5" s="17">
        <v>0.32918395573997233</v>
      </c>
      <c r="V5" s="17">
        <v>0.18018018018018017</v>
      </c>
      <c r="W5" s="17">
        <v>1.5714285714285715E-2</v>
      </c>
      <c r="X5" s="17">
        <v>0.15370705244122965</v>
      </c>
      <c r="Y5" s="17">
        <v>3.9506172839506172E-2</v>
      </c>
      <c r="Z5" s="17">
        <v>1.4962593516209476E-2</v>
      </c>
      <c r="AA5" s="17">
        <v>1.8329938900203666E-2</v>
      </c>
      <c r="AB5" s="17">
        <v>3.8914027149321267E-2</v>
      </c>
      <c r="AC5" s="17">
        <v>1.3227513227513227E-3</v>
      </c>
      <c r="AD5" s="17">
        <v>3.1007751937984496E-3</v>
      </c>
      <c r="AE5" s="17">
        <v>5.116796440489433E-2</v>
      </c>
      <c r="AG5">
        <v>0.9065772655630675</v>
      </c>
      <c r="AH5">
        <v>0.65623885609036148</v>
      </c>
      <c r="AI5">
        <v>0.51312676462417828</v>
      </c>
      <c r="AJ5">
        <v>0.38322353136800869</v>
      </c>
      <c r="AK5">
        <v>3.6896194494122292E-2</v>
      </c>
      <c r="AL5">
        <v>0.61191643125350037</v>
      </c>
      <c r="AM5">
        <v>0.19542316467593246</v>
      </c>
      <c r="AN5">
        <v>0.44285589342997111</v>
      </c>
      <c r="AO5">
        <v>0.9053059394567553</v>
      </c>
      <c r="AP5">
        <v>0.61215838951572232</v>
      </c>
      <c r="AQ5">
        <v>0.86722374878782471</v>
      </c>
      <c r="AR5">
        <v>0.66319243962692287</v>
      </c>
    </row>
    <row r="6" spans="1:44" x14ac:dyDescent="0.25">
      <c r="A6" s="13">
        <v>0.17968799999999999</v>
      </c>
      <c r="B6" s="13">
        <v>0.248276</v>
      </c>
      <c r="C6" s="13">
        <v>5.0989E-2</v>
      </c>
      <c r="D6" s="13">
        <v>6.8195000000000006E-2</v>
      </c>
      <c r="E6" s="13">
        <v>6.3400999999999999E-2</v>
      </c>
      <c r="F6" s="13">
        <v>0.114035</v>
      </c>
      <c r="G6" s="13">
        <v>4.4988E-2</v>
      </c>
      <c r="H6" s="13">
        <v>4.4734000000000003E-2</v>
      </c>
      <c r="I6" s="13">
        <v>0.15632599999999999</v>
      </c>
      <c r="J6" s="13">
        <v>0.229323308</v>
      </c>
      <c r="K6" s="13">
        <v>5.8263970999999998E-2</v>
      </c>
      <c r="L6" s="13">
        <v>9.9365751000000002E-2</v>
      </c>
      <c r="M6" s="13">
        <v>0.121546961</v>
      </c>
      <c r="O6" s="17">
        <v>2.9971181556195964E-2</v>
      </c>
      <c r="P6" s="17">
        <v>6.2848050914876691E-2</v>
      </c>
      <c r="Q6" s="17">
        <v>0.19801980198019803</v>
      </c>
      <c r="R6" s="17">
        <v>0.31137724550898205</v>
      </c>
      <c r="S6" s="17">
        <v>2.6812918951858621E-2</v>
      </c>
      <c r="T6" s="17">
        <v>0.23243559718969556</v>
      </c>
      <c r="U6" s="17">
        <v>0.39280774550484093</v>
      </c>
      <c r="V6" s="17">
        <v>0.28828828828828829</v>
      </c>
      <c r="W6" s="17">
        <v>3.1428571428571431E-2</v>
      </c>
      <c r="X6" s="17">
        <v>0.24412296564195299</v>
      </c>
      <c r="Y6" s="17">
        <v>0.18024691358024691</v>
      </c>
      <c r="Z6" s="17">
        <v>7.2319201995012475E-2</v>
      </c>
      <c r="AA6" s="17">
        <v>2.9531568228105907E-2</v>
      </c>
      <c r="AB6" s="17">
        <v>0.1330316742081448</v>
      </c>
      <c r="AC6" s="17">
        <v>1.8518518518518517E-2</v>
      </c>
      <c r="AD6" s="17">
        <v>7.441860465116279E-2</v>
      </c>
      <c r="AE6" s="17">
        <v>9.7886540600667413E-2</v>
      </c>
      <c r="AG6">
        <v>0.55089599268290912</v>
      </c>
      <c r="AH6">
        <v>0.10118445071084636</v>
      </c>
      <c r="AI6">
        <v>9.2928932071768333E-2</v>
      </c>
      <c r="AJ6">
        <v>0.17609870895057911</v>
      </c>
      <c r="AK6">
        <v>0.34661374938525991</v>
      </c>
      <c r="AL6">
        <v>0.33263784143269692</v>
      </c>
      <c r="AM6">
        <v>0.65894427688512014</v>
      </c>
      <c r="AN6">
        <v>0.95673797658452031</v>
      </c>
      <c r="AO6">
        <v>0.20413945112382337</v>
      </c>
      <c r="AP6">
        <v>0.3160804411314333</v>
      </c>
      <c r="AQ6">
        <v>0.17692710156050329</v>
      </c>
      <c r="AR6">
        <v>0.35662787187854705</v>
      </c>
    </row>
    <row r="7" spans="1:44" x14ac:dyDescent="0.25">
      <c r="A7" s="13">
        <v>0.184028</v>
      </c>
      <c r="B7" s="13">
        <v>0.26494299999999998</v>
      </c>
      <c r="C7" s="13">
        <v>5.7839000000000002E-2</v>
      </c>
      <c r="D7" s="13">
        <v>7.3352000000000001E-2</v>
      </c>
      <c r="E7" s="13">
        <v>9.2218999999999995E-2</v>
      </c>
      <c r="F7" s="13">
        <v>0.15296100000000001</v>
      </c>
      <c r="G7" s="13">
        <v>6.5508999999999998E-2</v>
      </c>
      <c r="H7" s="13">
        <v>8.7605000000000002E-2</v>
      </c>
      <c r="I7" s="13">
        <v>0.275584</v>
      </c>
      <c r="J7" s="13">
        <v>0.33583959899999999</v>
      </c>
      <c r="K7" s="13">
        <v>0.181926278</v>
      </c>
      <c r="L7" s="13">
        <v>0.13107822399999999</v>
      </c>
      <c r="M7" s="13">
        <v>0.17955801099999999</v>
      </c>
      <c r="O7" s="17">
        <v>6.6858789625360224E-2</v>
      </c>
      <c r="P7" s="17">
        <v>8.9896579156722362E-2</v>
      </c>
      <c r="Q7" s="17">
        <v>0.27062706270627063</v>
      </c>
      <c r="R7" s="17">
        <v>0.50419161676646707</v>
      </c>
      <c r="S7" s="17">
        <v>7.9219987812309572E-2</v>
      </c>
      <c r="T7" s="17">
        <v>0.24180327868852458</v>
      </c>
      <c r="U7" s="17">
        <v>0.70539419087136934</v>
      </c>
      <c r="V7" s="17">
        <v>0.33108108108108109</v>
      </c>
      <c r="W7" s="17">
        <v>5.8571428571428573E-2</v>
      </c>
      <c r="X7" s="17">
        <v>0.45207956600361665</v>
      </c>
      <c r="Y7" s="17">
        <v>0.25679012345679014</v>
      </c>
      <c r="Z7" s="17">
        <v>9.3516209476309231E-2</v>
      </c>
      <c r="AA7" s="17">
        <v>6.1099796334012219E-2</v>
      </c>
      <c r="AB7" s="17">
        <v>0.17918552036199095</v>
      </c>
      <c r="AC7" s="17">
        <v>3.3068783068783067E-2</v>
      </c>
      <c r="AD7" s="17">
        <v>0.13488372093023257</v>
      </c>
      <c r="AE7" s="17">
        <v>0.12791991101223582</v>
      </c>
      <c r="AG7">
        <v>0.58908865344129835</v>
      </c>
      <c r="AH7">
        <v>0.12397241090158406</v>
      </c>
      <c r="AI7">
        <v>0.425259038418493</v>
      </c>
      <c r="AJ7">
        <v>0.32784603389020894</v>
      </c>
      <c r="AK7">
        <v>0.27743343825119149</v>
      </c>
      <c r="AL7">
        <v>0.78959948952141157</v>
      </c>
      <c r="AM7">
        <v>5.6000410066212147E-2</v>
      </c>
      <c r="AN7">
        <v>0.22688771486293746</v>
      </c>
      <c r="AO7">
        <v>0.63532109153211136</v>
      </c>
      <c r="AP7">
        <v>0.85454262945952764</v>
      </c>
      <c r="AQ7">
        <v>0.58807080556766356</v>
      </c>
      <c r="AR7">
        <v>0.34383045178619265</v>
      </c>
    </row>
    <row r="8" spans="1:44" x14ac:dyDescent="0.25">
      <c r="A8" s="13">
        <v>0.18836800000000001</v>
      </c>
      <c r="B8" s="13">
        <v>0.31091999999999997</v>
      </c>
      <c r="C8" s="13">
        <v>9.8934999999999995E-2</v>
      </c>
      <c r="D8" s="13">
        <v>8.9398000000000005E-2</v>
      </c>
      <c r="E8" s="13">
        <v>0.11239200000000001</v>
      </c>
      <c r="F8" s="13">
        <v>0.15899099999999999</v>
      </c>
      <c r="G8" s="13">
        <v>0.123125</v>
      </c>
      <c r="H8" s="13">
        <v>0.14165900000000001</v>
      </c>
      <c r="I8" s="13">
        <v>0.32634999999999997</v>
      </c>
      <c r="J8" s="13">
        <v>0.56892230600000004</v>
      </c>
      <c r="K8" s="13">
        <v>0.21521997600000001</v>
      </c>
      <c r="L8" s="13">
        <v>0.150105708</v>
      </c>
      <c r="M8" s="13">
        <v>0.18784530399999999</v>
      </c>
      <c r="O8" s="17">
        <v>7.0893371757925067E-2</v>
      </c>
      <c r="P8" s="17">
        <v>0.17820206841686556</v>
      </c>
      <c r="Q8" s="17">
        <v>0.69306930693069302</v>
      </c>
      <c r="R8" s="17">
        <v>0.51736526946107786</v>
      </c>
      <c r="S8" s="17">
        <v>9.384521633150518E-2</v>
      </c>
      <c r="T8" s="17">
        <v>0.25526932084309134</v>
      </c>
      <c r="U8" s="17">
        <v>0.78976486860304285</v>
      </c>
      <c r="V8" s="17">
        <v>1</v>
      </c>
      <c r="W8" s="17">
        <v>7.571428571428572E-2</v>
      </c>
      <c r="X8" s="17">
        <v>0.52983725135623871</v>
      </c>
      <c r="Y8" s="17">
        <v>0.35432098765432096</v>
      </c>
      <c r="Z8" s="17">
        <v>0.14214463840399003</v>
      </c>
      <c r="AA8" s="17">
        <v>0.10896130346232179</v>
      </c>
      <c r="AB8" s="17">
        <v>0.21357466063348415</v>
      </c>
      <c r="AC8" s="17">
        <v>4.2328042328042326E-2</v>
      </c>
      <c r="AD8" s="17">
        <v>0.34728682170542635</v>
      </c>
      <c r="AE8" s="17">
        <v>0.27141268075639602</v>
      </c>
      <c r="AG8">
        <v>0.77917988947281658</v>
      </c>
      <c r="AH8">
        <v>0.171982420785322</v>
      </c>
      <c r="AI8">
        <v>0.21513030408003531</v>
      </c>
      <c r="AJ8">
        <v>0.36545198014927482</v>
      </c>
      <c r="AK8">
        <v>0.89847346377515624</v>
      </c>
      <c r="AL8">
        <v>7.3125924752950322E-2</v>
      </c>
      <c r="AM8">
        <v>6.6783944581245036E-2</v>
      </c>
      <c r="AN8">
        <v>0.40909659398040366</v>
      </c>
      <c r="AO8">
        <v>0.6813820905831246</v>
      </c>
      <c r="AP8">
        <v>9.2276391876075392E-2</v>
      </c>
      <c r="AQ8">
        <v>0.76371793183956893</v>
      </c>
      <c r="AR8">
        <v>0.11696792965320757</v>
      </c>
    </row>
    <row r="9" spans="1:44" x14ac:dyDescent="0.25">
      <c r="A9" s="13">
        <v>0.22569400000000001</v>
      </c>
      <c r="B9" s="13">
        <v>0.33505699999999999</v>
      </c>
      <c r="C9" s="13">
        <v>0.13394200000000001</v>
      </c>
      <c r="D9" s="13">
        <v>8.9970999999999995E-2</v>
      </c>
      <c r="E9" s="13">
        <v>0.151777</v>
      </c>
      <c r="F9" s="13">
        <v>0.16447400000000001</v>
      </c>
      <c r="G9" s="13">
        <v>0.188635</v>
      </c>
      <c r="H9" s="13">
        <v>0.15004700000000001</v>
      </c>
      <c r="I9" s="13">
        <v>0.39081399999999999</v>
      </c>
      <c r="J9" s="13">
        <v>0.62280701800000005</v>
      </c>
      <c r="K9" s="13">
        <v>0.293697979</v>
      </c>
      <c r="L9" s="13">
        <v>0.20295983100000001</v>
      </c>
      <c r="M9" s="13">
        <v>0.24033149200000001</v>
      </c>
      <c r="O9" s="17">
        <v>8.2420749279538907E-2</v>
      </c>
      <c r="P9" s="17">
        <v>0.1917263325377884</v>
      </c>
      <c r="Q9" s="17">
        <v>0.69636963696369636</v>
      </c>
      <c r="R9" s="17">
        <v>0.53173652694610773</v>
      </c>
      <c r="S9" s="17">
        <v>0.12004875076173065</v>
      </c>
      <c r="T9" s="17">
        <v>0.31498829039812648</v>
      </c>
      <c r="U9" s="17">
        <v>1</v>
      </c>
      <c r="V9" s="17"/>
      <c r="W9" s="17">
        <v>0.14714285714285713</v>
      </c>
      <c r="X9" s="17">
        <v>0.56238698010849908</v>
      </c>
      <c r="Y9" s="17">
        <v>0.37777777777777777</v>
      </c>
      <c r="Z9" s="17">
        <v>0.19950124688279303</v>
      </c>
      <c r="AA9" s="17">
        <v>0.15376782077393075</v>
      </c>
      <c r="AB9" s="17">
        <v>0.29049773755656111</v>
      </c>
      <c r="AC9" s="17">
        <v>0.10846560846560846</v>
      </c>
      <c r="AD9" s="17">
        <v>0.4263565891472868</v>
      </c>
      <c r="AE9" s="17">
        <v>0.27808676307007785</v>
      </c>
      <c r="AG9">
        <v>0.35789246599864388</v>
      </c>
      <c r="AH9">
        <v>0.59230402669982485</v>
      </c>
      <c r="AI9">
        <v>0.21899595839837016</v>
      </c>
      <c r="AJ9">
        <v>0.36197139261492406</v>
      </c>
      <c r="AK9">
        <v>0.5623255525163845</v>
      </c>
      <c r="AL9">
        <v>0.97147185637628042</v>
      </c>
      <c r="AM9">
        <v>0.77340121475293488</v>
      </c>
      <c r="AN9">
        <v>0.75992040606954858</v>
      </c>
      <c r="AO9">
        <v>0.25133352453461122</v>
      </c>
      <c r="AP9">
        <v>0.73337233220954634</v>
      </c>
      <c r="AQ9">
        <v>0.94728679173483654</v>
      </c>
      <c r="AR9">
        <v>0.25218815149218432</v>
      </c>
    </row>
    <row r="10" spans="1:44" x14ac:dyDescent="0.25">
      <c r="A10" s="13">
        <v>0.23003499999999999</v>
      </c>
      <c r="B10" s="13">
        <v>0.34482800000000002</v>
      </c>
      <c r="C10" s="13">
        <v>0.15981699999999999</v>
      </c>
      <c r="D10" s="13">
        <v>0.101433</v>
      </c>
      <c r="E10" s="13">
        <v>0.15754099999999999</v>
      </c>
      <c r="F10" s="13">
        <v>0.236294</v>
      </c>
      <c r="G10" s="13">
        <v>0.19336999999999999</v>
      </c>
      <c r="H10" s="13">
        <v>0.16961799999999999</v>
      </c>
      <c r="I10" s="13">
        <v>0.45124900000000001</v>
      </c>
      <c r="J10" s="13">
        <v>0.64035087700000004</v>
      </c>
      <c r="K10" s="13">
        <v>0.31391201000000002</v>
      </c>
      <c r="L10" s="13">
        <v>0.23255814</v>
      </c>
      <c r="M10" s="13">
        <v>0.25966850800000002</v>
      </c>
      <c r="O10" s="17">
        <v>8.7608069164265126E-2</v>
      </c>
      <c r="P10" s="17">
        <v>0.20445505171042164</v>
      </c>
      <c r="Q10" s="17">
        <v>0.80198019801980203</v>
      </c>
      <c r="R10" s="17">
        <v>0.59401197604790423</v>
      </c>
      <c r="S10" s="17">
        <v>0.16453382084095064</v>
      </c>
      <c r="T10" s="17">
        <v>0.32142857142857145</v>
      </c>
      <c r="U10" s="17"/>
      <c r="V10" s="17"/>
      <c r="W10" s="17">
        <v>0.21571428571428572</v>
      </c>
      <c r="X10" s="17">
        <v>0.64556962025316456</v>
      </c>
      <c r="Y10" s="17">
        <v>0.47407407407407409</v>
      </c>
      <c r="Z10" s="17">
        <v>0.21446384039900249</v>
      </c>
      <c r="AA10" s="17">
        <v>0.37474541751527496</v>
      </c>
      <c r="AB10" s="17">
        <v>0.42262443438914027</v>
      </c>
      <c r="AC10" s="17">
        <v>0.14947089947089948</v>
      </c>
      <c r="AD10" s="17">
        <v>0.4449612403100775</v>
      </c>
      <c r="AE10" s="17">
        <v>0.32480533926585092</v>
      </c>
      <c r="AG10">
        <v>0.48349057002272933</v>
      </c>
      <c r="AH10">
        <v>0.98599611994006764</v>
      </c>
      <c r="AI10">
        <v>0.68159373275592505</v>
      </c>
      <c r="AJ10">
        <v>0.65955685486659577</v>
      </c>
      <c r="AK10">
        <v>0.5686719355707589</v>
      </c>
      <c r="AL10">
        <v>0.6729452891969594</v>
      </c>
      <c r="AM10">
        <v>3.6056133986108518E-2</v>
      </c>
      <c r="AN10">
        <v>0.6005191229482012</v>
      </c>
      <c r="AO10">
        <v>0.56418944442652719</v>
      </c>
      <c r="AP10">
        <v>0.58855077940831324</v>
      </c>
      <c r="AQ10">
        <v>0.55264800717689289</v>
      </c>
      <c r="AR10">
        <v>0.48914621080756648</v>
      </c>
    </row>
    <row r="11" spans="1:44" x14ac:dyDescent="0.25">
      <c r="A11" s="13">
        <v>0.28906300000000001</v>
      </c>
      <c r="B11" s="13">
        <v>0.35114899999999999</v>
      </c>
      <c r="C11" s="13">
        <v>0.20091300000000001</v>
      </c>
      <c r="D11" s="13">
        <v>0.105444</v>
      </c>
      <c r="E11" s="13">
        <v>0.175793</v>
      </c>
      <c r="F11" s="13">
        <v>0.25383800000000001</v>
      </c>
      <c r="G11" s="13">
        <v>0.19731599999999999</v>
      </c>
      <c r="H11" s="13">
        <v>0.22833200000000001</v>
      </c>
      <c r="I11" s="13">
        <v>0.54552800000000001</v>
      </c>
      <c r="J11" s="13">
        <v>0.85839599</v>
      </c>
      <c r="K11" s="13">
        <v>0.378121284</v>
      </c>
      <c r="L11" s="13">
        <v>0.25052854099999999</v>
      </c>
      <c r="M11" s="13">
        <v>0.31215469600000001</v>
      </c>
      <c r="O11" s="17">
        <v>0.10605187319884726</v>
      </c>
      <c r="P11" s="17">
        <v>0.20763723150357996</v>
      </c>
      <c r="Q11" s="17">
        <v>0.84488448844884489</v>
      </c>
      <c r="R11" s="17">
        <v>0.65149700598802396</v>
      </c>
      <c r="S11" s="17">
        <v>0.21267519804996954</v>
      </c>
      <c r="T11" s="17">
        <v>0.32435597189695553</v>
      </c>
      <c r="U11" s="17"/>
      <c r="V11" s="17"/>
      <c r="W11" s="17">
        <v>0.56857142857142862</v>
      </c>
      <c r="X11" s="17">
        <v>0.65461121157323687</v>
      </c>
      <c r="Y11" s="17">
        <v>0.47901234567901235</v>
      </c>
      <c r="Z11" s="17">
        <v>0.22319201995012469</v>
      </c>
      <c r="AA11" s="17">
        <v>0.39613034623217924</v>
      </c>
      <c r="AB11" s="17">
        <v>0.62895927601809953</v>
      </c>
      <c r="AC11" s="17">
        <v>0.17195767195767195</v>
      </c>
      <c r="AD11" s="17">
        <v>0.53798449612403099</v>
      </c>
      <c r="AE11" s="17">
        <v>0.39710789766407117</v>
      </c>
      <c r="AG11">
        <v>0.64445644043017847</v>
      </c>
      <c r="AH11">
        <v>0.37890882930346292</v>
      </c>
      <c r="AI11">
        <v>0.21917679599739825</v>
      </c>
      <c r="AJ11">
        <v>3.280395605043418E-2</v>
      </c>
      <c r="AK11">
        <v>0.10284602003658716</v>
      </c>
      <c r="AL11">
        <v>0.51111984145381806</v>
      </c>
      <c r="AM11">
        <v>0.18578557921644845</v>
      </c>
      <c r="AN11">
        <v>0.82164503389814214</v>
      </c>
      <c r="AO11">
        <v>0.24709681780183557</v>
      </c>
      <c r="AP11">
        <v>0.6994242144044206</v>
      </c>
      <c r="AQ11">
        <v>0.6611803848946981</v>
      </c>
      <c r="AR11">
        <v>0.87883359525579086</v>
      </c>
    </row>
    <row r="12" spans="1:44" x14ac:dyDescent="0.25">
      <c r="A12" s="13">
        <v>0.28906300000000001</v>
      </c>
      <c r="B12" s="13">
        <v>0.432759</v>
      </c>
      <c r="C12" s="13">
        <v>0.20852399999999999</v>
      </c>
      <c r="D12" s="13">
        <v>0.122063</v>
      </c>
      <c r="E12" s="13">
        <v>0.18731999999999999</v>
      </c>
      <c r="F12" s="13">
        <v>0.25986799999999999</v>
      </c>
      <c r="G12" s="13">
        <v>0.21625900000000001</v>
      </c>
      <c r="H12" s="13">
        <v>0.28052199999999999</v>
      </c>
      <c r="I12" s="13">
        <v>0.57695399999999997</v>
      </c>
      <c r="J12" s="13">
        <v>1</v>
      </c>
      <c r="K12" s="13">
        <v>0.43043995200000001</v>
      </c>
      <c r="L12" s="13">
        <v>0.25369978900000001</v>
      </c>
      <c r="M12" s="13">
        <v>0.35082872900000001</v>
      </c>
      <c r="O12" s="17">
        <v>0.11585014409221903</v>
      </c>
      <c r="P12" s="17">
        <v>0.22275258552108193</v>
      </c>
      <c r="Q12" s="17">
        <v>0.86798679867986794</v>
      </c>
      <c r="R12" s="17">
        <v>0.6706586826347305</v>
      </c>
      <c r="S12" s="17">
        <v>0.27422303473491771</v>
      </c>
      <c r="T12" s="17">
        <v>0.33782201405152223</v>
      </c>
      <c r="U12" s="17"/>
      <c r="V12" s="17"/>
      <c r="W12" s="17">
        <v>0.57285714285714284</v>
      </c>
      <c r="X12" s="17">
        <v>0.72513562386980113</v>
      </c>
      <c r="Y12" s="17">
        <v>0.50493827160493832</v>
      </c>
      <c r="Z12" s="17">
        <v>0.23316708229426433</v>
      </c>
      <c r="AA12" s="17">
        <v>0.40733197556008149</v>
      </c>
      <c r="AB12" s="17">
        <v>0.70316742081447969</v>
      </c>
      <c r="AC12" s="17">
        <v>0.18518518518518517</v>
      </c>
      <c r="AD12" s="17">
        <v>0.57829457364341086</v>
      </c>
      <c r="AE12" s="17">
        <v>0.45383759733036705</v>
      </c>
      <c r="AG12">
        <v>0.47228084171543572</v>
      </c>
      <c r="AH12">
        <v>0.126953561838273</v>
      </c>
      <c r="AI12">
        <v>0.34312587505176528</v>
      </c>
      <c r="AJ12">
        <v>0.4009104065751643</v>
      </c>
      <c r="AK12">
        <v>0.19433670934780145</v>
      </c>
      <c r="AL12">
        <v>0.88696939386740925</v>
      </c>
      <c r="AM12">
        <v>0.56038919431411671</v>
      </c>
      <c r="AN12">
        <v>5.2291306952348626E-2</v>
      </c>
      <c r="AO12">
        <v>0.86277942265191365</v>
      </c>
      <c r="AP12">
        <v>0.85696160969405155</v>
      </c>
      <c r="AQ12">
        <v>0.36122368842268038</v>
      </c>
      <c r="AR12">
        <v>0.70203094269404853</v>
      </c>
    </row>
    <row r="13" spans="1:44" x14ac:dyDescent="0.25">
      <c r="A13" s="13">
        <v>0.30468800000000001</v>
      </c>
      <c r="B13" s="13">
        <v>0.464368</v>
      </c>
      <c r="C13" s="13">
        <v>0.22146099999999999</v>
      </c>
      <c r="D13" s="13">
        <v>0.13123199999999999</v>
      </c>
      <c r="E13" s="13">
        <v>0.191162</v>
      </c>
      <c r="F13" s="13">
        <v>0.28015400000000001</v>
      </c>
      <c r="G13" s="13">
        <v>0.22178400000000001</v>
      </c>
      <c r="H13" s="13">
        <v>0.28145399999999998</v>
      </c>
      <c r="I13" s="13">
        <v>0.58823499999999995</v>
      </c>
      <c r="J13" s="13"/>
      <c r="K13" s="13">
        <v>0.44589774100000001</v>
      </c>
      <c r="L13" s="13">
        <v>0.27061310799999999</v>
      </c>
      <c r="M13" s="13">
        <v>0.57182320399999997</v>
      </c>
      <c r="O13" s="17">
        <v>0.12622478386167146</v>
      </c>
      <c r="P13" s="17">
        <v>0.24741447891805887</v>
      </c>
      <c r="Q13" s="17">
        <v>1</v>
      </c>
      <c r="R13" s="17">
        <v>0.69940119760479047</v>
      </c>
      <c r="S13" s="17">
        <v>0.35831809872029252</v>
      </c>
      <c r="T13" s="17">
        <v>0.34250585480093676</v>
      </c>
      <c r="U13" s="17"/>
      <c r="V13" s="17"/>
      <c r="W13" s="17">
        <v>0.69714285714285718</v>
      </c>
      <c r="X13" s="17">
        <v>0.82640144665461124</v>
      </c>
      <c r="Y13" s="17">
        <v>0.53209876543209877</v>
      </c>
      <c r="Z13" s="17">
        <v>0.23690773067331672</v>
      </c>
      <c r="AA13" s="17">
        <v>0.53665987780040736</v>
      </c>
      <c r="AB13" s="17">
        <v>0.74389140271493215</v>
      </c>
      <c r="AC13" s="17">
        <v>0.22222222222222221</v>
      </c>
      <c r="AD13" s="17">
        <v>0.62945736434108523</v>
      </c>
      <c r="AE13" s="17">
        <v>0.50278086763070073</v>
      </c>
      <c r="AG13">
        <v>3.6030245205285194E-3</v>
      </c>
      <c r="AH13">
        <v>0.6373332020155742</v>
      </c>
      <c r="AI13">
        <v>0.51157088844505616</v>
      </c>
      <c r="AJ13">
        <v>0.71425633027624913</v>
      </c>
      <c r="AK13">
        <v>0.30240394109605084</v>
      </c>
      <c r="AL13">
        <v>0.96662050933574084</v>
      </c>
      <c r="AM13">
        <v>0.69066756990459743</v>
      </c>
      <c r="AN13">
        <v>0.2099181436295261</v>
      </c>
      <c r="AO13">
        <v>0.64303653144082307</v>
      </c>
      <c r="AP13">
        <v>0.28483094060116843</v>
      </c>
      <c r="AQ13">
        <v>0.87576138610089149</v>
      </c>
      <c r="AR13">
        <v>0.64029339375125705</v>
      </c>
    </row>
    <row r="14" spans="1:44" x14ac:dyDescent="0.25">
      <c r="A14" s="13">
        <v>0.34982600000000003</v>
      </c>
      <c r="B14" s="13">
        <v>0.47873599999999999</v>
      </c>
      <c r="C14" s="13">
        <v>0.24961900000000001</v>
      </c>
      <c r="D14" s="13">
        <v>0.16275100000000001</v>
      </c>
      <c r="E14" s="13">
        <v>0.19308400000000001</v>
      </c>
      <c r="F14" s="13">
        <v>0.28728100000000001</v>
      </c>
      <c r="G14" s="13">
        <v>0.23520099999999999</v>
      </c>
      <c r="H14" s="13">
        <v>0.31034499999999998</v>
      </c>
      <c r="I14" s="13">
        <v>0.66156300000000001</v>
      </c>
      <c r="J14" s="13"/>
      <c r="K14" s="13">
        <v>0.489892985</v>
      </c>
      <c r="L14" s="13">
        <v>0.36680761099999998</v>
      </c>
      <c r="M14" s="13">
        <v>0.610497238</v>
      </c>
      <c r="O14" s="17">
        <v>0.15734870317002883</v>
      </c>
      <c r="P14" s="17">
        <v>0.26730310262529833</v>
      </c>
      <c r="Q14" s="17"/>
      <c r="R14" s="17">
        <v>0.72814371257485033</v>
      </c>
      <c r="S14" s="17">
        <v>0.43266301035953686</v>
      </c>
      <c r="T14" s="17">
        <v>0.41100702576112413</v>
      </c>
      <c r="U14" s="17"/>
      <c r="V14" s="17"/>
      <c r="W14" s="17">
        <v>0.69714285714285718</v>
      </c>
      <c r="X14" s="17">
        <v>0.88245931283905965</v>
      </c>
      <c r="Y14" s="17">
        <v>0.85308641975308641</v>
      </c>
      <c r="Z14" s="17">
        <v>0.27556109725685785</v>
      </c>
      <c r="AA14" s="17">
        <v>0.570264765784114</v>
      </c>
      <c r="AB14" s="17">
        <v>0.88235294117647056</v>
      </c>
      <c r="AC14" s="17">
        <v>0.23148148148148148</v>
      </c>
      <c r="AD14" s="17">
        <v>0.65271317829457365</v>
      </c>
      <c r="AE14" s="17">
        <v>0.56952169076751946</v>
      </c>
      <c r="AG14">
        <v>0.41947898458015742</v>
      </c>
      <c r="AH14">
        <v>0.25250471952088449</v>
      </c>
      <c r="AI14">
        <v>0.5995051454996666</v>
      </c>
      <c r="AJ14">
        <v>0.21291205831107329</v>
      </c>
      <c r="AK14">
        <v>0.78910935503873547</v>
      </c>
      <c r="AL14">
        <v>0.37510938149547768</v>
      </c>
      <c r="AM14">
        <v>0.64760902196837766</v>
      </c>
      <c r="AN14">
        <v>0.50814405308034394</v>
      </c>
      <c r="AO14">
        <v>0.21274001114306984</v>
      </c>
      <c r="AP14">
        <v>0.63039569572698029</v>
      </c>
      <c r="AQ14">
        <v>0.67153478568207781</v>
      </c>
      <c r="AR14">
        <v>0.13406123154464167</v>
      </c>
    </row>
    <row r="15" spans="1:44" x14ac:dyDescent="0.25">
      <c r="A15" s="13">
        <v>0.35850700000000002</v>
      </c>
      <c r="B15" s="13">
        <v>0.49023</v>
      </c>
      <c r="C15" s="13">
        <v>0.32191799999999998</v>
      </c>
      <c r="D15" s="13">
        <v>0.16733500000000001</v>
      </c>
      <c r="E15" s="13">
        <v>0.24879899999999999</v>
      </c>
      <c r="F15" s="13">
        <v>0.292763</v>
      </c>
      <c r="G15" s="13">
        <v>0.23993700000000001</v>
      </c>
      <c r="H15" s="13">
        <v>0.32618799999999998</v>
      </c>
      <c r="I15" s="13">
        <v>0.66800999999999999</v>
      </c>
      <c r="J15" s="13"/>
      <c r="K15" s="13">
        <v>0.55053507700000004</v>
      </c>
      <c r="L15" s="13">
        <v>0.41014799200000002</v>
      </c>
      <c r="M15" s="13">
        <v>0.64364640900000003</v>
      </c>
      <c r="O15" s="17">
        <v>0.20057636887608069</v>
      </c>
      <c r="P15" s="17">
        <v>0.33333333333333331</v>
      </c>
      <c r="Q15" s="17"/>
      <c r="R15" s="17">
        <v>0.76407185628742513</v>
      </c>
      <c r="S15" s="17">
        <v>0.51066422912858012</v>
      </c>
      <c r="T15" s="17">
        <v>0.44847775175644028</v>
      </c>
      <c r="U15" s="17"/>
      <c r="V15" s="17"/>
      <c r="W15" s="17">
        <v>0.81571428571428573</v>
      </c>
      <c r="X15" s="17">
        <v>0.88969258589511757</v>
      </c>
      <c r="Y15" s="17">
        <v>0.96172839506172836</v>
      </c>
      <c r="Z15" s="17">
        <v>0.34039900249376559</v>
      </c>
      <c r="AA15" s="17">
        <v>0.58553971486761713</v>
      </c>
      <c r="AB15" s="17">
        <v>0.94751131221719453</v>
      </c>
      <c r="AC15" s="17">
        <v>0.32804232804232802</v>
      </c>
      <c r="AD15" s="17">
        <v>0.80310077519379841</v>
      </c>
      <c r="AE15" s="17">
        <v>0.60956618464961065</v>
      </c>
      <c r="AG15">
        <v>0.8140569517493661</v>
      </c>
      <c r="AH15">
        <v>0.74417213210929156</v>
      </c>
      <c r="AI15">
        <v>0.52636084619274826</v>
      </c>
      <c r="AJ15">
        <v>0.69622285842796361</v>
      </c>
      <c r="AK15">
        <v>0.92333682669525841</v>
      </c>
      <c r="AL15">
        <v>0.33306507959025222</v>
      </c>
      <c r="AM15">
        <v>0.37893490707663136</v>
      </c>
      <c r="AN15">
        <v>1.4719367083484092E-2</v>
      </c>
      <c r="AO15">
        <v>0.99994389014706186</v>
      </c>
      <c r="AP15">
        <v>0.91335728897778168</v>
      </c>
      <c r="AQ15">
        <v>0.35888504036453006</v>
      </c>
      <c r="AR15">
        <v>3.6416817650185673E-2</v>
      </c>
    </row>
    <row r="16" spans="1:44" x14ac:dyDescent="0.25">
      <c r="A16" s="13">
        <v>0.39670100000000003</v>
      </c>
      <c r="B16" s="13">
        <v>0.52873599999999998</v>
      </c>
      <c r="C16" s="13">
        <v>0.36834099999999997</v>
      </c>
      <c r="D16" s="13">
        <v>0.218338</v>
      </c>
      <c r="E16" s="13">
        <v>0.25360199999999999</v>
      </c>
      <c r="F16" s="13">
        <v>0.314693</v>
      </c>
      <c r="G16" s="13">
        <v>0.24388299999999999</v>
      </c>
      <c r="H16" s="13">
        <v>0.35414699999999999</v>
      </c>
      <c r="I16" s="13">
        <v>0.67767900000000003</v>
      </c>
      <c r="J16" s="13"/>
      <c r="K16" s="13">
        <v>0.60879904900000004</v>
      </c>
      <c r="L16" s="13">
        <v>0.44503171200000002</v>
      </c>
      <c r="M16" s="13">
        <v>0.78729281799999995</v>
      </c>
      <c r="O16" s="17">
        <v>0.24668587896253602</v>
      </c>
      <c r="P16" s="17">
        <v>0.34447096260938742</v>
      </c>
      <c r="Q16" s="17"/>
      <c r="R16" s="17">
        <v>0.79640718562874246</v>
      </c>
      <c r="S16" s="17">
        <v>0.52650822669104203</v>
      </c>
      <c r="T16" s="17">
        <v>0.47131147540983609</v>
      </c>
      <c r="U16" s="17"/>
      <c r="V16" s="17"/>
      <c r="W16" s="17">
        <v>0.91428571428571426</v>
      </c>
      <c r="X16" s="17">
        <v>0.92947558770343586</v>
      </c>
      <c r="Y16" s="17">
        <v>1</v>
      </c>
      <c r="Z16" s="17">
        <v>0.36159600997506236</v>
      </c>
      <c r="AA16" s="17">
        <v>0.6252545824847251</v>
      </c>
      <c r="AB16" s="17">
        <v>0.96923076923076923</v>
      </c>
      <c r="AC16" s="17">
        <v>0.33465608465608465</v>
      </c>
      <c r="AD16" s="17">
        <v>0.85891472868217056</v>
      </c>
      <c r="AE16" s="17">
        <v>0.64182424916573966</v>
      </c>
      <c r="AG16">
        <v>7.3398150127956474E-2</v>
      </c>
      <c r="AH16">
        <v>0.20598036414204879</v>
      </c>
      <c r="AI16">
        <v>0.69717483810380554</v>
      </c>
      <c r="AJ16">
        <v>0.16657079949585707</v>
      </c>
      <c r="AK16">
        <v>0.61336470999100978</v>
      </c>
      <c r="AL16">
        <v>0.92129427936896402</v>
      </c>
      <c r="AM16">
        <v>0.74066379734044097</v>
      </c>
      <c r="AN16">
        <v>0.63363521499713404</v>
      </c>
      <c r="AO16">
        <v>0.35019014136805626</v>
      </c>
      <c r="AP16">
        <v>0.41027142537030559</v>
      </c>
      <c r="AQ16">
        <v>0.62720452970413543</v>
      </c>
      <c r="AR16">
        <v>3.153747701795262E-2</v>
      </c>
    </row>
    <row r="17" spans="1:44" x14ac:dyDescent="0.25">
      <c r="A17" s="13">
        <v>0.44704899999999997</v>
      </c>
      <c r="B17" s="13">
        <v>0.53850600000000004</v>
      </c>
      <c r="C17" s="13">
        <v>0.38051800000000002</v>
      </c>
      <c r="D17" s="13">
        <v>0.23552999999999999</v>
      </c>
      <c r="E17" s="13">
        <v>0.258405</v>
      </c>
      <c r="F17" s="13">
        <v>0.32675399999999999</v>
      </c>
      <c r="G17" s="13">
        <v>0.24388299999999999</v>
      </c>
      <c r="H17" s="13">
        <v>0.60391399999999995</v>
      </c>
      <c r="I17" s="13">
        <v>0.68332000000000004</v>
      </c>
      <c r="J17" s="13"/>
      <c r="K17" s="13">
        <v>0.668252081</v>
      </c>
      <c r="L17" s="13">
        <v>0.55708245199999995</v>
      </c>
      <c r="M17" s="13">
        <v>0.81767955800000003</v>
      </c>
      <c r="O17" s="17">
        <v>0.28414985590778097</v>
      </c>
      <c r="P17" s="17">
        <v>0.36356404136833731</v>
      </c>
      <c r="Q17" s="17"/>
      <c r="R17" s="17">
        <v>0.81676646706586831</v>
      </c>
      <c r="S17" s="17">
        <v>0.63132236441194389</v>
      </c>
      <c r="T17" s="17">
        <v>0.50409836065573765</v>
      </c>
      <c r="U17" s="17"/>
      <c r="V17" s="17"/>
      <c r="W17" s="17">
        <v>1</v>
      </c>
      <c r="X17" s="17">
        <v>1</v>
      </c>
      <c r="Y17" s="17"/>
      <c r="Z17" s="17">
        <v>0.46384039900249374</v>
      </c>
      <c r="AA17" s="17">
        <v>0.64154786150712828</v>
      </c>
      <c r="AB17" s="17">
        <v>0.99638009049773757</v>
      </c>
      <c r="AC17" s="17">
        <v>0.3531746031746032</v>
      </c>
      <c r="AD17" s="17">
        <v>0.87906976744186049</v>
      </c>
      <c r="AE17" s="17">
        <v>0.64404894327030038</v>
      </c>
      <c r="AG17">
        <v>0.48999081413393453</v>
      </c>
      <c r="AH17">
        <v>0.60387178629712479</v>
      </c>
      <c r="AI17">
        <v>0.87125214748595625</v>
      </c>
      <c r="AJ17">
        <v>0.49585731891928198</v>
      </c>
      <c r="AK17">
        <v>0.53449437504828023</v>
      </c>
      <c r="AL17">
        <v>1.6071804108820364E-2</v>
      </c>
      <c r="AM17">
        <v>0.75322560250797299</v>
      </c>
      <c r="AN17">
        <v>0.48483648049957995</v>
      </c>
      <c r="AO17">
        <v>0.60315563859900534</v>
      </c>
      <c r="AP17">
        <v>0.86484228307744582</v>
      </c>
      <c r="AQ17">
        <v>0.13650482952025134</v>
      </c>
      <c r="AR17">
        <v>0.84353478566086304</v>
      </c>
    </row>
    <row r="18" spans="1:44" x14ac:dyDescent="0.25">
      <c r="A18" s="13">
        <v>0.52777799999999997</v>
      </c>
      <c r="B18" s="13">
        <v>0.54942500000000005</v>
      </c>
      <c r="C18" s="13">
        <v>0.38051800000000002</v>
      </c>
      <c r="D18" s="13">
        <v>0.24527199999999999</v>
      </c>
      <c r="E18" s="13">
        <v>0.35062399999999999</v>
      </c>
      <c r="F18" s="13">
        <v>0.352522</v>
      </c>
      <c r="G18" s="13">
        <v>0.25256499999999998</v>
      </c>
      <c r="H18" s="13">
        <v>0.62348599999999998</v>
      </c>
      <c r="I18" s="13">
        <v>0.72522200000000003</v>
      </c>
      <c r="J18" s="13"/>
      <c r="K18" s="13">
        <v>0.73721759799999997</v>
      </c>
      <c r="L18" s="13">
        <v>0.58350951399999995</v>
      </c>
      <c r="M18" s="13">
        <v>0.82872928199999996</v>
      </c>
      <c r="O18" s="17">
        <v>0.28587896253602307</v>
      </c>
      <c r="P18" s="17">
        <v>0.37708830548926014</v>
      </c>
      <c r="Q18" s="17"/>
      <c r="R18" s="17">
        <v>0.83592814371257484</v>
      </c>
      <c r="S18" s="17">
        <v>0.84643510054844606</v>
      </c>
      <c r="T18" s="17">
        <v>0.51170960187353631</v>
      </c>
      <c r="U18" s="17"/>
      <c r="V18" s="17"/>
      <c r="W18" s="17"/>
      <c r="X18" s="17"/>
      <c r="Y18" s="17"/>
      <c r="Z18" s="17">
        <v>0.49002493765586036</v>
      </c>
      <c r="AA18" s="17">
        <v>0.65376782077393081</v>
      </c>
      <c r="AB18" s="17">
        <v>1</v>
      </c>
      <c r="AC18" s="17">
        <v>0.41269841269841268</v>
      </c>
      <c r="AD18" s="17">
        <v>0.88062015503875968</v>
      </c>
      <c r="AE18" s="17">
        <v>0.74638487208008897</v>
      </c>
      <c r="AG18">
        <v>0.61525756363478501</v>
      </c>
      <c r="AH18">
        <v>0.85833096440896406</v>
      </c>
      <c r="AI18">
        <v>0.85675142498519796</v>
      </c>
      <c r="AJ18">
        <v>1.8253924781414632E-2</v>
      </c>
      <c r="AK18">
        <v>0.55951961865768074</v>
      </c>
      <c r="AL18">
        <v>0.9290604885327971</v>
      </c>
      <c r="AM18">
        <v>0.59224666681844496</v>
      </c>
      <c r="AN18">
        <v>0.76672819770025413</v>
      </c>
      <c r="AO18">
        <v>0.35978624750736776</v>
      </c>
      <c r="AP18">
        <v>0.56008551560847597</v>
      </c>
      <c r="AQ18">
        <v>0.10745010902627294</v>
      </c>
      <c r="AR18">
        <v>0.31070482431372337</v>
      </c>
    </row>
    <row r="19" spans="1:44" x14ac:dyDescent="0.25">
      <c r="A19" s="13">
        <v>0.56597200000000003</v>
      </c>
      <c r="B19" s="13">
        <v>0.57701100000000005</v>
      </c>
      <c r="C19" s="13">
        <v>0.42237400000000003</v>
      </c>
      <c r="D19" s="13">
        <v>0.24527199999999999</v>
      </c>
      <c r="E19" s="13">
        <v>0.35830899999999999</v>
      </c>
      <c r="F19" s="13">
        <v>0.375</v>
      </c>
      <c r="G19" s="13">
        <v>0.25966899999999998</v>
      </c>
      <c r="H19" s="13">
        <v>0.63000900000000004</v>
      </c>
      <c r="I19" s="13">
        <v>0.84931500000000004</v>
      </c>
      <c r="J19" s="13"/>
      <c r="K19" s="13">
        <v>0.75148632599999998</v>
      </c>
      <c r="L19" s="13">
        <v>0.60359408000000003</v>
      </c>
      <c r="M19" s="13">
        <v>0.83977900599999999</v>
      </c>
      <c r="O19" s="17">
        <v>0.28760806916426512</v>
      </c>
      <c r="P19" s="17">
        <v>0.39618138424821003</v>
      </c>
      <c r="Q19" s="17"/>
      <c r="R19" s="17">
        <v>0.85149700598802391</v>
      </c>
      <c r="S19" s="17">
        <v>0.92748324192565512</v>
      </c>
      <c r="T19" s="17">
        <v>0.55386416861826693</v>
      </c>
      <c r="U19" s="17"/>
      <c r="V19" s="17"/>
      <c r="W19" s="17"/>
      <c r="X19" s="17"/>
      <c r="Y19" s="17"/>
      <c r="Z19" s="17">
        <v>0.50124688279301743</v>
      </c>
      <c r="AA19" s="17">
        <v>0.71995926680244404</v>
      </c>
      <c r="AB19" s="17"/>
      <c r="AC19" s="17">
        <v>0.41666666666666669</v>
      </c>
      <c r="AD19" s="17">
        <v>0.92093023255813955</v>
      </c>
      <c r="AE19" s="17">
        <v>0.76195773081201335</v>
      </c>
      <c r="AG19">
        <v>7.5402260752398531E-3</v>
      </c>
      <c r="AH19">
        <v>0.17871011352706545</v>
      </c>
      <c r="AI19">
        <v>0.39105756905718703</v>
      </c>
      <c r="AJ19">
        <v>5.0450574048766739E-2</v>
      </c>
      <c r="AK19">
        <v>0.38454719255068837</v>
      </c>
      <c r="AL19">
        <v>0.19541574453688426</v>
      </c>
      <c r="AM19">
        <v>0.83562764660592792</v>
      </c>
      <c r="AN19">
        <v>0.48267092335870265</v>
      </c>
      <c r="AO19">
        <v>6.7021378313412816E-2</v>
      </c>
      <c r="AP19">
        <v>0.47977878934680196</v>
      </c>
      <c r="AQ19">
        <v>0.67682812044483354</v>
      </c>
      <c r="AR19">
        <v>0.12574239168809542</v>
      </c>
    </row>
    <row r="20" spans="1:44" x14ac:dyDescent="0.25">
      <c r="A20" s="13">
        <v>0.60850700000000002</v>
      </c>
      <c r="B20" s="13">
        <v>0.59482800000000002</v>
      </c>
      <c r="C20" s="13">
        <v>0.46346999999999999</v>
      </c>
      <c r="D20" s="13">
        <v>0.26876800000000001</v>
      </c>
      <c r="E20" s="13">
        <v>0.38424599999999998</v>
      </c>
      <c r="F20" s="13">
        <v>0.379386</v>
      </c>
      <c r="G20" s="13">
        <v>0.273086</v>
      </c>
      <c r="H20" s="13">
        <v>0.66822000000000004</v>
      </c>
      <c r="I20" s="13">
        <v>0.86704300000000001</v>
      </c>
      <c r="J20" s="13"/>
      <c r="K20" s="13">
        <v>0.83947681299999999</v>
      </c>
      <c r="L20" s="13">
        <v>0.60465116299999999</v>
      </c>
      <c r="M20" s="13">
        <v>0.85359116000000002</v>
      </c>
      <c r="O20" s="17">
        <v>0.30201729106628245</v>
      </c>
      <c r="P20" s="17">
        <v>0.4232299124900557</v>
      </c>
      <c r="Q20" s="17"/>
      <c r="R20" s="17">
        <v>0.87664670658682631</v>
      </c>
      <c r="S20" s="17">
        <v>1</v>
      </c>
      <c r="T20" s="17">
        <v>0.55796252927400469</v>
      </c>
      <c r="U20" s="17"/>
      <c r="V20" s="17"/>
      <c r="W20" s="17"/>
      <c r="X20" s="17"/>
      <c r="Y20" s="17"/>
      <c r="Z20" s="17">
        <v>0.51496259351620943</v>
      </c>
      <c r="AA20" s="17">
        <v>0.74439918533604887</v>
      </c>
      <c r="AB20" s="17"/>
      <c r="AC20" s="17">
        <v>0.60582010582010581</v>
      </c>
      <c r="AD20" s="17">
        <v>0.92403100775193803</v>
      </c>
      <c r="AE20" s="17">
        <v>0.78531701890989991</v>
      </c>
      <c r="AG20">
        <v>8.5539279510826738E-3</v>
      </c>
      <c r="AH20">
        <v>0.72393838903358787</v>
      </c>
      <c r="AI20">
        <v>2.6156354650949676E-2</v>
      </c>
      <c r="AJ20">
        <v>0.10204978199157078</v>
      </c>
      <c r="AK20">
        <v>0.66997005625514294</v>
      </c>
      <c r="AL20">
        <v>0.94433239775358413</v>
      </c>
      <c r="AM20">
        <v>0.98598463906495493</v>
      </c>
      <c r="AN20">
        <v>0.79807001080731688</v>
      </c>
      <c r="AO20">
        <v>0.44567694657432255</v>
      </c>
      <c r="AP20">
        <v>0.43933429907642296</v>
      </c>
      <c r="AQ20">
        <v>0.81079894881407777</v>
      </c>
      <c r="AR20">
        <v>0.76681502851001559</v>
      </c>
    </row>
    <row r="21" spans="1:44" x14ac:dyDescent="0.25">
      <c r="A21" s="13">
        <v>0.61545099999999997</v>
      </c>
      <c r="B21" s="13">
        <v>0.64597700000000002</v>
      </c>
      <c r="C21" s="13">
        <v>0.49391200000000002</v>
      </c>
      <c r="D21" s="13">
        <v>0.27449899999999999</v>
      </c>
      <c r="E21" s="13">
        <v>0.40345799999999998</v>
      </c>
      <c r="F21" s="13">
        <v>0.40131600000000001</v>
      </c>
      <c r="G21" s="13">
        <v>0.31412800000000002</v>
      </c>
      <c r="H21" s="13">
        <v>0.73904899999999996</v>
      </c>
      <c r="I21" s="13">
        <v>0.883965</v>
      </c>
      <c r="J21" s="13"/>
      <c r="K21" s="13">
        <v>0.848989298</v>
      </c>
      <c r="L21" s="13">
        <v>0.61945031699999997</v>
      </c>
      <c r="M21" s="13">
        <v>0.87292817700000003</v>
      </c>
      <c r="O21" s="17">
        <v>0.32507204610951007</v>
      </c>
      <c r="P21" s="17">
        <v>0.45027844073190137</v>
      </c>
      <c r="Q21" s="17"/>
      <c r="R21" s="17">
        <v>0.89461077844311376</v>
      </c>
      <c r="S21" s="17"/>
      <c r="T21" s="17">
        <v>0.59367681498829039</v>
      </c>
      <c r="U21" s="17"/>
      <c r="V21" s="17"/>
      <c r="W21" s="17"/>
      <c r="X21" s="17"/>
      <c r="Y21" s="17"/>
      <c r="Z21" s="17">
        <v>0.5822942643391521</v>
      </c>
      <c r="AA21" s="17">
        <v>0.75763747454175157</v>
      </c>
      <c r="AB21" s="17"/>
      <c r="AC21" s="17">
        <v>0.64021164021164023</v>
      </c>
      <c r="AD21" s="17">
        <v>0.95968992248062013</v>
      </c>
      <c r="AE21" s="17">
        <v>0.82758620689655171</v>
      </c>
      <c r="AG21">
        <v>0.71400783486391262</v>
      </c>
      <c r="AH21">
        <v>0.15394963306010911</v>
      </c>
      <c r="AI21">
        <v>0.92310124634329205</v>
      </c>
      <c r="AJ21">
        <v>0.50765154823246683</v>
      </c>
      <c r="AK21">
        <v>0.4442917586205547</v>
      </c>
      <c r="AL21">
        <v>0.20059922371409034</v>
      </c>
      <c r="AM21">
        <v>0.11189913458844858</v>
      </c>
      <c r="AN21">
        <v>0.27984669744403634</v>
      </c>
      <c r="AO21">
        <v>0.38475499563362503</v>
      </c>
      <c r="AP21">
        <v>0.33963559251628217</v>
      </c>
      <c r="AQ21">
        <v>0.21256299890836716</v>
      </c>
      <c r="AR21">
        <v>0.36255274873000487</v>
      </c>
    </row>
    <row r="22" spans="1:44" x14ac:dyDescent="0.25">
      <c r="A22" s="13">
        <v>0.69444399999999995</v>
      </c>
      <c r="B22" s="13">
        <v>0.65517199999999998</v>
      </c>
      <c r="C22" s="13">
        <v>0.49695600000000001</v>
      </c>
      <c r="D22" s="13">
        <v>0.28710599999999997</v>
      </c>
      <c r="E22" s="13">
        <v>0.42074899999999998</v>
      </c>
      <c r="F22" s="13">
        <v>0.41611799999999999</v>
      </c>
      <c r="G22" s="13">
        <v>0.34964499999999998</v>
      </c>
      <c r="H22" s="13">
        <v>0.78657999999999995</v>
      </c>
      <c r="I22" s="13">
        <v>0.92022599999999999</v>
      </c>
      <c r="J22" s="13"/>
      <c r="K22" s="13">
        <v>0.95838287799999999</v>
      </c>
      <c r="L22" s="13">
        <v>0.67124735700000004</v>
      </c>
      <c r="M22" s="13">
        <v>0.88674033100000005</v>
      </c>
      <c r="O22" s="17">
        <v>0.36887608069164263</v>
      </c>
      <c r="P22" s="17">
        <v>0.50437549721559272</v>
      </c>
      <c r="Q22" s="17"/>
      <c r="R22" s="17">
        <v>0.94970059880239521</v>
      </c>
      <c r="S22" s="17"/>
      <c r="T22" s="17">
        <v>0.60421545667447307</v>
      </c>
      <c r="U22" s="17"/>
      <c r="V22" s="17"/>
      <c r="W22" s="17"/>
      <c r="X22" s="17"/>
      <c r="Y22" s="17"/>
      <c r="Z22" s="17">
        <v>0.59476309226932667</v>
      </c>
      <c r="AA22" s="17">
        <v>0.88594704684317716</v>
      </c>
      <c r="AB22" s="17"/>
      <c r="AC22" s="17">
        <v>0.69047619047619047</v>
      </c>
      <c r="AD22" s="17">
        <v>1</v>
      </c>
      <c r="AE22" s="17">
        <v>0.8676307007786429</v>
      </c>
      <c r="AG22">
        <v>0.83098781745913586</v>
      </c>
      <c r="AH22">
        <v>0.36936769074814302</v>
      </c>
      <c r="AI22">
        <v>0.18693371619600363</v>
      </c>
      <c r="AJ22">
        <v>0.67857093628471488</v>
      </c>
      <c r="AK22">
        <v>0.88899552819542682</v>
      </c>
      <c r="AL22">
        <v>0.59312268272709312</v>
      </c>
      <c r="AM22">
        <v>0.15173062171342766</v>
      </c>
      <c r="AN22">
        <v>0.39518446242339478</v>
      </c>
      <c r="AO22">
        <v>0.99068906862912498</v>
      </c>
      <c r="AP22">
        <v>0.67598105737666814</v>
      </c>
      <c r="AQ22">
        <v>5.8502338329631254E-2</v>
      </c>
      <c r="AR22">
        <v>0.48354157601182646</v>
      </c>
    </row>
    <row r="23" spans="1:44" x14ac:dyDescent="0.25">
      <c r="A23" s="13">
        <v>0.69878499999999999</v>
      </c>
      <c r="B23" s="13">
        <v>0.68448299999999995</v>
      </c>
      <c r="C23" s="13">
        <v>0.53576900000000005</v>
      </c>
      <c r="D23" s="13">
        <v>0.310029</v>
      </c>
      <c r="E23" s="13">
        <v>0.42267100000000002</v>
      </c>
      <c r="F23" s="13">
        <v>0.542763</v>
      </c>
      <c r="G23" s="13">
        <v>0.41594300000000001</v>
      </c>
      <c r="H23" s="13">
        <v>0.87325299999999995</v>
      </c>
      <c r="I23" s="13">
        <v>1</v>
      </c>
      <c r="J23" s="13"/>
      <c r="K23" s="13">
        <v>0.96551724100000003</v>
      </c>
      <c r="L23" s="13">
        <v>0.77061310800000005</v>
      </c>
      <c r="M23" s="13">
        <v>0.92265193400000001</v>
      </c>
      <c r="O23" s="17">
        <v>0.38270893371757925</v>
      </c>
      <c r="P23" s="17">
        <v>0.52346857597454255</v>
      </c>
      <c r="Q23" s="17"/>
      <c r="R23" s="17">
        <v>0.96287425149700601</v>
      </c>
      <c r="S23" s="17"/>
      <c r="T23" s="17">
        <v>0.61182669789227162</v>
      </c>
      <c r="U23" s="17"/>
      <c r="V23" s="17"/>
      <c r="W23" s="17"/>
      <c r="X23" s="17"/>
      <c r="Y23" s="17"/>
      <c r="Z23" s="17">
        <v>0.60473815461346636</v>
      </c>
      <c r="AA23" s="17">
        <v>0.94297352342158858</v>
      </c>
      <c r="AB23" s="17"/>
      <c r="AC23" s="17">
        <v>0.70370370370370372</v>
      </c>
      <c r="AD23" s="17"/>
      <c r="AE23" s="17">
        <v>0.97552836484983318</v>
      </c>
      <c r="AG23">
        <v>0.9594755484244275</v>
      </c>
      <c r="AH23">
        <v>0.27364617105433942</v>
      </c>
      <c r="AI23">
        <v>7.4278550969208545E-2</v>
      </c>
      <c r="AJ23">
        <v>0.43380290001810573</v>
      </c>
      <c r="AK23">
        <v>0.74571345030734337</v>
      </c>
      <c r="AL23">
        <v>0.23018803984724689</v>
      </c>
      <c r="AM23">
        <v>0.23688580021085059</v>
      </c>
      <c r="AN23">
        <v>0.48189874433472557</v>
      </c>
      <c r="AO23">
        <v>0.34972448472306827</v>
      </c>
      <c r="AP23">
        <v>1.119711031242443E-2</v>
      </c>
      <c r="AQ23">
        <v>0.74909571858696755</v>
      </c>
      <c r="AR23">
        <v>0.64085354195846445</v>
      </c>
    </row>
    <row r="24" spans="1:44" x14ac:dyDescent="0.25">
      <c r="A24" s="13">
        <v>0.72656299999999996</v>
      </c>
      <c r="B24" s="13">
        <v>0.72413799999999995</v>
      </c>
      <c r="C24" s="13">
        <v>0.67808199999999996</v>
      </c>
      <c r="D24" s="13">
        <v>0.34555900000000001</v>
      </c>
      <c r="E24" s="13">
        <v>0.49471700000000002</v>
      </c>
      <c r="F24" s="13">
        <v>0.59320200000000001</v>
      </c>
      <c r="G24" s="13">
        <v>0.45540599999999998</v>
      </c>
      <c r="H24" s="13">
        <v>0.90400700000000001</v>
      </c>
      <c r="I24" s="13"/>
      <c r="J24" s="13"/>
      <c r="K24" s="13">
        <v>0.96908442299999997</v>
      </c>
      <c r="L24" s="13">
        <v>0.82135306600000002</v>
      </c>
      <c r="M24" s="13">
        <v>0.93370165699999996</v>
      </c>
      <c r="O24" s="17">
        <v>0.3867435158501441</v>
      </c>
      <c r="P24" s="17">
        <v>0.58711217183770881</v>
      </c>
      <c r="Q24" s="17"/>
      <c r="R24" s="17">
        <v>0.97724550898203588</v>
      </c>
      <c r="S24" s="17"/>
      <c r="T24" s="17">
        <v>0.65807962529274</v>
      </c>
      <c r="U24" s="17"/>
      <c r="V24" s="17"/>
      <c r="W24" s="17"/>
      <c r="X24" s="17"/>
      <c r="Y24" s="17"/>
      <c r="Z24" s="17">
        <v>0.69326683291770574</v>
      </c>
      <c r="AA24" s="17">
        <v>0.96130346232179231</v>
      </c>
      <c r="AB24" s="17"/>
      <c r="AC24" s="17">
        <v>0.74735449735449733</v>
      </c>
      <c r="AD24" s="17"/>
      <c r="AE24" s="17">
        <v>1</v>
      </c>
      <c r="AG24">
        <v>0.15904495171787714</v>
      </c>
      <c r="AH24">
        <v>0.78014789330811773</v>
      </c>
      <c r="AI24">
        <v>0.98066634732296609</v>
      </c>
      <c r="AJ24">
        <v>0.85392792720356503</v>
      </c>
      <c r="AK24">
        <v>0.47839857302823474</v>
      </c>
      <c r="AL24">
        <v>0.31383297733971083</v>
      </c>
      <c r="AM24">
        <v>0.42979098117749004</v>
      </c>
      <c r="AN24">
        <v>0.20538337759695502</v>
      </c>
      <c r="AO24">
        <v>0.67467718024374534</v>
      </c>
      <c r="AP24">
        <v>0.44560061921514738</v>
      </c>
      <c r="AQ24">
        <v>0.49899426109206457</v>
      </c>
      <c r="AR24">
        <v>0.15204356236505034</v>
      </c>
    </row>
    <row r="25" spans="1:44" x14ac:dyDescent="0.25">
      <c r="A25" s="13">
        <v>0.73697900000000005</v>
      </c>
      <c r="B25" s="13">
        <v>0.73505699999999996</v>
      </c>
      <c r="C25" s="13">
        <v>0.71232899999999999</v>
      </c>
      <c r="D25" s="13">
        <v>0.37764999999999999</v>
      </c>
      <c r="E25" s="13">
        <v>0.49759799999999998</v>
      </c>
      <c r="F25" s="13">
        <v>0.65350900000000001</v>
      </c>
      <c r="G25" s="13">
        <v>0.45935300000000001</v>
      </c>
      <c r="H25" s="13">
        <v>0.92171499999999995</v>
      </c>
      <c r="I25" s="13"/>
      <c r="J25" s="13"/>
      <c r="K25" s="13">
        <v>0.97384066599999997</v>
      </c>
      <c r="L25" s="13">
        <v>0.85306553900000004</v>
      </c>
      <c r="M25" s="13">
        <v>1</v>
      </c>
      <c r="O25" s="17">
        <v>0.40057636887608067</v>
      </c>
      <c r="P25" s="17">
        <v>0.59586316626889424</v>
      </c>
      <c r="Q25" s="17"/>
      <c r="R25" s="17">
        <v>0.98443113772455093</v>
      </c>
      <c r="S25" s="17"/>
      <c r="T25" s="17">
        <v>0.68676814988290402</v>
      </c>
      <c r="U25" s="17"/>
      <c r="V25" s="17"/>
      <c r="W25" s="17"/>
      <c r="X25" s="17"/>
      <c r="Y25" s="17"/>
      <c r="Z25" s="17">
        <v>0.71197007481296759</v>
      </c>
      <c r="AA25" s="17">
        <v>1</v>
      </c>
      <c r="AB25" s="17"/>
      <c r="AC25" s="17">
        <v>0.84259259259259256</v>
      </c>
      <c r="AD25" s="17"/>
      <c r="AE25" s="17"/>
      <c r="AG25">
        <v>0.65831173173795143</v>
      </c>
      <c r="AH25">
        <v>0.47922332028724479</v>
      </c>
      <c r="AI25">
        <v>0.87798138623912647</v>
      </c>
      <c r="AJ25">
        <v>0.63825801663503867</v>
      </c>
      <c r="AK25">
        <v>0.81002968223956306</v>
      </c>
      <c r="AL25">
        <v>0.40893265496464237</v>
      </c>
      <c r="AM25">
        <v>0.66315297035128606</v>
      </c>
      <c r="AN25">
        <v>0.74865384158558479</v>
      </c>
      <c r="AO25">
        <v>0.91910346295204204</v>
      </c>
      <c r="AP25">
        <v>0.83984975050611477</v>
      </c>
      <c r="AQ25">
        <v>0.94785405272967105</v>
      </c>
      <c r="AR25">
        <v>0.49259892868175525</v>
      </c>
    </row>
    <row r="26" spans="1:44" x14ac:dyDescent="0.25">
      <c r="A26" s="13">
        <v>0.75</v>
      </c>
      <c r="B26" s="13">
        <v>0.73563199999999995</v>
      </c>
      <c r="C26" s="13">
        <v>0.71765599999999996</v>
      </c>
      <c r="D26" s="13">
        <v>0.40343800000000002</v>
      </c>
      <c r="E26" s="13">
        <v>0.50432299999999997</v>
      </c>
      <c r="F26" s="13">
        <v>0.66228100000000001</v>
      </c>
      <c r="G26" s="13">
        <v>0.629834</v>
      </c>
      <c r="H26" s="13">
        <v>0.95619799999999999</v>
      </c>
      <c r="I26" s="13"/>
      <c r="J26" s="13"/>
      <c r="K26" s="13">
        <v>0.97859690799999999</v>
      </c>
      <c r="L26" s="13">
        <v>0.88266384799999997</v>
      </c>
      <c r="M26" s="13"/>
      <c r="O26" s="17">
        <v>0.41671469740634004</v>
      </c>
      <c r="P26" s="17">
        <v>0.63882259347653148</v>
      </c>
      <c r="Q26" s="17"/>
      <c r="R26" s="17">
        <v>0.99880239520958081</v>
      </c>
      <c r="S26" s="17"/>
      <c r="T26" s="17">
        <v>0.72658079625292737</v>
      </c>
      <c r="U26" s="17"/>
      <c r="V26" s="17"/>
      <c r="W26" s="17"/>
      <c r="X26" s="17"/>
      <c r="Y26" s="17"/>
      <c r="Z26" s="17">
        <v>0.75062344139650872</v>
      </c>
      <c r="AA26" s="17"/>
      <c r="AB26" s="17"/>
      <c r="AC26" s="17">
        <v>0.87830687830687826</v>
      </c>
      <c r="AD26" s="17"/>
      <c r="AE26" s="17"/>
      <c r="AG26">
        <v>0.49142729221864223</v>
      </c>
      <c r="AH26">
        <v>0.44218062485726606</v>
      </c>
      <c r="AI26">
        <v>0.97117310545126934</v>
      </c>
      <c r="AJ26">
        <v>0.78824430428068748</v>
      </c>
      <c r="AK26">
        <v>0.5398408353126295</v>
      </c>
      <c r="AL26">
        <v>0.8517733216942126</v>
      </c>
      <c r="AM26">
        <v>0.79487998163478379</v>
      </c>
      <c r="AN26">
        <v>0.71501580658806763</v>
      </c>
      <c r="AO26">
        <v>0.40090039599819038</v>
      </c>
      <c r="AP26">
        <v>0.93887070301284892</v>
      </c>
      <c r="AQ26">
        <v>0.1394861785043997</v>
      </c>
      <c r="AR26">
        <v>0.41021145129325098</v>
      </c>
    </row>
    <row r="27" spans="1:44" x14ac:dyDescent="0.25">
      <c r="A27" s="13">
        <v>0.78906299999999996</v>
      </c>
      <c r="B27" s="13">
        <v>0.75459799999999999</v>
      </c>
      <c r="C27" s="13">
        <v>0.77092799999999995</v>
      </c>
      <c r="D27" s="13">
        <v>0.414327</v>
      </c>
      <c r="E27" s="13">
        <v>0.55715700000000001</v>
      </c>
      <c r="F27" s="13">
        <v>0.669956</v>
      </c>
      <c r="G27" s="13">
        <v>0.631413</v>
      </c>
      <c r="H27" s="13">
        <v>0.96272100000000005</v>
      </c>
      <c r="I27" s="13"/>
      <c r="J27" s="13"/>
      <c r="K27" s="13">
        <v>0.98335315099999998</v>
      </c>
      <c r="L27" s="13">
        <v>0.88689217799999998</v>
      </c>
      <c r="M27" s="13"/>
      <c r="O27" s="17">
        <v>0.43054755043227666</v>
      </c>
      <c r="P27" s="17">
        <v>0.7406523468575974</v>
      </c>
      <c r="Q27" s="17"/>
      <c r="R27" s="17">
        <v>1</v>
      </c>
      <c r="S27" s="17"/>
      <c r="T27" s="17">
        <v>0.79976580796252927</v>
      </c>
      <c r="U27" s="17"/>
      <c r="V27" s="17"/>
      <c r="W27" s="17"/>
      <c r="X27" s="17"/>
      <c r="Y27" s="17"/>
      <c r="Z27" s="17">
        <v>0.75062344139650872</v>
      </c>
      <c r="AA27" s="17"/>
      <c r="AB27" s="17"/>
      <c r="AC27" s="17">
        <v>0.89947089947089942</v>
      </c>
      <c r="AD27" s="17"/>
      <c r="AE27" s="17"/>
      <c r="AG27">
        <v>0.5311622937306234</v>
      </c>
      <c r="AH27">
        <v>0.12105491538693669</v>
      </c>
      <c r="AI27">
        <v>0.90445026268679629</v>
      </c>
      <c r="AJ27">
        <v>0.9916869364039107</v>
      </c>
      <c r="AK27">
        <v>0.63039292407050462</v>
      </c>
      <c r="AL27">
        <v>0.20709992942264488</v>
      </c>
      <c r="AM27">
        <v>0.83453037881825076</v>
      </c>
      <c r="AN27">
        <v>0.66015156078728843</v>
      </c>
      <c r="AO27">
        <v>0.72214849516247115</v>
      </c>
      <c r="AP27">
        <v>0.47814172257094645</v>
      </c>
      <c r="AQ27">
        <v>0.95877450370608608</v>
      </c>
      <c r="AR27">
        <v>0.82066105013453983</v>
      </c>
    </row>
    <row r="28" spans="1:44" x14ac:dyDescent="0.25">
      <c r="A28" s="13">
        <v>0.98871500000000001</v>
      </c>
      <c r="B28" s="13">
        <v>0.75862099999999999</v>
      </c>
      <c r="C28" s="13">
        <v>0.81278499999999998</v>
      </c>
      <c r="D28" s="13">
        <v>0.417765</v>
      </c>
      <c r="E28" s="13">
        <v>0.63592700000000002</v>
      </c>
      <c r="F28" s="13">
        <v>0.71929799999999999</v>
      </c>
      <c r="G28" s="13">
        <v>0.65035500000000002</v>
      </c>
      <c r="H28" s="13">
        <v>1</v>
      </c>
      <c r="I28" s="13"/>
      <c r="J28" s="13"/>
      <c r="K28" s="13">
        <v>1</v>
      </c>
      <c r="L28" s="13">
        <v>0.89534883700000001</v>
      </c>
      <c r="M28" s="13"/>
      <c r="O28" s="17">
        <v>0.43170028818443806</v>
      </c>
      <c r="P28" s="17">
        <v>0.96340493237867941</v>
      </c>
      <c r="Q28" s="17"/>
      <c r="R28" s="17"/>
      <c r="S28" s="17"/>
      <c r="T28" s="17">
        <v>0.91451990632318503</v>
      </c>
      <c r="U28" s="17"/>
      <c r="V28" s="17"/>
      <c r="W28" s="17"/>
      <c r="X28" s="17"/>
      <c r="Y28" s="17"/>
      <c r="Z28" s="17">
        <v>0.76683291770573569</v>
      </c>
      <c r="AA28" s="17"/>
      <c r="AB28" s="17"/>
      <c r="AC28" s="17">
        <v>1</v>
      </c>
      <c r="AD28" s="17"/>
      <c r="AE28" s="17"/>
      <c r="AG28">
        <v>0.10032754387091014</v>
      </c>
      <c r="AH28">
        <v>0.18562269482186566</v>
      </c>
      <c r="AI28">
        <v>0.19266577481651137</v>
      </c>
      <c r="AJ28">
        <v>0.27456592395627499</v>
      </c>
      <c r="AK28">
        <v>0.45943735922248818</v>
      </c>
      <c r="AL28">
        <v>0.28817133001214323</v>
      </c>
      <c r="AM28">
        <v>0.23746785361060685</v>
      </c>
      <c r="AN28">
        <v>0.2264983695054763</v>
      </c>
      <c r="AO28">
        <v>0.5804446049355203</v>
      </c>
      <c r="AP28">
        <v>0.70155856629933888</v>
      </c>
      <c r="AQ28">
        <v>7.9544566299426522E-2</v>
      </c>
      <c r="AR28">
        <v>0.98714634135416124</v>
      </c>
    </row>
    <row r="29" spans="1:44" x14ac:dyDescent="0.25">
      <c r="A29" s="13">
        <v>1</v>
      </c>
      <c r="B29" s="13">
        <v>0.77011499999999999</v>
      </c>
      <c r="C29" s="13">
        <v>0.84246600000000005</v>
      </c>
      <c r="D29" s="13">
        <v>0.42865300000000001</v>
      </c>
      <c r="E29" s="13">
        <v>0.64361199999999996</v>
      </c>
      <c r="F29" s="13">
        <v>0.72806999999999999</v>
      </c>
      <c r="G29" s="13">
        <v>0.65193400000000001</v>
      </c>
      <c r="H29" s="13"/>
      <c r="I29" s="13"/>
      <c r="J29" s="13"/>
      <c r="K29" s="13"/>
      <c r="L29" s="13">
        <v>0.89957716700000001</v>
      </c>
      <c r="M29" s="13"/>
      <c r="O29" s="17">
        <v>0.43285302593659941</v>
      </c>
      <c r="P29" s="17">
        <v>1</v>
      </c>
      <c r="Q29" s="17"/>
      <c r="R29" s="17"/>
      <c r="S29" s="17"/>
      <c r="T29" s="17">
        <v>0.91627634660421542</v>
      </c>
      <c r="U29" s="17"/>
      <c r="V29" s="17"/>
      <c r="W29" s="17"/>
      <c r="X29" s="17"/>
      <c r="Y29" s="17"/>
      <c r="Z29" s="17">
        <v>0.81920199501246882</v>
      </c>
      <c r="AA29" s="17"/>
      <c r="AB29" s="17"/>
      <c r="AC29" s="17"/>
      <c r="AD29" s="17"/>
      <c r="AE29" s="17"/>
      <c r="AG29">
        <v>0.81104791243985219</v>
      </c>
      <c r="AH29">
        <v>0.62327869206895425</v>
      </c>
      <c r="AI29">
        <v>0.52563871384824101</v>
      </c>
      <c r="AJ29">
        <v>0.78327608650291725</v>
      </c>
      <c r="AK29">
        <v>0.9575615258964183</v>
      </c>
      <c r="AL29">
        <v>0.55722383136057974</v>
      </c>
      <c r="AM29">
        <v>0.33934468647023341</v>
      </c>
      <c r="AN29">
        <v>0.4676737380807543</v>
      </c>
      <c r="AO29">
        <v>0.23298922871140926</v>
      </c>
      <c r="AP29">
        <v>7.0042024382827694E-2</v>
      </c>
      <c r="AQ29">
        <v>0.6208310053662851</v>
      </c>
      <c r="AR29">
        <v>1.3207187835513667E-2</v>
      </c>
    </row>
    <row r="30" spans="1:44" x14ac:dyDescent="0.25">
      <c r="A30" s="13"/>
      <c r="B30" s="13">
        <v>0.80976999999999999</v>
      </c>
      <c r="C30" s="13">
        <v>0.960426</v>
      </c>
      <c r="D30" s="13">
        <v>0.43151899999999999</v>
      </c>
      <c r="E30" s="13">
        <v>0.67147000000000001</v>
      </c>
      <c r="F30" s="13">
        <v>0.75</v>
      </c>
      <c r="G30" s="13">
        <v>0.66219399999999995</v>
      </c>
      <c r="H30" s="13"/>
      <c r="I30" s="13"/>
      <c r="J30" s="13"/>
      <c r="K30" s="13"/>
      <c r="L30" s="13">
        <v>0.91754756900000001</v>
      </c>
      <c r="M30" s="13"/>
      <c r="O30" s="17">
        <v>0.50201729106628246</v>
      </c>
      <c r="P30" s="17"/>
      <c r="Q30" s="17"/>
      <c r="R30" s="17"/>
      <c r="S30" s="17"/>
      <c r="T30" s="17">
        <v>1</v>
      </c>
      <c r="U30" s="17"/>
      <c r="V30" s="17"/>
      <c r="W30" s="17"/>
      <c r="X30" s="17"/>
      <c r="Y30" s="17"/>
      <c r="Z30" s="17">
        <v>0.83790523690773067</v>
      </c>
      <c r="AA30" s="17"/>
      <c r="AB30" s="17"/>
      <c r="AC30" s="17"/>
      <c r="AD30" s="17"/>
      <c r="AE30" s="17"/>
      <c r="AG30">
        <v>0.67715510460303963</v>
      </c>
      <c r="AH30">
        <v>0.6888021971323649</v>
      </c>
      <c r="AI30">
        <v>0.26849095861844929</v>
      </c>
      <c r="AJ30">
        <v>3.7374552649040549E-2</v>
      </c>
      <c r="AK30">
        <v>0.22861036097880261</v>
      </c>
      <c r="AL30">
        <v>0.96561683579377322</v>
      </c>
      <c r="AM30">
        <v>0.20442240270690248</v>
      </c>
      <c r="AN30">
        <v>0.79287145407095183</v>
      </c>
      <c r="AO30">
        <v>0.11904037466828887</v>
      </c>
      <c r="AP30">
        <v>0.32586175639328008</v>
      </c>
      <c r="AQ30">
        <v>9.6908181486997647E-2</v>
      </c>
      <c r="AR30">
        <v>0.19817573072099193</v>
      </c>
    </row>
    <row r="31" spans="1:44" x14ac:dyDescent="0.25">
      <c r="A31" s="13"/>
      <c r="B31" s="13">
        <v>0.81149400000000005</v>
      </c>
      <c r="C31" s="13">
        <v>0.98097400000000001</v>
      </c>
      <c r="D31" s="13">
        <v>0.44641799999999998</v>
      </c>
      <c r="E31" s="13">
        <v>0.68395799999999995</v>
      </c>
      <c r="F31" s="13">
        <v>0.756579</v>
      </c>
      <c r="G31" s="13">
        <v>0.66377299999999995</v>
      </c>
      <c r="H31" s="13"/>
      <c r="I31" s="13"/>
      <c r="J31" s="13"/>
      <c r="K31" s="13"/>
      <c r="L31" s="13">
        <v>0.93657505299999999</v>
      </c>
      <c r="M31" s="13"/>
      <c r="O31" s="17">
        <v>0.52161383285302598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>
        <v>0.84538653366583538</v>
      </c>
      <c r="AA31" s="17"/>
      <c r="AB31" s="17"/>
      <c r="AC31" s="17"/>
      <c r="AD31" s="17"/>
      <c r="AE31" s="17"/>
      <c r="AG31">
        <v>0.61886521637562442</v>
      </c>
      <c r="AH31">
        <v>0.43523350820635098</v>
      </c>
      <c r="AI31">
        <v>0.46603088465109799</v>
      </c>
      <c r="AJ31">
        <v>2.0231415951071474E-2</v>
      </c>
      <c r="AK31">
        <v>0.57497699185330353</v>
      </c>
      <c r="AL31">
        <v>0.28713131729267893</v>
      </c>
      <c r="AM31">
        <v>6.8180256012835616E-2</v>
      </c>
      <c r="AN31">
        <v>0.99527217759856856</v>
      </c>
      <c r="AO31">
        <v>0.50290914227608374</v>
      </c>
      <c r="AP31">
        <v>0.76530184804551304</v>
      </c>
      <c r="AQ31">
        <v>0.81888685001925909</v>
      </c>
      <c r="AR31">
        <v>0.79114453687844621</v>
      </c>
    </row>
    <row r="32" spans="1:44" x14ac:dyDescent="0.25">
      <c r="A32" s="13"/>
      <c r="B32" s="13">
        <v>0.81666700000000003</v>
      </c>
      <c r="C32" s="13">
        <v>1</v>
      </c>
      <c r="D32" s="13">
        <v>0.46303699999999998</v>
      </c>
      <c r="E32" s="13">
        <v>0.69356399999999996</v>
      </c>
      <c r="F32" s="13">
        <v>0.76863999999999999</v>
      </c>
      <c r="G32" s="13">
        <v>0.67166499999999996</v>
      </c>
      <c r="H32" s="13"/>
      <c r="I32" s="13"/>
      <c r="J32" s="13"/>
      <c r="K32" s="13"/>
      <c r="L32" s="13">
        <v>0.95665961899999996</v>
      </c>
      <c r="M32" s="13"/>
      <c r="O32" s="17">
        <v>0.54697406340057642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>
        <v>0.88279301745635907</v>
      </c>
      <c r="AA32" s="17"/>
      <c r="AB32" s="17"/>
      <c r="AC32" s="17"/>
      <c r="AD32" s="17"/>
      <c r="AE32" s="17"/>
      <c r="AG32">
        <v>0.97884164353238146</v>
      </c>
      <c r="AH32">
        <v>0.71010563335011034</v>
      </c>
      <c r="AI32">
        <v>0.16405223406715952</v>
      </c>
      <c r="AJ32">
        <v>0.16003786393299868</v>
      </c>
      <c r="AK32">
        <v>0.41201171828052296</v>
      </c>
      <c r="AL32">
        <v>2.1976098972947611E-2</v>
      </c>
      <c r="AM32">
        <v>0.55010081570830227</v>
      </c>
      <c r="AN32">
        <v>0.60093248935337373</v>
      </c>
      <c r="AO32">
        <v>0.44152986523042592</v>
      </c>
      <c r="AP32">
        <v>0.91337238302216328</v>
      </c>
      <c r="AQ32">
        <v>0.19947156323205228</v>
      </c>
      <c r="AR32">
        <v>0.98781992414491815</v>
      </c>
    </row>
    <row r="33" spans="1:44" x14ac:dyDescent="0.25">
      <c r="A33" s="13"/>
      <c r="B33" s="13">
        <v>0.88793100000000003</v>
      </c>
      <c r="C33" s="13"/>
      <c r="D33" s="13">
        <v>0.47679100000000002</v>
      </c>
      <c r="E33" s="13">
        <v>0.71565800000000002</v>
      </c>
      <c r="F33" s="13">
        <v>0.77412300000000001</v>
      </c>
      <c r="G33" s="13">
        <v>0.70639300000000005</v>
      </c>
      <c r="H33" s="13"/>
      <c r="I33" s="13"/>
      <c r="J33" s="13"/>
      <c r="K33" s="13"/>
      <c r="L33" s="13">
        <v>0.97040169099999996</v>
      </c>
      <c r="M33" s="13"/>
      <c r="O33" s="17">
        <v>0.59942363112391928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>
        <v>0.89900249376558605</v>
      </c>
      <c r="AA33" s="17"/>
      <c r="AB33" s="17"/>
      <c r="AC33" s="17"/>
      <c r="AD33" s="17"/>
      <c r="AE33" s="17"/>
      <c r="AG33">
        <v>0.25747153140676715</v>
      </c>
      <c r="AH33">
        <v>0.98473511086232324</v>
      </c>
      <c r="AI33">
        <v>0.97091423998718052</v>
      </c>
      <c r="AJ33">
        <v>0.32141948312386981</v>
      </c>
      <c r="AK33">
        <v>0.99204512315332671</v>
      </c>
      <c r="AL33">
        <v>0.78331887072003925</v>
      </c>
      <c r="AM33">
        <v>0.22833799338094063</v>
      </c>
      <c r="AN33">
        <v>0.40239113720999442</v>
      </c>
      <c r="AO33">
        <v>0.93706566076386921</v>
      </c>
      <c r="AP33">
        <v>0.14970657789287811</v>
      </c>
      <c r="AQ33">
        <v>0.69225129157973908</v>
      </c>
      <c r="AR33">
        <v>0.58124956543422657</v>
      </c>
    </row>
    <row r="34" spans="1:44" x14ac:dyDescent="0.25">
      <c r="A34" s="13"/>
      <c r="B34" s="13">
        <v>0.92701100000000003</v>
      </c>
      <c r="C34" s="13"/>
      <c r="D34" s="13">
        <v>0.48080200000000001</v>
      </c>
      <c r="E34" s="13">
        <v>0.71950000000000003</v>
      </c>
      <c r="F34" s="13">
        <v>0.81578899999999999</v>
      </c>
      <c r="G34" s="13">
        <v>0.73085999999999995</v>
      </c>
      <c r="H34" s="13"/>
      <c r="I34" s="13"/>
      <c r="J34" s="13"/>
      <c r="K34" s="13"/>
      <c r="L34" s="13">
        <v>0.97357293899999997</v>
      </c>
      <c r="M34" s="13"/>
      <c r="O34" s="17">
        <v>0.60864553314121039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>
        <v>0.94763092269326688</v>
      </c>
      <c r="AA34" s="17"/>
      <c r="AB34" s="17"/>
      <c r="AC34" s="17"/>
      <c r="AD34" s="17"/>
      <c r="AE34" s="17"/>
    </row>
    <row r="35" spans="1:44" x14ac:dyDescent="0.25">
      <c r="A35" s="13"/>
      <c r="B35" s="13">
        <v>0.93045999999999995</v>
      </c>
      <c r="C35" s="13"/>
      <c r="D35" s="13">
        <v>0.497421</v>
      </c>
      <c r="E35" s="13">
        <v>0.76272799999999996</v>
      </c>
      <c r="F35" s="13">
        <v>0.82236799999999999</v>
      </c>
      <c r="G35" s="13">
        <v>0.75295999999999996</v>
      </c>
      <c r="H35" s="13"/>
      <c r="I35" s="13"/>
      <c r="J35" s="13"/>
      <c r="K35" s="13"/>
      <c r="L35" s="13">
        <v>1</v>
      </c>
      <c r="M35" s="13"/>
      <c r="O35" s="17">
        <v>0.62305475504322771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>
        <v>0.96633416458852872</v>
      </c>
      <c r="AA35" s="17"/>
      <c r="AB35" s="17"/>
      <c r="AC35" s="17"/>
      <c r="AD35" s="17"/>
      <c r="AE35" s="17"/>
    </row>
    <row r="36" spans="1:44" x14ac:dyDescent="0.25">
      <c r="A36" s="13"/>
      <c r="B36" s="13">
        <v>0.93390799999999996</v>
      </c>
      <c r="C36" s="13"/>
      <c r="D36" s="13">
        <v>0.50372499999999998</v>
      </c>
      <c r="E36" s="13">
        <v>0.77617700000000001</v>
      </c>
      <c r="F36" s="13">
        <v>0.830044</v>
      </c>
      <c r="G36" s="13">
        <v>0.77190199999999998</v>
      </c>
      <c r="H36" s="13"/>
      <c r="I36" s="13"/>
      <c r="J36" s="13"/>
      <c r="K36" s="13"/>
      <c r="L36" s="13"/>
      <c r="M36" s="13"/>
      <c r="O36" s="17">
        <v>0.62651296829971181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>
        <v>0.98503740648379057</v>
      </c>
      <c r="AA36" s="17"/>
      <c r="AB36" s="17"/>
      <c r="AC36" s="17"/>
      <c r="AD36" s="17"/>
      <c r="AE36" s="17"/>
    </row>
    <row r="37" spans="1:44" x14ac:dyDescent="0.25">
      <c r="A37" s="13"/>
      <c r="B37" s="13">
        <v>0.93850599999999995</v>
      </c>
      <c r="C37" s="13"/>
      <c r="D37" s="13">
        <v>0.510602</v>
      </c>
      <c r="E37" s="13">
        <v>0.786744</v>
      </c>
      <c r="F37" s="13">
        <v>0.84539500000000001</v>
      </c>
      <c r="G37" s="13">
        <v>0.78216300000000005</v>
      </c>
      <c r="H37" s="13"/>
      <c r="I37" s="13"/>
      <c r="J37" s="13"/>
      <c r="K37" s="13"/>
      <c r="L37" s="13"/>
      <c r="M37" s="13"/>
      <c r="O37" s="17">
        <v>0.63919308357348703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>
        <v>1</v>
      </c>
      <c r="AA37" s="17"/>
      <c r="AB37" s="17"/>
      <c r="AC37" s="17"/>
      <c r="AD37" s="17"/>
      <c r="AE37" s="17"/>
    </row>
    <row r="38" spans="1:44" x14ac:dyDescent="0.25">
      <c r="A38" s="13"/>
      <c r="B38" s="13">
        <v>0.98620699999999994</v>
      </c>
      <c r="C38" s="13"/>
      <c r="D38" s="13">
        <v>0.51518600000000003</v>
      </c>
      <c r="E38" s="13">
        <v>0.81844399999999995</v>
      </c>
      <c r="F38" s="13">
        <v>0.859101</v>
      </c>
      <c r="G38" s="13">
        <v>0.80978700000000003</v>
      </c>
      <c r="H38" s="13"/>
      <c r="I38" s="13"/>
      <c r="J38" s="13"/>
      <c r="K38" s="13"/>
      <c r="L38" s="13"/>
      <c r="M38" s="13"/>
      <c r="O38" s="17">
        <v>0.64034582132564843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44" x14ac:dyDescent="0.25">
      <c r="A39" s="13"/>
      <c r="B39" s="13">
        <v>1</v>
      </c>
      <c r="C39" s="13"/>
      <c r="D39" s="13">
        <v>0.52893999999999997</v>
      </c>
      <c r="E39" s="13">
        <v>0.87800199999999995</v>
      </c>
      <c r="F39" s="13">
        <v>0.87171100000000001</v>
      </c>
      <c r="G39" s="13">
        <v>0.82162599999999997</v>
      </c>
      <c r="H39" s="13"/>
      <c r="I39" s="13"/>
      <c r="J39" s="13"/>
      <c r="K39" s="13"/>
      <c r="L39" s="13"/>
      <c r="M39" s="13"/>
      <c r="O39" s="17">
        <v>0.66167146974063396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44" x14ac:dyDescent="0.25">
      <c r="A40" s="13"/>
      <c r="B40" s="13"/>
      <c r="C40" s="13"/>
      <c r="D40" s="13">
        <v>0.53466999999999998</v>
      </c>
      <c r="E40" s="13">
        <v>0.89145099999999999</v>
      </c>
      <c r="F40" s="13">
        <v>0.87390400000000001</v>
      </c>
      <c r="G40" s="13">
        <v>0.82794000000000001</v>
      </c>
      <c r="H40" s="13"/>
      <c r="I40" s="13"/>
      <c r="J40" s="13"/>
      <c r="K40" s="13"/>
      <c r="L40" s="13"/>
      <c r="M40" s="13"/>
      <c r="O40" s="17">
        <v>0.66628242074927957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44" x14ac:dyDescent="0.25">
      <c r="A41" s="13"/>
      <c r="B41" s="13"/>
      <c r="C41" s="13"/>
      <c r="D41" s="13">
        <v>0.54097399999999995</v>
      </c>
      <c r="E41" s="13">
        <v>0.89913500000000002</v>
      </c>
      <c r="F41" s="13">
        <v>0.88706099999999999</v>
      </c>
      <c r="G41" s="13">
        <v>0.83346500000000001</v>
      </c>
      <c r="H41" s="13"/>
      <c r="I41" s="13"/>
      <c r="J41" s="13"/>
      <c r="K41" s="13"/>
      <c r="L41" s="13"/>
      <c r="M41" s="13"/>
      <c r="O41" s="17">
        <v>0.6956772334293948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44" x14ac:dyDescent="0.25">
      <c r="A42" s="13"/>
      <c r="B42" s="13"/>
      <c r="C42" s="13"/>
      <c r="D42" s="13">
        <v>0.56618900000000005</v>
      </c>
      <c r="E42" s="13">
        <v>0.94812700000000005</v>
      </c>
      <c r="F42" s="13">
        <v>0.89583299999999999</v>
      </c>
      <c r="G42" s="13">
        <v>0.83977900000000005</v>
      </c>
      <c r="H42" s="13"/>
      <c r="I42" s="13"/>
      <c r="J42" s="13"/>
      <c r="K42" s="13"/>
      <c r="L42" s="13"/>
      <c r="M42" s="13"/>
      <c r="O42" s="17">
        <v>0.72219020172910664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44" x14ac:dyDescent="0.25">
      <c r="A43" s="13"/>
      <c r="B43" s="13"/>
      <c r="C43" s="13"/>
      <c r="D43" s="13">
        <v>0.57707699999999995</v>
      </c>
      <c r="E43" s="13">
        <v>1</v>
      </c>
      <c r="F43" s="13">
        <v>0.90131600000000001</v>
      </c>
      <c r="G43" s="13">
        <v>0.85951100000000002</v>
      </c>
      <c r="H43" s="13"/>
      <c r="I43" s="13"/>
      <c r="J43" s="13"/>
      <c r="K43" s="13"/>
      <c r="L43" s="13"/>
      <c r="M43" s="13"/>
      <c r="O43" s="17">
        <v>0.74639769452449567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44" x14ac:dyDescent="0.25">
      <c r="A44" s="13"/>
      <c r="B44" s="13"/>
      <c r="C44" s="13"/>
      <c r="D44" s="13">
        <v>0.58681899999999998</v>
      </c>
      <c r="E44" s="13"/>
      <c r="F44" s="13">
        <v>0.90350900000000001</v>
      </c>
      <c r="G44" s="13">
        <v>0.86503600000000003</v>
      </c>
      <c r="H44" s="13"/>
      <c r="I44" s="13"/>
      <c r="J44" s="13"/>
      <c r="K44" s="13"/>
      <c r="L44" s="13"/>
      <c r="M44" s="13"/>
      <c r="O44" s="17">
        <v>0.75100864553314117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44" x14ac:dyDescent="0.25">
      <c r="A45" s="13"/>
      <c r="B45" s="13"/>
      <c r="C45" s="13"/>
      <c r="D45" s="13">
        <v>0.62120299999999995</v>
      </c>
      <c r="E45" s="13"/>
      <c r="F45" s="13">
        <v>0.90679799999999999</v>
      </c>
      <c r="G45" s="13">
        <v>0.87134999999999996</v>
      </c>
      <c r="H45" s="13"/>
      <c r="I45" s="13"/>
      <c r="J45" s="13"/>
      <c r="K45" s="13"/>
      <c r="L45" s="13"/>
      <c r="M45" s="13"/>
      <c r="O45" s="17">
        <v>0.80691642651296835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44" x14ac:dyDescent="0.25">
      <c r="A46" s="13"/>
      <c r="B46" s="13"/>
      <c r="C46" s="13"/>
      <c r="D46" s="13">
        <v>0.62521499999999997</v>
      </c>
      <c r="E46" s="13"/>
      <c r="F46" s="13">
        <v>0.91228100000000001</v>
      </c>
      <c r="G46" s="13">
        <v>0.88792400000000005</v>
      </c>
      <c r="H46" s="13"/>
      <c r="I46" s="13"/>
      <c r="J46" s="13"/>
      <c r="K46" s="13"/>
      <c r="L46" s="13"/>
      <c r="M46" s="13"/>
      <c r="O46" s="17">
        <v>0.82363112391930837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44" x14ac:dyDescent="0.25">
      <c r="A47" s="13"/>
      <c r="B47" s="13"/>
      <c r="C47" s="13"/>
      <c r="D47" s="13">
        <v>0.62807999999999997</v>
      </c>
      <c r="E47" s="13"/>
      <c r="F47" s="13">
        <v>0.926535</v>
      </c>
      <c r="G47" s="13">
        <v>0.89108100000000001</v>
      </c>
      <c r="H47" s="13"/>
      <c r="I47" s="13"/>
      <c r="J47" s="13"/>
      <c r="K47" s="13"/>
      <c r="L47" s="13"/>
      <c r="M47" s="13"/>
      <c r="O47" s="17">
        <v>0.8484149855907781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44" x14ac:dyDescent="0.25">
      <c r="A48" s="13"/>
      <c r="B48" s="13"/>
      <c r="C48" s="13"/>
      <c r="D48" s="13">
        <v>0.63438399999999995</v>
      </c>
      <c r="E48" s="13"/>
      <c r="F48" s="13">
        <v>0.94681999999999999</v>
      </c>
      <c r="G48" s="13">
        <v>0.89187099999999997</v>
      </c>
      <c r="H48" s="13"/>
      <c r="I48" s="13"/>
      <c r="J48" s="13"/>
      <c r="K48" s="13"/>
      <c r="L48" s="13"/>
      <c r="M48" s="13"/>
      <c r="O48" s="17">
        <v>0.94524495677233433</v>
      </c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x14ac:dyDescent="0.25">
      <c r="A49" s="13"/>
      <c r="B49" s="13"/>
      <c r="C49" s="13"/>
      <c r="D49" s="13">
        <v>0.66762200000000005</v>
      </c>
      <c r="E49" s="13"/>
      <c r="F49" s="13">
        <v>0.96271899999999999</v>
      </c>
      <c r="G49" s="13">
        <v>0.89818500000000001</v>
      </c>
      <c r="H49" s="13"/>
      <c r="I49" s="13"/>
      <c r="J49" s="13"/>
      <c r="K49" s="13"/>
      <c r="L49" s="13"/>
      <c r="M49" s="13"/>
      <c r="O49" s="17">
        <v>0.94985590778097984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x14ac:dyDescent="0.25">
      <c r="A50" s="13"/>
      <c r="B50" s="13"/>
      <c r="C50" s="13"/>
      <c r="D50" s="13">
        <v>0.68022899999999997</v>
      </c>
      <c r="E50" s="13"/>
      <c r="F50" s="13">
        <v>1</v>
      </c>
      <c r="G50" s="13"/>
      <c r="H50" s="13"/>
      <c r="I50" s="13"/>
      <c r="J50" s="13"/>
      <c r="K50" s="13"/>
      <c r="L50" s="13"/>
      <c r="M50" s="13"/>
      <c r="O50" s="17">
        <v>0.98213256484149858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x14ac:dyDescent="0.25">
      <c r="A51" s="13"/>
      <c r="B51" s="13"/>
      <c r="C51" s="13"/>
      <c r="D51" s="13">
        <v>0.71690500000000001</v>
      </c>
      <c r="E51" s="13"/>
      <c r="F51" s="13"/>
      <c r="G51" s="13"/>
      <c r="H51" s="13"/>
      <c r="I51" s="13"/>
      <c r="J51" s="13"/>
      <c r="K51" s="13"/>
      <c r="L51" s="13"/>
      <c r="M51" s="13"/>
      <c r="O51" s="17">
        <v>1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x14ac:dyDescent="0.25">
      <c r="A52" s="13"/>
      <c r="B52" s="13"/>
      <c r="C52" s="13"/>
      <c r="D52" s="13">
        <v>0.73581700000000005</v>
      </c>
      <c r="E52" s="13"/>
      <c r="F52" s="13"/>
      <c r="G52" s="13"/>
      <c r="H52" s="13"/>
      <c r="I52" s="13"/>
      <c r="J52" s="13"/>
      <c r="K52" s="13"/>
      <c r="L52" s="13"/>
      <c r="M52" s="13"/>
    </row>
    <row r="53" spans="1:31" x14ac:dyDescent="0.25">
      <c r="A53" s="13"/>
      <c r="B53" s="13"/>
      <c r="C53" s="13"/>
      <c r="D53" s="13">
        <v>0.73868199999999995</v>
      </c>
      <c r="E53" s="13"/>
      <c r="F53" s="13"/>
      <c r="G53" s="13"/>
      <c r="H53" s="13"/>
      <c r="I53" s="13"/>
      <c r="J53" s="13"/>
      <c r="K53" s="13"/>
      <c r="L53" s="13"/>
      <c r="M53" s="13"/>
    </row>
    <row r="54" spans="1:31" x14ac:dyDescent="0.25">
      <c r="A54" s="13"/>
      <c r="B54" s="13"/>
      <c r="C54" s="13"/>
      <c r="D54" s="13">
        <v>0.74498600000000004</v>
      </c>
      <c r="E54" s="13"/>
      <c r="F54" s="13"/>
      <c r="G54" s="13"/>
      <c r="H54" s="13"/>
      <c r="I54" s="13"/>
      <c r="J54" s="13"/>
      <c r="K54" s="13"/>
      <c r="L54" s="13"/>
      <c r="M54" s="13"/>
    </row>
    <row r="55" spans="1:31" x14ac:dyDescent="0.25">
      <c r="A55" s="13"/>
      <c r="B55" s="13"/>
      <c r="C55" s="13"/>
      <c r="D55" s="13">
        <v>0.75243599999999999</v>
      </c>
      <c r="E55" s="13"/>
      <c r="F55" s="13"/>
      <c r="G55" s="13"/>
      <c r="H55" s="13"/>
      <c r="I55" s="13"/>
      <c r="J55" s="13"/>
      <c r="K55" s="13"/>
      <c r="L55" s="13"/>
      <c r="M55" s="13"/>
    </row>
    <row r="56" spans="1:31" x14ac:dyDescent="0.25">
      <c r="A56" s="13"/>
      <c r="B56" s="13"/>
      <c r="C56" s="13"/>
      <c r="D56" s="13">
        <v>0.76618900000000001</v>
      </c>
      <c r="E56" s="13"/>
      <c r="F56" s="13"/>
      <c r="G56" s="13"/>
      <c r="H56" s="13"/>
      <c r="I56" s="13"/>
      <c r="J56" s="13"/>
      <c r="K56" s="13"/>
      <c r="L56" s="13"/>
      <c r="M56" s="13"/>
    </row>
    <row r="57" spans="1:31" x14ac:dyDescent="0.25">
      <c r="A57" s="13"/>
      <c r="B57" s="13"/>
      <c r="C57" s="13"/>
      <c r="D57" s="13">
        <v>0.78338099999999999</v>
      </c>
      <c r="E57" s="13"/>
      <c r="F57" s="13"/>
      <c r="G57" s="13"/>
      <c r="H57" s="13"/>
      <c r="I57" s="13"/>
      <c r="J57" s="13"/>
      <c r="K57" s="13"/>
      <c r="L57" s="13"/>
      <c r="M57" s="13"/>
    </row>
    <row r="58" spans="1:31" x14ac:dyDescent="0.25">
      <c r="A58" s="13"/>
      <c r="B58" s="13"/>
      <c r="C58" s="13"/>
      <c r="D58" s="13">
        <v>0.78681900000000005</v>
      </c>
      <c r="E58" s="13"/>
      <c r="F58" s="13"/>
      <c r="G58" s="13"/>
      <c r="H58" s="13"/>
      <c r="I58" s="13"/>
      <c r="J58" s="13"/>
      <c r="K58" s="13"/>
      <c r="L58" s="13"/>
      <c r="M58" s="13"/>
    </row>
    <row r="59" spans="1:31" x14ac:dyDescent="0.25">
      <c r="A59" s="13"/>
      <c r="B59" s="13"/>
      <c r="C59" s="13"/>
      <c r="D59" s="13">
        <v>0.80286500000000005</v>
      </c>
      <c r="E59" s="13"/>
      <c r="F59" s="13"/>
      <c r="G59" s="13"/>
      <c r="H59" s="13"/>
      <c r="I59" s="13"/>
      <c r="J59" s="13"/>
      <c r="K59" s="13"/>
      <c r="L59" s="13"/>
      <c r="M59" s="13"/>
    </row>
    <row r="60" spans="1:31" x14ac:dyDescent="0.25">
      <c r="A60" s="13"/>
      <c r="B60" s="13"/>
      <c r="C60" s="13"/>
      <c r="D60" s="13">
        <v>0.80401100000000003</v>
      </c>
      <c r="E60" s="13"/>
      <c r="F60" s="13"/>
      <c r="G60" s="13"/>
      <c r="H60" s="13"/>
      <c r="I60" s="13"/>
      <c r="J60" s="13"/>
      <c r="K60" s="13"/>
      <c r="L60" s="13"/>
      <c r="M60" s="13"/>
    </row>
    <row r="61" spans="1:31" x14ac:dyDescent="0.25">
      <c r="A61" s="13"/>
      <c r="B61" s="13"/>
      <c r="C61" s="13"/>
      <c r="D61" s="13">
        <v>0.80859599999999998</v>
      </c>
      <c r="E61" s="13"/>
      <c r="F61" s="13"/>
      <c r="G61" s="13"/>
      <c r="H61" s="13"/>
      <c r="I61" s="13"/>
      <c r="J61" s="13"/>
      <c r="K61" s="13"/>
      <c r="L61" s="13"/>
      <c r="M61" s="13"/>
    </row>
    <row r="62" spans="1:31" x14ac:dyDescent="0.25">
      <c r="A62" s="13"/>
      <c r="B62" s="13"/>
      <c r="C62" s="13"/>
      <c r="D62" s="13">
        <v>0.80916900000000003</v>
      </c>
      <c r="E62" s="13"/>
      <c r="F62" s="13"/>
      <c r="G62" s="13"/>
      <c r="H62" s="13"/>
      <c r="I62" s="13"/>
      <c r="J62" s="13"/>
      <c r="K62" s="13"/>
      <c r="L62" s="13"/>
      <c r="M62" s="13"/>
    </row>
    <row r="63" spans="1:31" x14ac:dyDescent="0.25">
      <c r="A63" s="13"/>
      <c r="B63" s="13"/>
      <c r="C63" s="13"/>
      <c r="D63" s="13">
        <v>0.83266499999999999</v>
      </c>
      <c r="E63" s="13"/>
      <c r="F63" s="13"/>
      <c r="G63" s="13"/>
      <c r="H63" s="13"/>
      <c r="I63" s="13"/>
      <c r="J63" s="13"/>
      <c r="K63" s="13"/>
      <c r="L63" s="13"/>
      <c r="M63" s="13"/>
    </row>
    <row r="64" spans="1:31" x14ac:dyDescent="0.25">
      <c r="A64" s="13"/>
      <c r="B64" s="13"/>
      <c r="C64" s="13"/>
      <c r="D64" s="13">
        <v>0.84183399999999997</v>
      </c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>
        <v>0.84584499999999996</v>
      </c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>
        <v>0.84584499999999996</v>
      </c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>
        <v>0.85214900000000005</v>
      </c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>
        <v>0.87105999999999995</v>
      </c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>
        <v>0.882521</v>
      </c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>
        <v>0.89684799999999998</v>
      </c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>
        <v>0.93524399999999996</v>
      </c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>
        <v>0.95759300000000003</v>
      </c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>
        <v>0.96561600000000003</v>
      </c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>
        <v>0.96676200000000001</v>
      </c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>
        <v>0.96676200000000001</v>
      </c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>
        <v>0.98567300000000002</v>
      </c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>
        <v>1</v>
      </c>
      <c r="E77" s="13"/>
      <c r="F77" s="13"/>
      <c r="G77" s="13"/>
      <c r="H77" s="13"/>
      <c r="I77" s="13"/>
      <c r="J77" s="13"/>
      <c r="K77" s="13"/>
      <c r="L77" s="13"/>
      <c r="M77" s="13"/>
    </row>
  </sheetData>
  <mergeCells count="4">
    <mergeCell ref="A2:M2"/>
    <mergeCell ref="A1:M1"/>
    <mergeCell ref="O1:AE1"/>
    <mergeCell ref="AG3:A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E53D-BBD4-40D5-9C0D-FE68C2719A2C}">
  <dimension ref="A1:AV178"/>
  <sheetViews>
    <sheetView zoomScale="80" zoomScaleNormal="80" workbookViewId="0">
      <selection activeCell="E54" sqref="E54"/>
    </sheetView>
  </sheetViews>
  <sheetFormatPr defaultRowHeight="15" x14ac:dyDescent="0.25"/>
  <cols>
    <col min="1" max="1" width="32.140625" customWidth="1"/>
    <col min="5" max="6" width="11.42578125" customWidth="1"/>
    <col min="7" max="7" width="19.85546875" customWidth="1"/>
    <col min="11" max="12" width="11.42578125" customWidth="1"/>
    <col min="13" max="13" width="20.7109375" customWidth="1"/>
    <col min="17" max="18" width="11.42578125" customWidth="1"/>
    <col min="23" max="24" width="11.42578125" customWidth="1"/>
    <col min="29" max="30" width="11.42578125" customWidth="1"/>
    <col min="35" max="36" width="11.42578125" customWidth="1"/>
    <col min="37" max="37" width="15.7109375" customWidth="1"/>
    <col min="39" max="39" width="9.140625" customWidth="1"/>
    <col min="41" max="42" width="11.42578125" customWidth="1"/>
    <col min="47" max="47" width="11.42578125" customWidth="1"/>
    <col min="48" max="48" width="10.28515625" customWidth="1"/>
  </cols>
  <sheetData>
    <row r="1" spans="1:48" s="14" customFormat="1" x14ac:dyDescent="0.25">
      <c r="A1" s="18" t="s">
        <v>32</v>
      </c>
      <c r="B1" s="18" t="s">
        <v>50</v>
      </c>
      <c r="C1" s="18" t="s">
        <v>51</v>
      </c>
      <c r="D1" s="18" t="s">
        <v>50</v>
      </c>
      <c r="E1" s="18" t="s">
        <v>52</v>
      </c>
      <c r="F1" s="18" t="s">
        <v>53</v>
      </c>
      <c r="G1" s="19" t="s">
        <v>54</v>
      </c>
      <c r="H1" s="19" t="s">
        <v>50</v>
      </c>
      <c r="I1" s="19" t="s">
        <v>51</v>
      </c>
      <c r="J1" s="19" t="s">
        <v>50</v>
      </c>
      <c r="K1" s="19" t="s">
        <v>52</v>
      </c>
      <c r="L1" s="19" t="s">
        <v>53</v>
      </c>
      <c r="M1" s="20" t="s">
        <v>55</v>
      </c>
      <c r="N1" s="20" t="s">
        <v>50</v>
      </c>
      <c r="O1" s="20" t="s">
        <v>51</v>
      </c>
      <c r="P1" s="20" t="s">
        <v>50</v>
      </c>
      <c r="Q1" s="20" t="s">
        <v>52</v>
      </c>
      <c r="R1" s="20" t="s">
        <v>53</v>
      </c>
      <c r="S1" s="21" t="s">
        <v>56</v>
      </c>
      <c r="T1" s="21" t="s">
        <v>50</v>
      </c>
      <c r="U1" s="21" t="s">
        <v>51</v>
      </c>
      <c r="V1" s="21" t="s">
        <v>50</v>
      </c>
      <c r="W1" s="21" t="s">
        <v>52</v>
      </c>
      <c r="X1" s="21" t="s">
        <v>53</v>
      </c>
      <c r="Y1" s="22" t="s">
        <v>57</v>
      </c>
      <c r="Z1" s="22" t="s">
        <v>50</v>
      </c>
      <c r="AA1" s="22" t="s">
        <v>51</v>
      </c>
      <c r="AB1" s="22" t="s">
        <v>50</v>
      </c>
      <c r="AC1" s="22" t="s">
        <v>52</v>
      </c>
      <c r="AD1" s="22" t="s">
        <v>53</v>
      </c>
      <c r="AE1" s="23" t="s">
        <v>58</v>
      </c>
      <c r="AF1" s="23" t="s">
        <v>50</v>
      </c>
      <c r="AG1" s="23" t="s">
        <v>51</v>
      </c>
      <c r="AH1" s="23" t="s">
        <v>50</v>
      </c>
      <c r="AI1" s="23" t="s">
        <v>52</v>
      </c>
      <c r="AJ1" s="23" t="s">
        <v>53</v>
      </c>
      <c r="AK1" s="18" t="s">
        <v>59</v>
      </c>
      <c r="AL1" s="18" t="s">
        <v>50</v>
      </c>
      <c r="AM1" s="18" t="s">
        <v>51</v>
      </c>
      <c r="AN1" s="18" t="s">
        <v>50</v>
      </c>
      <c r="AO1" s="18" t="s">
        <v>52</v>
      </c>
      <c r="AP1" s="18" t="s">
        <v>53</v>
      </c>
      <c r="AQ1" s="24" t="s">
        <v>60</v>
      </c>
      <c r="AR1" s="24" t="s">
        <v>50</v>
      </c>
      <c r="AS1" s="24" t="s">
        <v>51</v>
      </c>
      <c r="AT1" s="24" t="s">
        <v>50</v>
      </c>
      <c r="AU1" s="24" t="s">
        <v>52</v>
      </c>
      <c r="AV1" s="14" t="s">
        <v>53</v>
      </c>
    </row>
    <row r="2" spans="1:48" x14ac:dyDescent="0.25">
      <c r="A2" t="s">
        <v>61</v>
      </c>
      <c r="B2">
        <v>287.16000000000003</v>
      </c>
      <c r="C2">
        <v>39.380000000000003</v>
      </c>
      <c r="D2" t="s">
        <v>62</v>
      </c>
      <c r="E2">
        <f t="shared" ref="E2:E65" si="0">(B2-D$3)/(D$5-D$3)</f>
        <v>0.82343499197431791</v>
      </c>
      <c r="F2">
        <f>(C2-MIN(C:C))/(MAX(C:C)-MIN(C:C))</f>
        <v>0</v>
      </c>
      <c r="G2" t="s">
        <v>63</v>
      </c>
      <c r="H2">
        <v>6.73</v>
      </c>
      <c r="I2">
        <v>43.01</v>
      </c>
      <c r="J2" t="s">
        <v>62</v>
      </c>
      <c r="K2">
        <f t="shared" ref="K2:K65" si="1">(H2-J$3)/(J$5-J$3)</f>
        <v>0</v>
      </c>
      <c r="L2">
        <f>(I2-MIN(I:I))/(MAX(I:I)-MIN(I:I))</f>
        <v>0</v>
      </c>
      <c r="M2" t="s">
        <v>64</v>
      </c>
      <c r="N2">
        <v>2.61</v>
      </c>
      <c r="O2">
        <v>296.62</v>
      </c>
      <c r="P2" t="s">
        <v>62</v>
      </c>
      <c r="Q2">
        <f t="shared" ref="Q2:Q30" si="2">(N2-P$3)/(P$5-P$3)</f>
        <v>0.11999999999999995</v>
      </c>
      <c r="R2">
        <f>(O2-MIN(O:O))/(MAX(O:O)-MIN(O:O))</f>
        <v>0.85581892096740841</v>
      </c>
      <c r="S2" t="s">
        <v>65</v>
      </c>
      <c r="T2">
        <v>16.84</v>
      </c>
      <c r="U2">
        <v>13.13</v>
      </c>
      <c r="V2" t="s">
        <v>62</v>
      </c>
      <c r="W2">
        <f t="shared" ref="W2:W65" si="3">(T2-V$3)/(V$5-V$3)</f>
        <v>9.2289371836856204E-2</v>
      </c>
      <c r="X2">
        <f>(U2-MIN(U:U))/(MAX(U:U)-MIN(U:U))</f>
        <v>2.700444805707964E-2</v>
      </c>
      <c r="Y2" t="s">
        <v>66</v>
      </c>
      <c r="Z2">
        <v>31.43</v>
      </c>
      <c r="AA2">
        <v>13.48</v>
      </c>
      <c r="AB2" t="s">
        <v>62</v>
      </c>
      <c r="AC2">
        <f t="shared" ref="AC2:AC65" si="4">(Z2-AB$3)/(AB$5-AB$3)</f>
        <v>8.4311096211867262E-2</v>
      </c>
      <c r="AD2">
        <f>(AA2-MIN(AA:AA))/(MAX(AA:AA)-MIN(AA:AA))</f>
        <v>2.7748101521670083E-2</v>
      </c>
      <c r="AE2" t="s">
        <v>67</v>
      </c>
      <c r="AF2">
        <v>100.31</v>
      </c>
      <c r="AG2">
        <v>42.41</v>
      </c>
      <c r="AH2" t="s">
        <v>62</v>
      </c>
      <c r="AI2">
        <f t="shared" ref="AI2:AI65" si="5">(AF2-AH$3)/(AH$5-AH$3)</f>
        <v>0.66094924812030076</v>
      </c>
      <c r="AJ2">
        <f>(AG2-MIN(AG:AG))/(MAX(AG:AG)-MIN(AG:AG))</f>
        <v>2.9738933030646984E-2</v>
      </c>
      <c r="AK2" t="s">
        <v>68</v>
      </c>
      <c r="AL2">
        <v>55.65</v>
      </c>
      <c r="AM2">
        <v>336.79</v>
      </c>
      <c r="AN2" t="s">
        <v>62</v>
      </c>
      <c r="AO2">
        <f t="shared" ref="AO2:AO65" si="6">(AL2-AN$3)/(AN$5-AN$3)</f>
        <v>8.1837381203801449E-2</v>
      </c>
      <c r="AP2">
        <f>(AM2-MIN(AM:AM))/(MAX(AM:AM)-MIN(AM:AM))</f>
        <v>0.96227780399559559</v>
      </c>
      <c r="AQ2" t="s">
        <v>69</v>
      </c>
      <c r="AR2">
        <v>44.18</v>
      </c>
      <c r="AS2">
        <v>76.02</v>
      </c>
      <c r="AT2" t="s">
        <v>62</v>
      </c>
      <c r="AU2">
        <f t="shared" ref="AU2:AU65" si="7">(AR2-AT$3)/(AT$5-AT$3)</f>
        <v>0.3469362129583124</v>
      </c>
      <c r="AV2">
        <f>(AS2-MIN(AS:AS))/(MAX(AS:AS)-MIN(AS:AS))</f>
        <v>3.2997900975429054E-2</v>
      </c>
    </row>
    <row r="3" spans="1:48" x14ac:dyDescent="0.25">
      <c r="A3" t="s">
        <v>61</v>
      </c>
      <c r="B3">
        <v>250.11</v>
      </c>
      <c r="C3">
        <v>51.99</v>
      </c>
      <c r="D3">
        <f>MIN(B:B)</f>
        <v>51.18</v>
      </c>
      <c r="E3">
        <f t="shared" si="0"/>
        <v>0.69415172028752881</v>
      </c>
      <c r="F3">
        <f t="shared" ref="F3:F66" si="8">(C3-MIN(C:C))/(MAX(C:C)-MIN(C:C))</f>
        <v>9.5313681027966723E-2</v>
      </c>
      <c r="G3" t="s">
        <v>63</v>
      </c>
      <c r="H3">
        <v>9.4499999999999993</v>
      </c>
      <c r="I3">
        <v>50.54</v>
      </c>
      <c r="J3">
        <f>MIN(H:H)</f>
        <v>6.73</v>
      </c>
      <c r="K3">
        <f t="shared" si="1"/>
        <v>0.27391742195367563</v>
      </c>
      <c r="L3">
        <f t="shared" ref="L3:L66" si="9">(I3-MIN(I:I))/(MAX(I:I)-MIN(I:I))</f>
        <v>2.3464522763391608E-2</v>
      </c>
      <c r="M3" t="s">
        <v>64</v>
      </c>
      <c r="N3">
        <v>2.83</v>
      </c>
      <c r="O3">
        <v>318.39</v>
      </c>
      <c r="P3">
        <f>MIN(N:N)</f>
        <v>2.4</v>
      </c>
      <c r="Q3">
        <f t="shared" si="2"/>
        <v>0.24571428571428575</v>
      </c>
      <c r="R3">
        <f t="shared" ref="R3:R30" si="10">(O3-MIN(O:O))/(MAX(O:O)-MIN(O:O))</f>
        <v>0.93082064356094518</v>
      </c>
      <c r="S3" t="s">
        <v>65</v>
      </c>
      <c r="T3">
        <v>16.43</v>
      </c>
      <c r="U3">
        <v>68.73</v>
      </c>
      <c r="V3">
        <f>MIN(T:T)</f>
        <v>13.74</v>
      </c>
      <c r="W3">
        <f t="shared" si="3"/>
        <v>8.0083358142304245E-2</v>
      </c>
      <c r="X3">
        <f t="shared" ref="X3:X66" si="11">(U3-MIN(U:U))/(MAX(U:U)-MIN(U:U))</f>
        <v>0.1525435209645736</v>
      </c>
      <c r="Y3" t="s">
        <v>66</v>
      </c>
      <c r="Z3">
        <v>28.38</v>
      </c>
      <c r="AA3">
        <v>40.07</v>
      </c>
      <c r="AB3">
        <f>MIN(Z:Z)</f>
        <v>26.4</v>
      </c>
      <c r="AC3">
        <f t="shared" si="4"/>
        <v>3.3188065705665445E-2</v>
      </c>
      <c r="AD3">
        <f t="shared" ref="AD3:AD66" si="12">(AA3-MIN(AA:AA))/(MAX(AA:AA)-MIN(AA:AA))</f>
        <v>0.10452458637715475</v>
      </c>
      <c r="AE3" t="s">
        <v>67</v>
      </c>
      <c r="AF3">
        <v>37.92</v>
      </c>
      <c r="AG3">
        <v>92.08</v>
      </c>
      <c r="AH3">
        <f>MIN(AF:AF)</f>
        <v>15.92</v>
      </c>
      <c r="AI3">
        <f t="shared" si="5"/>
        <v>0.17230576441102757</v>
      </c>
      <c r="AJ3">
        <f t="shared" ref="AJ3:AJ66" si="13">(AG3-MIN(AG:AG))/(MAX(AG:AG)-MIN(AG:AG))</f>
        <v>0.1706867196367764</v>
      </c>
      <c r="AK3" t="s">
        <v>68</v>
      </c>
      <c r="AL3">
        <v>98.89</v>
      </c>
      <c r="AM3">
        <v>320.79000000000002</v>
      </c>
      <c r="AN3">
        <f>MIN(AL:AL)</f>
        <v>46.35</v>
      </c>
      <c r="AO3">
        <f t="shared" si="6"/>
        <v>0.46233720520943322</v>
      </c>
      <c r="AP3">
        <f t="shared" ref="AP3:AP66" si="14">(AM3-MIN(AM:AM))/(MAX(AM:AM)-MIN(AM:AM))</f>
        <v>0.91193959414818326</v>
      </c>
      <c r="AQ3" t="s">
        <v>69</v>
      </c>
      <c r="AR3">
        <v>33.950000000000003</v>
      </c>
      <c r="AS3">
        <v>65.33</v>
      </c>
      <c r="AT3">
        <f>MIN(AR:AR)</f>
        <v>16.55</v>
      </c>
      <c r="AU3">
        <f t="shared" si="7"/>
        <v>0.21848317428427927</v>
      </c>
      <c r="AV3">
        <f t="shared" ref="AV3:AV66" si="15">(AS3-MIN(AS:AS))/(MAX(AS:AS)-MIN(AS:AS))</f>
        <v>0</v>
      </c>
    </row>
    <row r="4" spans="1:48" x14ac:dyDescent="0.25">
      <c r="A4" t="s">
        <v>61</v>
      </c>
      <c r="B4">
        <v>292.60000000000002</v>
      </c>
      <c r="C4">
        <v>52.11</v>
      </c>
      <c r="D4" t="s">
        <v>70</v>
      </c>
      <c r="E4">
        <f t="shared" si="0"/>
        <v>0.84241747505059683</v>
      </c>
      <c r="F4">
        <f t="shared" si="8"/>
        <v>9.6220710506424764E-2</v>
      </c>
      <c r="G4" t="s">
        <v>63</v>
      </c>
      <c r="H4">
        <v>9.15</v>
      </c>
      <c r="I4">
        <v>55.88</v>
      </c>
      <c r="J4" t="s">
        <v>70</v>
      </c>
      <c r="K4">
        <f t="shared" si="1"/>
        <v>0.24370594159113795</v>
      </c>
      <c r="L4">
        <f t="shared" si="9"/>
        <v>4.0104702252968132E-2</v>
      </c>
      <c r="M4" t="s">
        <v>64</v>
      </c>
      <c r="N4">
        <v>2.65</v>
      </c>
      <c r="O4">
        <v>132.93</v>
      </c>
      <c r="P4" t="s">
        <v>70</v>
      </c>
      <c r="Q4">
        <f t="shared" si="2"/>
        <v>0.14285714285714282</v>
      </c>
      <c r="R4">
        <f t="shared" si="10"/>
        <v>0.29187624888031416</v>
      </c>
      <c r="S4" t="s">
        <v>65</v>
      </c>
      <c r="T4">
        <v>14.96</v>
      </c>
      <c r="U4">
        <v>85.36</v>
      </c>
      <c r="V4" t="s">
        <v>70</v>
      </c>
      <c r="W4">
        <f t="shared" si="3"/>
        <v>3.6320333432569241E-2</v>
      </c>
      <c r="X4">
        <f t="shared" si="11"/>
        <v>0.19009234798708483</v>
      </c>
      <c r="Y4" t="s">
        <v>66</v>
      </c>
      <c r="Z4">
        <v>27.37</v>
      </c>
      <c r="AA4">
        <v>187.63</v>
      </c>
      <c r="AB4" t="s">
        <v>70</v>
      </c>
      <c r="AC4">
        <f t="shared" si="4"/>
        <v>1.6258799865906844E-2</v>
      </c>
      <c r="AD4">
        <f t="shared" si="12"/>
        <v>0.53059220974215349</v>
      </c>
      <c r="AE4" t="s">
        <v>67</v>
      </c>
      <c r="AF4">
        <v>34.9</v>
      </c>
      <c r="AG4">
        <v>73.569999999999993</v>
      </c>
      <c r="AH4" t="s">
        <v>70</v>
      </c>
      <c r="AI4">
        <f t="shared" si="5"/>
        <v>0.14865288220551376</v>
      </c>
      <c r="AJ4">
        <f t="shared" si="13"/>
        <v>0.11816118047673098</v>
      </c>
      <c r="AK4" t="s">
        <v>68</v>
      </c>
      <c r="AL4">
        <v>79.55</v>
      </c>
      <c r="AM4">
        <v>282.56</v>
      </c>
      <c r="AN4" t="s">
        <v>70</v>
      </c>
      <c r="AO4">
        <f t="shared" si="6"/>
        <v>0.29215065117916217</v>
      </c>
      <c r="AP4">
        <f t="shared" si="14"/>
        <v>0.79166273399402243</v>
      </c>
      <c r="AQ4" t="s">
        <v>69</v>
      </c>
      <c r="AR4">
        <v>36.26</v>
      </c>
      <c r="AS4">
        <v>108.07</v>
      </c>
      <c r="AT4" t="s">
        <v>70</v>
      </c>
      <c r="AU4">
        <f t="shared" si="7"/>
        <v>0.24748869914615768</v>
      </c>
      <c r="AV4">
        <f t="shared" si="15"/>
        <v>0.13192986788492403</v>
      </c>
    </row>
    <row r="5" spans="1:48" x14ac:dyDescent="0.25">
      <c r="A5" t="s">
        <v>61</v>
      </c>
      <c r="B5">
        <v>241.73</v>
      </c>
      <c r="C5">
        <v>55.13</v>
      </c>
      <c r="D5">
        <f>MAX(B:B)</f>
        <v>337.76</v>
      </c>
      <c r="E5">
        <f t="shared" si="0"/>
        <v>0.66491032172517273</v>
      </c>
      <c r="F5">
        <f t="shared" si="8"/>
        <v>0.11904761904761904</v>
      </c>
      <c r="G5" t="s">
        <v>63</v>
      </c>
      <c r="H5">
        <v>10.53</v>
      </c>
      <c r="I5">
        <v>62.62</v>
      </c>
      <c r="J5">
        <f>MAX(H:H)</f>
        <v>16.66</v>
      </c>
      <c r="K5">
        <f t="shared" si="1"/>
        <v>0.38267875125881157</v>
      </c>
      <c r="L5">
        <f t="shared" si="9"/>
        <v>6.1107475616216378E-2</v>
      </c>
      <c r="M5" t="s">
        <v>64</v>
      </c>
      <c r="N5">
        <v>2.72</v>
      </c>
      <c r="O5">
        <v>48.21</v>
      </c>
      <c r="P5">
        <f>MAX(N:N)</f>
        <v>4.1500000000000004</v>
      </c>
      <c r="Q5">
        <f t="shared" si="2"/>
        <v>0.18285714285714297</v>
      </c>
      <c r="R5">
        <f t="shared" si="10"/>
        <v>0</v>
      </c>
      <c r="S5" t="s">
        <v>65</v>
      </c>
      <c r="T5">
        <v>16.52</v>
      </c>
      <c r="U5">
        <v>72.23</v>
      </c>
      <c r="V5">
        <f>MAX(T:T)</f>
        <v>47.33</v>
      </c>
      <c r="W5">
        <f t="shared" si="3"/>
        <v>8.2762727002083938E-2</v>
      </c>
      <c r="X5">
        <f t="shared" si="11"/>
        <v>0.16044616044616045</v>
      </c>
      <c r="Y5" t="s">
        <v>66</v>
      </c>
      <c r="Z5">
        <v>79.41</v>
      </c>
      <c r="AA5">
        <v>22.04</v>
      </c>
      <c r="AB5">
        <f>MAX(Z:Z)</f>
        <v>86.06</v>
      </c>
      <c r="AC5">
        <f t="shared" si="4"/>
        <v>0.88853503184713367</v>
      </c>
      <c r="AD5">
        <f t="shared" si="12"/>
        <v>5.2464412554500038E-2</v>
      </c>
      <c r="AE5" t="s">
        <v>67</v>
      </c>
      <c r="AF5">
        <v>72.180000000000007</v>
      </c>
      <c r="AG5">
        <v>120.34</v>
      </c>
      <c r="AH5">
        <f>MAX(AF:AF)</f>
        <v>143.6</v>
      </c>
      <c r="AI5">
        <f t="shared" si="5"/>
        <v>0.44063283208020054</v>
      </c>
      <c r="AJ5">
        <f t="shared" si="13"/>
        <v>0.25087968217934165</v>
      </c>
      <c r="AK5" t="s">
        <v>68</v>
      </c>
      <c r="AL5">
        <v>78.44</v>
      </c>
      <c r="AM5">
        <v>304</v>
      </c>
      <c r="AN5">
        <f>MAX(AL:AL)</f>
        <v>159.99</v>
      </c>
      <c r="AO5">
        <f t="shared" si="6"/>
        <v>0.28238296374516009</v>
      </c>
      <c r="AP5">
        <f t="shared" si="14"/>
        <v>0.85911593518955487</v>
      </c>
      <c r="AQ5" t="s">
        <v>69</v>
      </c>
      <c r="AR5">
        <v>25.15</v>
      </c>
      <c r="AS5">
        <v>74.63</v>
      </c>
      <c r="AT5">
        <f>MAX(AR:AR)</f>
        <v>96.19</v>
      </c>
      <c r="AU5">
        <f t="shared" si="7"/>
        <v>0.10798593671521846</v>
      </c>
      <c r="AV5">
        <f t="shared" si="15"/>
        <v>2.8707247808371392E-2</v>
      </c>
    </row>
    <row r="6" spans="1:48" x14ac:dyDescent="0.25">
      <c r="A6" t="s">
        <v>61</v>
      </c>
      <c r="B6">
        <v>184.39</v>
      </c>
      <c r="C6">
        <v>55.41</v>
      </c>
      <c r="E6">
        <f t="shared" si="0"/>
        <v>0.46482657547630674</v>
      </c>
      <c r="F6">
        <f t="shared" si="8"/>
        <v>0.12116402116402111</v>
      </c>
      <c r="G6" t="s">
        <v>63</v>
      </c>
      <c r="H6">
        <v>11.11</v>
      </c>
      <c r="I6">
        <v>62.92</v>
      </c>
      <c r="K6">
        <f t="shared" si="1"/>
        <v>0.44108761329305129</v>
      </c>
      <c r="L6">
        <f t="shared" si="9"/>
        <v>6.2042317160574623E-2</v>
      </c>
      <c r="M6" t="s">
        <v>64</v>
      </c>
      <c r="N6">
        <v>2.4700000000000002</v>
      </c>
      <c r="O6">
        <v>286.89999999999998</v>
      </c>
      <c r="Q6">
        <f t="shared" si="2"/>
        <v>4.0000000000000153E-2</v>
      </c>
      <c r="R6">
        <f t="shared" si="10"/>
        <v>0.82233170261145161</v>
      </c>
      <c r="S6" t="s">
        <v>65</v>
      </c>
      <c r="T6">
        <v>15.52</v>
      </c>
      <c r="U6">
        <v>86.32</v>
      </c>
      <c r="W6">
        <f t="shared" si="3"/>
        <v>5.2991961893420647E-2</v>
      </c>
      <c r="X6">
        <f t="shared" si="11"/>
        <v>0.19225992910203435</v>
      </c>
      <c r="Y6" t="s">
        <v>66</v>
      </c>
      <c r="Z6">
        <v>52.88</v>
      </c>
      <c r="AA6">
        <v>54.77</v>
      </c>
      <c r="AC6">
        <f t="shared" si="4"/>
        <v>0.44384847468990951</v>
      </c>
      <c r="AD6">
        <f t="shared" si="12"/>
        <v>0.14696965322091649</v>
      </c>
      <c r="AE6" t="s">
        <v>67</v>
      </c>
      <c r="AF6">
        <v>78.27</v>
      </c>
      <c r="AG6">
        <v>80.13</v>
      </c>
      <c r="AI6">
        <f t="shared" si="5"/>
        <v>0.48833020050125314</v>
      </c>
      <c r="AJ6">
        <f t="shared" si="13"/>
        <v>0.13677639046538026</v>
      </c>
      <c r="AK6" t="s">
        <v>68</v>
      </c>
      <c r="AL6">
        <v>102.78</v>
      </c>
      <c r="AM6">
        <v>323.02999999999997</v>
      </c>
      <c r="AO6">
        <f t="shared" si="6"/>
        <v>0.49656810982048566</v>
      </c>
      <c r="AP6">
        <f t="shared" si="14"/>
        <v>0.91898694352682087</v>
      </c>
      <c r="AQ6" t="s">
        <v>69</v>
      </c>
      <c r="AR6">
        <v>28.99</v>
      </c>
      <c r="AS6">
        <v>144.34</v>
      </c>
      <c r="AU6">
        <f t="shared" si="7"/>
        <v>0.15620291310899043</v>
      </c>
      <c r="AV6">
        <f t="shared" si="15"/>
        <v>0.24388813433757253</v>
      </c>
    </row>
    <row r="7" spans="1:48" x14ac:dyDescent="0.25">
      <c r="A7" t="s">
        <v>61</v>
      </c>
      <c r="B7">
        <v>308.08</v>
      </c>
      <c r="C7">
        <v>55.74</v>
      </c>
      <c r="E7">
        <f t="shared" si="0"/>
        <v>0.89643380556912555</v>
      </c>
      <c r="F7">
        <f t="shared" si="8"/>
        <v>0.12365835222978079</v>
      </c>
      <c r="G7" t="s">
        <v>63</v>
      </c>
      <c r="H7">
        <v>11.2</v>
      </c>
      <c r="I7">
        <v>65.45</v>
      </c>
      <c r="K7">
        <f t="shared" si="1"/>
        <v>0.4501510574018126</v>
      </c>
      <c r="L7">
        <f t="shared" si="9"/>
        <v>6.992614751799571E-2</v>
      </c>
      <c r="M7" t="s">
        <v>64</v>
      </c>
      <c r="N7">
        <v>2.4</v>
      </c>
      <c r="O7">
        <v>177.79</v>
      </c>
      <c r="Q7">
        <f t="shared" si="2"/>
        <v>0</v>
      </c>
      <c r="R7">
        <f t="shared" si="10"/>
        <v>0.4464273410046164</v>
      </c>
      <c r="S7" t="s">
        <v>65</v>
      </c>
      <c r="T7">
        <v>14.28</v>
      </c>
      <c r="U7">
        <v>43.61</v>
      </c>
      <c r="W7">
        <f t="shared" si="3"/>
        <v>1.6076213158678153E-2</v>
      </c>
      <c r="X7">
        <f t="shared" si="11"/>
        <v>9.5825148456727405E-2</v>
      </c>
      <c r="Y7" t="s">
        <v>66</v>
      </c>
      <c r="Z7">
        <v>29.31</v>
      </c>
      <c r="AA7">
        <v>113.21</v>
      </c>
      <c r="AC7">
        <f t="shared" si="4"/>
        <v>4.8776399597720413E-2</v>
      </c>
      <c r="AD7">
        <f t="shared" si="12"/>
        <v>0.31571044957121819</v>
      </c>
      <c r="AE7" t="s">
        <v>67</v>
      </c>
      <c r="AF7">
        <v>89.7</v>
      </c>
      <c r="AG7">
        <v>127.11</v>
      </c>
      <c r="AI7">
        <f t="shared" si="5"/>
        <v>0.57785087719298245</v>
      </c>
      <c r="AJ7">
        <f t="shared" si="13"/>
        <v>0.27009080590238371</v>
      </c>
      <c r="AK7" t="s">
        <v>68</v>
      </c>
      <c r="AL7">
        <v>74.42</v>
      </c>
      <c r="AM7">
        <v>324.83</v>
      </c>
      <c r="AO7">
        <f t="shared" si="6"/>
        <v>0.24700809574093627</v>
      </c>
      <c r="AP7">
        <f t="shared" si="14"/>
        <v>0.92464999213465471</v>
      </c>
      <c r="AQ7" t="s">
        <v>69</v>
      </c>
      <c r="AR7">
        <v>35.020000000000003</v>
      </c>
      <c r="AS7">
        <v>168.59</v>
      </c>
      <c r="AU7">
        <f t="shared" si="7"/>
        <v>0.23191863385233555</v>
      </c>
      <c r="AV7">
        <f t="shared" si="15"/>
        <v>0.31874305469811087</v>
      </c>
    </row>
    <row r="8" spans="1:48" x14ac:dyDescent="0.25">
      <c r="A8" t="s">
        <v>61</v>
      </c>
      <c r="B8">
        <v>137.34</v>
      </c>
      <c r="C8">
        <v>56.28</v>
      </c>
      <c r="E8">
        <f t="shared" si="0"/>
        <v>0.30064903342871102</v>
      </c>
      <c r="F8">
        <f t="shared" si="8"/>
        <v>0.12773998488284199</v>
      </c>
      <c r="G8" t="s">
        <v>63</v>
      </c>
      <c r="H8">
        <v>13.62</v>
      </c>
      <c r="I8">
        <v>71.180000000000007</v>
      </c>
      <c r="K8">
        <f t="shared" si="1"/>
        <v>0.6938569989929505</v>
      </c>
      <c r="L8">
        <f t="shared" si="9"/>
        <v>8.778162101523794E-2</v>
      </c>
      <c r="M8" t="s">
        <v>64</v>
      </c>
      <c r="N8">
        <v>2.82</v>
      </c>
      <c r="O8">
        <v>211.41</v>
      </c>
      <c r="Q8">
        <f t="shared" si="2"/>
        <v>0.23999999999999991</v>
      </c>
      <c r="R8">
        <f t="shared" si="10"/>
        <v>0.56225453042100171</v>
      </c>
      <c r="S8" t="s">
        <v>65</v>
      </c>
      <c r="T8">
        <v>20.91</v>
      </c>
      <c r="U8">
        <v>4.82</v>
      </c>
      <c r="W8">
        <f t="shared" si="3"/>
        <v>0.21345638582911583</v>
      </c>
      <c r="X8">
        <f t="shared" si="11"/>
        <v>8.2413240307977163E-3</v>
      </c>
      <c r="Y8" t="s">
        <v>66</v>
      </c>
      <c r="Z8">
        <v>34.25</v>
      </c>
      <c r="AA8">
        <v>144.49</v>
      </c>
      <c r="AC8">
        <f t="shared" si="4"/>
        <v>0.13157894736842107</v>
      </c>
      <c r="AD8">
        <f t="shared" si="12"/>
        <v>0.40602893194352213</v>
      </c>
      <c r="AE8" t="s">
        <v>67</v>
      </c>
      <c r="AF8">
        <v>50.78</v>
      </c>
      <c r="AG8">
        <v>189.93</v>
      </c>
      <c r="AI8">
        <f t="shared" si="5"/>
        <v>0.27302631578947367</v>
      </c>
      <c r="AJ8">
        <f t="shared" si="13"/>
        <v>0.44835414301929627</v>
      </c>
      <c r="AK8" t="s">
        <v>68</v>
      </c>
      <c r="AL8">
        <v>63.07</v>
      </c>
      <c r="AM8">
        <v>209.54</v>
      </c>
      <c r="AO8">
        <f t="shared" si="6"/>
        <v>0.14713129179866241</v>
      </c>
      <c r="AP8">
        <f t="shared" si="14"/>
        <v>0.56193172880289444</v>
      </c>
      <c r="AQ8" t="s">
        <v>69</v>
      </c>
      <c r="AR8">
        <v>26.87</v>
      </c>
      <c r="AS8">
        <v>70.069999999999993</v>
      </c>
      <c r="AU8">
        <f t="shared" si="7"/>
        <v>0.12958312405826219</v>
      </c>
      <c r="AV8">
        <f t="shared" si="15"/>
        <v>1.4631435979750569E-2</v>
      </c>
    </row>
    <row r="9" spans="1:48" x14ac:dyDescent="0.25">
      <c r="A9" t="s">
        <v>61</v>
      </c>
      <c r="B9">
        <v>214.5</v>
      </c>
      <c r="C9">
        <v>56.95</v>
      </c>
      <c r="E9">
        <f t="shared" si="0"/>
        <v>0.56989322353269589</v>
      </c>
      <c r="F9">
        <f t="shared" si="8"/>
        <v>0.13280423280423279</v>
      </c>
      <c r="G9" t="s">
        <v>63</v>
      </c>
      <c r="H9">
        <v>14.87</v>
      </c>
      <c r="I9">
        <v>71.48</v>
      </c>
      <c r="K9">
        <f t="shared" si="1"/>
        <v>0.81973816717019121</v>
      </c>
      <c r="L9">
        <f t="shared" si="9"/>
        <v>8.8716462559596157E-2</v>
      </c>
      <c r="M9" t="s">
        <v>64</v>
      </c>
      <c r="N9">
        <v>2.4700000000000002</v>
      </c>
      <c r="O9">
        <v>193.99</v>
      </c>
      <c r="Q9">
        <f t="shared" si="2"/>
        <v>4.0000000000000153E-2</v>
      </c>
      <c r="R9">
        <f t="shared" si="10"/>
        <v>0.50223937159787768</v>
      </c>
      <c r="S9" t="s">
        <v>65</v>
      </c>
      <c r="T9">
        <v>18.72</v>
      </c>
      <c r="U9">
        <v>10.3</v>
      </c>
      <c r="W9">
        <f t="shared" si="3"/>
        <v>0.14825841024114317</v>
      </c>
      <c r="X9">
        <f t="shared" si="11"/>
        <v>2.0614599561967987E-2</v>
      </c>
      <c r="Y9" t="s">
        <v>66</v>
      </c>
      <c r="Z9">
        <v>39.340000000000003</v>
      </c>
      <c r="AA9">
        <v>73.63</v>
      </c>
      <c r="AC9">
        <f t="shared" si="4"/>
        <v>0.21689574254106611</v>
      </c>
      <c r="AD9">
        <f t="shared" si="12"/>
        <v>0.20142638523951142</v>
      </c>
      <c r="AE9" t="s">
        <v>67</v>
      </c>
      <c r="AF9">
        <v>67.3</v>
      </c>
      <c r="AG9">
        <v>61.15</v>
      </c>
      <c r="AI9">
        <f t="shared" si="5"/>
        <v>0.40241228070175439</v>
      </c>
      <c r="AJ9">
        <f t="shared" si="13"/>
        <v>8.2917139614074917E-2</v>
      </c>
      <c r="AK9" t="s">
        <v>68</v>
      </c>
      <c r="AL9">
        <v>90.52</v>
      </c>
      <c r="AM9">
        <v>226.49</v>
      </c>
      <c r="AO9">
        <f t="shared" si="6"/>
        <v>0.38868356212601185</v>
      </c>
      <c r="AP9">
        <f t="shared" si="14"/>
        <v>0.61525876985999695</v>
      </c>
      <c r="AQ9" t="s">
        <v>69</v>
      </c>
      <c r="AR9">
        <v>27.91</v>
      </c>
      <c r="AS9">
        <v>130.62</v>
      </c>
      <c r="AU9">
        <f t="shared" si="7"/>
        <v>0.14264188849824208</v>
      </c>
      <c r="AV9">
        <f t="shared" si="15"/>
        <v>0.20153722681812569</v>
      </c>
    </row>
    <row r="10" spans="1:48" x14ac:dyDescent="0.25">
      <c r="A10" t="s">
        <v>61</v>
      </c>
      <c r="B10">
        <v>261.61</v>
      </c>
      <c r="C10">
        <v>58.2</v>
      </c>
      <c r="E10">
        <f t="shared" si="0"/>
        <v>0.73428013120245661</v>
      </c>
      <c r="F10">
        <f t="shared" si="8"/>
        <v>0.14225245653817081</v>
      </c>
      <c r="G10" t="s">
        <v>63</v>
      </c>
      <c r="H10">
        <v>10.81</v>
      </c>
      <c r="I10">
        <v>72.03</v>
      </c>
      <c r="K10">
        <f t="shared" si="1"/>
        <v>0.41087613293051362</v>
      </c>
      <c r="L10">
        <f t="shared" si="9"/>
        <v>9.0430338724252907E-2</v>
      </c>
      <c r="M10" t="s">
        <v>64</v>
      </c>
      <c r="N10">
        <v>2.56</v>
      </c>
      <c r="O10">
        <v>143.38999999999999</v>
      </c>
      <c r="Q10">
        <f t="shared" si="2"/>
        <v>9.1428571428571484E-2</v>
      </c>
      <c r="R10">
        <f t="shared" si="10"/>
        <v>0.3279129056707778</v>
      </c>
      <c r="S10" t="s">
        <v>65</v>
      </c>
      <c r="T10">
        <v>20.329999999999998</v>
      </c>
      <c r="U10">
        <v>21.62</v>
      </c>
      <c r="W10">
        <f t="shared" si="3"/>
        <v>0.19618934206609107</v>
      </c>
      <c r="X10">
        <f t="shared" si="11"/>
        <v>4.6173993542414603E-2</v>
      </c>
      <c r="Y10" t="s">
        <v>66</v>
      </c>
      <c r="Z10">
        <v>35.299999999999997</v>
      </c>
      <c r="AA10">
        <v>171.53</v>
      </c>
      <c r="AC10">
        <f t="shared" si="4"/>
        <v>0.14917867918203148</v>
      </c>
      <c r="AD10">
        <f t="shared" si="12"/>
        <v>0.48410475557993821</v>
      </c>
      <c r="AE10" t="s">
        <v>67</v>
      </c>
      <c r="AF10">
        <v>21.59</v>
      </c>
      <c r="AG10">
        <v>107.87</v>
      </c>
      <c r="AI10">
        <f t="shared" si="5"/>
        <v>4.4407894736842105E-2</v>
      </c>
      <c r="AJ10">
        <f t="shared" si="13"/>
        <v>0.21549375709421112</v>
      </c>
      <c r="AK10" t="s">
        <v>68</v>
      </c>
      <c r="AL10">
        <v>59.5</v>
      </c>
      <c r="AM10">
        <v>259.97000000000003</v>
      </c>
      <c r="AO10">
        <f t="shared" si="6"/>
        <v>0.11571629707849346</v>
      </c>
      <c r="AP10">
        <f t="shared" si="14"/>
        <v>0.72059147396570722</v>
      </c>
      <c r="AQ10" t="s">
        <v>69</v>
      </c>
      <c r="AR10">
        <v>52.83</v>
      </c>
      <c r="AS10">
        <v>196.41</v>
      </c>
      <c r="AU10">
        <f t="shared" si="7"/>
        <v>0.45554997488699145</v>
      </c>
      <c r="AV10">
        <f t="shared" si="15"/>
        <v>0.40461785405605621</v>
      </c>
    </row>
    <row r="11" spans="1:48" x14ac:dyDescent="0.25">
      <c r="A11" t="s">
        <v>61</v>
      </c>
      <c r="B11">
        <v>165.66</v>
      </c>
      <c r="C11">
        <v>60.52</v>
      </c>
      <c r="E11">
        <f t="shared" si="0"/>
        <v>0.39946960709051571</v>
      </c>
      <c r="F11">
        <f t="shared" si="8"/>
        <v>0.15978835978835979</v>
      </c>
      <c r="G11" t="s">
        <v>63</v>
      </c>
      <c r="H11">
        <v>9.9600000000000009</v>
      </c>
      <c r="I11">
        <v>74.13</v>
      </c>
      <c r="K11">
        <f t="shared" si="1"/>
        <v>0.32527693856998996</v>
      </c>
      <c r="L11">
        <f t="shared" si="9"/>
        <v>9.6974229534760509E-2</v>
      </c>
      <c r="M11" t="s">
        <v>64</v>
      </c>
      <c r="N11">
        <v>2.5499999999999998</v>
      </c>
      <c r="O11">
        <v>154.38</v>
      </c>
      <c r="Q11">
        <f t="shared" si="2"/>
        <v>8.5714285714285646E-2</v>
      </c>
      <c r="R11">
        <f t="shared" si="10"/>
        <v>0.36577551161028032</v>
      </c>
      <c r="S11" t="s">
        <v>65</v>
      </c>
      <c r="T11">
        <v>21.21</v>
      </c>
      <c r="U11">
        <v>34.49</v>
      </c>
      <c r="W11">
        <f t="shared" si="3"/>
        <v>0.22238761536171484</v>
      </c>
      <c r="X11">
        <f t="shared" si="11"/>
        <v>7.5233127864706817E-2</v>
      </c>
      <c r="Y11" t="s">
        <v>66</v>
      </c>
      <c r="Z11">
        <v>34.53</v>
      </c>
      <c r="AA11">
        <v>263.44</v>
      </c>
      <c r="AC11">
        <f t="shared" si="4"/>
        <v>0.13627220918538388</v>
      </c>
      <c r="AD11">
        <f t="shared" si="12"/>
        <v>0.74948748303641033</v>
      </c>
      <c r="AE11" t="s">
        <v>67</v>
      </c>
      <c r="AF11">
        <v>34.78</v>
      </c>
      <c r="AG11">
        <v>228.92</v>
      </c>
      <c r="AI11">
        <f t="shared" si="5"/>
        <v>0.14771303258145363</v>
      </c>
      <c r="AJ11">
        <f t="shared" si="13"/>
        <v>0.55899545970488085</v>
      </c>
      <c r="AK11" t="s">
        <v>68</v>
      </c>
      <c r="AL11">
        <v>51.34</v>
      </c>
      <c r="AM11">
        <v>245.92</v>
      </c>
      <c r="AO11">
        <f t="shared" si="6"/>
        <v>4.3910594860964464E-2</v>
      </c>
      <c r="AP11">
        <f t="shared" si="14"/>
        <v>0.67638823344344823</v>
      </c>
      <c r="AQ11" t="s">
        <v>69</v>
      </c>
      <c r="AR11">
        <v>31.08</v>
      </c>
      <c r="AS11">
        <v>168.12</v>
      </c>
      <c r="AU11">
        <f t="shared" si="7"/>
        <v>0.18244600703164235</v>
      </c>
      <c r="AV11">
        <f t="shared" si="15"/>
        <v>0.31729225830349422</v>
      </c>
    </row>
    <row r="12" spans="1:48" x14ac:dyDescent="0.25">
      <c r="A12" t="s">
        <v>61</v>
      </c>
      <c r="B12">
        <v>196.55</v>
      </c>
      <c r="C12">
        <v>61.83</v>
      </c>
      <c r="E12">
        <f t="shared" si="0"/>
        <v>0.50725800823504785</v>
      </c>
      <c r="F12">
        <f t="shared" si="8"/>
        <v>0.16969009826152678</v>
      </c>
      <c r="G12" t="s">
        <v>63</v>
      </c>
      <c r="H12">
        <v>12.01</v>
      </c>
      <c r="I12">
        <v>79.61</v>
      </c>
      <c r="K12">
        <f t="shared" si="1"/>
        <v>0.53172205438066455</v>
      </c>
      <c r="L12">
        <f t="shared" si="9"/>
        <v>0.11405066841170421</v>
      </c>
      <c r="M12" t="s">
        <v>64</v>
      </c>
      <c r="N12">
        <v>3</v>
      </c>
      <c r="O12">
        <v>338.47</v>
      </c>
      <c r="Q12">
        <f t="shared" si="2"/>
        <v>0.3428571428571428</v>
      </c>
      <c r="R12">
        <f t="shared" si="10"/>
        <v>1</v>
      </c>
      <c r="S12" t="s">
        <v>65</v>
      </c>
      <c r="T12">
        <v>22.42</v>
      </c>
      <c r="U12">
        <v>55.86</v>
      </c>
      <c r="W12">
        <f t="shared" si="3"/>
        <v>0.25841024114319744</v>
      </c>
      <c r="X12">
        <f t="shared" si="11"/>
        <v>0.12348438664228138</v>
      </c>
      <c r="Y12" t="s">
        <v>66</v>
      </c>
      <c r="Z12">
        <v>47.61</v>
      </c>
      <c r="AA12">
        <v>3.87</v>
      </c>
      <c r="AC12">
        <f t="shared" si="4"/>
        <v>0.35551458263493124</v>
      </c>
      <c r="AD12">
        <f t="shared" si="12"/>
        <v>0</v>
      </c>
      <c r="AE12" t="s">
        <v>67</v>
      </c>
      <c r="AF12">
        <v>45.23</v>
      </c>
      <c r="AG12">
        <v>244.11</v>
      </c>
      <c r="AI12">
        <f t="shared" si="5"/>
        <v>0.22955827067669171</v>
      </c>
      <c r="AJ12">
        <f t="shared" si="13"/>
        <v>0.60209988649262203</v>
      </c>
      <c r="AK12" t="s">
        <v>68</v>
      </c>
      <c r="AL12">
        <v>50.14</v>
      </c>
      <c r="AM12">
        <v>206.59</v>
      </c>
      <c r="AO12">
        <f t="shared" si="6"/>
        <v>3.3350932770151345E-2</v>
      </c>
      <c r="AP12">
        <f t="shared" si="14"/>
        <v>0.55265062136227783</v>
      </c>
      <c r="AQ12" t="s">
        <v>69</v>
      </c>
      <c r="AR12">
        <v>21.87</v>
      </c>
      <c r="AS12">
        <v>146.4</v>
      </c>
      <c r="AU12">
        <f t="shared" si="7"/>
        <v>6.6800602712204921E-2</v>
      </c>
      <c r="AV12">
        <f t="shared" si="15"/>
        <v>0.2502469440671688</v>
      </c>
    </row>
    <row r="13" spans="1:48" x14ac:dyDescent="0.25">
      <c r="A13" t="s">
        <v>61</v>
      </c>
      <c r="B13">
        <v>80.430000000000007</v>
      </c>
      <c r="C13">
        <v>61.86</v>
      </c>
      <c r="E13">
        <f t="shared" si="0"/>
        <v>0.10206574080535979</v>
      </c>
      <c r="F13">
        <f t="shared" si="8"/>
        <v>0.16991685563114131</v>
      </c>
      <c r="G13" t="s">
        <v>63</v>
      </c>
      <c r="H13">
        <v>12.5</v>
      </c>
      <c r="I13">
        <v>80.34</v>
      </c>
      <c r="K13">
        <f t="shared" si="1"/>
        <v>0.58106747230614297</v>
      </c>
      <c r="L13">
        <f t="shared" si="9"/>
        <v>0.11632544950297592</v>
      </c>
      <c r="M13" t="s">
        <v>64</v>
      </c>
      <c r="N13">
        <v>2.69</v>
      </c>
      <c r="O13">
        <v>176.69</v>
      </c>
      <c r="Q13">
        <f t="shared" si="2"/>
        <v>0.1657142857142857</v>
      </c>
      <c r="R13">
        <f t="shared" si="10"/>
        <v>0.44263763522359251</v>
      </c>
      <c r="S13" t="s">
        <v>65</v>
      </c>
      <c r="T13">
        <v>26.78</v>
      </c>
      <c r="U13">
        <v>1.17</v>
      </c>
      <c r="W13">
        <f t="shared" si="3"/>
        <v>0.38821077701696943</v>
      </c>
      <c r="X13">
        <f t="shared" si="11"/>
        <v>0</v>
      </c>
      <c r="Y13" t="s">
        <v>66</v>
      </c>
      <c r="Z13">
        <v>38.049999999999997</v>
      </c>
      <c r="AA13">
        <v>36.15</v>
      </c>
      <c r="AC13">
        <f t="shared" si="4"/>
        <v>0.19527321488434457</v>
      </c>
      <c r="AD13">
        <f t="shared" si="12"/>
        <v>9.3205901885484943E-2</v>
      </c>
      <c r="AE13" t="s">
        <v>67</v>
      </c>
      <c r="AF13">
        <v>32.39</v>
      </c>
      <c r="AG13">
        <v>158.11000000000001</v>
      </c>
      <c r="AI13">
        <f t="shared" si="5"/>
        <v>0.12899436090225563</v>
      </c>
      <c r="AJ13">
        <f t="shared" si="13"/>
        <v>0.35805902383654942</v>
      </c>
      <c r="AK13" t="s">
        <v>68</v>
      </c>
      <c r="AL13">
        <v>86.72</v>
      </c>
      <c r="AM13">
        <v>173.24</v>
      </c>
      <c r="AO13">
        <f t="shared" si="6"/>
        <v>0.35524463217177044</v>
      </c>
      <c r="AP13">
        <f t="shared" si="14"/>
        <v>0.44772691521157787</v>
      </c>
      <c r="AQ13" t="s">
        <v>69</v>
      </c>
      <c r="AR13">
        <v>32.1</v>
      </c>
      <c r="AS13">
        <v>213.6</v>
      </c>
      <c r="AU13">
        <f t="shared" si="7"/>
        <v>0.19525364138623807</v>
      </c>
      <c r="AV13">
        <f t="shared" si="15"/>
        <v>0.45767996048894916</v>
      </c>
    </row>
    <row r="14" spans="1:48" x14ac:dyDescent="0.25">
      <c r="A14" t="s">
        <v>61</v>
      </c>
      <c r="B14">
        <v>106.06</v>
      </c>
      <c r="C14">
        <v>62.06</v>
      </c>
      <c r="E14">
        <f t="shared" si="0"/>
        <v>0.1914997557401075</v>
      </c>
      <c r="F14">
        <f t="shared" si="8"/>
        <v>0.1714285714285714</v>
      </c>
      <c r="G14" t="s">
        <v>63</v>
      </c>
      <c r="H14">
        <v>10.01</v>
      </c>
      <c r="I14">
        <v>81.05</v>
      </c>
      <c r="K14">
        <f t="shared" si="1"/>
        <v>0.33031218529707951</v>
      </c>
      <c r="L14">
        <f t="shared" si="9"/>
        <v>0.11853790782462371</v>
      </c>
      <c r="M14" t="s">
        <v>64</v>
      </c>
      <c r="N14">
        <v>2.98</v>
      </c>
      <c r="O14">
        <v>293.14</v>
      </c>
      <c r="Q14">
        <f t="shared" si="2"/>
        <v>0.33142857142857141</v>
      </c>
      <c r="R14">
        <f t="shared" si="10"/>
        <v>0.84382966995107811</v>
      </c>
      <c r="S14" t="s">
        <v>65</v>
      </c>
      <c r="T14">
        <v>18.52</v>
      </c>
      <c r="U14">
        <v>71.36</v>
      </c>
      <c r="W14">
        <f t="shared" si="3"/>
        <v>0.14230425721941053</v>
      </c>
      <c r="X14">
        <f t="shared" si="11"/>
        <v>0.15848179006073743</v>
      </c>
      <c r="Y14" t="s">
        <v>66</v>
      </c>
      <c r="Z14">
        <v>30.4</v>
      </c>
      <c r="AA14">
        <v>110.56</v>
      </c>
      <c r="AC14">
        <f t="shared" si="4"/>
        <v>6.7046597385182705E-2</v>
      </c>
      <c r="AD14">
        <f t="shared" si="12"/>
        <v>0.30805878786128837</v>
      </c>
      <c r="AE14" t="s">
        <v>67</v>
      </c>
      <c r="AF14">
        <v>40.33</v>
      </c>
      <c r="AG14">
        <v>31.93</v>
      </c>
      <c r="AI14">
        <f t="shared" si="5"/>
        <v>0.19118107769423556</v>
      </c>
      <c r="AJ14">
        <f t="shared" si="13"/>
        <v>0</v>
      </c>
      <c r="AK14" t="s">
        <v>68</v>
      </c>
      <c r="AL14">
        <v>82.01</v>
      </c>
      <c r="AM14">
        <v>142.72999999999999</v>
      </c>
      <c r="AO14">
        <f t="shared" si="6"/>
        <v>0.3137979584653291</v>
      </c>
      <c r="AP14">
        <f t="shared" si="14"/>
        <v>0.35173824130879344</v>
      </c>
      <c r="AQ14" t="s">
        <v>69</v>
      </c>
      <c r="AR14">
        <v>44.99</v>
      </c>
      <c r="AS14">
        <v>165.36</v>
      </c>
      <c r="AU14">
        <f t="shared" si="7"/>
        <v>0.3571069814163737</v>
      </c>
      <c r="AV14">
        <f t="shared" si="15"/>
        <v>0.30877268798617113</v>
      </c>
    </row>
    <row r="15" spans="1:48" x14ac:dyDescent="0.25">
      <c r="A15" t="s">
        <v>61</v>
      </c>
      <c r="B15">
        <v>280.39</v>
      </c>
      <c r="C15">
        <v>63.38</v>
      </c>
      <c r="E15">
        <f t="shared" si="0"/>
        <v>0.79981157094005162</v>
      </c>
      <c r="F15">
        <f t="shared" si="8"/>
        <v>0.18140589569160998</v>
      </c>
      <c r="G15" t="s">
        <v>63</v>
      </c>
      <c r="H15">
        <v>9.8800000000000008</v>
      </c>
      <c r="I15">
        <v>81.34</v>
      </c>
      <c r="K15">
        <f t="shared" si="1"/>
        <v>0.31722054380664655</v>
      </c>
      <c r="L15">
        <f t="shared" si="9"/>
        <v>0.11944158798417003</v>
      </c>
      <c r="M15" t="s">
        <v>64</v>
      </c>
      <c r="N15">
        <v>2.81</v>
      </c>
      <c r="O15">
        <v>190.99</v>
      </c>
      <c r="Q15">
        <f t="shared" si="2"/>
        <v>0.23428571428571432</v>
      </c>
      <c r="R15">
        <f t="shared" si="10"/>
        <v>0.49190381037690339</v>
      </c>
      <c r="S15" t="s">
        <v>65</v>
      </c>
      <c r="T15">
        <v>26.01</v>
      </c>
      <c r="U15">
        <v>424.34</v>
      </c>
      <c r="W15">
        <f t="shared" si="3"/>
        <v>0.36528728788329867</v>
      </c>
      <c r="X15">
        <f t="shared" si="11"/>
        <v>0.95547427126374485</v>
      </c>
      <c r="Y15" t="s">
        <v>66</v>
      </c>
      <c r="Z15">
        <v>34.89</v>
      </c>
      <c r="AA15">
        <v>211.38</v>
      </c>
      <c r="AC15">
        <f t="shared" si="4"/>
        <v>0.14230640295005031</v>
      </c>
      <c r="AD15">
        <f t="shared" si="12"/>
        <v>0.5991684231802038</v>
      </c>
      <c r="AE15" t="s">
        <v>67</v>
      </c>
      <c r="AF15">
        <v>15.92</v>
      </c>
      <c r="AG15">
        <v>118.24</v>
      </c>
      <c r="AI15">
        <f t="shared" si="5"/>
        <v>0</v>
      </c>
      <c r="AJ15">
        <f t="shared" si="13"/>
        <v>0.24492054483541431</v>
      </c>
      <c r="AK15" t="s">
        <v>68</v>
      </c>
      <c r="AL15">
        <v>53.04</v>
      </c>
      <c r="AM15">
        <v>234.65</v>
      </c>
      <c r="AO15">
        <f t="shared" si="6"/>
        <v>5.8870116156282973E-2</v>
      </c>
      <c r="AP15">
        <f t="shared" si="14"/>
        <v>0.64093125688217722</v>
      </c>
      <c r="AQ15" t="s">
        <v>69</v>
      </c>
      <c r="AR15">
        <v>55.6</v>
      </c>
      <c r="AS15">
        <v>200.1</v>
      </c>
      <c r="AU15">
        <f t="shared" si="7"/>
        <v>0.49033149171270712</v>
      </c>
      <c r="AV15">
        <f t="shared" si="15"/>
        <v>0.41600814915421647</v>
      </c>
    </row>
    <row r="16" spans="1:48" x14ac:dyDescent="0.25">
      <c r="A16" t="s">
        <v>61</v>
      </c>
      <c r="B16">
        <v>56.45</v>
      </c>
      <c r="C16">
        <v>63.82</v>
      </c>
      <c r="E16">
        <f t="shared" si="0"/>
        <v>1.8389280480145171E-2</v>
      </c>
      <c r="F16">
        <f t="shared" si="8"/>
        <v>0.18473167044595612</v>
      </c>
      <c r="G16" t="s">
        <v>63</v>
      </c>
      <c r="H16">
        <v>12.51</v>
      </c>
      <c r="I16">
        <v>85.44</v>
      </c>
      <c r="K16">
        <f t="shared" si="1"/>
        <v>0.58207452165156093</v>
      </c>
      <c r="L16">
        <f t="shared" si="9"/>
        <v>0.13221775575706582</v>
      </c>
      <c r="M16" t="s">
        <v>64</v>
      </c>
      <c r="N16">
        <v>2.5499999999999998</v>
      </c>
      <c r="O16">
        <v>322.27999999999997</v>
      </c>
      <c r="Q16">
        <f t="shared" si="2"/>
        <v>8.5714285714285646E-2</v>
      </c>
      <c r="R16">
        <f t="shared" si="10"/>
        <v>0.94422242127747524</v>
      </c>
      <c r="S16" t="s">
        <v>65</v>
      </c>
      <c r="T16">
        <v>24.61</v>
      </c>
      <c r="U16">
        <v>205.94</v>
      </c>
      <c r="W16">
        <f t="shared" si="3"/>
        <v>0.32360821673117002</v>
      </c>
      <c r="X16">
        <f t="shared" si="11"/>
        <v>0.46234956761272555</v>
      </c>
      <c r="Y16" t="s">
        <v>66</v>
      </c>
      <c r="Z16">
        <v>31.66</v>
      </c>
      <c r="AA16">
        <v>104.95</v>
      </c>
      <c r="AC16">
        <f t="shared" si="4"/>
        <v>8.8166275561515267E-2</v>
      </c>
      <c r="AD16">
        <f t="shared" si="12"/>
        <v>0.29186036439234259</v>
      </c>
      <c r="AE16" t="s">
        <v>67</v>
      </c>
      <c r="AF16">
        <v>48.6</v>
      </c>
      <c r="AG16">
        <v>174.28</v>
      </c>
      <c r="AI16">
        <f t="shared" si="5"/>
        <v>0.25595238095238099</v>
      </c>
      <c r="AJ16">
        <f t="shared" si="13"/>
        <v>0.40394438138479</v>
      </c>
      <c r="AK16" t="s">
        <v>68</v>
      </c>
      <c r="AL16">
        <v>91.35</v>
      </c>
      <c r="AM16">
        <v>317.39</v>
      </c>
      <c r="AO16">
        <f t="shared" si="6"/>
        <v>0.39598732840549089</v>
      </c>
      <c r="AP16">
        <f t="shared" si="14"/>
        <v>0.90124272455560805</v>
      </c>
      <c r="AQ16" t="s">
        <v>69</v>
      </c>
      <c r="AR16">
        <v>23.18</v>
      </c>
      <c r="AS16">
        <v>67.44</v>
      </c>
      <c r="AU16">
        <f t="shared" si="7"/>
        <v>8.3249623304871914E-2</v>
      </c>
      <c r="AV16">
        <f t="shared" si="15"/>
        <v>6.513149771576735E-3</v>
      </c>
    </row>
    <row r="17" spans="1:48" x14ac:dyDescent="0.25">
      <c r="A17" t="s">
        <v>61</v>
      </c>
      <c r="B17">
        <v>139.88999999999999</v>
      </c>
      <c r="C17">
        <v>65.14</v>
      </c>
      <c r="E17">
        <f t="shared" si="0"/>
        <v>0.30954707237071666</v>
      </c>
      <c r="F17">
        <f t="shared" si="8"/>
        <v>0.19470899470899466</v>
      </c>
      <c r="G17" t="s">
        <v>63</v>
      </c>
      <c r="H17">
        <v>12.71</v>
      </c>
      <c r="I17">
        <v>85.98</v>
      </c>
      <c r="K17">
        <f t="shared" si="1"/>
        <v>0.60221550855991945</v>
      </c>
      <c r="L17">
        <f t="shared" si="9"/>
        <v>0.13390047053691068</v>
      </c>
      <c r="M17" t="s">
        <v>64</v>
      </c>
      <c r="N17">
        <v>2.5</v>
      </c>
      <c r="O17">
        <v>140.51</v>
      </c>
      <c r="Q17">
        <f t="shared" si="2"/>
        <v>5.7142857142857176E-2</v>
      </c>
      <c r="R17">
        <f t="shared" si="10"/>
        <v>0.31799076689864247</v>
      </c>
      <c r="S17" t="s">
        <v>65</v>
      </c>
      <c r="T17">
        <v>23.28</v>
      </c>
      <c r="U17">
        <v>440.3</v>
      </c>
      <c r="W17">
        <f t="shared" si="3"/>
        <v>0.28401309913664785</v>
      </c>
      <c r="X17">
        <f t="shared" si="11"/>
        <v>0.99151030729978096</v>
      </c>
      <c r="Y17" t="s">
        <v>66</v>
      </c>
      <c r="Z17">
        <v>38.549999999999997</v>
      </c>
      <c r="AA17">
        <v>130.68</v>
      </c>
      <c r="AC17">
        <f t="shared" si="4"/>
        <v>0.20365403955749242</v>
      </c>
      <c r="AD17">
        <f t="shared" si="12"/>
        <v>0.3661536684664915</v>
      </c>
      <c r="AE17" t="s">
        <v>67</v>
      </c>
      <c r="AF17">
        <v>58.46</v>
      </c>
      <c r="AG17">
        <v>60.25</v>
      </c>
      <c r="AI17">
        <f t="shared" si="5"/>
        <v>0.33317669172932329</v>
      </c>
      <c r="AJ17">
        <f t="shared" si="13"/>
        <v>8.0363223609534629E-2</v>
      </c>
      <c r="AK17" t="s">
        <v>68</v>
      </c>
      <c r="AL17">
        <v>98.81</v>
      </c>
      <c r="AM17">
        <v>68.84</v>
      </c>
      <c r="AO17">
        <f t="shared" si="6"/>
        <v>0.46163322773671239</v>
      </c>
      <c r="AP17">
        <f t="shared" si="14"/>
        <v>0.11927009595721255</v>
      </c>
      <c r="AQ17" t="s">
        <v>69</v>
      </c>
      <c r="AR17">
        <v>38.9</v>
      </c>
      <c r="AS17">
        <v>244.85</v>
      </c>
      <c r="AU17">
        <f t="shared" si="7"/>
        <v>0.28063787041687593</v>
      </c>
      <c r="AV17">
        <f t="shared" si="15"/>
        <v>0.55414248672675626</v>
      </c>
    </row>
    <row r="18" spans="1:48" x14ac:dyDescent="0.25">
      <c r="A18" t="s">
        <v>61</v>
      </c>
      <c r="B18">
        <v>233.42</v>
      </c>
      <c r="C18">
        <v>65.83</v>
      </c>
      <c r="E18">
        <f t="shared" si="0"/>
        <v>0.63591318305534228</v>
      </c>
      <c r="F18">
        <f t="shared" si="8"/>
        <v>0.19992441421012844</v>
      </c>
      <c r="G18" t="s">
        <v>63</v>
      </c>
      <c r="H18">
        <v>13.71</v>
      </c>
      <c r="I18">
        <v>91.74</v>
      </c>
      <c r="K18">
        <f t="shared" si="1"/>
        <v>0.70292044310171209</v>
      </c>
      <c r="L18">
        <f t="shared" si="9"/>
        <v>0.15184942818858868</v>
      </c>
      <c r="M18" t="s">
        <v>64</v>
      </c>
      <c r="N18">
        <v>2.98</v>
      </c>
      <c r="O18">
        <v>282.85000000000002</v>
      </c>
      <c r="Q18">
        <f t="shared" si="2"/>
        <v>0.33142857142857141</v>
      </c>
      <c r="R18">
        <f t="shared" si="10"/>
        <v>0.80837869496313641</v>
      </c>
      <c r="S18" t="s">
        <v>65</v>
      </c>
      <c r="T18">
        <v>27.3</v>
      </c>
      <c r="U18">
        <v>169.79</v>
      </c>
      <c r="W18">
        <f t="shared" si="3"/>
        <v>0.40369157487347429</v>
      </c>
      <c r="X18">
        <f t="shared" si="11"/>
        <v>0.38072659125290709</v>
      </c>
      <c r="Y18" t="s">
        <v>66</v>
      </c>
      <c r="Z18">
        <v>29.22</v>
      </c>
      <c r="AA18">
        <v>116</v>
      </c>
      <c r="AC18">
        <f t="shared" si="4"/>
        <v>4.7267851156553804E-2</v>
      </c>
      <c r="AD18">
        <f t="shared" si="12"/>
        <v>0.32376635001299336</v>
      </c>
      <c r="AE18" t="s">
        <v>67</v>
      </c>
      <c r="AF18">
        <v>35.47</v>
      </c>
      <c r="AG18">
        <v>266.43</v>
      </c>
      <c r="AI18">
        <f t="shared" si="5"/>
        <v>0.15311716791979949</v>
      </c>
      <c r="AJ18">
        <f t="shared" si="13"/>
        <v>0.66543700340522138</v>
      </c>
      <c r="AK18" t="s">
        <v>68</v>
      </c>
      <c r="AL18">
        <v>60.29</v>
      </c>
      <c r="AM18">
        <v>288.51</v>
      </c>
      <c r="AO18">
        <f t="shared" si="6"/>
        <v>0.12266807462161207</v>
      </c>
      <c r="AP18">
        <f t="shared" si="14"/>
        <v>0.81038225578102885</v>
      </c>
      <c r="AQ18" t="s">
        <v>69</v>
      </c>
      <c r="AR18">
        <v>30.35</v>
      </c>
      <c r="AS18">
        <v>262.60000000000002</v>
      </c>
      <c r="AU18">
        <f t="shared" si="7"/>
        <v>0.17327975891511804</v>
      </c>
      <c r="AV18">
        <f t="shared" si="15"/>
        <v>0.60893320162983089</v>
      </c>
    </row>
    <row r="19" spans="1:48" x14ac:dyDescent="0.25">
      <c r="A19" t="s">
        <v>61</v>
      </c>
      <c r="B19">
        <v>218.05</v>
      </c>
      <c r="C19">
        <v>68.209999999999994</v>
      </c>
      <c r="E19">
        <f t="shared" si="0"/>
        <v>0.58228068951078238</v>
      </c>
      <c r="F19">
        <f t="shared" si="8"/>
        <v>0.21791383219954641</v>
      </c>
      <c r="G19" t="s">
        <v>63</v>
      </c>
      <c r="H19">
        <v>13.51</v>
      </c>
      <c r="I19">
        <v>92.45</v>
      </c>
      <c r="K19">
        <f t="shared" si="1"/>
        <v>0.68277945619335345</v>
      </c>
      <c r="L19">
        <f t="shared" si="9"/>
        <v>0.15406188651023653</v>
      </c>
      <c r="M19" t="s">
        <v>64</v>
      </c>
      <c r="N19">
        <v>2.59</v>
      </c>
      <c r="O19">
        <v>133.96</v>
      </c>
      <c r="Q19">
        <f t="shared" si="2"/>
        <v>0.10857142857142851</v>
      </c>
      <c r="R19">
        <f t="shared" si="10"/>
        <v>0.29542479156618201</v>
      </c>
      <c r="S19" t="s">
        <v>65</v>
      </c>
      <c r="T19">
        <v>27.13</v>
      </c>
      <c r="U19">
        <v>414.19</v>
      </c>
      <c r="W19">
        <f t="shared" si="3"/>
        <v>0.39863054480500149</v>
      </c>
      <c r="X19">
        <f t="shared" si="11"/>
        <v>0.93255661676714308</v>
      </c>
      <c r="Y19" t="s">
        <v>66</v>
      </c>
      <c r="Z19">
        <v>40.46</v>
      </c>
      <c r="AA19">
        <v>87</v>
      </c>
      <c r="AC19">
        <f t="shared" si="4"/>
        <v>0.23566878980891723</v>
      </c>
      <c r="AD19">
        <f t="shared" si="12"/>
        <v>0.24003118413074234</v>
      </c>
      <c r="AE19" t="s">
        <v>67</v>
      </c>
      <c r="AF19">
        <v>50.79</v>
      </c>
      <c r="AG19">
        <v>137.27000000000001</v>
      </c>
      <c r="AI19">
        <f t="shared" si="5"/>
        <v>0.27310463659147871</v>
      </c>
      <c r="AJ19">
        <f t="shared" si="13"/>
        <v>0.2989216799091941</v>
      </c>
      <c r="AK19" t="s">
        <v>68</v>
      </c>
      <c r="AL19">
        <v>52.96</v>
      </c>
      <c r="AM19">
        <v>262.13</v>
      </c>
      <c r="AO19">
        <f t="shared" si="6"/>
        <v>5.8166138683562116E-2</v>
      </c>
      <c r="AP19">
        <f t="shared" si="14"/>
        <v>0.72738713229510776</v>
      </c>
      <c r="AQ19" t="s">
        <v>69</v>
      </c>
      <c r="AR19">
        <v>32.65</v>
      </c>
      <c r="AS19">
        <v>124.91</v>
      </c>
      <c r="AU19">
        <f t="shared" si="7"/>
        <v>0.20215971873430433</v>
      </c>
      <c r="AV19">
        <f t="shared" si="15"/>
        <v>0.18391159402395355</v>
      </c>
    </row>
    <row r="20" spans="1:48" x14ac:dyDescent="0.25">
      <c r="A20" t="s">
        <v>61</v>
      </c>
      <c r="B20">
        <v>257.01</v>
      </c>
      <c r="C20">
        <v>70.34</v>
      </c>
      <c r="E20">
        <f t="shared" si="0"/>
        <v>0.7182287668364854</v>
      </c>
      <c r="F20">
        <f t="shared" si="8"/>
        <v>0.23401360544217686</v>
      </c>
      <c r="G20" t="s">
        <v>63</v>
      </c>
      <c r="H20">
        <v>10.57</v>
      </c>
      <c r="I20">
        <v>93.87</v>
      </c>
      <c r="K20">
        <f t="shared" si="1"/>
        <v>0.38670694864048338</v>
      </c>
      <c r="L20">
        <f t="shared" si="9"/>
        <v>0.15848680315353214</v>
      </c>
      <c r="M20" t="s">
        <v>64</v>
      </c>
      <c r="N20">
        <v>3.28</v>
      </c>
      <c r="O20">
        <v>289.36</v>
      </c>
      <c r="Q20">
        <f t="shared" si="2"/>
        <v>0.50285714285714267</v>
      </c>
      <c r="R20">
        <f t="shared" si="10"/>
        <v>0.83080686281265059</v>
      </c>
      <c r="S20" t="s">
        <v>65</v>
      </c>
      <c r="T20">
        <v>23.81</v>
      </c>
      <c r="U20">
        <v>213</v>
      </c>
      <c r="W20">
        <f t="shared" si="3"/>
        <v>0.29979160464423932</v>
      </c>
      <c r="X20">
        <f t="shared" si="11"/>
        <v>0.47829032039558361</v>
      </c>
      <c r="Y20" t="s">
        <v>66</v>
      </c>
      <c r="Z20">
        <v>35.479999999999997</v>
      </c>
      <c r="AA20">
        <v>245.28</v>
      </c>
      <c r="AC20">
        <f t="shared" si="4"/>
        <v>0.15219577606436469</v>
      </c>
      <c r="AD20">
        <f t="shared" si="12"/>
        <v>0.69705194467704212</v>
      </c>
      <c r="AE20" t="s">
        <v>67</v>
      </c>
      <c r="AF20">
        <v>101.64</v>
      </c>
      <c r="AG20">
        <v>333.45</v>
      </c>
      <c r="AI20">
        <f t="shared" si="5"/>
        <v>0.6713659147869675</v>
      </c>
      <c r="AJ20">
        <f t="shared" si="13"/>
        <v>0.85561861520998861</v>
      </c>
      <c r="AK20" t="s">
        <v>68</v>
      </c>
      <c r="AL20">
        <v>60.03</v>
      </c>
      <c r="AM20">
        <v>273.02</v>
      </c>
      <c r="AO20">
        <f t="shared" si="6"/>
        <v>0.12038014783526925</v>
      </c>
      <c r="AP20">
        <f t="shared" si="14"/>
        <v>0.76164857637250272</v>
      </c>
      <c r="AQ20" t="s">
        <v>69</v>
      </c>
      <c r="AR20">
        <v>28.6</v>
      </c>
      <c r="AS20">
        <v>276.57</v>
      </c>
      <c r="AU20">
        <f t="shared" si="7"/>
        <v>0.15130587644399801</v>
      </c>
      <c r="AV20">
        <f t="shared" si="15"/>
        <v>0.65205580935918006</v>
      </c>
    </row>
    <row r="21" spans="1:48" x14ac:dyDescent="0.25">
      <c r="A21" t="s">
        <v>61</v>
      </c>
      <c r="B21">
        <v>72.58</v>
      </c>
      <c r="C21">
        <v>72.75</v>
      </c>
      <c r="E21">
        <f t="shared" si="0"/>
        <v>7.4673738572126461E-2</v>
      </c>
      <c r="F21">
        <f t="shared" si="8"/>
        <v>0.25222978080120934</v>
      </c>
      <c r="G21" t="s">
        <v>63</v>
      </c>
      <c r="H21">
        <v>13.3</v>
      </c>
      <c r="I21">
        <v>95.57</v>
      </c>
      <c r="K21">
        <f t="shared" si="1"/>
        <v>0.66163141993957708</v>
      </c>
      <c r="L21">
        <f t="shared" si="9"/>
        <v>0.1637842385715621</v>
      </c>
      <c r="M21" t="s">
        <v>64</v>
      </c>
      <c r="N21">
        <v>3.26</v>
      </c>
      <c r="O21">
        <v>268.22000000000003</v>
      </c>
      <c r="Q21">
        <f t="shared" si="2"/>
        <v>0.49142857142857121</v>
      </c>
      <c r="R21">
        <f t="shared" si="10"/>
        <v>0.75797560807551845</v>
      </c>
      <c r="S21" t="s">
        <v>65</v>
      </c>
      <c r="T21">
        <v>31.49</v>
      </c>
      <c r="U21">
        <v>414.16</v>
      </c>
      <c r="W21">
        <f t="shared" si="3"/>
        <v>0.52843108067877353</v>
      </c>
      <c r="X21">
        <f t="shared" si="11"/>
        <v>0.932488879857301</v>
      </c>
      <c r="Y21" t="s">
        <v>66</v>
      </c>
      <c r="Z21">
        <v>34.69</v>
      </c>
      <c r="AA21">
        <v>150.15</v>
      </c>
      <c r="AC21">
        <f t="shared" si="4"/>
        <v>0.13895407308079114</v>
      </c>
      <c r="AD21">
        <f t="shared" si="12"/>
        <v>0.42237172638812698</v>
      </c>
      <c r="AE21" t="s">
        <v>67</v>
      </c>
      <c r="AF21">
        <v>53.53</v>
      </c>
      <c r="AG21">
        <v>115.81</v>
      </c>
      <c r="AI21">
        <f t="shared" si="5"/>
        <v>0.29456453634085217</v>
      </c>
      <c r="AJ21">
        <f t="shared" si="13"/>
        <v>0.2380249716231555</v>
      </c>
      <c r="AK21" t="s">
        <v>68</v>
      </c>
      <c r="AL21">
        <v>59.96</v>
      </c>
      <c r="AM21">
        <v>348.78</v>
      </c>
      <c r="AO21">
        <f t="shared" si="6"/>
        <v>0.11976416754663849</v>
      </c>
      <c r="AP21">
        <f t="shared" si="14"/>
        <v>1</v>
      </c>
      <c r="AQ21" t="s">
        <v>69</v>
      </c>
      <c r="AR21">
        <v>28.69</v>
      </c>
      <c r="AS21">
        <v>180.24</v>
      </c>
      <c r="AU21">
        <f t="shared" si="7"/>
        <v>0.15243596182822702</v>
      </c>
      <c r="AV21">
        <f t="shared" si="15"/>
        <v>0.35470428447956537</v>
      </c>
    </row>
    <row r="22" spans="1:48" x14ac:dyDescent="0.25">
      <c r="A22" t="s">
        <v>61</v>
      </c>
      <c r="B22">
        <v>295.02</v>
      </c>
      <c r="C22">
        <v>72.959999999999994</v>
      </c>
      <c r="E22">
        <f t="shared" si="0"/>
        <v>0.85086188847791189</v>
      </c>
      <c r="F22">
        <f t="shared" si="8"/>
        <v>0.25381708238851086</v>
      </c>
      <c r="G22" t="s">
        <v>63</v>
      </c>
      <c r="H22">
        <v>10.72</v>
      </c>
      <c r="I22">
        <v>97.32</v>
      </c>
      <c r="K22">
        <f t="shared" si="1"/>
        <v>0.40181268882175231</v>
      </c>
      <c r="L22">
        <f t="shared" si="9"/>
        <v>0.16923748091365176</v>
      </c>
      <c r="M22" t="s">
        <v>64</v>
      </c>
      <c r="N22">
        <v>3.49</v>
      </c>
      <c r="O22">
        <v>176.67</v>
      </c>
      <c r="Q22">
        <f t="shared" si="2"/>
        <v>0.62285714285714289</v>
      </c>
      <c r="R22">
        <f t="shared" si="10"/>
        <v>0.44256873148211934</v>
      </c>
      <c r="S22" t="s">
        <v>65</v>
      </c>
      <c r="T22">
        <v>29.29</v>
      </c>
      <c r="U22">
        <v>224.6</v>
      </c>
      <c r="W22">
        <f t="shared" si="3"/>
        <v>0.46293539743971424</v>
      </c>
      <c r="X22">
        <f t="shared" si="11"/>
        <v>0.50448192553455717</v>
      </c>
      <c r="Y22" t="s">
        <v>66</v>
      </c>
      <c r="Z22">
        <v>28.85</v>
      </c>
      <c r="AA22">
        <v>166.04</v>
      </c>
      <c r="AC22">
        <f t="shared" si="4"/>
        <v>4.1066040898424451E-2</v>
      </c>
      <c r="AD22">
        <f t="shared" si="12"/>
        <v>0.4682528224525741</v>
      </c>
      <c r="AE22" t="s">
        <v>67</v>
      </c>
      <c r="AF22">
        <v>51.25</v>
      </c>
      <c r="AG22">
        <v>231.79</v>
      </c>
      <c r="AI22">
        <f t="shared" si="5"/>
        <v>0.27670739348370926</v>
      </c>
      <c r="AJ22">
        <f t="shared" si="13"/>
        <v>0.56713961407491487</v>
      </c>
      <c r="AK22" t="s">
        <v>68</v>
      </c>
      <c r="AL22">
        <v>68.930000000000007</v>
      </c>
      <c r="AM22">
        <v>79.489999999999995</v>
      </c>
      <c r="AO22">
        <f t="shared" si="6"/>
        <v>0.19869764167546641</v>
      </c>
      <c r="AP22">
        <f t="shared" si="14"/>
        <v>0.15277646688689633</v>
      </c>
      <c r="AQ22" t="s">
        <v>69</v>
      </c>
      <c r="AR22">
        <v>25.76</v>
      </c>
      <c r="AS22">
        <v>84.86</v>
      </c>
      <c r="AU22">
        <f t="shared" si="7"/>
        <v>0.11564540431943748</v>
      </c>
      <c r="AV22">
        <f t="shared" si="15"/>
        <v>6.0285220397579942E-2</v>
      </c>
    </row>
    <row r="23" spans="1:48" x14ac:dyDescent="0.25">
      <c r="A23" t="s">
        <v>61</v>
      </c>
      <c r="B23">
        <v>56.17</v>
      </c>
      <c r="C23">
        <v>76.56</v>
      </c>
      <c r="E23">
        <f t="shared" si="0"/>
        <v>1.7412240910042578E-2</v>
      </c>
      <c r="F23">
        <f t="shared" si="8"/>
        <v>0.28102796674225244</v>
      </c>
      <c r="G23" t="s">
        <v>63</v>
      </c>
      <c r="H23">
        <v>10.1</v>
      </c>
      <c r="I23">
        <v>99.04</v>
      </c>
      <c r="K23">
        <f t="shared" si="1"/>
        <v>0.33937562940584082</v>
      </c>
      <c r="L23">
        <f t="shared" si="9"/>
        <v>0.17459723910130567</v>
      </c>
      <c r="M23" t="s">
        <v>64</v>
      </c>
      <c r="N23">
        <v>3.81</v>
      </c>
      <c r="O23">
        <v>103.35</v>
      </c>
      <c r="Q23">
        <f t="shared" si="2"/>
        <v>0.80571428571428561</v>
      </c>
      <c r="R23">
        <f t="shared" si="10"/>
        <v>0.18996761524150757</v>
      </c>
      <c r="S23" t="s">
        <v>65</v>
      </c>
      <c r="T23">
        <v>33.79</v>
      </c>
      <c r="U23">
        <v>433.65</v>
      </c>
      <c r="W23">
        <f t="shared" si="3"/>
        <v>0.59690384042869904</v>
      </c>
      <c r="X23">
        <f t="shared" si="11"/>
        <v>0.97649529228476595</v>
      </c>
      <c r="Y23" t="s">
        <v>66</v>
      </c>
      <c r="Z23">
        <v>48.43</v>
      </c>
      <c r="AA23">
        <v>19.32</v>
      </c>
      <c r="AC23">
        <f t="shared" si="4"/>
        <v>0.36925913509889374</v>
      </c>
      <c r="AD23">
        <f t="shared" si="12"/>
        <v>4.4610631478647536E-2</v>
      </c>
      <c r="AE23" t="s">
        <v>67</v>
      </c>
      <c r="AF23">
        <v>33.22</v>
      </c>
      <c r="AG23">
        <v>90.28</v>
      </c>
      <c r="AI23">
        <f t="shared" si="5"/>
        <v>0.13549498746867167</v>
      </c>
      <c r="AJ23">
        <f t="shared" si="13"/>
        <v>0.16557888762769582</v>
      </c>
      <c r="AK23" t="s">
        <v>68</v>
      </c>
      <c r="AL23">
        <v>80.08</v>
      </c>
      <c r="AM23">
        <v>93.32</v>
      </c>
      <c r="AO23">
        <f t="shared" si="6"/>
        <v>0.296814501935938</v>
      </c>
      <c r="AP23">
        <f t="shared" si="14"/>
        <v>0.19628755702375333</v>
      </c>
      <c r="AQ23" t="s">
        <v>69</v>
      </c>
      <c r="AR23">
        <v>18.940000000000001</v>
      </c>
      <c r="AS23">
        <v>68.2</v>
      </c>
      <c r="AU23">
        <f t="shared" si="7"/>
        <v>3.0010045203415377E-2</v>
      </c>
      <c r="AV23">
        <f t="shared" si="15"/>
        <v>8.8591184096802212E-3</v>
      </c>
    </row>
    <row r="24" spans="1:48" x14ac:dyDescent="0.25">
      <c r="A24" t="s">
        <v>61</v>
      </c>
      <c r="B24">
        <v>137.36000000000001</v>
      </c>
      <c r="C24">
        <v>77.42</v>
      </c>
      <c r="E24">
        <f t="shared" si="0"/>
        <v>0.30071882196943267</v>
      </c>
      <c r="F24">
        <f t="shared" si="8"/>
        <v>0.28752834467120181</v>
      </c>
      <c r="G24" t="s">
        <v>63</v>
      </c>
      <c r="H24">
        <v>12.18</v>
      </c>
      <c r="I24">
        <v>99.65</v>
      </c>
      <c r="K24">
        <f t="shared" si="1"/>
        <v>0.54884189325276933</v>
      </c>
      <c r="L24">
        <f t="shared" si="9"/>
        <v>0.17649808357483407</v>
      </c>
      <c r="M24" t="s">
        <v>64</v>
      </c>
      <c r="N24">
        <v>3</v>
      </c>
      <c r="O24">
        <v>204.35</v>
      </c>
      <c r="Q24">
        <f t="shared" si="2"/>
        <v>0.3428571428571428</v>
      </c>
      <c r="R24">
        <f t="shared" si="10"/>
        <v>0.53793150968097558</v>
      </c>
      <c r="S24" t="s">
        <v>65</v>
      </c>
      <c r="T24">
        <v>25.73</v>
      </c>
      <c r="U24">
        <v>392.17</v>
      </c>
      <c r="W24">
        <f t="shared" si="3"/>
        <v>0.35695147365287294</v>
      </c>
      <c r="X24">
        <f t="shared" si="11"/>
        <v>0.88283772494298818</v>
      </c>
      <c r="Y24" t="s">
        <v>66</v>
      </c>
      <c r="Z24">
        <v>28.2</v>
      </c>
      <c r="AA24">
        <v>281.16000000000003</v>
      </c>
      <c r="AC24">
        <f t="shared" si="4"/>
        <v>3.0170968823332225E-2</v>
      </c>
      <c r="AD24">
        <f t="shared" si="12"/>
        <v>0.80065255680997904</v>
      </c>
      <c r="AE24" t="s">
        <v>67</v>
      </c>
      <c r="AF24">
        <v>64.13</v>
      </c>
      <c r="AG24">
        <v>312.05</v>
      </c>
      <c r="AI24">
        <f t="shared" si="5"/>
        <v>0.37758458646616538</v>
      </c>
      <c r="AJ24">
        <f t="shared" si="13"/>
        <v>0.79489216799091944</v>
      </c>
      <c r="AK24" t="s">
        <v>68</v>
      </c>
      <c r="AL24">
        <v>159.99</v>
      </c>
      <c r="AM24">
        <v>48.68</v>
      </c>
      <c r="AO24">
        <f t="shared" si="6"/>
        <v>1</v>
      </c>
      <c r="AP24">
        <f t="shared" si="14"/>
        <v>5.5843951549473025E-2</v>
      </c>
      <c r="AQ24" t="s">
        <v>69</v>
      </c>
      <c r="AR24">
        <v>16.55</v>
      </c>
      <c r="AS24">
        <v>90.53</v>
      </c>
      <c r="AU24">
        <f t="shared" si="7"/>
        <v>0</v>
      </c>
      <c r="AV24">
        <f t="shared" si="15"/>
        <v>7.7787381158167676E-2</v>
      </c>
    </row>
    <row r="25" spans="1:48" x14ac:dyDescent="0.25">
      <c r="A25" t="s">
        <v>61</v>
      </c>
      <c r="B25">
        <v>104.71</v>
      </c>
      <c r="C25">
        <v>80.89</v>
      </c>
      <c r="E25">
        <f t="shared" si="0"/>
        <v>0.18678902924139856</v>
      </c>
      <c r="F25">
        <f t="shared" si="8"/>
        <v>0.31375661375661373</v>
      </c>
      <c r="G25" t="s">
        <v>63</v>
      </c>
      <c r="H25">
        <v>15.63</v>
      </c>
      <c r="I25">
        <v>105</v>
      </c>
      <c r="K25">
        <f t="shared" si="1"/>
        <v>0.89627391742195373</v>
      </c>
      <c r="L25">
        <f t="shared" si="9"/>
        <v>0.19316942444922253</v>
      </c>
      <c r="M25" t="s">
        <v>64</v>
      </c>
      <c r="N25">
        <v>2.79</v>
      </c>
      <c r="O25">
        <v>241.95</v>
      </c>
      <c r="Q25">
        <f t="shared" si="2"/>
        <v>0.22285714285714286</v>
      </c>
      <c r="R25">
        <f t="shared" si="10"/>
        <v>0.66747054365052005</v>
      </c>
      <c r="S25" t="s">
        <v>65</v>
      </c>
      <c r="T25">
        <v>25.97</v>
      </c>
      <c r="U25">
        <v>444.06</v>
      </c>
      <c r="W25">
        <f t="shared" si="3"/>
        <v>0.36409645727895207</v>
      </c>
      <c r="X25">
        <f t="shared" si="11"/>
        <v>1</v>
      </c>
      <c r="Y25" t="s">
        <v>66</v>
      </c>
      <c r="Z25">
        <v>27.9</v>
      </c>
      <c r="AA25">
        <v>227.55</v>
      </c>
      <c r="AC25">
        <f t="shared" si="4"/>
        <v>2.5142474019443511E-2</v>
      </c>
      <c r="AD25">
        <f t="shared" si="12"/>
        <v>0.64585799670834176</v>
      </c>
      <c r="AE25" t="s">
        <v>67</v>
      </c>
      <c r="AF25">
        <v>41.37</v>
      </c>
      <c r="AG25">
        <v>95.17</v>
      </c>
      <c r="AI25">
        <f t="shared" si="5"/>
        <v>0.19932644110275688</v>
      </c>
      <c r="AJ25">
        <f t="shared" si="13"/>
        <v>0.1794551645856981</v>
      </c>
      <c r="AK25" t="s">
        <v>68</v>
      </c>
      <c r="AL25">
        <v>54.38</v>
      </c>
      <c r="AM25">
        <v>185.59</v>
      </c>
      <c r="AO25">
        <f t="shared" si="6"/>
        <v>7.0661738824357626E-2</v>
      </c>
      <c r="AP25">
        <f t="shared" si="14"/>
        <v>0.4865817209375492</v>
      </c>
      <c r="AQ25" t="s">
        <v>69</v>
      </c>
      <c r="AR25">
        <v>42.78</v>
      </c>
      <c r="AS25">
        <v>96.19</v>
      </c>
      <c r="AU25">
        <f t="shared" si="7"/>
        <v>0.3293571069814164</v>
      </c>
      <c r="AV25">
        <f t="shared" si="15"/>
        <v>9.525867391035929E-2</v>
      </c>
    </row>
    <row r="26" spans="1:48" x14ac:dyDescent="0.25">
      <c r="A26" t="s">
        <v>61</v>
      </c>
      <c r="B26">
        <v>72.5</v>
      </c>
      <c r="C26">
        <v>84.27</v>
      </c>
      <c r="E26">
        <f t="shared" si="0"/>
        <v>7.4394584409240003E-2</v>
      </c>
      <c r="F26">
        <f t="shared" si="8"/>
        <v>0.33930461073318208</v>
      </c>
      <c r="G26" t="s">
        <v>63</v>
      </c>
      <c r="H26">
        <v>12.7</v>
      </c>
      <c r="I26">
        <v>105.03</v>
      </c>
      <c r="K26">
        <f t="shared" si="1"/>
        <v>0.60120845921450139</v>
      </c>
      <c r="L26">
        <f t="shared" si="9"/>
        <v>0.19326290860365833</v>
      </c>
      <c r="M26" t="s">
        <v>64</v>
      </c>
      <c r="N26">
        <v>2.42</v>
      </c>
      <c r="O26">
        <v>246.76</v>
      </c>
      <c r="Q26">
        <f t="shared" si="2"/>
        <v>1.1428571428571436E-2</v>
      </c>
      <c r="R26">
        <f t="shared" si="10"/>
        <v>0.68404189347481548</v>
      </c>
      <c r="S26" t="s">
        <v>65</v>
      </c>
      <c r="T26">
        <v>26.85</v>
      </c>
      <c r="U26">
        <v>211.24</v>
      </c>
      <c r="W26">
        <f t="shared" si="3"/>
        <v>0.39029473057457587</v>
      </c>
      <c r="X26">
        <f t="shared" si="11"/>
        <v>0.47431642168484278</v>
      </c>
      <c r="Y26" t="s">
        <v>66</v>
      </c>
      <c r="Z26">
        <v>53.77</v>
      </c>
      <c r="AA26">
        <v>44.61</v>
      </c>
      <c r="AC26">
        <f t="shared" si="4"/>
        <v>0.45876634260811266</v>
      </c>
      <c r="AD26">
        <f t="shared" si="12"/>
        <v>0.11763347096699681</v>
      </c>
      <c r="AE26" t="s">
        <v>67</v>
      </c>
      <c r="AF26">
        <v>65.83</v>
      </c>
      <c r="AG26">
        <v>73.13</v>
      </c>
      <c r="AI26">
        <f t="shared" si="5"/>
        <v>0.39089912280701755</v>
      </c>
      <c r="AJ26">
        <f t="shared" si="13"/>
        <v>0.11691259931895573</v>
      </c>
      <c r="AK26" t="s">
        <v>68</v>
      </c>
      <c r="AL26">
        <v>73.42</v>
      </c>
      <c r="AM26">
        <v>264.26</v>
      </c>
      <c r="AO26">
        <f t="shared" si="6"/>
        <v>0.23820837733192535</v>
      </c>
      <c r="AP26">
        <f t="shared" si="14"/>
        <v>0.73408840648104456</v>
      </c>
      <c r="AQ26" t="s">
        <v>69</v>
      </c>
      <c r="AR26">
        <v>17.510000000000002</v>
      </c>
      <c r="AS26">
        <v>70.06</v>
      </c>
      <c r="AU26">
        <f t="shared" si="7"/>
        <v>1.2054244098443004E-2</v>
      </c>
      <c r="AV26">
        <f t="shared" si="15"/>
        <v>1.4600567971354499E-2</v>
      </c>
    </row>
    <row r="27" spans="1:48" x14ac:dyDescent="0.25">
      <c r="A27" t="s">
        <v>61</v>
      </c>
      <c r="B27">
        <v>156.04</v>
      </c>
      <c r="C27">
        <v>85.44</v>
      </c>
      <c r="E27">
        <f t="shared" si="0"/>
        <v>0.3659013190034196</v>
      </c>
      <c r="F27">
        <f t="shared" si="8"/>
        <v>0.3481481481481481</v>
      </c>
      <c r="G27" t="s">
        <v>63</v>
      </c>
      <c r="H27">
        <v>14.22</v>
      </c>
      <c r="I27">
        <v>105.12</v>
      </c>
      <c r="K27">
        <f t="shared" si="1"/>
        <v>0.75427995971802619</v>
      </c>
      <c r="L27">
        <f t="shared" si="9"/>
        <v>0.19354336106696582</v>
      </c>
      <c r="M27" t="s">
        <v>64</v>
      </c>
      <c r="N27">
        <v>2.8</v>
      </c>
      <c r="O27">
        <v>60.44</v>
      </c>
      <c r="Q27">
        <f t="shared" si="2"/>
        <v>0.22857142857142845</v>
      </c>
      <c r="R27">
        <f t="shared" si="10"/>
        <v>4.2134637910838539E-2</v>
      </c>
      <c r="S27" t="s">
        <v>65</v>
      </c>
      <c r="T27">
        <v>23.13</v>
      </c>
      <c r="U27">
        <v>373.94</v>
      </c>
      <c r="W27">
        <f t="shared" si="3"/>
        <v>0.27954748437034832</v>
      </c>
      <c r="X27">
        <f t="shared" si="11"/>
        <v>0.84167626272889429</v>
      </c>
      <c r="Y27" t="s">
        <v>66</v>
      </c>
      <c r="Z27">
        <v>41.93</v>
      </c>
      <c r="AA27">
        <v>110.01</v>
      </c>
      <c r="AC27">
        <f t="shared" si="4"/>
        <v>0.26030841434797186</v>
      </c>
      <c r="AD27">
        <f t="shared" si="12"/>
        <v>0.30647070712903879</v>
      </c>
      <c r="AE27" t="s">
        <v>67</v>
      </c>
      <c r="AF27">
        <v>40.68</v>
      </c>
      <c r="AG27">
        <v>154.57</v>
      </c>
      <c r="AI27">
        <f t="shared" si="5"/>
        <v>0.19392230576441102</v>
      </c>
      <c r="AJ27">
        <f t="shared" si="13"/>
        <v>0.34801362088535753</v>
      </c>
      <c r="AK27" t="s">
        <v>68</v>
      </c>
      <c r="AL27">
        <v>109.81</v>
      </c>
      <c r="AM27">
        <v>60.99</v>
      </c>
      <c r="AO27">
        <f t="shared" si="6"/>
        <v>0.55843013023583243</v>
      </c>
      <c r="AP27">
        <f t="shared" si="14"/>
        <v>9.4572911750825883E-2</v>
      </c>
      <c r="AQ27" t="s">
        <v>69</v>
      </c>
      <c r="AR27">
        <v>25.59</v>
      </c>
      <c r="AS27">
        <v>106.96</v>
      </c>
      <c r="AU27">
        <f t="shared" si="7"/>
        <v>0.11351079859367151</v>
      </c>
      <c r="AV27">
        <f t="shared" si="15"/>
        <v>0.12850351895295711</v>
      </c>
    </row>
    <row r="28" spans="1:48" x14ac:dyDescent="0.25">
      <c r="A28" t="s">
        <v>61</v>
      </c>
      <c r="B28">
        <v>181.46</v>
      </c>
      <c r="C28">
        <v>88.31</v>
      </c>
      <c r="E28">
        <f t="shared" si="0"/>
        <v>0.45460255426059043</v>
      </c>
      <c r="F28">
        <f t="shared" si="8"/>
        <v>0.3698412698412698</v>
      </c>
      <c r="G28" t="s">
        <v>63</v>
      </c>
      <c r="H28">
        <v>11.59</v>
      </c>
      <c r="I28">
        <v>112.52</v>
      </c>
      <c r="K28">
        <f t="shared" si="1"/>
        <v>0.48942598187311176</v>
      </c>
      <c r="L28">
        <f t="shared" si="9"/>
        <v>0.21660278582780215</v>
      </c>
      <c r="M28" t="s">
        <v>64</v>
      </c>
      <c r="N28">
        <v>4.1500000000000004</v>
      </c>
      <c r="O28">
        <v>90.76</v>
      </c>
      <c r="Q28">
        <f t="shared" si="2"/>
        <v>1</v>
      </c>
      <c r="R28">
        <f t="shared" si="10"/>
        <v>0.14659270998415214</v>
      </c>
      <c r="S28" t="s">
        <v>65</v>
      </c>
      <c r="T28">
        <v>27.56</v>
      </c>
      <c r="U28">
        <v>235.93</v>
      </c>
      <c r="W28">
        <f t="shared" si="3"/>
        <v>0.41143197380172669</v>
      </c>
      <c r="X28">
        <f t="shared" si="11"/>
        <v>0.53006389848495117</v>
      </c>
      <c r="Y28" t="s">
        <v>66</v>
      </c>
      <c r="Z28">
        <v>28.5</v>
      </c>
      <c r="AA28">
        <v>159.28</v>
      </c>
      <c r="AC28">
        <f t="shared" si="4"/>
        <v>3.5199463627220942E-2</v>
      </c>
      <c r="AD28">
        <f t="shared" si="12"/>
        <v>0.44873386654347014</v>
      </c>
      <c r="AE28" t="s">
        <v>67</v>
      </c>
      <c r="AF28">
        <v>32.56</v>
      </c>
      <c r="AG28">
        <v>42.26</v>
      </c>
      <c r="AI28">
        <f t="shared" si="5"/>
        <v>0.13032581453634087</v>
      </c>
      <c r="AJ28">
        <f t="shared" si="13"/>
        <v>2.9313280363223608E-2</v>
      </c>
      <c r="AK28" t="s">
        <v>68</v>
      </c>
      <c r="AL28">
        <v>65.03</v>
      </c>
      <c r="AM28">
        <v>225.1</v>
      </c>
      <c r="AO28">
        <f t="shared" si="6"/>
        <v>0.16437873988032381</v>
      </c>
      <c r="AP28">
        <f t="shared" si="14"/>
        <v>0.6108856378795029</v>
      </c>
      <c r="AQ28" t="s">
        <v>69</v>
      </c>
      <c r="AR28">
        <v>28.86</v>
      </c>
      <c r="AS28">
        <v>236.72</v>
      </c>
      <c r="AU28">
        <f t="shared" si="7"/>
        <v>0.15457056755399295</v>
      </c>
      <c r="AV28">
        <f t="shared" si="15"/>
        <v>0.52904679590072834</v>
      </c>
    </row>
    <row r="29" spans="1:48" x14ac:dyDescent="0.25">
      <c r="A29" t="s">
        <v>61</v>
      </c>
      <c r="B29">
        <v>132.72999999999999</v>
      </c>
      <c r="C29">
        <v>89.29</v>
      </c>
      <c r="E29">
        <f t="shared" si="0"/>
        <v>0.28456277479237907</v>
      </c>
      <c r="F29">
        <f t="shared" si="8"/>
        <v>0.37724867724867722</v>
      </c>
      <c r="G29" t="s">
        <v>63</v>
      </c>
      <c r="H29">
        <v>12.2</v>
      </c>
      <c r="I29">
        <v>117.44</v>
      </c>
      <c r="K29">
        <f t="shared" si="1"/>
        <v>0.55085599194360513</v>
      </c>
      <c r="L29">
        <f t="shared" si="9"/>
        <v>0.23193418715527719</v>
      </c>
      <c r="M29" t="s">
        <v>64</v>
      </c>
      <c r="N29">
        <v>3.34</v>
      </c>
      <c r="O29">
        <v>192.19</v>
      </c>
      <c r="Q29">
        <f t="shared" si="2"/>
        <v>0.53714285714285692</v>
      </c>
      <c r="R29">
        <f t="shared" si="10"/>
        <v>0.49603803486529308</v>
      </c>
      <c r="S29" t="s">
        <v>65</v>
      </c>
      <c r="T29">
        <v>27.99</v>
      </c>
      <c r="U29">
        <v>264.47000000000003</v>
      </c>
      <c r="W29">
        <f t="shared" si="3"/>
        <v>0.4242334027984519</v>
      </c>
      <c r="X29">
        <f t="shared" si="11"/>
        <v>0.59450427871480505</v>
      </c>
      <c r="Y29" t="s">
        <v>66</v>
      </c>
      <c r="Z29">
        <v>43.55</v>
      </c>
      <c r="AA29">
        <v>60.41</v>
      </c>
      <c r="AC29">
        <f t="shared" si="4"/>
        <v>0.2874622862889708</v>
      </c>
      <c r="AD29">
        <f t="shared" si="12"/>
        <v>0.16325469927525771</v>
      </c>
      <c r="AE29" t="s">
        <v>67</v>
      </c>
      <c r="AF29">
        <v>51.28</v>
      </c>
      <c r="AG29">
        <v>111</v>
      </c>
      <c r="AI29">
        <f t="shared" si="5"/>
        <v>0.27694235588972432</v>
      </c>
      <c r="AJ29">
        <f t="shared" si="13"/>
        <v>0.22437570942111237</v>
      </c>
      <c r="AK29" t="s">
        <v>68</v>
      </c>
      <c r="AL29">
        <v>61.14</v>
      </c>
      <c r="AM29">
        <v>164.41</v>
      </c>
      <c r="AO29">
        <f t="shared" si="6"/>
        <v>0.13014783526927137</v>
      </c>
      <c r="AP29">
        <f t="shared" si="14"/>
        <v>0.41994651565203711</v>
      </c>
      <c r="AQ29" t="s">
        <v>69</v>
      </c>
      <c r="AR29">
        <v>29.48</v>
      </c>
      <c r="AS29">
        <v>250.35</v>
      </c>
      <c r="AU29">
        <f t="shared" si="7"/>
        <v>0.16235560020090406</v>
      </c>
      <c r="AV29">
        <f t="shared" si="15"/>
        <v>0.57111989134461028</v>
      </c>
    </row>
    <row r="30" spans="1:48" x14ac:dyDescent="0.25">
      <c r="A30" t="s">
        <v>61</v>
      </c>
      <c r="B30">
        <v>158.57</v>
      </c>
      <c r="C30">
        <v>93.17</v>
      </c>
      <c r="E30">
        <f t="shared" si="0"/>
        <v>0.3747295694047037</v>
      </c>
      <c r="F30">
        <f t="shared" si="8"/>
        <v>0.40657596371882082</v>
      </c>
      <c r="G30" t="s">
        <v>63</v>
      </c>
      <c r="H30">
        <v>11.73</v>
      </c>
      <c r="I30">
        <v>118.33</v>
      </c>
      <c r="K30">
        <f t="shared" si="1"/>
        <v>0.50352467270896273</v>
      </c>
      <c r="L30">
        <f t="shared" si="9"/>
        <v>0.23470755040353988</v>
      </c>
      <c r="M30" t="s">
        <v>64</v>
      </c>
      <c r="N30">
        <v>3.13</v>
      </c>
      <c r="O30">
        <v>174.74</v>
      </c>
      <c r="Q30">
        <f t="shared" si="2"/>
        <v>0.41714285714285704</v>
      </c>
      <c r="R30">
        <f t="shared" si="10"/>
        <v>0.4359195204299593</v>
      </c>
      <c r="S30" t="s">
        <v>65</v>
      </c>
      <c r="T30">
        <v>28.52</v>
      </c>
      <c r="U30">
        <v>342.08</v>
      </c>
      <c r="W30">
        <f t="shared" si="3"/>
        <v>0.44001190830604348</v>
      </c>
      <c r="X30">
        <f t="shared" si="11"/>
        <v>0.76973966447650655</v>
      </c>
      <c r="Y30" t="s">
        <v>66</v>
      </c>
      <c r="Z30">
        <v>27.67</v>
      </c>
      <c r="AA30">
        <v>231.96</v>
      </c>
      <c r="AC30">
        <f t="shared" si="4"/>
        <v>2.1287294669795558E-2</v>
      </c>
      <c r="AD30">
        <f t="shared" si="12"/>
        <v>0.65859151676147032</v>
      </c>
      <c r="AE30" t="s">
        <v>67</v>
      </c>
      <c r="AF30">
        <v>25.74</v>
      </c>
      <c r="AG30">
        <v>196.04</v>
      </c>
      <c r="AI30">
        <f t="shared" si="5"/>
        <v>7.6911027568922305E-2</v>
      </c>
      <c r="AJ30">
        <f t="shared" si="13"/>
        <v>0.46569239500567533</v>
      </c>
      <c r="AK30" t="s">
        <v>68</v>
      </c>
      <c r="AL30">
        <v>60.57</v>
      </c>
      <c r="AM30">
        <v>215.43</v>
      </c>
      <c r="AO30">
        <f t="shared" si="6"/>
        <v>0.12513199577613512</v>
      </c>
      <c r="AP30">
        <f t="shared" si="14"/>
        <v>0.58046248230297315</v>
      </c>
      <c r="AQ30" t="s">
        <v>69</v>
      </c>
      <c r="AR30">
        <v>23.03</v>
      </c>
      <c r="AS30">
        <v>116.06</v>
      </c>
      <c r="AU30">
        <f t="shared" si="7"/>
        <v>8.1366147664490213E-2</v>
      </c>
      <c r="AV30">
        <f t="shared" si="15"/>
        <v>0.15659340659340659</v>
      </c>
    </row>
    <row r="31" spans="1:48" x14ac:dyDescent="0.25">
      <c r="A31" t="s">
        <v>61</v>
      </c>
      <c r="B31">
        <v>91.3</v>
      </c>
      <c r="C31">
        <v>94.05</v>
      </c>
      <c r="E31">
        <f t="shared" si="0"/>
        <v>0.1399958126875567</v>
      </c>
      <c r="F31">
        <f t="shared" si="8"/>
        <v>0.41322751322751317</v>
      </c>
      <c r="G31" t="s">
        <v>63</v>
      </c>
      <c r="H31">
        <v>12.44</v>
      </c>
      <c r="I31">
        <v>120.78</v>
      </c>
      <c r="K31">
        <f t="shared" si="1"/>
        <v>0.57502517623363536</v>
      </c>
      <c r="L31">
        <f t="shared" si="9"/>
        <v>0.24234208968246551</v>
      </c>
      <c r="S31" t="s">
        <v>65</v>
      </c>
      <c r="T31">
        <v>37.92</v>
      </c>
      <c r="U31">
        <v>416.8</v>
      </c>
      <c r="W31">
        <f t="shared" si="3"/>
        <v>0.71985710032747852</v>
      </c>
      <c r="X31">
        <f t="shared" si="11"/>
        <v>0.93844972792341219</v>
      </c>
      <c r="Y31" t="s">
        <v>66</v>
      </c>
      <c r="Z31">
        <v>31.65</v>
      </c>
      <c r="AA31">
        <v>143.51</v>
      </c>
      <c r="AC31">
        <f t="shared" si="4"/>
        <v>8.7998659068052293E-2</v>
      </c>
      <c r="AD31">
        <f t="shared" si="12"/>
        <v>0.40319926082060459</v>
      </c>
      <c r="AE31" t="s">
        <v>67</v>
      </c>
      <c r="AF31">
        <v>67.2</v>
      </c>
      <c r="AG31">
        <v>116.06</v>
      </c>
      <c r="AI31">
        <f t="shared" si="5"/>
        <v>0.40162907268170428</v>
      </c>
      <c r="AJ31">
        <f t="shared" si="13"/>
        <v>0.23873439273552782</v>
      </c>
      <c r="AK31" t="s">
        <v>68</v>
      </c>
      <c r="AL31">
        <v>52.01</v>
      </c>
      <c r="AM31">
        <v>199.46</v>
      </c>
      <c r="AO31">
        <f t="shared" si="6"/>
        <v>4.9806406195001721E-2</v>
      </c>
      <c r="AP31">
        <f t="shared" si="14"/>
        <v>0.53021865659902478</v>
      </c>
      <c r="AQ31" t="s">
        <v>69</v>
      </c>
      <c r="AR31">
        <v>28.03</v>
      </c>
      <c r="AS31">
        <v>276.24</v>
      </c>
      <c r="AU31">
        <f t="shared" si="7"/>
        <v>0.14414866901054746</v>
      </c>
      <c r="AV31">
        <f t="shared" si="15"/>
        <v>0.65103716508210896</v>
      </c>
    </row>
    <row r="32" spans="1:48" x14ac:dyDescent="0.25">
      <c r="A32" t="s">
        <v>61</v>
      </c>
      <c r="B32">
        <v>255.54</v>
      </c>
      <c r="C32">
        <v>95.25</v>
      </c>
      <c r="E32">
        <f t="shared" si="0"/>
        <v>0.71309930909344688</v>
      </c>
      <c r="F32">
        <f t="shared" si="8"/>
        <v>0.42229780801209366</v>
      </c>
      <c r="G32" t="s">
        <v>63</v>
      </c>
      <c r="H32">
        <v>12.58</v>
      </c>
      <c r="I32">
        <v>122.85</v>
      </c>
      <c r="K32">
        <f t="shared" si="1"/>
        <v>0.58912386706948638</v>
      </c>
      <c r="L32">
        <f t="shared" si="9"/>
        <v>0.24879249633853728</v>
      </c>
      <c r="S32" t="s">
        <v>65</v>
      </c>
      <c r="T32">
        <v>28.24</v>
      </c>
      <c r="U32">
        <v>168.6</v>
      </c>
      <c r="W32">
        <f t="shared" si="3"/>
        <v>0.43167609407561774</v>
      </c>
      <c r="X32">
        <f t="shared" si="11"/>
        <v>0.37803969382916752</v>
      </c>
      <c r="Y32" t="s">
        <v>66</v>
      </c>
      <c r="Z32">
        <v>28.65</v>
      </c>
      <c r="AA32">
        <v>183.04</v>
      </c>
      <c r="AC32">
        <f t="shared" si="4"/>
        <v>3.7713711029165264E-2</v>
      </c>
      <c r="AD32">
        <f t="shared" si="12"/>
        <v>0.51733895417665232</v>
      </c>
      <c r="AE32" t="s">
        <v>67</v>
      </c>
      <c r="AF32">
        <v>32.619999999999997</v>
      </c>
      <c r="AG32">
        <v>211.03</v>
      </c>
      <c r="AI32">
        <f t="shared" si="5"/>
        <v>0.13079573934837091</v>
      </c>
      <c r="AJ32">
        <f t="shared" si="13"/>
        <v>0.50822928490351871</v>
      </c>
      <c r="AK32" t="s">
        <v>68</v>
      </c>
      <c r="AL32">
        <v>54.6</v>
      </c>
      <c r="AM32">
        <v>130.82</v>
      </c>
      <c r="AO32">
        <f t="shared" si="6"/>
        <v>7.2597676874340017E-2</v>
      </c>
      <c r="AP32">
        <f t="shared" si="14"/>
        <v>0.31426773635362593</v>
      </c>
      <c r="AQ32" t="s">
        <v>69</v>
      </c>
      <c r="AR32">
        <v>48.49</v>
      </c>
      <c r="AS32">
        <v>314.51</v>
      </c>
      <c r="AU32">
        <f t="shared" si="7"/>
        <v>0.40105474635861377</v>
      </c>
      <c r="AV32">
        <f t="shared" si="15"/>
        <v>0.769169033213977</v>
      </c>
    </row>
    <row r="33" spans="1:48" x14ac:dyDescent="0.25">
      <c r="A33" t="s">
        <v>61</v>
      </c>
      <c r="B33">
        <v>307.57</v>
      </c>
      <c r="C33">
        <v>96.55</v>
      </c>
      <c r="E33">
        <f t="shared" si="0"/>
        <v>0.89465419778072441</v>
      </c>
      <c r="F33">
        <f t="shared" si="8"/>
        <v>0.43212396069538916</v>
      </c>
      <c r="G33" t="s">
        <v>63</v>
      </c>
      <c r="H33">
        <v>10.7</v>
      </c>
      <c r="I33">
        <v>130.46</v>
      </c>
      <c r="K33">
        <f t="shared" si="1"/>
        <v>0.39979859013091629</v>
      </c>
      <c r="L33">
        <f t="shared" si="9"/>
        <v>0.27250631018042443</v>
      </c>
      <c r="S33" t="s">
        <v>65</v>
      </c>
      <c r="T33">
        <v>26.26</v>
      </c>
      <c r="U33">
        <v>375.67</v>
      </c>
      <c r="W33">
        <f t="shared" si="3"/>
        <v>0.37272997916046452</v>
      </c>
      <c r="X33">
        <f t="shared" si="11"/>
        <v>0.84558242452979293</v>
      </c>
      <c r="Y33" t="s">
        <v>66</v>
      </c>
      <c r="Z33">
        <v>51.22</v>
      </c>
      <c r="AA33">
        <v>75.010000000000005</v>
      </c>
      <c r="AC33">
        <f t="shared" si="4"/>
        <v>0.41602413677505862</v>
      </c>
      <c r="AD33">
        <f t="shared" si="12"/>
        <v>0.20541102416770132</v>
      </c>
      <c r="AE33" t="s">
        <v>67</v>
      </c>
      <c r="AF33">
        <v>54.3</v>
      </c>
      <c r="AG33">
        <v>379.21</v>
      </c>
      <c r="AI33">
        <f t="shared" si="5"/>
        <v>0.30059523809523808</v>
      </c>
      <c r="AJ33">
        <f t="shared" si="13"/>
        <v>0.98547105561861514</v>
      </c>
      <c r="AK33" t="s">
        <v>68</v>
      </c>
      <c r="AL33">
        <v>46.35</v>
      </c>
      <c r="AM33">
        <v>104.58</v>
      </c>
      <c r="AO33">
        <f t="shared" si="6"/>
        <v>0</v>
      </c>
      <c r="AP33">
        <f t="shared" si="14"/>
        <v>0.2317130722038698</v>
      </c>
      <c r="AQ33" t="s">
        <v>69</v>
      </c>
      <c r="AR33">
        <v>30.14</v>
      </c>
      <c r="AS33">
        <v>199.66</v>
      </c>
      <c r="AU33">
        <f t="shared" si="7"/>
        <v>0.17064289301858362</v>
      </c>
      <c r="AV33">
        <f t="shared" si="15"/>
        <v>0.41464995678478817</v>
      </c>
    </row>
    <row r="34" spans="1:48" x14ac:dyDescent="0.25">
      <c r="A34" t="s">
        <v>61</v>
      </c>
      <c r="B34">
        <v>238.56</v>
      </c>
      <c r="C34">
        <v>102.72</v>
      </c>
      <c r="E34">
        <f t="shared" si="0"/>
        <v>0.65384883802079696</v>
      </c>
      <c r="F34">
        <f t="shared" si="8"/>
        <v>0.47876039304610724</v>
      </c>
      <c r="G34" t="s">
        <v>63</v>
      </c>
      <c r="H34">
        <v>10.67</v>
      </c>
      <c r="I34">
        <v>131.5</v>
      </c>
      <c r="K34">
        <f t="shared" si="1"/>
        <v>0.39677744209466259</v>
      </c>
      <c r="L34">
        <f t="shared" si="9"/>
        <v>0.27574709420086629</v>
      </c>
      <c r="S34" t="s">
        <v>65</v>
      </c>
      <c r="T34">
        <v>25</v>
      </c>
      <c r="U34">
        <v>285.42</v>
      </c>
      <c r="W34">
        <f t="shared" si="3"/>
        <v>0.33521881512354873</v>
      </c>
      <c r="X34">
        <f t="shared" si="11"/>
        <v>0.64180722075458918</v>
      </c>
      <c r="Y34" t="s">
        <v>66</v>
      </c>
      <c r="Z34">
        <v>27.38</v>
      </c>
      <c r="AA34">
        <v>238.35</v>
      </c>
      <c r="AC34">
        <f t="shared" si="4"/>
        <v>1.6426416359369769E-2</v>
      </c>
      <c r="AD34">
        <f t="shared" si="12"/>
        <v>0.67704212745069736</v>
      </c>
      <c r="AE34" t="s">
        <v>67</v>
      </c>
      <c r="AF34">
        <v>25.62</v>
      </c>
      <c r="AG34">
        <v>174.34</v>
      </c>
      <c r="AI34">
        <f t="shared" si="5"/>
        <v>7.5971177944862162E-2</v>
      </c>
      <c r="AJ34">
        <f t="shared" si="13"/>
        <v>0.40411464245175938</v>
      </c>
      <c r="AK34" t="s">
        <v>68</v>
      </c>
      <c r="AL34">
        <v>54.8</v>
      </c>
      <c r="AM34">
        <v>114.59</v>
      </c>
      <c r="AO34">
        <f t="shared" si="6"/>
        <v>7.4357620556142159E-2</v>
      </c>
      <c r="AP34">
        <f t="shared" si="14"/>
        <v>0.2632059147396571</v>
      </c>
      <c r="AQ34" t="s">
        <v>69</v>
      </c>
      <c r="AR34">
        <v>29.66</v>
      </c>
      <c r="AS34">
        <v>314.93</v>
      </c>
      <c r="AU34">
        <f t="shared" si="7"/>
        <v>0.16461577096936211</v>
      </c>
      <c r="AV34">
        <f t="shared" si="15"/>
        <v>0.77046548956661309</v>
      </c>
    </row>
    <row r="35" spans="1:48" x14ac:dyDescent="0.25">
      <c r="A35" t="s">
        <v>61</v>
      </c>
      <c r="B35">
        <v>337.76</v>
      </c>
      <c r="C35">
        <v>103.33</v>
      </c>
      <c r="E35">
        <f t="shared" si="0"/>
        <v>1</v>
      </c>
      <c r="F35">
        <f t="shared" si="8"/>
        <v>0.483371126228269</v>
      </c>
      <c r="G35" t="s">
        <v>63</v>
      </c>
      <c r="H35">
        <v>10.23</v>
      </c>
      <c r="I35">
        <v>137.11000000000001</v>
      </c>
      <c r="K35">
        <f t="shared" si="1"/>
        <v>0.35246727089627394</v>
      </c>
      <c r="L35">
        <f t="shared" si="9"/>
        <v>0.29322863108036523</v>
      </c>
      <c r="S35" t="s">
        <v>65</v>
      </c>
      <c r="T35">
        <v>22.78</v>
      </c>
      <c r="U35">
        <v>208.56</v>
      </c>
      <c r="W35">
        <f t="shared" si="3"/>
        <v>0.26912771658231621</v>
      </c>
      <c r="X35">
        <f t="shared" si="11"/>
        <v>0.46826525773894201</v>
      </c>
      <c r="Y35" t="s">
        <v>66</v>
      </c>
      <c r="Z35">
        <v>27.7</v>
      </c>
      <c r="AA35">
        <v>219.63</v>
      </c>
      <c r="AC35">
        <f t="shared" si="4"/>
        <v>2.179014415018439E-2</v>
      </c>
      <c r="AD35">
        <f t="shared" si="12"/>
        <v>0.6229896341639477</v>
      </c>
      <c r="AE35" t="s">
        <v>67</v>
      </c>
      <c r="AF35">
        <v>40.450000000000003</v>
      </c>
      <c r="AG35">
        <v>256.79000000000002</v>
      </c>
      <c r="AI35">
        <f t="shared" si="5"/>
        <v>0.19212092731829575</v>
      </c>
      <c r="AJ35">
        <f t="shared" si="13"/>
        <v>0.63808172531214535</v>
      </c>
      <c r="AK35" t="s">
        <v>68</v>
      </c>
      <c r="AL35">
        <v>53.14</v>
      </c>
      <c r="AM35">
        <v>125.11</v>
      </c>
      <c r="AO35">
        <f t="shared" si="6"/>
        <v>5.9750087997184072E-2</v>
      </c>
      <c r="AP35">
        <f t="shared" si="14"/>
        <v>0.29630328771433073</v>
      </c>
      <c r="AQ35" t="s">
        <v>69</v>
      </c>
      <c r="AR35">
        <v>22.34</v>
      </c>
      <c r="AS35">
        <v>207.51</v>
      </c>
      <c r="AU35">
        <f t="shared" si="7"/>
        <v>7.2702159718734297E-2</v>
      </c>
      <c r="AV35">
        <f t="shared" si="15"/>
        <v>0.43888134337572537</v>
      </c>
    </row>
    <row r="36" spans="1:48" x14ac:dyDescent="0.25">
      <c r="A36" t="s">
        <v>61</v>
      </c>
      <c r="B36">
        <v>277.31</v>
      </c>
      <c r="C36">
        <v>105.87</v>
      </c>
      <c r="E36">
        <f t="shared" si="0"/>
        <v>0.78906413566892319</v>
      </c>
      <c r="F36">
        <f t="shared" si="8"/>
        <v>0.50256991685563113</v>
      </c>
      <c r="G36" t="s">
        <v>63</v>
      </c>
      <c r="H36">
        <v>14.91</v>
      </c>
      <c r="I36">
        <v>137.47</v>
      </c>
      <c r="K36">
        <f t="shared" si="1"/>
        <v>0.82376636455186303</v>
      </c>
      <c r="L36">
        <f t="shared" si="9"/>
        <v>0.29435044093359508</v>
      </c>
      <c r="S36" t="s">
        <v>65</v>
      </c>
      <c r="T36">
        <v>23.13</v>
      </c>
      <c r="U36">
        <v>251.9</v>
      </c>
      <c r="W36">
        <f t="shared" si="3"/>
        <v>0.27954748437034832</v>
      </c>
      <c r="X36">
        <f t="shared" si="11"/>
        <v>0.56612251349093456</v>
      </c>
      <c r="Y36" t="s">
        <v>66</v>
      </c>
      <c r="Z36">
        <v>44.32</v>
      </c>
      <c r="AA36">
        <v>286.25</v>
      </c>
      <c r="AC36">
        <f t="shared" si="4"/>
        <v>0.30036875628561849</v>
      </c>
      <c r="AD36">
        <f t="shared" si="12"/>
        <v>0.81534952213207057</v>
      </c>
      <c r="AE36" t="s">
        <v>67</v>
      </c>
      <c r="AF36">
        <v>41.52</v>
      </c>
      <c r="AG36">
        <v>49.06</v>
      </c>
      <c r="AI36">
        <f t="shared" si="5"/>
        <v>0.2005012531328321</v>
      </c>
      <c r="AJ36">
        <f t="shared" si="13"/>
        <v>4.8609534619750296E-2</v>
      </c>
      <c r="AK36" t="s">
        <v>68</v>
      </c>
      <c r="AL36">
        <v>63.51</v>
      </c>
      <c r="AM36">
        <v>206.28</v>
      </c>
      <c r="AO36">
        <f t="shared" si="6"/>
        <v>0.15100316789862719</v>
      </c>
      <c r="AP36">
        <f t="shared" si="14"/>
        <v>0.55167531854648422</v>
      </c>
      <c r="AQ36" t="s">
        <v>69</v>
      </c>
      <c r="AR36">
        <v>36.840000000000003</v>
      </c>
      <c r="AS36">
        <v>104.18</v>
      </c>
      <c r="AU36">
        <f t="shared" si="7"/>
        <v>0.25477147162230041</v>
      </c>
      <c r="AV36">
        <f t="shared" si="15"/>
        <v>0.11992221261884184</v>
      </c>
    </row>
    <row r="37" spans="1:48" x14ac:dyDescent="0.25">
      <c r="A37" t="s">
        <v>61</v>
      </c>
      <c r="B37">
        <v>106.36</v>
      </c>
      <c r="C37">
        <v>106.28</v>
      </c>
      <c r="E37">
        <f t="shared" si="0"/>
        <v>0.19254658385093168</v>
      </c>
      <c r="F37">
        <f t="shared" si="8"/>
        <v>0.50566893424036286</v>
      </c>
      <c r="G37" t="s">
        <v>63</v>
      </c>
      <c r="H37">
        <v>11.06</v>
      </c>
      <c r="I37">
        <v>138.63999999999999</v>
      </c>
      <c r="K37">
        <f t="shared" si="1"/>
        <v>0.43605236656596175</v>
      </c>
      <c r="L37">
        <f t="shared" si="9"/>
        <v>0.29799632295659217</v>
      </c>
      <c r="S37" t="s">
        <v>65</v>
      </c>
      <c r="T37">
        <v>23.39</v>
      </c>
      <c r="U37">
        <v>181.38</v>
      </c>
      <c r="W37">
        <f t="shared" si="3"/>
        <v>0.28728788329860083</v>
      </c>
      <c r="X37">
        <f t="shared" si="11"/>
        <v>0.40689561742193325</v>
      </c>
      <c r="Y37" t="s">
        <v>66</v>
      </c>
      <c r="Z37">
        <v>60.75</v>
      </c>
      <c r="AA37">
        <v>320.63</v>
      </c>
      <c r="AC37">
        <f t="shared" si="4"/>
        <v>0.57576265504525648</v>
      </c>
      <c r="AD37">
        <f t="shared" si="12"/>
        <v>0.91461900499523574</v>
      </c>
      <c r="AE37" t="s">
        <v>67</v>
      </c>
      <c r="AF37">
        <v>85.99</v>
      </c>
      <c r="AG37">
        <v>60.11</v>
      </c>
      <c r="AI37">
        <f t="shared" si="5"/>
        <v>0.54879385964912275</v>
      </c>
      <c r="AJ37">
        <f t="shared" si="13"/>
        <v>7.9965947786606137E-2</v>
      </c>
      <c r="AK37" t="s">
        <v>68</v>
      </c>
      <c r="AL37">
        <v>92.39</v>
      </c>
      <c r="AM37">
        <v>343.97</v>
      </c>
      <c r="AO37">
        <f t="shared" si="6"/>
        <v>0.40513903555086234</v>
      </c>
      <c r="AP37">
        <f t="shared" si="14"/>
        <v>0.98486707566462184</v>
      </c>
      <c r="AQ37" t="s">
        <v>69</v>
      </c>
      <c r="AR37">
        <v>21.2</v>
      </c>
      <c r="AS37">
        <v>126.43</v>
      </c>
      <c r="AU37">
        <f t="shared" si="7"/>
        <v>5.8387744851833234E-2</v>
      </c>
      <c r="AV37">
        <f t="shared" si="15"/>
        <v>0.18860353130016053</v>
      </c>
    </row>
    <row r="38" spans="1:48" x14ac:dyDescent="0.25">
      <c r="A38" t="s">
        <v>61</v>
      </c>
      <c r="B38">
        <v>86.57</v>
      </c>
      <c r="C38">
        <v>106.39</v>
      </c>
      <c r="E38">
        <f t="shared" si="0"/>
        <v>0.12349082280689509</v>
      </c>
      <c r="F38">
        <f t="shared" si="8"/>
        <v>0.5065003779289492</v>
      </c>
      <c r="G38" t="s">
        <v>63</v>
      </c>
      <c r="H38">
        <v>12.84</v>
      </c>
      <c r="I38">
        <v>140.68</v>
      </c>
      <c r="K38">
        <f t="shared" si="1"/>
        <v>0.61530715005035241</v>
      </c>
      <c r="L38">
        <f t="shared" si="9"/>
        <v>0.30435324545822817</v>
      </c>
      <c r="S38" t="s">
        <v>65</v>
      </c>
      <c r="T38">
        <v>22.98</v>
      </c>
      <c r="U38">
        <v>209.11</v>
      </c>
      <c r="W38">
        <f t="shared" si="3"/>
        <v>0.27508186960404885</v>
      </c>
      <c r="X38">
        <f t="shared" si="11"/>
        <v>0.46950710108604854</v>
      </c>
      <c r="Y38" t="s">
        <v>66</v>
      </c>
      <c r="Z38">
        <v>27.74</v>
      </c>
      <c r="AA38">
        <v>322.69</v>
      </c>
      <c r="AC38">
        <f t="shared" si="4"/>
        <v>2.24606101240362E-2</v>
      </c>
      <c r="AD38">
        <f t="shared" si="12"/>
        <v>0.92056708919238883</v>
      </c>
      <c r="AE38" t="s">
        <v>67</v>
      </c>
      <c r="AF38">
        <v>41.02</v>
      </c>
      <c r="AG38">
        <v>275.51</v>
      </c>
      <c r="AI38">
        <f t="shared" si="5"/>
        <v>0.19658521303258147</v>
      </c>
      <c r="AJ38">
        <f t="shared" si="13"/>
        <v>0.69120317820658339</v>
      </c>
      <c r="AK38" t="s">
        <v>68</v>
      </c>
      <c r="AL38">
        <v>49.14</v>
      </c>
      <c r="AM38">
        <v>100.65</v>
      </c>
      <c r="AO38">
        <f t="shared" si="6"/>
        <v>2.4551214361140432E-2</v>
      </c>
      <c r="AP38">
        <f t="shared" si="14"/>
        <v>0.21934874941009913</v>
      </c>
      <c r="AQ38" t="s">
        <v>69</v>
      </c>
      <c r="AR38">
        <v>41.86</v>
      </c>
      <c r="AS38">
        <v>146.05000000000001</v>
      </c>
      <c r="AU38">
        <f t="shared" si="7"/>
        <v>0.31780512305374181</v>
      </c>
      <c r="AV38">
        <f t="shared" si="15"/>
        <v>0.24916656377330537</v>
      </c>
    </row>
    <row r="39" spans="1:48" x14ac:dyDescent="0.25">
      <c r="A39" t="s">
        <v>61</v>
      </c>
      <c r="B39">
        <v>119.31</v>
      </c>
      <c r="C39">
        <v>106.86</v>
      </c>
      <c r="E39">
        <f t="shared" si="0"/>
        <v>0.23773466396817641</v>
      </c>
      <c r="F39">
        <f t="shared" si="8"/>
        <v>0.51005291005290998</v>
      </c>
      <c r="G39" t="s">
        <v>63</v>
      </c>
      <c r="H39">
        <v>11.53</v>
      </c>
      <c r="I39">
        <v>148.79</v>
      </c>
      <c r="K39">
        <f t="shared" si="1"/>
        <v>0.48338368580060415</v>
      </c>
      <c r="L39">
        <f t="shared" si="9"/>
        <v>0.32962512854071235</v>
      </c>
      <c r="S39" t="s">
        <v>65</v>
      </c>
      <c r="T39">
        <v>25.6</v>
      </c>
      <c r="U39">
        <v>310.8</v>
      </c>
      <c r="W39">
        <f t="shared" si="3"/>
        <v>0.35308127418874674</v>
      </c>
      <c r="X39">
        <f t="shared" si="11"/>
        <v>0.69911264648106752</v>
      </c>
      <c r="Y39" t="s">
        <v>66</v>
      </c>
      <c r="Z39">
        <v>52.7</v>
      </c>
      <c r="AA39">
        <v>60.15</v>
      </c>
      <c r="AC39">
        <f t="shared" si="4"/>
        <v>0.44083137780757631</v>
      </c>
      <c r="AD39">
        <f t="shared" si="12"/>
        <v>0.16250397020183063</v>
      </c>
      <c r="AE39" t="s">
        <v>67</v>
      </c>
      <c r="AF39">
        <v>62.35</v>
      </c>
      <c r="AG39">
        <v>338.68</v>
      </c>
      <c r="AI39">
        <f t="shared" si="5"/>
        <v>0.36364348370927319</v>
      </c>
      <c r="AJ39">
        <f t="shared" si="13"/>
        <v>0.87045970488081736</v>
      </c>
      <c r="AK39" t="s">
        <v>68</v>
      </c>
      <c r="AL39">
        <v>55.4</v>
      </c>
      <c r="AM39">
        <v>157.53</v>
      </c>
      <c r="AO39">
        <f t="shared" si="6"/>
        <v>7.9637451601548712E-2</v>
      </c>
      <c r="AP39">
        <f t="shared" si="14"/>
        <v>0.39830108541764986</v>
      </c>
      <c r="AQ39" t="s">
        <v>69</v>
      </c>
      <c r="AR39">
        <v>36.880000000000003</v>
      </c>
      <c r="AS39">
        <v>120.55</v>
      </c>
      <c r="AU39">
        <f t="shared" si="7"/>
        <v>0.25527373179306884</v>
      </c>
      <c r="AV39">
        <f t="shared" si="15"/>
        <v>0.17045314236325471</v>
      </c>
    </row>
    <row r="40" spans="1:48" x14ac:dyDescent="0.25">
      <c r="A40" t="s">
        <v>61</v>
      </c>
      <c r="B40">
        <v>213.37</v>
      </c>
      <c r="C40">
        <v>109.36</v>
      </c>
      <c r="E40">
        <f t="shared" si="0"/>
        <v>0.56595017098192479</v>
      </c>
      <c r="F40">
        <f t="shared" si="8"/>
        <v>0.52894935752078598</v>
      </c>
      <c r="G40" t="s">
        <v>63</v>
      </c>
      <c r="H40">
        <v>9.86</v>
      </c>
      <c r="I40">
        <v>149.54</v>
      </c>
      <c r="K40">
        <f t="shared" si="1"/>
        <v>0.31520644511581059</v>
      </c>
      <c r="L40">
        <f t="shared" si="9"/>
        <v>0.33196223240160788</v>
      </c>
      <c r="S40" t="s">
        <v>65</v>
      </c>
      <c r="T40">
        <v>19.739999999999998</v>
      </c>
      <c r="U40">
        <v>442.39</v>
      </c>
      <c r="W40">
        <f t="shared" si="3"/>
        <v>0.17862459065197972</v>
      </c>
      <c r="X40">
        <f t="shared" si="11"/>
        <v>0.99622931201878562</v>
      </c>
      <c r="Y40" t="s">
        <v>66</v>
      </c>
      <c r="Z40">
        <v>31.82</v>
      </c>
      <c r="AA40">
        <v>260.99</v>
      </c>
      <c r="AC40">
        <f t="shared" si="4"/>
        <v>9.0848139456922578E-2</v>
      </c>
      <c r="AD40">
        <f t="shared" si="12"/>
        <v>0.74241330522911675</v>
      </c>
      <c r="AE40" t="s">
        <v>67</v>
      </c>
      <c r="AF40">
        <v>38.94</v>
      </c>
      <c r="AG40">
        <v>154.47999999999999</v>
      </c>
      <c r="AI40">
        <f t="shared" si="5"/>
        <v>0.18029448621553881</v>
      </c>
      <c r="AJ40">
        <f t="shared" si="13"/>
        <v>0.34775822928490352</v>
      </c>
      <c r="AK40" t="s">
        <v>68</v>
      </c>
      <c r="AL40">
        <v>101.93</v>
      </c>
      <c r="AM40">
        <v>41.78</v>
      </c>
      <c r="AO40">
        <f t="shared" si="6"/>
        <v>0.48908834917282645</v>
      </c>
      <c r="AP40">
        <f t="shared" si="14"/>
        <v>3.4135598552776474E-2</v>
      </c>
      <c r="AQ40" t="s">
        <v>69</v>
      </c>
      <c r="AR40">
        <v>30.32</v>
      </c>
      <c r="AS40">
        <v>281.85000000000002</v>
      </c>
      <c r="AU40">
        <f t="shared" si="7"/>
        <v>0.17290306378704168</v>
      </c>
      <c r="AV40">
        <f t="shared" si="15"/>
        <v>0.66835411779232012</v>
      </c>
    </row>
    <row r="41" spans="1:48" x14ac:dyDescent="0.25">
      <c r="A41" t="s">
        <v>61</v>
      </c>
      <c r="B41">
        <v>224.67</v>
      </c>
      <c r="C41">
        <v>109.58</v>
      </c>
      <c r="E41">
        <f t="shared" si="0"/>
        <v>0.60538069648963633</v>
      </c>
      <c r="F41">
        <f t="shared" si="8"/>
        <v>0.53061224489795911</v>
      </c>
      <c r="G41" t="s">
        <v>63</v>
      </c>
      <c r="H41">
        <v>11.23</v>
      </c>
      <c r="I41">
        <v>151.97</v>
      </c>
      <c r="K41">
        <f t="shared" si="1"/>
        <v>0.45317220543806647</v>
      </c>
      <c r="L41">
        <f t="shared" si="9"/>
        <v>0.33953444891090961</v>
      </c>
      <c r="S41" t="s">
        <v>65</v>
      </c>
      <c r="T41">
        <v>22.66</v>
      </c>
      <c r="U41">
        <v>239.66</v>
      </c>
      <c r="W41">
        <f t="shared" si="3"/>
        <v>0.26555522476927662</v>
      </c>
      <c r="X41">
        <f t="shared" si="11"/>
        <v>0.53848585427532802</v>
      </c>
      <c r="Y41" t="s">
        <v>66</v>
      </c>
      <c r="Z41">
        <v>36.86</v>
      </c>
      <c r="AA41">
        <v>141.04</v>
      </c>
      <c r="AC41">
        <f t="shared" si="4"/>
        <v>0.17532685216225277</v>
      </c>
      <c r="AD41">
        <f t="shared" si="12"/>
        <v>0.39606733462304738</v>
      </c>
      <c r="AE41" t="s">
        <v>67</v>
      </c>
      <c r="AF41">
        <v>98.02</v>
      </c>
      <c r="AG41">
        <v>358.18</v>
      </c>
      <c r="AI41">
        <f t="shared" si="5"/>
        <v>0.64301378446115287</v>
      </c>
      <c r="AJ41">
        <f t="shared" si="13"/>
        <v>0.925794551645857</v>
      </c>
      <c r="AK41" t="s">
        <v>68</v>
      </c>
      <c r="AL41">
        <v>57.9</v>
      </c>
      <c r="AM41">
        <v>178.28</v>
      </c>
      <c r="AO41">
        <f t="shared" si="6"/>
        <v>0.10163674762407598</v>
      </c>
      <c r="AP41">
        <f t="shared" si="14"/>
        <v>0.4635834513135127</v>
      </c>
      <c r="AQ41" t="s">
        <v>69</v>
      </c>
      <c r="AR41">
        <v>34.11</v>
      </c>
      <c r="AS41">
        <v>204.01</v>
      </c>
      <c r="AU41">
        <f t="shared" si="7"/>
        <v>0.22049221496735308</v>
      </c>
      <c r="AV41">
        <f t="shared" si="15"/>
        <v>0.42807754043709095</v>
      </c>
    </row>
    <row r="42" spans="1:48" x14ac:dyDescent="0.25">
      <c r="A42" t="s">
        <v>61</v>
      </c>
      <c r="B42">
        <v>307.44</v>
      </c>
      <c r="C42">
        <v>111.66</v>
      </c>
      <c r="E42">
        <f t="shared" si="0"/>
        <v>0.89420057226603389</v>
      </c>
      <c r="F42">
        <f t="shared" si="8"/>
        <v>0.54633408919123205</v>
      </c>
      <c r="G42" t="s">
        <v>63</v>
      </c>
      <c r="H42">
        <v>8.52</v>
      </c>
      <c r="I42">
        <v>156.74</v>
      </c>
      <c r="K42">
        <f t="shared" si="1"/>
        <v>0.18026183282980859</v>
      </c>
      <c r="L42">
        <f t="shared" si="9"/>
        <v>0.35439842946620553</v>
      </c>
      <c r="S42" t="s">
        <v>65</v>
      </c>
      <c r="T42">
        <v>26.67</v>
      </c>
      <c r="U42">
        <v>329.27</v>
      </c>
      <c r="W42">
        <f t="shared" si="3"/>
        <v>0.38493599285501645</v>
      </c>
      <c r="X42">
        <f t="shared" si="11"/>
        <v>0.74081600397389868</v>
      </c>
      <c r="Y42" t="s">
        <v>66</v>
      </c>
      <c r="Z42">
        <v>32.99</v>
      </c>
      <c r="AA42">
        <v>252.22</v>
      </c>
      <c r="AC42">
        <f t="shared" si="4"/>
        <v>0.11045926919208855</v>
      </c>
      <c r="AD42">
        <f t="shared" si="12"/>
        <v>0.71709063609851875</v>
      </c>
      <c r="AE42" t="s">
        <v>67</v>
      </c>
      <c r="AF42">
        <v>33.54</v>
      </c>
      <c r="AG42">
        <v>222.62</v>
      </c>
      <c r="AI42">
        <f t="shared" si="5"/>
        <v>0.13800125313283207</v>
      </c>
      <c r="AJ42">
        <f t="shared" si="13"/>
        <v>0.54111804767309879</v>
      </c>
      <c r="AK42" t="s">
        <v>68</v>
      </c>
      <c r="AL42">
        <v>92.95</v>
      </c>
      <c r="AM42">
        <v>283.16000000000003</v>
      </c>
      <c r="AO42">
        <f t="shared" si="6"/>
        <v>0.41006687785990842</v>
      </c>
      <c r="AP42">
        <f t="shared" si="14"/>
        <v>0.79355041686330041</v>
      </c>
      <c r="AQ42" t="s">
        <v>69</v>
      </c>
      <c r="AR42">
        <v>26.2</v>
      </c>
      <c r="AS42">
        <v>159.83000000000001</v>
      </c>
      <c r="AU42">
        <f t="shared" si="7"/>
        <v>0.12117026619789049</v>
      </c>
      <c r="AV42">
        <f t="shared" si="15"/>
        <v>0.29170267934312877</v>
      </c>
    </row>
    <row r="43" spans="1:48" x14ac:dyDescent="0.25">
      <c r="A43" t="s">
        <v>61</v>
      </c>
      <c r="B43">
        <v>147.62</v>
      </c>
      <c r="C43">
        <v>115.36</v>
      </c>
      <c r="E43">
        <f t="shared" si="0"/>
        <v>0.33652034335962039</v>
      </c>
      <c r="F43">
        <f t="shared" si="8"/>
        <v>0.57430083144368849</v>
      </c>
      <c r="G43" t="s">
        <v>63</v>
      </c>
      <c r="H43">
        <v>12.39</v>
      </c>
      <c r="I43">
        <v>157.96</v>
      </c>
      <c r="K43">
        <f t="shared" si="1"/>
        <v>0.56998992950654581</v>
      </c>
      <c r="L43">
        <f t="shared" si="9"/>
        <v>0.35820011841326233</v>
      </c>
      <c r="S43" t="s">
        <v>65</v>
      </c>
      <c r="T43">
        <v>37.39</v>
      </c>
      <c r="U43">
        <v>347.73</v>
      </c>
      <c r="W43">
        <f t="shared" si="3"/>
        <v>0.70407859481988688</v>
      </c>
      <c r="X43">
        <f t="shared" si="11"/>
        <v>0.78249678249678256</v>
      </c>
      <c r="Y43" t="s">
        <v>66</v>
      </c>
      <c r="Z43">
        <v>38.22</v>
      </c>
      <c r="AA43">
        <v>160.4</v>
      </c>
      <c r="AC43">
        <f t="shared" si="4"/>
        <v>0.19812269527321488</v>
      </c>
      <c r="AD43">
        <f t="shared" si="12"/>
        <v>0.45196777639823293</v>
      </c>
      <c r="AE43" t="s">
        <v>67</v>
      </c>
      <c r="AF43">
        <v>55.58</v>
      </c>
      <c r="AG43">
        <v>329.88</v>
      </c>
      <c r="AI43">
        <f t="shared" si="5"/>
        <v>0.31062030075187969</v>
      </c>
      <c r="AJ43">
        <f t="shared" si="13"/>
        <v>0.8454880817253122</v>
      </c>
      <c r="AK43" t="s">
        <v>68</v>
      </c>
      <c r="AL43">
        <v>64.64</v>
      </c>
      <c r="AM43">
        <v>83.98</v>
      </c>
      <c r="AO43">
        <f t="shared" si="6"/>
        <v>0.16094684970080955</v>
      </c>
      <c r="AP43">
        <f t="shared" si="14"/>
        <v>0.16690262702532643</v>
      </c>
      <c r="AQ43" t="s">
        <v>69</v>
      </c>
      <c r="AR43">
        <v>32.840000000000003</v>
      </c>
      <c r="AS43">
        <v>138.85</v>
      </c>
      <c r="AU43">
        <f t="shared" si="7"/>
        <v>0.20454545454545459</v>
      </c>
      <c r="AV43">
        <f t="shared" si="15"/>
        <v>0.22694159772811454</v>
      </c>
    </row>
    <row r="44" spans="1:48" x14ac:dyDescent="0.25">
      <c r="A44" t="s">
        <v>61</v>
      </c>
      <c r="B44">
        <v>259.10000000000002</v>
      </c>
      <c r="C44">
        <v>116.32</v>
      </c>
      <c r="E44">
        <f t="shared" si="0"/>
        <v>0.7255216693418941</v>
      </c>
      <c r="F44">
        <f t="shared" si="8"/>
        <v>0.58155706727135292</v>
      </c>
      <c r="G44" t="s">
        <v>63</v>
      </c>
      <c r="H44">
        <v>16.66</v>
      </c>
      <c r="I44">
        <v>161.43</v>
      </c>
      <c r="K44">
        <f t="shared" si="1"/>
        <v>1</v>
      </c>
      <c r="L44">
        <f t="shared" si="9"/>
        <v>0.36901311894300587</v>
      </c>
      <c r="S44" t="s">
        <v>65</v>
      </c>
      <c r="T44">
        <v>20</v>
      </c>
      <c r="U44">
        <v>248.7</v>
      </c>
      <c r="W44">
        <f t="shared" si="3"/>
        <v>0.18636498958023223</v>
      </c>
      <c r="X44">
        <f t="shared" si="11"/>
        <v>0.55889724310776945</v>
      </c>
      <c r="Y44" t="s">
        <v>66</v>
      </c>
      <c r="Z44">
        <v>43.31</v>
      </c>
      <c r="AA44">
        <v>186.03</v>
      </c>
      <c r="AC44">
        <f t="shared" si="4"/>
        <v>0.28343949044585992</v>
      </c>
      <c r="AD44">
        <f t="shared" si="12"/>
        <v>0.52597233852106373</v>
      </c>
      <c r="AE44" t="s">
        <v>67</v>
      </c>
      <c r="AF44">
        <v>44.89</v>
      </c>
      <c r="AG44">
        <v>138.49</v>
      </c>
      <c r="AI44">
        <f t="shared" si="5"/>
        <v>0.22689536340852132</v>
      </c>
      <c r="AJ44">
        <f t="shared" si="13"/>
        <v>0.30238365493757097</v>
      </c>
      <c r="AK44" t="s">
        <v>68</v>
      </c>
      <c r="AL44">
        <v>54.39</v>
      </c>
      <c r="AM44">
        <v>80.52</v>
      </c>
      <c r="AO44">
        <f t="shared" si="6"/>
        <v>7.0749736008447708E-2</v>
      </c>
      <c r="AP44">
        <f t="shared" si="14"/>
        <v>0.15601698914582351</v>
      </c>
      <c r="AQ44" t="s">
        <v>69</v>
      </c>
      <c r="AR44">
        <v>28.86</v>
      </c>
      <c r="AS44">
        <v>167.29</v>
      </c>
      <c r="AU44">
        <f t="shared" si="7"/>
        <v>0.15457056755399295</v>
      </c>
      <c r="AV44">
        <f t="shared" si="15"/>
        <v>0.31473021360661807</v>
      </c>
    </row>
    <row r="45" spans="1:48" x14ac:dyDescent="0.25">
      <c r="A45" t="s">
        <v>61</v>
      </c>
      <c r="B45">
        <v>104</v>
      </c>
      <c r="C45">
        <v>116.4</v>
      </c>
      <c r="E45">
        <f t="shared" si="0"/>
        <v>0.18431153604578129</v>
      </c>
      <c r="F45">
        <f t="shared" si="8"/>
        <v>0.58216175359032507</v>
      </c>
      <c r="G45" t="s">
        <v>63</v>
      </c>
      <c r="H45">
        <v>10.82</v>
      </c>
      <c r="I45">
        <v>162.31</v>
      </c>
      <c r="K45">
        <f t="shared" si="1"/>
        <v>0.41188318227593151</v>
      </c>
      <c r="L45">
        <f t="shared" si="9"/>
        <v>0.37175532080645662</v>
      </c>
      <c r="S45" t="s">
        <v>65</v>
      </c>
      <c r="T45">
        <v>27.38</v>
      </c>
      <c r="U45">
        <v>344.91</v>
      </c>
      <c r="W45">
        <f t="shared" si="3"/>
        <v>0.40607323608216733</v>
      </c>
      <c r="X45">
        <f t="shared" si="11"/>
        <v>0.77612951297161825</v>
      </c>
      <c r="Y45" t="s">
        <v>66</v>
      </c>
      <c r="Z45">
        <v>35.53</v>
      </c>
      <c r="AA45">
        <v>298.45999999999998</v>
      </c>
      <c r="AC45">
        <f t="shared" si="4"/>
        <v>0.15303385853167956</v>
      </c>
      <c r="AD45">
        <f t="shared" si="12"/>
        <v>0.85060491438801145</v>
      </c>
      <c r="AE45" t="s">
        <v>67</v>
      </c>
      <c r="AF45">
        <v>43.05</v>
      </c>
      <c r="AG45">
        <v>247.35</v>
      </c>
      <c r="AI45">
        <f t="shared" si="5"/>
        <v>0.21248433583959897</v>
      </c>
      <c r="AJ45">
        <f t="shared" si="13"/>
        <v>0.61129398410896707</v>
      </c>
      <c r="AK45" t="s">
        <v>68</v>
      </c>
      <c r="AL45">
        <v>56.7</v>
      </c>
      <c r="AM45">
        <v>110.09</v>
      </c>
      <c r="AO45">
        <f t="shared" si="6"/>
        <v>9.1077085533262936E-2</v>
      </c>
      <c r="AP45">
        <f t="shared" si="14"/>
        <v>0.24904829322007238</v>
      </c>
      <c r="AQ45" t="s">
        <v>69</v>
      </c>
      <c r="AR45">
        <v>28.37</v>
      </c>
      <c r="AS45">
        <v>263.49</v>
      </c>
      <c r="AU45">
        <f t="shared" si="7"/>
        <v>0.14841788046207935</v>
      </c>
      <c r="AV45">
        <f t="shared" si="15"/>
        <v>0.61168045437708363</v>
      </c>
    </row>
    <row r="46" spans="1:48" x14ac:dyDescent="0.25">
      <c r="A46" t="s">
        <v>61</v>
      </c>
      <c r="B46">
        <v>282.88</v>
      </c>
      <c r="C46">
        <v>116.82</v>
      </c>
      <c r="E46">
        <f t="shared" si="0"/>
        <v>0.80850024425989253</v>
      </c>
      <c r="F46">
        <f t="shared" si="8"/>
        <v>0.58533635676492812</v>
      </c>
      <c r="G46" t="s">
        <v>63</v>
      </c>
      <c r="H46">
        <v>9.89</v>
      </c>
      <c r="I46">
        <v>171.51</v>
      </c>
      <c r="K46">
        <f t="shared" si="1"/>
        <v>0.31822759315206445</v>
      </c>
      <c r="L46">
        <f t="shared" si="9"/>
        <v>0.40042379483344237</v>
      </c>
      <c r="S46" t="s">
        <v>65</v>
      </c>
      <c r="T46">
        <v>22.97</v>
      </c>
      <c r="U46">
        <v>211.78</v>
      </c>
      <c r="W46">
        <f t="shared" si="3"/>
        <v>0.27478416195296218</v>
      </c>
      <c r="X46">
        <f t="shared" si="11"/>
        <v>0.47553568606200192</v>
      </c>
      <c r="Y46" t="s">
        <v>66</v>
      </c>
      <c r="Z46">
        <v>28.02</v>
      </c>
      <c r="AA46">
        <v>97.98</v>
      </c>
      <c r="AC46">
        <f t="shared" si="4"/>
        <v>2.7153871940999011E-2</v>
      </c>
      <c r="AD46">
        <f t="shared" si="12"/>
        <v>0.27173505038547052</v>
      </c>
      <c r="AE46" t="s">
        <v>67</v>
      </c>
      <c r="AF46">
        <v>28.87</v>
      </c>
      <c r="AG46">
        <v>187.2</v>
      </c>
      <c r="AI46">
        <f t="shared" si="5"/>
        <v>0.10142543859649124</v>
      </c>
      <c r="AJ46">
        <f t="shared" si="13"/>
        <v>0.44060726447219067</v>
      </c>
      <c r="AK46" t="s">
        <v>68</v>
      </c>
      <c r="AL46">
        <v>73.709999999999994</v>
      </c>
      <c r="AM46">
        <v>242.93</v>
      </c>
      <c r="AO46">
        <f t="shared" si="6"/>
        <v>0.24076029567053844</v>
      </c>
      <c r="AP46">
        <f t="shared" si="14"/>
        <v>0.66698128047821303</v>
      </c>
      <c r="AQ46" t="s">
        <v>69</v>
      </c>
      <c r="AR46">
        <v>32.28</v>
      </c>
      <c r="AS46">
        <v>389.29</v>
      </c>
      <c r="AU46">
        <f t="shared" si="7"/>
        <v>0.19751381215469613</v>
      </c>
      <c r="AV46">
        <f t="shared" si="15"/>
        <v>1</v>
      </c>
    </row>
    <row r="47" spans="1:48" x14ac:dyDescent="0.25">
      <c r="A47" t="s">
        <v>61</v>
      </c>
      <c r="B47">
        <v>162.35</v>
      </c>
      <c r="C47">
        <v>118.07</v>
      </c>
      <c r="E47">
        <f t="shared" si="0"/>
        <v>0.38791960360108868</v>
      </c>
      <c r="F47">
        <f t="shared" si="8"/>
        <v>0.59478458049886618</v>
      </c>
      <c r="G47" t="s">
        <v>63</v>
      </c>
      <c r="H47">
        <v>11.61</v>
      </c>
      <c r="I47">
        <v>173.08</v>
      </c>
      <c r="K47">
        <f t="shared" si="1"/>
        <v>0.49144008056394756</v>
      </c>
      <c r="L47">
        <f t="shared" si="9"/>
        <v>0.40531613224891716</v>
      </c>
      <c r="S47" t="s">
        <v>65</v>
      </c>
      <c r="T47">
        <v>23.02</v>
      </c>
      <c r="U47">
        <v>391.09</v>
      </c>
      <c r="W47">
        <f t="shared" si="3"/>
        <v>0.27627270020839539</v>
      </c>
      <c r="X47">
        <f t="shared" si="11"/>
        <v>0.8803991961886698</v>
      </c>
      <c r="Y47" t="s">
        <v>66</v>
      </c>
      <c r="Z47">
        <v>43.86</v>
      </c>
      <c r="AA47">
        <v>232.43</v>
      </c>
      <c r="AC47">
        <f t="shared" si="4"/>
        <v>0.29265839758632251</v>
      </c>
      <c r="AD47">
        <f t="shared" si="12"/>
        <v>0.65994860393266541</v>
      </c>
      <c r="AE47" t="s">
        <v>67</v>
      </c>
      <c r="AF47">
        <v>41.59</v>
      </c>
      <c r="AG47">
        <v>382.61</v>
      </c>
      <c r="AI47">
        <f t="shared" si="5"/>
        <v>0.2010494987468672</v>
      </c>
      <c r="AJ47">
        <f t="shared" si="13"/>
        <v>0.99511918274687861</v>
      </c>
      <c r="AK47" t="s">
        <v>68</v>
      </c>
      <c r="AL47">
        <v>53.74</v>
      </c>
      <c r="AM47">
        <v>194.04</v>
      </c>
      <c r="AO47">
        <f t="shared" si="6"/>
        <v>6.5029919042590631E-2</v>
      </c>
      <c r="AP47">
        <f t="shared" si="14"/>
        <v>0.5131665880132138</v>
      </c>
      <c r="AQ47" t="s">
        <v>69</v>
      </c>
      <c r="AR47">
        <v>27.03</v>
      </c>
      <c r="AS47">
        <v>186.01</v>
      </c>
      <c r="AU47">
        <f t="shared" si="7"/>
        <v>0.131592164741336</v>
      </c>
      <c r="AV47">
        <f t="shared" si="15"/>
        <v>0.37251512532411402</v>
      </c>
    </row>
    <row r="48" spans="1:48" x14ac:dyDescent="0.25">
      <c r="A48" t="s">
        <v>61</v>
      </c>
      <c r="B48">
        <v>122.6</v>
      </c>
      <c r="C48">
        <v>119.4</v>
      </c>
      <c r="E48">
        <f t="shared" si="0"/>
        <v>0.24921487891688182</v>
      </c>
      <c r="F48">
        <f t="shared" si="8"/>
        <v>0.60483749055177627</v>
      </c>
      <c r="G48" t="s">
        <v>63</v>
      </c>
      <c r="H48">
        <v>11.27</v>
      </c>
      <c r="I48">
        <v>177.75</v>
      </c>
      <c r="K48">
        <f t="shared" si="1"/>
        <v>0.45720040281973812</v>
      </c>
      <c r="L48">
        <f t="shared" si="9"/>
        <v>0.41986849895609363</v>
      </c>
      <c r="S48" t="s">
        <v>65</v>
      </c>
      <c r="T48">
        <v>26.92</v>
      </c>
      <c r="U48">
        <v>324.47000000000003</v>
      </c>
      <c r="W48">
        <f t="shared" si="3"/>
        <v>0.3923786841321823</v>
      </c>
      <c r="X48">
        <f t="shared" si="11"/>
        <v>0.72997809839915107</v>
      </c>
      <c r="Y48" t="s">
        <v>66</v>
      </c>
      <c r="Z48">
        <v>28.1</v>
      </c>
      <c r="AA48">
        <v>240.16</v>
      </c>
      <c r="AC48">
        <f t="shared" si="4"/>
        <v>2.8494803888702694E-2</v>
      </c>
      <c r="AD48">
        <f t="shared" si="12"/>
        <v>0.68226835676955511</v>
      </c>
      <c r="AE48" t="s">
        <v>67</v>
      </c>
      <c r="AF48">
        <v>25.49</v>
      </c>
      <c r="AG48">
        <v>316.31</v>
      </c>
      <c r="AI48">
        <f t="shared" si="5"/>
        <v>7.495300751879698E-2</v>
      </c>
      <c r="AJ48">
        <f t="shared" si="13"/>
        <v>0.80698070374574349</v>
      </c>
      <c r="AK48" t="s">
        <v>68</v>
      </c>
      <c r="AL48">
        <v>74.11</v>
      </c>
      <c r="AM48">
        <v>120.03</v>
      </c>
      <c r="AO48">
        <f t="shared" si="6"/>
        <v>0.24428018303414287</v>
      </c>
      <c r="AP48">
        <f t="shared" si="14"/>
        <v>0.28032090608777727</v>
      </c>
      <c r="AQ48" t="s">
        <v>69</v>
      </c>
      <c r="AR48">
        <v>24.45</v>
      </c>
      <c r="AS48">
        <v>106.73</v>
      </c>
      <c r="AU48">
        <f t="shared" si="7"/>
        <v>9.9196383726770448E-2</v>
      </c>
      <c r="AV48">
        <f t="shared" si="15"/>
        <v>0.12779355475984691</v>
      </c>
    </row>
    <row r="49" spans="1:48" x14ac:dyDescent="0.25">
      <c r="A49" t="s">
        <v>61</v>
      </c>
      <c r="B49">
        <v>296.07</v>
      </c>
      <c r="C49">
        <v>125.53</v>
      </c>
      <c r="E49">
        <f t="shared" si="0"/>
        <v>0.85452578686579661</v>
      </c>
      <c r="F49">
        <f t="shared" si="8"/>
        <v>0.65117157974300832</v>
      </c>
      <c r="G49" t="s">
        <v>63</v>
      </c>
      <c r="H49">
        <v>10.5</v>
      </c>
      <c r="I49">
        <v>178.94</v>
      </c>
      <c r="K49">
        <f t="shared" si="1"/>
        <v>0.37965760322255787</v>
      </c>
      <c r="L49">
        <f t="shared" si="9"/>
        <v>0.42357670374871459</v>
      </c>
      <c r="S49" t="s">
        <v>65</v>
      </c>
      <c r="T49">
        <v>20.57</v>
      </c>
      <c r="U49">
        <v>193.17</v>
      </c>
      <c r="W49">
        <f t="shared" si="3"/>
        <v>0.2033343256921703</v>
      </c>
      <c r="X49">
        <f t="shared" si="11"/>
        <v>0.43351622298990722</v>
      </c>
      <c r="Y49" t="s">
        <v>66</v>
      </c>
      <c r="Z49">
        <v>86.06</v>
      </c>
      <c r="AA49">
        <v>309.87</v>
      </c>
      <c r="AC49">
        <f t="shared" si="4"/>
        <v>1</v>
      </c>
      <c r="AD49">
        <f t="shared" si="12"/>
        <v>0.8835503710334075</v>
      </c>
      <c r="AE49" t="s">
        <v>67</v>
      </c>
      <c r="AF49">
        <v>33.81</v>
      </c>
      <c r="AG49">
        <v>301.11</v>
      </c>
      <c r="AI49">
        <f t="shared" si="5"/>
        <v>0.14011591478696744</v>
      </c>
      <c r="AJ49">
        <f t="shared" si="13"/>
        <v>0.76384790011350745</v>
      </c>
      <c r="AK49" t="s">
        <v>68</v>
      </c>
      <c r="AL49">
        <v>78.37</v>
      </c>
      <c r="AM49">
        <v>268.87</v>
      </c>
      <c r="AO49">
        <f t="shared" si="6"/>
        <v>0.2817669834565294</v>
      </c>
      <c r="AP49">
        <f t="shared" si="14"/>
        <v>0.74859210319333025</v>
      </c>
      <c r="AQ49" t="s">
        <v>69</v>
      </c>
      <c r="AR49">
        <v>21.39</v>
      </c>
      <c r="AS49">
        <v>189.07</v>
      </c>
      <c r="AU49">
        <f t="shared" si="7"/>
        <v>6.0773480662983423E-2</v>
      </c>
      <c r="AV49">
        <f t="shared" si="15"/>
        <v>0.38196073589332008</v>
      </c>
    </row>
    <row r="50" spans="1:48" x14ac:dyDescent="0.25">
      <c r="A50" t="s">
        <v>61</v>
      </c>
      <c r="B50">
        <v>315.83999999999997</v>
      </c>
      <c r="C50">
        <v>125.8</v>
      </c>
      <c r="E50">
        <f t="shared" si="0"/>
        <v>0.92351175936911156</v>
      </c>
      <c r="F50">
        <f t="shared" si="8"/>
        <v>0.65321239606953874</v>
      </c>
      <c r="G50" t="s">
        <v>63</v>
      </c>
      <c r="H50">
        <v>12.71</v>
      </c>
      <c r="I50">
        <v>183.06</v>
      </c>
      <c r="K50">
        <f t="shared" si="1"/>
        <v>0.60221550855991945</v>
      </c>
      <c r="L50">
        <f t="shared" si="9"/>
        <v>0.43641519429123432</v>
      </c>
      <c r="S50" t="s">
        <v>65</v>
      </c>
      <c r="T50">
        <v>29.55</v>
      </c>
      <c r="U50">
        <v>372.63</v>
      </c>
      <c r="W50">
        <f t="shared" si="3"/>
        <v>0.47067579636796675</v>
      </c>
      <c r="X50">
        <f t="shared" si="11"/>
        <v>0.83871841766578603</v>
      </c>
      <c r="Y50" t="s">
        <v>66</v>
      </c>
      <c r="Z50">
        <v>31.72</v>
      </c>
      <c r="AA50">
        <v>110.7</v>
      </c>
      <c r="AC50">
        <f t="shared" si="4"/>
        <v>8.9171974522292988E-2</v>
      </c>
      <c r="AD50">
        <f t="shared" si="12"/>
        <v>0.30846302659313374</v>
      </c>
      <c r="AE50" t="s">
        <v>67</v>
      </c>
      <c r="AF50">
        <v>88.93</v>
      </c>
      <c r="AG50">
        <v>364.78</v>
      </c>
      <c r="AI50">
        <f t="shared" si="5"/>
        <v>0.57182017543859653</v>
      </c>
      <c r="AJ50">
        <f t="shared" si="13"/>
        <v>0.94452326901248573</v>
      </c>
      <c r="AK50" t="s">
        <v>68</v>
      </c>
      <c r="AL50">
        <v>70.55</v>
      </c>
      <c r="AM50">
        <v>173.93</v>
      </c>
      <c r="AO50">
        <f t="shared" si="6"/>
        <v>0.212953185498064</v>
      </c>
      <c r="AP50">
        <f t="shared" si="14"/>
        <v>0.44989775051124747</v>
      </c>
      <c r="AQ50" t="s">
        <v>69</v>
      </c>
      <c r="AR50">
        <v>25.6</v>
      </c>
      <c r="AS50">
        <v>125.32</v>
      </c>
      <c r="AU50">
        <f t="shared" si="7"/>
        <v>0.11363636363636365</v>
      </c>
      <c r="AV50">
        <f t="shared" si="15"/>
        <v>0.18517718236819355</v>
      </c>
    </row>
    <row r="51" spans="1:48" x14ac:dyDescent="0.25">
      <c r="A51" t="s">
        <v>61</v>
      </c>
      <c r="B51">
        <v>192.27</v>
      </c>
      <c r="C51">
        <v>128.11000000000001</v>
      </c>
      <c r="E51">
        <f t="shared" si="0"/>
        <v>0.49232326052062253</v>
      </c>
      <c r="F51">
        <f t="shared" si="8"/>
        <v>0.67067271352985647</v>
      </c>
      <c r="G51" t="s">
        <v>63</v>
      </c>
      <c r="H51">
        <v>14.92</v>
      </c>
      <c r="I51">
        <v>188.17</v>
      </c>
      <c r="K51">
        <f t="shared" si="1"/>
        <v>0.82477341389728098</v>
      </c>
      <c r="L51">
        <f t="shared" si="9"/>
        <v>0.45233866193013611</v>
      </c>
      <c r="S51" t="s">
        <v>65</v>
      </c>
      <c r="T51">
        <v>47.33</v>
      </c>
      <c r="U51">
        <v>423.86</v>
      </c>
      <c r="W51">
        <f t="shared" si="3"/>
        <v>1</v>
      </c>
      <c r="X51">
        <f t="shared" si="11"/>
        <v>0.95439048070627019</v>
      </c>
      <c r="Y51" t="s">
        <v>66</v>
      </c>
      <c r="Z51">
        <v>28.16</v>
      </c>
      <c r="AA51">
        <v>117.19</v>
      </c>
      <c r="AC51">
        <f t="shared" si="4"/>
        <v>2.9500502849480414E-2</v>
      </c>
      <c r="AD51">
        <f t="shared" si="12"/>
        <v>0.32720237923367884</v>
      </c>
      <c r="AE51" t="s">
        <v>67</v>
      </c>
      <c r="AF51">
        <v>49.87</v>
      </c>
      <c r="AG51">
        <v>336.01</v>
      </c>
      <c r="AI51">
        <f t="shared" si="5"/>
        <v>0.26589912280701755</v>
      </c>
      <c r="AJ51">
        <f t="shared" si="13"/>
        <v>0.86288308740068109</v>
      </c>
      <c r="AK51" t="s">
        <v>68</v>
      </c>
      <c r="AL51">
        <v>98.2</v>
      </c>
      <c r="AM51">
        <v>56.01</v>
      </c>
      <c r="AO51">
        <f t="shared" si="6"/>
        <v>0.45626539950721573</v>
      </c>
      <c r="AP51">
        <f t="shared" si="14"/>
        <v>7.8905143935818781E-2</v>
      </c>
      <c r="AQ51" t="s">
        <v>69</v>
      </c>
      <c r="AR51">
        <v>23.24</v>
      </c>
      <c r="AS51">
        <v>227.57</v>
      </c>
      <c r="AU51">
        <f t="shared" si="7"/>
        <v>8.4003013561024575E-2</v>
      </c>
      <c r="AV51">
        <f t="shared" si="15"/>
        <v>0.50080256821829849</v>
      </c>
    </row>
    <row r="52" spans="1:48" x14ac:dyDescent="0.25">
      <c r="A52" t="s">
        <v>61</v>
      </c>
      <c r="B52">
        <v>80.05</v>
      </c>
      <c r="C52">
        <v>128.6</v>
      </c>
      <c r="E52">
        <f t="shared" si="0"/>
        <v>0.1007397585316491</v>
      </c>
      <c r="F52">
        <f t="shared" si="8"/>
        <v>0.67437641723356001</v>
      </c>
      <c r="G52" t="s">
        <v>63</v>
      </c>
      <c r="H52">
        <v>10.61</v>
      </c>
      <c r="I52">
        <v>188.66</v>
      </c>
      <c r="K52">
        <f t="shared" si="1"/>
        <v>0.39073514602215498</v>
      </c>
      <c r="L52">
        <f t="shared" si="9"/>
        <v>0.45386556978592124</v>
      </c>
      <c r="S52" t="s">
        <v>65</v>
      </c>
      <c r="T52">
        <v>24.42</v>
      </c>
      <c r="U52">
        <v>299.69</v>
      </c>
      <c r="W52">
        <f t="shared" si="3"/>
        <v>0.31795177136052405</v>
      </c>
      <c r="X52">
        <f t="shared" si="11"/>
        <v>0.67402741086951612</v>
      </c>
      <c r="Y52" t="s">
        <v>66</v>
      </c>
      <c r="Z52">
        <v>52.62</v>
      </c>
      <c r="AA52">
        <v>199.91</v>
      </c>
      <c r="AC52">
        <f t="shared" si="4"/>
        <v>0.43949044585987257</v>
      </c>
      <c r="AD52">
        <f t="shared" si="12"/>
        <v>0.56604972136401699</v>
      </c>
      <c r="AE52" t="s">
        <v>67</v>
      </c>
      <c r="AF52">
        <v>52.36</v>
      </c>
      <c r="AG52">
        <v>262.55</v>
      </c>
      <c r="AI52">
        <f t="shared" si="5"/>
        <v>0.28540100250626566</v>
      </c>
      <c r="AJ52">
        <f t="shared" si="13"/>
        <v>0.65442678774120322</v>
      </c>
      <c r="AK52" t="s">
        <v>68</v>
      </c>
      <c r="AL52">
        <v>66.78</v>
      </c>
      <c r="AM52">
        <v>141.91999999999999</v>
      </c>
      <c r="AO52">
        <f t="shared" si="6"/>
        <v>0.17977824709609289</v>
      </c>
      <c r="AP52">
        <f t="shared" si="14"/>
        <v>0.3491898694352682</v>
      </c>
      <c r="AQ52" t="s">
        <v>69</v>
      </c>
      <c r="AR52">
        <v>43.15</v>
      </c>
      <c r="AS52">
        <v>301.48</v>
      </c>
      <c r="AU52">
        <f t="shared" si="7"/>
        <v>0.33400301356102458</v>
      </c>
      <c r="AV52">
        <f t="shared" si="15"/>
        <v>0.72894801827386102</v>
      </c>
    </row>
    <row r="53" spans="1:48" x14ac:dyDescent="0.25">
      <c r="A53" t="s">
        <v>61</v>
      </c>
      <c r="B53">
        <v>164.05</v>
      </c>
      <c r="C53">
        <v>131.24</v>
      </c>
      <c r="E53">
        <f t="shared" si="0"/>
        <v>0.39385162956242586</v>
      </c>
      <c r="F53">
        <f t="shared" si="8"/>
        <v>0.69433106575963721</v>
      </c>
      <c r="G53" t="s">
        <v>63</v>
      </c>
      <c r="H53">
        <v>11.81</v>
      </c>
      <c r="I53">
        <v>192.44</v>
      </c>
      <c r="K53">
        <f t="shared" si="1"/>
        <v>0.51158106747230614</v>
      </c>
      <c r="L53">
        <f t="shared" si="9"/>
        <v>0.46564457324483499</v>
      </c>
      <c r="S53" t="s">
        <v>65</v>
      </c>
      <c r="T53">
        <v>33.119999999999997</v>
      </c>
      <c r="U53">
        <v>404.18</v>
      </c>
      <c r="W53">
        <f t="shared" si="3"/>
        <v>0.57695742780589454</v>
      </c>
      <c r="X53">
        <f t="shared" si="11"/>
        <v>0.90995506784980473</v>
      </c>
      <c r="Y53" t="s">
        <v>66</v>
      </c>
      <c r="Z53">
        <v>44.99</v>
      </c>
      <c r="AA53">
        <v>279.55</v>
      </c>
      <c r="AC53">
        <f t="shared" si="4"/>
        <v>0.31159906134763665</v>
      </c>
      <c r="AD53">
        <f t="shared" si="12"/>
        <v>0.79600381139375742</v>
      </c>
      <c r="AE53" t="s">
        <v>67</v>
      </c>
      <c r="AF53">
        <v>39.409999999999997</v>
      </c>
      <c r="AG53">
        <v>92.47</v>
      </c>
      <c r="AI53">
        <f t="shared" si="5"/>
        <v>0.1839755639097744</v>
      </c>
      <c r="AJ53">
        <f t="shared" si="13"/>
        <v>0.1717934165720772</v>
      </c>
      <c r="AK53" t="s">
        <v>68</v>
      </c>
      <c r="AL53">
        <v>90.61</v>
      </c>
      <c r="AM53">
        <v>51.35</v>
      </c>
      <c r="AO53">
        <f t="shared" si="6"/>
        <v>0.38947553678282287</v>
      </c>
      <c r="AP53">
        <f t="shared" si="14"/>
        <v>6.4244140317759962E-2</v>
      </c>
      <c r="AQ53" t="s">
        <v>69</v>
      </c>
      <c r="AR53">
        <v>37.200000000000003</v>
      </c>
      <c r="AS53">
        <v>274.72000000000003</v>
      </c>
      <c r="AU53">
        <f t="shared" si="7"/>
        <v>0.25929181315921651</v>
      </c>
      <c r="AV53">
        <f t="shared" si="15"/>
        <v>0.64634522780590198</v>
      </c>
    </row>
    <row r="54" spans="1:48" x14ac:dyDescent="0.25">
      <c r="A54" t="s">
        <v>61</v>
      </c>
      <c r="B54">
        <v>64.709999999999994</v>
      </c>
      <c r="C54">
        <v>131.75</v>
      </c>
      <c r="E54">
        <f t="shared" si="0"/>
        <v>4.7211947798171519E-2</v>
      </c>
      <c r="F54">
        <f t="shared" si="8"/>
        <v>0.69818594104308385</v>
      </c>
      <c r="G54" t="s">
        <v>63</v>
      </c>
      <c r="H54">
        <v>9.09</v>
      </c>
      <c r="I54">
        <v>199.66</v>
      </c>
      <c r="K54">
        <f t="shared" si="1"/>
        <v>0.23766364551863037</v>
      </c>
      <c r="L54">
        <f t="shared" si="9"/>
        <v>0.4881430930790564</v>
      </c>
      <c r="S54" t="s">
        <v>65</v>
      </c>
      <c r="T54">
        <v>18.54</v>
      </c>
      <c r="U54">
        <v>259.92</v>
      </c>
      <c r="W54">
        <f t="shared" si="3"/>
        <v>0.14289967252158378</v>
      </c>
      <c r="X54">
        <f t="shared" si="11"/>
        <v>0.58423084738874209</v>
      </c>
      <c r="Y54" t="s">
        <v>66</v>
      </c>
      <c r="Z54">
        <v>38.56</v>
      </c>
      <c r="AA54">
        <v>86.09</v>
      </c>
      <c r="AC54">
        <f t="shared" si="4"/>
        <v>0.20382165605095545</v>
      </c>
      <c r="AD54">
        <f t="shared" si="12"/>
        <v>0.23740363237374759</v>
      </c>
      <c r="AE54" t="s">
        <v>67</v>
      </c>
      <c r="AF54">
        <v>51.55</v>
      </c>
      <c r="AG54">
        <v>158.47</v>
      </c>
      <c r="AI54">
        <f t="shared" si="5"/>
        <v>0.27905701754385964</v>
      </c>
      <c r="AJ54">
        <f t="shared" si="13"/>
        <v>0.35908059023836547</v>
      </c>
      <c r="AK54" t="s">
        <v>68</v>
      </c>
      <c r="AL54">
        <v>76.959999999999994</v>
      </c>
      <c r="AM54">
        <v>69.78</v>
      </c>
      <c r="AO54">
        <f t="shared" si="6"/>
        <v>0.26935938049982389</v>
      </c>
      <c r="AP54">
        <f t="shared" si="14"/>
        <v>0.12222746578574802</v>
      </c>
      <c r="AQ54" t="s">
        <v>69</v>
      </c>
      <c r="AR54">
        <v>32.119999999999997</v>
      </c>
      <c r="AS54">
        <v>158.74</v>
      </c>
      <c r="AU54">
        <f t="shared" si="7"/>
        <v>0.19550477147162226</v>
      </c>
      <c r="AV54">
        <f t="shared" si="15"/>
        <v>0.28833806642795407</v>
      </c>
    </row>
    <row r="55" spans="1:48" x14ac:dyDescent="0.25">
      <c r="A55" t="s">
        <v>61</v>
      </c>
      <c r="B55">
        <v>275.99</v>
      </c>
      <c r="C55">
        <v>132.9</v>
      </c>
      <c r="E55">
        <f t="shared" si="0"/>
        <v>0.78445809198129668</v>
      </c>
      <c r="F55">
        <f t="shared" si="8"/>
        <v>0.70687830687830688</v>
      </c>
      <c r="G55" t="s">
        <v>63</v>
      </c>
      <c r="H55">
        <v>11.81</v>
      </c>
      <c r="I55">
        <v>202.63</v>
      </c>
      <c r="K55">
        <f t="shared" si="1"/>
        <v>0.51158106747230614</v>
      </c>
      <c r="L55">
        <f t="shared" si="9"/>
        <v>0.49739802436820291</v>
      </c>
      <c r="S55" t="s">
        <v>65</v>
      </c>
      <c r="T55">
        <v>21.24</v>
      </c>
      <c r="U55">
        <v>208.3</v>
      </c>
      <c r="W55">
        <f t="shared" si="3"/>
        <v>0.22328073831497466</v>
      </c>
      <c r="X55">
        <f t="shared" si="11"/>
        <v>0.46767820452030984</v>
      </c>
      <c r="Y55" t="s">
        <v>66</v>
      </c>
      <c r="Z55">
        <v>43.93</v>
      </c>
      <c r="AA55">
        <v>143.78</v>
      </c>
      <c r="AC55">
        <f t="shared" si="4"/>
        <v>0.29383171304056321</v>
      </c>
      <c r="AD55">
        <f t="shared" si="12"/>
        <v>0.4039788640891635</v>
      </c>
      <c r="AE55" t="s">
        <v>67</v>
      </c>
      <c r="AF55">
        <v>143.6</v>
      </c>
      <c r="AG55">
        <v>371.97</v>
      </c>
      <c r="AI55">
        <f t="shared" si="5"/>
        <v>1</v>
      </c>
      <c r="AJ55">
        <f t="shared" si="13"/>
        <v>0.9649262202043134</v>
      </c>
      <c r="AK55" t="s">
        <v>68</v>
      </c>
      <c r="AL55">
        <v>53.19</v>
      </c>
      <c r="AM55">
        <v>159.57</v>
      </c>
      <c r="AO55">
        <f t="shared" si="6"/>
        <v>6.0190073917634597E-2</v>
      </c>
      <c r="AP55">
        <f t="shared" si="14"/>
        <v>0.40471920717319493</v>
      </c>
      <c r="AQ55" t="s">
        <v>69</v>
      </c>
      <c r="AR55">
        <v>24.75</v>
      </c>
      <c r="AS55">
        <v>144.33000000000001</v>
      </c>
      <c r="AU55">
        <f t="shared" si="7"/>
        <v>0.10296333500753389</v>
      </c>
      <c r="AV55">
        <f t="shared" si="15"/>
        <v>0.24385726632917645</v>
      </c>
    </row>
    <row r="56" spans="1:48" x14ac:dyDescent="0.25">
      <c r="A56" t="s">
        <v>61</v>
      </c>
      <c r="B56">
        <v>320.89999999999998</v>
      </c>
      <c r="C56">
        <v>134.81</v>
      </c>
      <c r="E56">
        <f t="shared" si="0"/>
        <v>0.94116826017167976</v>
      </c>
      <c r="F56">
        <f t="shared" si="8"/>
        <v>0.72131519274376421</v>
      </c>
      <c r="G56" t="s">
        <v>63</v>
      </c>
      <c r="H56">
        <v>10.38</v>
      </c>
      <c r="I56">
        <v>203.77</v>
      </c>
      <c r="K56">
        <f t="shared" si="1"/>
        <v>0.36757301107754287</v>
      </c>
      <c r="L56">
        <f t="shared" si="9"/>
        <v>0.50095042223676423</v>
      </c>
      <c r="S56" t="s">
        <v>65</v>
      </c>
      <c r="T56">
        <v>20.69</v>
      </c>
      <c r="U56">
        <v>227.74</v>
      </c>
      <c r="W56">
        <f t="shared" si="3"/>
        <v>0.20690681750520995</v>
      </c>
      <c r="X56">
        <f t="shared" si="11"/>
        <v>0.51157172209803792</v>
      </c>
      <c r="Y56" t="s">
        <v>66</v>
      </c>
      <c r="Z56">
        <v>38.83</v>
      </c>
      <c r="AA56">
        <v>176.16</v>
      </c>
      <c r="AC56">
        <f t="shared" si="4"/>
        <v>0.20834730137445523</v>
      </c>
      <c r="AD56">
        <f t="shared" si="12"/>
        <v>0.49747350792596656</v>
      </c>
      <c r="AE56" t="s">
        <v>67</v>
      </c>
      <c r="AF56">
        <v>15.94</v>
      </c>
      <c r="AG56">
        <v>264.75</v>
      </c>
      <c r="AI56">
        <f t="shared" si="5"/>
        <v>1.5664160401002172E-4</v>
      </c>
      <c r="AJ56">
        <f t="shared" si="13"/>
        <v>0.66066969353007943</v>
      </c>
      <c r="AK56" t="s">
        <v>68</v>
      </c>
      <c r="AL56">
        <v>63.59</v>
      </c>
      <c r="AM56">
        <v>192.92</v>
      </c>
      <c r="AO56">
        <f t="shared" si="6"/>
        <v>0.15170714537134811</v>
      </c>
      <c r="AP56">
        <f t="shared" si="14"/>
        <v>0.50964291332389489</v>
      </c>
      <c r="AQ56" t="s">
        <v>69</v>
      </c>
      <c r="AR56">
        <v>41.07</v>
      </c>
      <c r="AS56">
        <v>94.98</v>
      </c>
      <c r="AU56">
        <f t="shared" si="7"/>
        <v>0.3078854846810648</v>
      </c>
      <c r="AV56">
        <f t="shared" si="15"/>
        <v>9.1523644894431419E-2</v>
      </c>
    </row>
    <row r="57" spans="1:48" x14ac:dyDescent="0.25">
      <c r="A57" t="s">
        <v>61</v>
      </c>
      <c r="B57">
        <v>140.88999999999999</v>
      </c>
      <c r="C57">
        <v>135.04</v>
      </c>
      <c r="E57">
        <f t="shared" si="0"/>
        <v>0.31303649940679734</v>
      </c>
      <c r="F57">
        <f t="shared" si="8"/>
        <v>0.72305366591080866</v>
      </c>
      <c r="G57" t="s">
        <v>63</v>
      </c>
      <c r="H57">
        <v>9.85</v>
      </c>
      <c r="I57">
        <v>204.11</v>
      </c>
      <c r="K57">
        <f t="shared" si="1"/>
        <v>0.31419939577039269</v>
      </c>
      <c r="L57">
        <f t="shared" si="9"/>
        <v>0.50200990932037026</v>
      </c>
      <c r="S57" t="s">
        <v>65</v>
      </c>
      <c r="T57">
        <v>18.920000000000002</v>
      </c>
      <c r="U57">
        <v>254.8</v>
      </c>
      <c r="W57">
        <f t="shared" si="3"/>
        <v>0.15421256326287591</v>
      </c>
      <c r="X57">
        <f t="shared" si="11"/>
        <v>0.57267041477567804</v>
      </c>
      <c r="Y57" t="s">
        <v>66</v>
      </c>
      <c r="Z57">
        <v>66.08</v>
      </c>
      <c r="AA57">
        <v>333.9</v>
      </c>
      <c r="AC57">
        <f t="shared" si="4"/>
        <v>0.66510224606101231</v>
      </c>
      <c r="AD57">
        <f t="shared" si="12"/>
        <v>0.95293506193514854</v>
      </c>
      <c r="AE57" t="s">
        <v>67</v>
      </c>
      <c r="AF57">
        <v>93.29</v>
      </c>
      <c r="AG57">
        <v>384.33</v>
      </c>
      <c r="AI57">
        <f t="shared" si="5"/>
        <v>0.60596804511278202</v>
      </c>
      <c r="AJ57">
        <f t="shared" si="13"/>
        <v>1</v>
      </c>
      <c r="AK57" t="s">
        <v>68</v>
      </c>
      <c r="AL57">
        <v>94.54</v>
      </c>
      <c r="AM57">
        <v>321.67</v>
      </c>
      <c r="AO57">
        <f t="shared" si="6"/>
        <v>0.42405843013023581</v>
      </c>
      <c r="AP57">
        <f t="shared" si="14"/>
        <v>0.91470819568979089</v>
      </c>
      <c r="AQ57" t="s">
        <v>69</v>
      </c>
      <c r="AR57">
        <v>25.16</v>
      </c>
      <c r="AS57">
        <v>211.23</v>
      </c>
      <c r="AU57">
        <f t="shared" si="7"/>
        <v>0.10811150175791059</v>
      </c>
      <c r="AV57">
        <f t="shared" si="15"/>
        <v>0.45036424249907386</v>
      </c>
    </row>
    <row r="58" spans="1:48" x14ac:dyDescent="0.25">
      <c r="A58" t="s">
        <v>61</v>
      </c>
      <c r="B58">
        <v>269.61</v>
      </c>
      <c r="C58">
        <v>138.15</v>
      </c>
      <c r="E58">
        <f t="shared" si="0"/>
        <v>0.76219554749110208</v>
      </c>
      <c r="F58">
        <f t="shared" si="8"/>
        <v>0.74656084656084654</v>
      </c>
      <c r="G58" t="s">
        <v>63</v>
      </c>
      <c r="H58">
        <v>10.8</v>
      </c>
      <c r="I58">
        <v>204.82</v>
      </c>
      <c r="K58">
        <f t="shared" si="1"/>
        <v>0.40986908358509572</v>
      </c>
      <c r="L58">
        <f t="shared" si="9"/>
        <v>0.504222367642018</v>
      </c>
      <c r="S58" t="s">
        <v>65</v>
      </c>
      <c r="T58">
        <v>23.79</v>
      </c>
      <c r="U58">
        <v>327.08</v>
      </c>
      <c r="W58">
        <f t="shared" si="3"/>
        <v>0.2991961893420661</v>
      </c>
      <c r="X58">
        <f t="shared" si="11"/>
        <v>0.73587120955542007</v>
      </c>
      <c r="Y58" t="s">
        <v>66</v>
      </c>
      <c r="Z58">
        <v>34.36</v>
      </c>
      <c r="AA58">
        <v>37.520000000000003</v>
      </c>
      <c r="AC58">
        <f t="shared" si="4"/>
        <v>0.1334227287965136</v>
      </c>
      <c r="AD58">
        <f t="shared" si="12"/>
        <v>9.716166661854303E-2</v>
      </c>
      <c r="AE58" t="s">
        <v>67</v>
      </c>
      <c r="AF58">
        <v>45.45</v>
      </c>
      <c r="AG58">
        <v>314.14999999999998</v>
      </c>
      <c r="AI58">
        <f t="shared" si="5"/>
        <v>0.23128132832080203</v>
      </c>
      <c r="AJ58">
        <f t="shared" si="13"/>
        <v>0.80085130533484672</v>
      </c>
      <c r="AK58" t="s">
        <v>68</v>
      </c>
      <c r="AL58">
        <v>49.43</v>
      </c>
      <c r="AM58">
        <v>217.56</v>
      </c>
      <c r="AO58">
        <f t="shared" si="6"/>
        <v>2.710313269975359E-2</v>
      </c>
      <c r="AP58">
        <f t="shared" si="14"/>
        <v>0.58716375648890995</v>
      </c>
      <c r="AQ58" t="s">
        <v>69</v>
      </c>
      <c r="AR58">
        <v>26.62</v>
      </c>
      <c r="AS58">
        <v>253.04</v>
      </c>
      <c r="AU58">
        <f t="shared" si="7"/>
        <v>0.12644399799095932</v>
      </c>
      <c r="AV58">
        <f t="shared" si="15"/>
        <v>0.57942338560316076</v>
      </c>
    </row>
    <row r="59" spans="1:48" x14ac:dyDescent="0.25">
      <c r="A59" t="s">
        <v>61</v>
      </c>
      <c r="B59">
        <v>100.07</v>
      </c>
      <c r="C59">
        <v>138.84</v>
      </c>
      <c r="E59">
        <f t="shared" si="0"/>
        <v>0.17059808779398422</v>
      </c>
      <c r="F59">
        <f t="shared" si="8"/>
        <v>0.75177626606198034</v>
      </c>
      <c r="G59" t="s">
        <v>63</v>
      </c>
      <c r="H59">
        <v>12.83</v>
      </c>
      <c r="I59">
        <v>208.14</v>
      </c>
      <c r="K59">
        <f t="shared" si="1"/>
        <v>0.61430010070493457</v>
      </c>
      <c r="L59">
        <f t="shared" si="9"/>
        <v>0.51456794739958234</v>
      </c>
      <c r="S59" t="s">
        <v>65</v>
      </c>
      <c r="T59">
        <v>20.6</v>
      </c>
      <c r="U59">
        <v>237.98</v>
      </c>
      <c r="W59">
        <f t="shared" si="3"/>
        <v>0.20422744864543024</v>
      </c>
      <c r="X59">
        <f t="shared" si="11"/>
        <v>0.53469258732416625</v>
      </c>
      <c r="Y59" t="s">
        <v>66</v>
      </c>
      <c r="Z59">
        <v>46.92</v>
      </c>
      <c r="AA59">
        <v>13.74</v>
      </c>
      <c r="AC59">
        <f t="shared" si="4"/>
        <v>0.3439490445859873</v>
      </c>
      <c r="AD59">
        <f t="shared" si="12"/>
        <v>2.8498830595097165E-2</v>
      </c>
      <c r="AE59" t="s">
        <v>67</v>
      </c>
      <c r="AF59">
        <v>66.290000000000006</v>
      </c>
      <c r="AG59">
        <v>352.05</v>
      </c>
      <c r="AI59">
        <f t="shared" si="5"/>
        <v>0.39450187969924816</v>
      </c>
      <c r="AJ59">
        <f t="shared" si="13"/>
        <v>0.90839954597048811</v>
      </c>
      <c r="AK59" t="s">
        <v>68</v>
      </c>
      <c r="AL59">
        <v>64.680000000000007</v>
      </c>
      <c r="AM59">
        <v>229.69</v>
      </c>
      <c r="AO59">
        <f t="shared" si="6"/>
        <v>0.16129883843717005</v>
      </c>
      <c r="AP59">
        <f t="shared" si="14"/>
        <v>0.62532641182947934</v>
      </c>
      <c r="AQ59" t="s">
        <v>69</v>
      </c>
      <c r="AR59">
        <v>26.06</v>
      </c>
      <c r="AS59">
        <v>104.32</v>
      </c>
      <c r="AU59">
        <f t="shared" si="7"/>
        <v>0.11941235560020087</v>
      </c>
      <c r="AV59">
        <f t="shared" si="15"/>
        <v>0.12035436473638718</v>
      </c>
    </row>
    <row r="60" spans="1:48" x14ac:dyDescent="0.25">
      <c r="A60" t="s">
        <v>61</v>
      </c>
      <c r="B60">
        <v>75.22</v>
      </c>
      <c r="C60">
        <v>138.94999999999999</v>
      </c>
      <c r="E60">
        <f t="shared" si="0"/>
        <v>8.3885825947379436E-2</v>
      </c>
      <c r="F60">
        <f t="shared" si="8"/>
        <v>0.75260770975056679</v>
      </c>
      <c r="G60" t="s">
        <v>63</v>
      </c>
      <c r="H60">
        <v>10.119999999999999</v>
      </c>
      <c r="I60">
        <v>211.97</v>
      </c>
      <c r="K60">
        <f t="shared" si="1"/>
        <v>0.34138972809667661</v>
      </c>
      <c r="L60">
        <f t="shared" si="9"/>
        <v>0.52650275778255584</v>
      </c>
      <c r="S60" t="s">
        <v>65</v>
      </c>
      <c r="T60">
        <v>23.36</v>
      </c>
      <c r="U60">
        <v>317.93</v>
      </c>
      <c r="W60">
        <f t="shared" si="3"/>
        <v>0.28639476034534089</v>
      </c>
      <c r="X60">
        <f t="shared" si="11"/>
        <v>0.7152114520535573</v>
      </c>
      <c r="Y60" t="s">
        <v>66</v>
      </c>
      <c r="Z60">
        <v>44.61</v>
      </c>
      <c r="AA60">
        <v>140.53</v>
      </c>
      <c r="AC60">
        <f t="shared" si="4"/>
        <v>0.30522963459604424</v>
      </c>
      <c r="AD60">
        <f t="shared" si="12"/>
        <v>0.39459475067132505</v>
      </c>
      <c r="AE60" t="s">
        <v>67</v>
      </c>
      <c r="AF60">
        <v>28.21</v>
      </c>
      <c r="AG60">
        <v>176.85</v>
      </c>
      <c r="AI60">
        <f t="shared" si="5"/>
        <v>9.6256265664160415E-2</v>
      </c>
      <c r="AJ60">
        <f t="shared" si="13"/>
        <v>0.41123723041997728</v>
      </c>
      <c r="AK60" t="s">
        <v>68</v>
      </c>
      <c r="AL60">
        <v>88.47</v>
      </c>
      <c r="AM60">
        <v>168.21</v>
      </c>
      <c r="AO60">
        <f t="shared" si="6"/>
        <v>0.37064413938753954</v>
      </c>
      <c r="AP60">
        <f t="shared" si="14"/>
        <v>0.43190184049079761</v>
      </c>
      <c r="AQ60" t="s">
        <v>69</v>
      </c>
      <c r="AR60">
        <v>26.09</v>
      </c>
      <c r="AS60">
        <v>109.69</v>
      </c>
      <c r="AU60">
        <f t="shared" si="7"/>
        <v>0.11978905072827724</v>
      </c>
      <c r="AV60">
        <f t="shared" si="15"/>
        <v>0.13693048524509197</v>
      </c>
    </row>
    <row r="61" spans="1:48" x14ac:dyDescent="0.25">
      <c r="A61" t="s">
        <v>61</v>
      </c>
      <c r="B61">
        <v>222.36</v>
      </c>
      <c r="C61">
        <v>141.62</v>
      </c>
      <c r="E61">
        <f t="shared" si="0"/>
        <v>0.59732012003629009</v>
      </c>
      <c r="F61">
        <f t="shared" si="8"/>
        <v>0.77278911564625852</v>
      </c>
      <c r="G61" t="s">
        <v>63</v>
      </c>
      <c r="H61">
        <v>10.79</v>
      </c>
      <c r="I61">
        <v>212.35</v>
      </c>
      <c r="K61">
        <f t="shared" si="1"/>
        <v>0.40886203423967765</v>
      </c>
      <c r="L61">
        <f t="shared" si="9"/>
        <v>0.52768689040540961</v>
      </c>
      <c r="S61" t="s">
        <v>65</v>
      </c>
      <c r="T61">
        <v>21.17</v>
      </c>
      <c r="U61">
        <v>215.42</v>
      </c>
      <c r="W61">
        <f t="shared" si="3"/>
        <v>0.22119678475736834</v>
      </c>
      <c r="X61">
        <f t="shared" si="11"/>
        <v>0.48375443112285221</v>
      </c>
      <c r="Y61" t="s">
        <v>66</v>
      </c>
      <c r="Z61">
        <v>58.57</v>
      </c>
      <c r="AA61">
        <v>303.33999999999997</v>
      </c>
      <c r="AC61">
        <f t="shared" si="4"/>
        <v>0.53922225947033187</v>
      </c>
      <c r="AD61">
        <f t="shared" si="12"/>
        <v>0.86469552161233498</v>
      </c>
      <c r="AE61" t="s">
        <v>67</v>
      </c>
      <c r="AF61">
        <v>44.45</v>
      </c>
      <c r="AG61">
        <v>241.27</v>
      </c>
      <c r="AI61">
        <f t="shared" si="5"/>
        <v>0.22344924812030079</v>
      </c>
      <c r="AJ61">
        <f t="shared" si="13"/>
        <v>0.5940408626560727</v>
      </c>
      <c r="AK61" t="s">
        <v>68</v>
      </c>
      <c r="AL61">
        <v>63.4</v>
      </c>
      <c r="AM61">
        <v>215.81</v>
      </c>
      <c r="AO61">
        <f t="shared" si="6"/>
        <v>0.15003519887363601</v>
      </c>
      <c r="AP61">
        <f t="shared" si="14"/>
        <v>0.5816580147868492</v>
      </c>
      <c r="AQ61" t="s">
        <v>69</v>
      </c>
      <c r="AR61">
        <v>30.6</v>
      </c>
      <c r="AS61">
        <v>191.31</v>
      </c>
      <c r="AU61">
        <f t="shared" si="7"/>
        <v>0.17641888498242089</v>
      </c>
      <c r="AV61">
        <f t="shared" si="15"/>
        <v>0.38887516977404613</v>
      </c>
    </row>
    <row r="62" spans="1:48" x14ac:dyDescent="0.25">
      <c r="A62" t="s">
        <v>61</v>
      </c>
      <c r="B62">
        <v>159.5</v>
      </c>
      <c r="C62">
        <v>146.09</v>
      </c>
      <c r="E62">
        <f t="shared" si="0"/>
        <v>0.37797473654825875</v>
      </c>
      <c r="F62">
        <f t="shared" si="8"/>
        <v>0.8065759637188209</v>
      </c>
      <c r="G62" t="s">
        <v>63</v>
      </c>
      <c r="H62">
        <v>12.15</v>
      </c>
      <c r="I62">
        <v>215.62</v>
      </c>
      <c r="K62">
        <f t="shared" si="1"/>
        <v>0.54582074521651558</v>
      </c>
      <c r="L62">
        <f t="shared" si="9"/>
        <v>0.53787666323891437</v>
      </c>
      <c r="S62" t="s">
        <v>65</v>
      </c>
      <c r="T62">
        <v>29.37</v>
      </c>
      <c r="U62">
        <v>400.26</v>
      </c>
      <c r="W62">
        <f t="shared" si="3"/>
        <v>0.46531705864840733</v>
      </c>
      <c r="X62">
        <f t="shared" si="11"/>
        <v>0.90110411163042736</v>
      </c>
      <c r="Y62" t="s">
        <v>66</v>
      </c>
      <c r="Z62">
        <v>42.91</v>
      </c>
      <c r="AA62">
        <v>65.84</v>
      </c>
      <c r="AC62">
        <f t="shared" si="4"/>
        <v>0.27673483070734156</v>
      </c>
      <c r="AD62">
        <f t="shared" si="12"/>
        <v>0.17893338723183094</v>
      </c>
      <c r="AE62" t="s">
        <v>67</v>
      </c>
      <c r="AF62">
        <v>35.89</v>
      </c>
      <c r="AG62">
        <v>159.03</v>
      </c>
      <c r="AI62">
        <f t="shared" si="5"/>
        <v>0.15640664160401002</v>
      </c>
      <c r="AJ62">
        <f t="shared" si="13"/>
        <v>0.36066969353007944</v>
      </c>
      <c r="AK62" t="s">
        <v>68</v>
      </c>
      <c r="AL62">
        <v>78.55</v>
      </c>
      <c r="AM62">
        <v>82.85</v>
      </c>
      <c r="AO62">
        <f t="shared" si="6"/>
        <v>0.28335093277015128</v>
      </c>
      <c r="AP62">
        <f t="shared" si="14"/>
        <v>0.16334749095485293</v>
      </c>
      <c r="AQ62" t="s">
        <v>69</v>
      </c>
      <c r="AR62">
        <v>29.84</v>
      </c>
      <c r="AS62">
        <v>124.8</v>
      </c>
      <c r="AU62">
        <f t="shared" si="7"/>
        <v>0.16687594173782017</v>
      </c>
      <c r="AV62">
        <f t="shared" si="15"/>
        <v>0.18357204593159646</v>
      </c>
    </row>
    <row r="63" spans="1:48" x14ac:dyDescent="0.25">
      <c r="A63" t="s">
        <v>61</v>
      </c>
      <c r="B63">
        <v>200.82</v>
      </c>
      <c r="C63">
        <v>146.36000000000001</v>
      </c>
      <c r="E63">
        <f t="shared" si="0"/>
        <v>0.52215786167911227</v>
      </c>
      <c r="F63">
        <f t="shared" si="8"/>
        <v>0.80861678004535154</v>
      </c>
      <c r="G63" t="s">
        <v>63</v>
      </c>
      <c r="H63">
        <v>12.08</v>
      </c>
      <c r="I63">
        <v>215.77</v>
      </c>
      <c r="K63">
        <f t="shared" si="1"/>
        <v>0.53877139979859012</v>
      </c>
      <c r="L63">
        <f t="shared" si="9"/>
        <v>0.53834408401109346</v>
      </c>
      <c r="S63" t="s">
        <v>65</v>
      </c>
      <c r="T63">
        <v>20.100000000000001</v>
      </c>
      <c r="U63">
        <v>213.04</v>
      </c>
      <c r="W63">
        <f t="shared" si="3"/>
        <v>0.1893420660910986</v>
      </c>
      <c r="X63">
        <f t="shared" si="11"/>
        <v>0.47838063627537314</v>
      </c>
      <c r="Y63" t="s">
        <v>66</v>
      </c>
      <c r="Z63">
        <v>40.75</v>
      </c>
      <c r="AA63">
        <v>114.18</v>
      </c>
      <c r="AC63">
        <f t="shared" si="4"/>
        <v>0.24052966811934295</v>
      </c>
      <c r="AD63">
        <f t="shared" si="12"/>
        <v>0.31851124649900386</v>
      </c>
      <c r="AE63" t="s">
        <v>67</v>
      </c>
      <c r="AF63">
        <v>50.24</v>
      </c>
      <c r="AG63">
        <v>274.06</v>
      </c>
      <c r="AI63">
        <f t="shared" si="5"/>
        <v>0.26879699248120303</v>
      </c>
      <c r="AJ63">
        <f t="shared" si="13"/>
        <v>0.68708853575482409</v>
      </c>
      <c r="AK63" t="s">
        <v>68</v>
      </c>
      <c r="AL63">
        <v>62.47</v>
      </c>
      <c r="AM63">
        <v>244.81</v>
      </c>
      <c r="AO63">
        <f t="shared" si="6"/>
        <v>0.14185146075325586</v>
      </c>
      <c r="AP63">
        <f t="shared" si="14"/>
        <v>0.67289602013528405</v>
      </c>
      <c r="AQ63" t="s">
        <v>69</v>
      </c>
      <c r="AR63">
        <v>22.51</v>
      </c>
      <c r="AS63">
        <v>173.78</v>
      </c>
      <c r="AU63">
        <f t="shared" si="7"/>
        <v>7.4836765444500256E-2</v>
      </c>
      <c r="AV63">
        <f t="shared" si="15"/>
        <v>0.33476355105568584</v>
      </c>
    </row>
    <row r="64" spans="1:48" x14ac:dyDescent="0.25">
      <c r="A64" t="s">
        <v>61</v>
      </c>
      <c r="B64">
        <v>69.7</v>
      </c>
      <c r="C64">
        <v>148.93</v>
      </c>
      <c r="E64">
        <f t="shared" si="0"/>
        <v>6.4624188708214125E-2</v>
      </c>
      <c r="F64">
        <f t="shared" si="8"/>
        <v>0.82804232804232802</v>
      </c>
      <c r="G64" t="s">
        <v>63</v>
      </c>
      <c r="H64">
        <v>10.29</v>
      </c>
      <c r="I64">
        <v>219.17</v>
      </c>
      <c r="K64">
        <f t="shared" si="1"/>
        <v>0.35850956696878133</v>
      </c>
      <c r="L64">
        <f t="shared" si="9"/>
        <v>0.54893895484715338</v>
      </c>
      <c r="S64" t="s">
        <v>65</v>
      </c>
      <c r="T64">
        <v>19.82</v>
      </c>
      <c r="U64">
        <v>246.6</v>
      </c>
      <c r="W64">
        <f t="shared" si="3"/>
        <v>0.18100625186067285</v>
      </c>
      <c r="X64">
        <f t="shared" si="11"/>
        <v>0.55415565941881739</v>
      </c>
      <c r="Y64" t="s">
        <v>66</v>
      </c>
      <c r="Z64">
        <v>49.85</v>
      </c>
      <c r="AA64">
        <v>320.08</v>
      </c>
      <c r="AC64">
        <f t="shared" si="4"/>
        <v>0.39306067717063359</v>
      </c>
      <c r="AD64">
        <f t="shared" si="12"/>
        <v>0.91303092426298615</v>
      </c>
      <c r="AE64" t="s">
        <v>67</v>
      </c>
      <c r="AF64">
        <v>51.06</v>
      </c>
      <c r="AG64">
        <v>132.38999999999999</v>
      </c>
      <c r="AI64">
        <f t="shared" si="5"/>
        <v>0.27521929824561403</v>
      </c>
      <c r="AJ64">
        <f t="shared" si="13"/>
        <v>0.28507377979568665</v>
      </c>
      <c r="AK64" t="s">
        <v>68</v>
      </c>
      <c r="AL64">
        <v>53.27</v>
      </c>
      <c r="AM64">
        <v>152.96</v>
      </c>
      <c r="AO64">
        <f t="shared" si="6"/>
        <v>6.0894051390355516E-2</v>
      </c>
      <c r="AP64">
        <f t="shared" si="14"/>
        <v>0.38392323422998276</v>
      </c>
      <c r="AQ64" t="s">
        <v>69</v>
      </c>
      <c r="AR64">
        <v>36.1</v>
      </c>
      <c r="AS64">
        <v>244.57</v>
      </c>
      <c r="AU64">
        <f t="shared" si="7"/>
        <v>0.24547965846308389</v>
      </c>
      <c r="AV64">
        <f t="shared" si="15"/>
        <v>0.5532781824916656</v>
      </c>
    </row>
    <row r="65" spans="1:48" x14ac:dyDescent="0.25">
      <c r="A65" t="s">
        <v>61</v>
      </c>
      <c r="B65">
        <v>119.54</v>
      </c>
      <c r="C65">
        <v>153.94</v>
      </c>
      <c r="E65">
        <f t="shared" si="0"/>
        <v>0.23853723218647505</v>
      </c>
      <c r="F65">
        <f t="shared" si="8"/>
        <v>0.86591080876795157</v>
      </c>
      <c r="G65" t="s">
        <v>63</v>
      </c>
      <c r="H65">
        <v>13.37</v>
      </c>
      <c r="I65">
        <v>221.47</v>
      </c>
      <c r="K65">
        <f t="shared" si="1"/>
        <v>0.66868076535750243</v>
      </c>
      <c r="L65">
        <f t="shared" si="9"/>
        <v>0.55610607335389983</v>
      </c>
      <c r="S65" t="s">
        <v>65</v>
      </c>
      <c r="T65">
        <v>27.09</v>
      </c>
      <c r="U65">
        <v>383.59</v>
      </c>
      <c r="W65">
        <f t="shared" si="3"/>
        <v>0.39743971420065499</v>
      </c>
      <c r="X65">
        <f t="shared" si="11"/>
        <v>0.8634649687281265</v>
      </c>
      <c r="Y65" t="s">
        <v>66</v>
      </c>
      <c r="Z65">
        <v>51.72</v>
      </c>
      <c r="AA65">
        <v>32.700000000000003</v>
      </c>
      <c r="AC65">
        <f t="shared" si="4"/>
        <v>0.4244049614482065</v>
      </c>
      <c r="AD65">
        <f t="shared" si="12"/>
        <v>8.3244304565010266E-2</v>
      </c>
      <c r="AE65" t="s">
        <v>67</v>
      </c>
      <c r="AF65">
        <v>31.57</v>
      </c>
      <c r="AG65">
        <v>178.93</v>
      </c>
      <c r="AI65">
        <f t="shared" si="5"/>
        <v>0.12257205513784462</v>
      </c>
      <c r="AJ65">
        <f t="shared" si="13"/>
        <v>0.4171396140749149</v>
      </c>
      <c r="AK65" t="s">
        <v>68</v>
      </c>
      <c r="AL65">
        <v>67.87</v>
      </c>
      <c r="AM65">
        <v>98.11</v>
      </c>
      <c r="AO65">
        <f t="shared" si="6"/>
        <v>0.18936994016191483</v>
      </c>
      <c r="AP65">
        <f t="shared" si="14"/>
        <v>0.21135755859682245</v>
      </c>
      <c r="AQ65" t="s">
        <v>69</v>
      </c>
      <c r="AR65">
        <v>31.3</v>
      </c>
      <c r="AS65">
        <v>291.44</v>
      </c>
      <c r="AU65">
        <f t="shared" si="7"/>
        <v>0.18520843797086892</v>
      </c>
      <c r="AV65">
        <f t="shared" si="15"/>
        <v>0.69795653784417822</v>
      </c>
    </row>
    <row r="66" spans="1:48" x14ac:dyDescent="0.25">
      <c r="A66" t="s">
        <v>61</v>
      </c>
      <c r="B66">
        <v>79.650000000000006</v>
      </c>
      <c r="C66">
        <v>154.47</v>
      </c>
      <c r="E66">
        <f t="shared" ref="E66:E69" si="16">(B66-D$3)/(D$5-D$3)</f>
        <v>9.9343987717216864E-2</v>
      </c>
      <c r="F66">
        <f t="shared" si="8"/>
        <v>0.86991685563114129</v>
      </c>
      <c r="G66" t="s">
        <v>63</v>
      </c>
      <c r="H66">
        <v>10.18</v>
      </c>
      <c r="I66">
        <v>223.64</v>
      </c>
      <c r="K66">
        <f t="shared" ref="K66:K114" si="17">(H66-J$3)/(J$5-J$3)</f>
        <v>0.34743202416918423</v>
      </c>
      <c r="L66">
        <f t="shared" si="9"/>
        <v>0.562868093858091</v>
      </c>
      <c r="S66" t="s">
        <v>65</v>
      </c>
      <c r="T66">
        <v>17.309999999999999</v>
      </c>
      <c r="U66">
        <v>151.21</v>
      </c>
      <c r="W66">
        <f t="shared" ref="W66:W83" si="18">(T66-V$3)/(V$5-V$3)</f>
        <v>0.10628163143792792</v>
      </c>
      <c r="X66">
        <f t="shared" si="11"/>
        <v>0.33877486509065463</v>
      </c>
      <c r="Y66" t="s">
        <v>66</v>
      </c>
      <c r="Z66">
        <v>48.54</v>
      </c>
      <c r="AA66">
        <v>48.81</v>
      </c>
      <c r="AC66">
        <f t="shared" ref="AC66:AC129" si="19">(Z66-AB$3)/(AB$5-AB$3)</f>
        <v>0.37110291652698624</v>
      </c>
      <c r="AD66">
        <f t="shared" si="12"/>
        <v>0.12976063292235732</v>
      </c>
      <c r="AE66" t="s">
        <v>67</v>
      </c>
      <c r="AF66">
        <v>37.14</v>
      </c>
      <c r="AG66">
        <v>163.03</v>
      </c>
      <c r="AI66">
        <f t="shared" ref="AI66:AI74" si="20">(AF66-AH$3)/(AH$5-AH$3)</f>
        <v>0.16619674185463659</v>
      </c>
      <c r="AJ66">
        <f t="shared" si="13"/>
        <v>0.37202043132803631</v>
      </c>
      <c r="AK66" t="s">
        <v>68</v>
      </c>
      <c r="AL66">
        <v>59.35</v>
      </c>
      <c r="AM66">
        <v>225.53</v>
      </c>
      <c r="AO66">
        <f t="shared" ref="AO66:AO106" si="21">(AL66-AN$3)/(AN$5-AN$3)</f>
        <v>0.11439633931714184</v>
      </c>
      <c r="AP66">
        <f t="shared" si="14"/>
        <v>0.61223847726915215</v>
      </c>
      <c r="AQ66" t="s">
        <v>69</v>
      </c>
      <c r="AR66">
        <v>27.51</v>
      </c>
      <c r="AS66">
        <v>126.15</v>
      </c>
      <c r="AU66">
        <f t="shared" ref="AU66:AU90" si="22">(AR66-AT$3)/(AT$5-AT$3)</f>
        <v>0.13761928679055752</v>
      </c>
      <c r="AV66">
        <f t="shared" si="15"/>
        <v>0.18773922706506976</v>
      </c>
    </row>
    <row r="67" spans="1:48" x14ac:dyDescent="0.25">
      <c r="A67" t="s">
        <v>61</v>
      </c>
      <c r="B67">
        <v>90.46</v>
      </c>
      <c r="C67">
        <v>162.09</v>
      </c>
      <c r="E67">
        <f t="shared" si="16"/>
        <v>0.13706469397724894</v>
      </c>
      <c r="F67">
        <f t="shared" ref="F67:F69" si="23">(C67-MIN(C:C))/(MAX(C:C)-MIN(C:C))</f>
        <v>0.92751322751322751</v>
      </c>
      <c r="G67" t="s">
        <v>63</v>
      </c>
      <c r="H67">
        <v>10.220000000000001</v>
      </c>
      <c r="I67">
        <v>227.69</v>
      </c>
      <c r="K67">
        <f t="shared" si="17"/>
        <v>0.35146022155085604</v>
      </c>
      <c r="L67">
        <f t="shared" ref="L67:L114" si="24">(I67-MIN(I:I))/(MAX(I:I)-MIN(I:I))</f>
        <v>0.57548845470692711</v>
      </c>
      <c r="S67" t="s">
        <v>65</v>
      </c>
      <c r="T67">
        <v>27.94</v>
      </c>
      <c r="U67">
        <v>333.53</v>
      </c>
      <c r="W67">
        <f t="shared" si="18"/>
        <v>0.42274486454301885</v>
      </c>
      <c r="X67">
        <f t="shared" ref="X67:X83" si="25">(U67-MIN(U:U))/(MAX(U:U)-MIN(U:U))</f>
        <v>0.75043464517148717</v>
      </c>
      <c r="Y67" t="s">
        <v>66</v>
      </c>
      <c r="Z67">
        <v>40.520000000000003</v>
      </c>
      <c r="AA67">
        <v>200.23</v>
      </c>
      <c r="AC67">
        <f t="shared" si="19"/>
        <v>0.23667448876969499</v>
      </c>
      <c r="AD67">
        <f t="shared" ref="AD67:AD130" si="26">(AA67-MIN(AA:AA))/(MAX(AA:AA)-MIN(AA:AA))</f>
        <v>0.56697369560823485</v>
      </c>
      <c r="AE67" t="s">
        <v>67</v>
      </c>
      <c r="AF67">
        <v>64.33</v>
      </c>
      <c r="AG67">
        <v>343.32</v>
      </c>
      <c r="AI67">
        <f t="shared" si="20"/>
        <v>0.37915100250626566</v>
      </c>
      <c r="AJ67">
        <f t="shared" ref="AJ67:AJ74" si="27">(AG67-MIN(AG:AG))/(MAX(AG:AG)-MIN(AG:AG))</f>
        <v>0.88362656072644719</v>
      </c>
      <c r="AK67" t="s">
        <v>68</v>
      </c>
      <c r="AL67">
        <v>57.32</v>
      </c>
      <c r="AM67">
        <v>138.47</v>
      </c>
      <c r="AO67">
        <f t="shared" si="21"/>
        <v>9.6532910946849682E-2</v>
      </c>
      <c r="AP67">
        <f t="shared" ref="AP67:AP106" si="28">(AM67-MIN(AM:AM))/(MAX(AM:AM)-MIN(AM:AM))</f>
        <v>0.33833569293691995</v>
      </c>
      <c r="AQ67" t="s">
        <v>69</v>
      </c>
      <c r="AR67">
        <v>27.39</v>
      </c>
      <c r="AS67">
        <v>205.21</v>
      </c>
      <c r="AU67">
        <f t="shared" si="22"/>
        <v>0.13611250627825214</v>
      </c>
      <c r="AV67">
        <f t="shared" ref="AV67:AV90" si="29">(AS67-MIN(AS:AS))/(MAX(AS:AS)-MIN(AS:AS))</f>
        <v>0.43178170144462275</v>
      </c>
    </row>
    <row r="68" spans="1:48" x14ac:dyDescent="0.25">
      <c r="A68" t="s">
        <v>61</v>
      </c>
      <c r="B68">
        <v>73.77</v>
      </c>
      <c r="C68">
        <v>165.48</v>
      </c>
      <c r="E68">
        <f t="shared" si="16"/>
        <v>7.8826156745062451E-2</v>
      </c>
      <c r="F68">
        <f t="shared" si="23"/>
        <v>0.95313681027966735</v>
      </c>
      <c r="G68" t="s">
        <v>63</v>
      </c>
      <c r="H68">
        <v>12.25</v>
      </c>
      <c r="I68">
        <v>227.85</v>
      </c>
      <c r="K68">
        <f t="shared" si="17"/>
        <v>0.55589123867069479</v>
      </c>
      <c r="L68">
        <f t="shared" si="24"/>
        <v>0.57598703686391817</v>
      </c>
      <c r="S68" t="s">
        <v>65</v>
      </c>
      <c r="T68">
        <v>22.19</v>
      </c>
      <c r="U68">
        <v>372.14</v>
      </c>
      <c r="W68">
        <f t="shared" si="18"/>
        <v>0.25156296516820487</v>
      </c>
      <c r="X68">
        <f t="shared" si="25"/>
        <v>0.83761204813836387</v>
      </c>
      <c r="Y68" t="s">
        <v>66</v>
      </c>
      <c r="Z68">
        <v>39.94</v>
      </c>
      <c r="AA68">
        <v>167.13</v>
      </c>
      <c r="AC68">
        <f t="shared" si="19"/>
        <v>0.22695273214884343</v>
      </c>
      <c r="AD68">
        <f t="shared" si="26"/>
        <v>0.47140010972194152</v>
      </c>
      <c r="AE68" t="s">
        <v>67</v>
      </c>
      <c r="AF68">
        <v>42.51</v>
      </c>
      <c r="AG68">
        <v>248.5</v>
      </c>
      <c r="AI68">
        <f t="shared" si="20"/>
        <v>0.2082550125313283</v>
      </c>
      <c r="AJ68">
        <f t="shared" si="27"/>
        <v>0.61455732122587969</v>
      </c>
      <c r="AK68" t="s">
        <v>68</v>
      </c>
      <c r="AL68">
        <v>69.31</v>
      </c>
      <c r="AM68">
        <v>251.65</v>
      </c>
      <c r="AO68">
        <f t="shared" si="21"/>
        <v>0.2020415346708905</v>
      </c>
      <c r="AP68">
        <f t="shared" si="28"/>
        <v>0.69441560484505271</v>
      </c>
      <c r="AQ68" t="s">
        <v>69</v>
      </c>
      <c r="AR68">
        <v>32.67</v>
      </c>
      <c r="AS68">
        <v>261.67</v>
      </c>
      <c r="AU68">
        <f t="shared" si="22"/>
        <v>0.2024108488196886</v>
      </c>
      <c r="AV68">
        <f t="shared" si="29"/>
        <v>0.60606247684899373</v>
      </c>
    </row>
    <row r="69" spans="1:48" x14ac:dyDescent="0.25">
      <c r="A69" t="s">
        <v>61</v>
      </c>
      <c r="B69">
        <v>51.18</v>
      </c>
      <c r="C69">
        <v>171.68</v>
      </c>
      <c r="E69">
        <f t="shared" si="16"/>
        <v>0</v>
      </c>
      <c r="F69">
        <f t="shared" si="23"/>
        <v>1</v>
      </c>
      <c r="G69" t="s">
        <v>63</v>
      </c>
      <c r="H69">
        <v>11.18</v>
      </c>
      <c r="I69">
        <v>228.13</v>
      </c>
      <c r="K69">
        <f t="shared" si="17"/>
        <v>0.44813695871097675</v>
      </c>
      <c r="L69">
        <f t="shared" si="24"/>
        <v>0.57685955563865254</v>
      </c>
      <c r="S69" t="s">
        <v>65</v>
      </c>
      <c r="T69">
        <v>21.03</v>
      </c>
      <c r="U69">
        <v>347.05</v>
      </c>
      <c r="W69">
        <f t="shared" si="18"/>
        <v>0.21702887764215545</v>
      </c>
      <c r="X69">
        <f t="shared" si="25"/>
        <v>0.78096141254035989</v>
      </c>
      <c r="Y69" t="s">
        <v>66</v>
      </c>
      <c r="Z69">
        <v>51.6</v>
      </c>
      <c r="AA69">
        <v>328.3</v>
      </c>
      <c r="AC69">
        <f t="shared" si="19"/>
        <v>0.42239356352665103</v>
      </c>
      <c r="AD69">
        <f t="shared" si="26"/>
        <v>0.93676551266133468</v>
      </c>
      <c r="AE69" t="s">
        <v>67</v>
      </c>
      <c r="AF69">
        <v>94.27</v>
      </c>
      <c r="AG69">
        <v>366.87</v>
      </c>
      <c r="AI69">
        <f t="shared" si="20"/>
        <v>0.61364348370927313</v>
      </c>
      <c r="AJ69">
        <f t="shared" si="27"/>
        <v>0.95045402951191837</v>
      </c>
      <c r="AK69" t="s">
        <v>68</v>
      </c>
      <c r="AL69">
        <v>62.3</v>
      </c>
      <c r="AM69">
        <v>300.41000000000003</v>
      </c>
      <c r="AO69">
        <f t="shared" si="21"/>
        <v>0.14035550862372398</v>
      </c>
      <c r="AP69">
        <f t="shared" si="28"/>
        <v>0.8478212993550418</v>
      </c>
      <c r="AQ69" t="s">
        <v>69</v>
      </c>
      <c r="AR69">
        <v>22</v>
      </c>
      <c r="AS69">
        <v>303.47000000000003</v>
      </c>
      <c r="AU69">
        <f t="shared" si="22"/>
        <v>6.8432948267202406E-2</v>
      </c>
      <c r="AV69">
        <f t="shared" si="29"/>
        <v>0.73509075194468454</v>
      </c>
    </row>
    <row r="70" spans="1:48" x14ac:dyDescent="0.25">
      <c r="G70" t="s">
        <v>63</v>
      </c>
      <c r="H70">
        <v>10.52</v>
      </c>
      <c r="I70">
        <v>228.36</v>
      </c>
      <c r="K70">
        <f t="shared" si="17"/>
        <v>0.38167170191339367</v>
      </c>
      <c r="L70">
        <f t="shared" si="24"/>
        <v>0.57757626748932722</v>
      </c>
      <c r="S70" t="s">
        <v>65</v>
      </c>
      <c r="T70">
        <v>21.62</v>
      </c>
      <c r="U70">
        <v>321.69</v>
      </c>
      <c r="W70">
        <f t="shared" si="18"/>
        <v>0.23459362905626679</v>
      </c>
      <c r="X70">
        <f t="shared" si="25"/>
        <v>0.72370114475377634</v>
      </c>
      <c r="Y70" t="s">
        <v>66</v>
      </c>
      <c r="Z70">
        <v>59.23</v>
      </c>
      <c r="AA70">
        <v>15.7</v>
      </c>
      <c r="AC70">
        <f t="shared" si="19"/>
        <v>0.55028494803888695</v>
      </c>
      <c r="AD70">
        <f t="shared" si="26"/>
        <v>3.4158172840932054E-2</v>
      </c>
      <c r="AE70" t="s">
        <v>67</v>
      </c>
      <c r="AF70">
        <v>43</v>
      </c>
      <c r="AG70">
        <v>223.52</v>
      </c>
      <c r="AI70">
        <f t="shared" si="20"/>
        <v>0.21209273182957394</v>
      </c>
      <c r="AJ70">
        <f t="shared" si="27"/>
        <v>0.54367196367763904</v>
      </c>
      <c r="AK70" t="s">
        <v>68</v>
      </c>
      <c r="AL70">
        <v>55.69</v>
      </c>
      <c r="AM70">
        <v>195.43</v>
      </c>
      <c r="AO70">
        <f t="shared" si="21"/>
        <v>8.2189369940161877E-2</v>
      </c>
      <c r="AP70">
        <f t="shared" si="28"/>
        <v>0.51753971999370774</v>
      </c>
      <c r="AQ70" t="s">
        <v>69</v>
      </c>
      <c r="AR70">
        <v>24.25</v>
      </c>
      <c r="AS70">
        <v>217.35</v>
      </c>
      <c r="AU70">
        <f t="shared" si="22"/>
        <v>9.6685082872928166E-2</v>
      </c>
      <c r="AV70">
        <f t="shared" si="29"/>
        <v>0.46925546363748599</v>
      </c>
    </row>
    <row r="71" spans="1:48" x14ac:dyDescent="0.25">
      <c r="G71" t="s">
        <v>63</v>
      </c>
      <c r="H71">
        <v>10.61</v>
      </c>
      <c r="I71">
        <v>229.66</v>
      </c>
      <c r="K71">
        <f t="shared" si="17"/>
        <v>0.39073514602215498</v>
      </c>
      <c r="L71">
        <f t="shared" si="24"/>
        <v>0.58162724751487949</v>
      </c>
      <c r="S71" t="s">
        <v>65</v>
      </c>
      <c r="T71">
        <v>16.940000000000001</v>
      </c>
      <c r="U71">
        <v>151.56</v>
      </c>
      <c r="W71">
        <f t="shared" si="18"/>
        <v>9.5266448347722577E-2</v>
      </c>
      <c r="X71">
        <f t="shared" si="25"/>
        <v>0.33956512903881331</v>
      </c>
      <c r="Y71" t="s">
        <v>66</v>
      </c>
      <c r="Z71">
        <v>46.31</v>
      </c>
      <c r="AA71">
        <v>281.02999999999997</v>
      </c>
      <c r="AC71">
        <f t="shared" si="19"/>
        <v>0.33372443848474692</v>
      </c>
      <c r="AD71">
        <f t="shared" si="26"/>
        <v>0.80027719227326533</v>
      </c>
      <c r="AE71" t="s">
        <v>67</v>
      </c>
      <c r="AF71">
        <v>56.21</v>
      </c>
      <c r="AG71">
        <v>304.81</v>
      </c>
      <c r="AI71">
        <f t="shared" si="20"/>
        <v>0.3155545112781955</v>
      </c>
      <c r="AJ71">
        <f t="shared" si="27"/>
        <v>0.77434733257661748</v>
      </c>
      <c r="AK71" t="s">
        <v>68</v>
      </c>
      <c r="AL71">
        <v>61.57</v>
      </c>
      <c r="AM71">
        <v>152.13</v>
      </c>
      <c r="AO71">
        <f t="shared" si="21"/>
        <v>0.13393171418514604</v>
      </c>
      <c r="AP71">
        <f t="shared" si="28"/>
        <v>0.38131193959414816</v>
      </c>
      <c r="AQ71" t="s">
        <v>69</v>
      </c>
      <c r="AR71">
        <v>47.98</v>
      </c>
      <c r="AS71">
        <v>169.07</v>
      </c>
      <c r="AU71">
        <f t="shared" si="22"/>
        <v>0.39465092918131589</v>
      </c>
      <c r="AV71">
        <f t="shared" si="29"/>
        <v>0.32022471910112354</v>
      </c>
    </row>
    <row r="72" spans="1:48" x14ac:dyDescent="0.25">
      <c r="G72" t="s">
        <v>63</v>
      </c>
      <c r="H72">
        <v>12.6</v>
      </c>
      <c r="I72">
        <v>234.84</v>
      </c>
      <c r="K72">
        <f t="shared" si="17"/>
        <v>0.59113796576032218</v>
      </c>
      <c r="L72">
        <f t="shared" si="24"/>
        <v>0.59776884484746506</v>
      </c>
      <c r="S72" t="s">
        <v>65</v>
      </c>
      <c r="T72">
        <v>23.74</v>
      </c>
      <c r="U72">
        <v>364.12</v>
      </c>
      <c r="W72">
        <f t="shared" si="18"/>
        <v>0.29770765108663289</v>
      </c>
      <c r="X72">
        <f t="shared" si="25"/>
        <v>0.81950371424055635</v>
      </c>
      <c r="Y72" t="s">
        <v>66</v>
      </c>
      <c r="Z72">
        <v>34.69</v>
      </c>
      <c r="AA72">
        <v>58.98</v>
      </c>
      <c r="AC72">
        <f t="shared" si="19"/>
        <v>0.13895407308079114</v>
      </c>
      <c r="AD72">
        <f t="shared" si="26"/>
        <v>0.15912568937140878</v>
      </c>
      <c r="AE72" t="s">
        <v>67</v>
      </c>
      <c r="AF72">
        <v>82.76</v>
      </c>
      <c r="AG72">
        <v>277.81</v>
      </c>
      <c r="AI72">
        <f t="shared" si="20"/>
        <v>0.52349624060150379</v>
      </c>
      <c r="AJ72">
        <f t="shared" si="27"/>
        <v>0.69772985244040864</v>
      </c>
      <c r="AK72" t="s">
        <v>68</v>
      </c>
      <c r="AL72">
        <v>62.32</v>
      </c>
      <c r="AM72">
        <v>325.81</v>
      </c>
      <c r="AO72">
        <f t="shared" si="21"/>
        <v>0.14053150299190423</v>
      </c>
      <c r="AP72">
        <f t="shared" si="28"/>
        <v>0.92773320748780885</v>
      </c>
      <c r="AQ72" t="s">
        <v>69</v>
      </c>
      <c r="AR72">
        <v>37.58</v>
      </c>
      <c r="AS72">
        <v>324.08999999999997</v>
      </c>
      <c r="AU72">
        <f t="shared" si="22"/>
        <v>0.2640632847815168</v>
      </c>
      <c r="AV72">
        <f t="shared" si="29"/>
        <v>0.79874058525743907</v>
      </c>
    </row>
    <row r="73" spans="1:48" x14ac:dyDescent="0.25">
      <c r="G73" t="s">
        <v>63</v>
      </c>
      <c r="H73">
        <v>16.21</v>
      </c>
      <c r="I73">
        <v>235.15</v>
      </c>
      <c r="K73">
        <f t="shared" si="17"/>
        <v>0.9546827794561934</v>
      </c>
      <c r="L73">
        <f t="shared" si="24"/>
        <v>0.59873484777663522</v>
      </c>
      <c r="S73" t="s">
        <v>65</v>
      </c>
      <c r="T73">
        <v>20.82</v>
      </c>
      <c r="U73">
        <v>354.4</v>
      </c>
      <c r="W73">
        <f t="shared" si="18"/>
        <v>0.21077701696933615</v>
      </c>
      <c r="X73">
        <f t="shared" si="25"/>
        <v>0.79755695545169225</v>
      </c>
      <c r="Y73" t="s">
        <v>66</v>
      </c>
      <c r="Z73">
        <v>31.56</v>
      </c>
      <c r="AA73">
        <v>252.01</v>
      </c>
      <c r="AC73">
        <f t="shared" si="19"/>
        <v>8.6490110626885677E-2</v>
      </c>
      <c r="AD73">
        <f t="shared" si="26"/>
        <v>0.71648427800075076</v>
      </c>
      <c r="AE73" t="s">
        <v>67</v>
      </c>
      <c r="AF73">
        <v>41.8</v>
      </c>
      <c r="AG73">
        <v>264.8</v>
      </c>
      <c r="AI73">
        <f t="shared" si="20"/>
        <v>0.2026942355889724</v>
      </c>
      <c r="AJ73">
        <f t="shared" si="27"/>
        <v>0.66081157775255395</v>
      </c>
      <c r="AK73" t="s">
        <v>68</v>
      </c>
      <c r="AL73">
        <v>67.180000000000007</v>
      </c>
      <c r="AM73">
        <v>122.22</v>
      </c>
      <c r="AO73">
        <f t="shared" si="21"/>
        <v>0.18329813445969731</v>
      </c>
      <c r="AP73">
        <f t="shared" si="28"/>
        <v>0.28721094856064183</v>
      </c>
      <c r="AQ73" t="s">
        <v>69</v>
      </c>
      <c r="AR73">
        <v>27.6</v>
      </c>
      <c r="AS73">
        <v>309.5</v>
      </c>
      <c r="AU73">
        <f t="shared" si="22"/>
        <v>0.13874937217478656</v>
      </c>
      <c r="AV73">
        <f t="shared" si="29"/>
        <v>0.75370416100753179</v>
      </c>
    </row>
    <row r="74" spans="1:48" x14ac:dyDescent="0.25">
      <c r="G74" t="s">
        <v>63</v>
      </c>
      <c r="H74">
        <v>14.4</v>
      </c>
      <c r="I74">
        <v>237.93</v>
      </c>
      <c r="K74">
        <f t="shared" si="17"/>
        <v>0.77240684793554881</v>
      </c>
      <c r="L74">
        <f t="shared" si="24"/>
        <v>0.60739771275435483</v>
      </c>
      <c r="S74" t="s">
        <v>65</v>
      </c>
      <c r="T74">
        <v>21.42</v>
      </c>
      <c r="U74">
        <v>356.16</v>
      </c>
      <c r="W74">
        <f t="shared" si="18"/>
        <v>0.22863947603453416</v>
      </c>
      <c r="X74">
        <f t="shared" si="25"/>
        <v>0.80153085416243319</v>
      </c>
      <c r="Y74" t="s">
        <v>66</v>
      </c>
      <c r="Z74">
        <v>30.74</v>
      </c>
      <c r="AA74">
        <v>208.46</v>
      </c>
      <c r="AC74">
        <f t="shared" si="19"/>
        <v>7.2745558162923218E-2</v>
      </c>
      <c r="AD74">
        <f t="shared" si="26"/>
        <v>0.59073715820171513</v>
      </c>
      <c r="AE74" t="s">
        <v>67</v>
      </c>
      <c r="AF74">
        <v>48.4</v>
      </c>
      <c r="AG74">
        <v>325.24</v>
      </c>
      <c r="AI74">
        <f t="shared" si="20"/>
        <v>0.25438596491228072</v>
      </c>
      <c r="AJ74">
        <f t="shared" si="27"/>
        <v>0.83232122587968227</v>
      </c>
      <c r="AK74" t="s">
        <v>68</v>
      </c>
      <c r="AL74">
        <v>49.13</v>
      </c>
      <c r="AM74">
        <v>252.51</v>
      </c>
      <c r="AO74">
        <f t="shared" si="21"/>
        <v>2.4463217177050342E-2</v>
      </c>
      <c r="AP74">
        <f t="shared" si="28"/>
        <v>0.69712128362435111</v>
      </c>
      <c r="AQ74" t="s">
        <v>69</v>
      </c>
      <c r="AR74">
        <v>22.35</v>
      </c>
      <c r="AS74">
        <v>229.96</v>
      </c>
      <c r="AU74">
        <f t="shared" si="22"/>
        <v>7.2827724761426432E-2</v>
      </c>
      <c r="AV74">
        <f t="shared" si="29"/>
        <v>0.50818002222496594</v>
      </c>
    </row>
    <row r="75" spans="1:48" x14ac:dyDescent="0.25">
      <c r="G75" t="s">
        <v>63</v>
      </c>
      <c r="H75">
        <v>10.98</v>
      </c>
      <c r="I75">
        <v>239.91</v>
      </c>
      <c r="K75">
        <f t="shared" si="17"/>
        <v>0.42799597180261834</v>
      </c>
      <c r="L75">
        <f t="shared" si="24"/>
        <v>0.61356766694711906</v>
      </c>
      <c r="S75" t="s">
        <v>65</v>
      </c>
      <c r="T75">
        <v>19.8</v>
      </c>
      <c r="U75">
        <v>380.93</v>
      </c>
      <c r="W75">
        <f t="shared" si="18"/>
        <v>0.1804108365584996</v>
      </c>
      <c r="X75">
        <f t="shared" si="25"/>
        <v>0.85745896272212063</v>
      </c>
      <c r="Y75" t="s">
        <v>66</v>
      </c>
      <c r="Z75">
        <v>30.85</v>
      </c>
      <c r="AA75">
        <v>263.55</v>
      </c>
      <c r="AC75">
        <f t="shared" si="19"/>
        <v>7.4589339591015796E-2</v>
      </c>
      <c r="AD75">
        <f t="shared" si="26"/>
        <v>0.74980509918286031</v>
      </c>
      <c r="AK75" t="s">
        <v>68</v>
      </c>
      <c r="AL75">
        <v>70.34</v>
      </c>
      <c r="AM75">
        <v>87.4</v>
      </c>
      <c r="AO75">
        <f t="shared" si="21"/>
        <v>0.21110524463217176</v>
      </c>
      <c r="AP75">
        <f t="shared" si="28"/>
        <v>0.17766241938021082</v>
      </c>
      <c r="AQ75" t="s">
        <v>69</v>
      </c>
      <c r="AR75">
        <v>37.26</v>
      </c>
      <c r="AS75">
        <v>135.72999999999999</v>
      </c>
      <c r="AU75">
        <f t="shared" si="22"/>
        <v>0.26004520341536913</v>
      </c>
      <c r="AV75">
        <f t="shared" si="29"/>
        <v>0.21731077910853186</v>
      </c>
    </row>
    <row r="76" spans="1:48" x14ac:dyDescent="0.25">
      <c r="G76" t="s">
        <v>63</v>
      </c>
      <c r="H76">
        <v>11.57</v>
      </c>
      <c r="I76">
        <v>242.25</v>
      </c>
      <c r="K76">
        <f t="shared" si="17"/>
        <v>0.48741188318227591</v>
      </c>
      <c r="L76">
        <f t="shared" si="24"/>
        <v>0.62085943099311336</v>
      </c>
      <c r="S76" t="s">
        <v>65</v>
      </c>
      <c r="T76">
        <v>19.600000000000001</v>
      </c>
      <c r="U76">
        <v>242.02</v>
      </c>
      <c r="W76">
        <f t="shared" si="18"/>
        <v>0.17445668353676694</v>
      </c>
      <c r="X76">
        <f t="shared" si="25"/>
        <v>0.54381449118291225</v>
      </c>
      <c r="Y76" t="s">
        <v>66</v>
      </c>
      <c r="Z76">
        <v>47.34</v>
      </c>
      <c r="AA76">
        <v>297.93</v>
      </c>
      <c r="AC76">
        <f t="shared" si="19"/>
        <v>0.35098893731143149</v>
      </c>
      <c r="AD76">
        <f t="shared" si="26"/>
        <v>0.84907458204602548</v>
      </c>
      <c r="AK76" t="s">
        <v>68</v>
      </c>
      <c r="AL76">
        <v>75.61</v>
      </c>
      <c r="AM76">
        <v>205.48</v>
      </c>
      <c r="AO76">
        <f t="shared" si="21"/>
        <v>0.25747976064765921</v>
      </c>
      <c r="AP76">
        <f t="shared" si="28"/>
        <v>0.54915840805411353</v>
      </c>
      <c r="AQ76" t="s">
        <v>69</v>
      </c>
      <c r="AR76">
        <v>20.58</v>
      </c>
      <c r="AS76">
        <v>203.89</v>
      </c>
      <c r="AU76">
        <f t="shared" si="22"/>
        <v>5.0602712204922122E-2</v>
      </c>
      <c r="AV76">
        <f t="shared" si="29"/>
        <v>0.42770712433633779</v>
      </c>
    </row>
    <row r="77" spans="1:48" x14ac:dyDescent="0.25">
      <c r="G77" t="s">
        <v>63</v>
      </c>
      <c r="H77">
        <v>12.91</v>
      </c>
      <c r="I77">
        <v>243.54</v>
      </c>
      <c r="K77">
        <f t="shared" si="17"/>
        <v>0.62235649546827798</v>
      </c>
      <c r="L77">
        <f t="shared" si="24"/>
        <v>0.62487924963385366</v>
      </c>
      <c r="S77" t="s">
        <v>65</v>
      </c>
      <c r="T77">
        <v>20.87</v>
      </c>
      <c r="U77">
        <v>354.53</v>
      </c>
      <c r="W77">
        <f t="shared" si="18"/>
        <v>0.21226555522476934</v>
      </c>
      <c r="X77">
        <f t="shared" si="25"/>
        <v>0.79785048206100828</v>
      </c>
      <c r="Y77" t="s">
        <v>66</v>
      </c>
      <c r="Z77">
        <v>47.36</v>
      </c>
      <c r="AA77">
        <v>222.73</v>
      </c>
      <c r="AC77">
        <f t="shared" si="19"/>
        <v>0.35132417029835733</v>
      </c>
      <c r="AD77">
        <f t="shared" si="26"/>
        <v>0.63194063465480899</v>
      </c>
      <c r="AK77" t="s">
        <v>68</v>
      </c>
      <c r="AL77">
        <v>92.15</v>
      </c>
      <c r="AM77">
        <v>30.93</v>
      </c>
      <c r="AO77">
        <f t="shared" si="21"/>
        <v>0.40302710313269974</v>
      </c>
      <c r="AP77">
        <f t="shared" si="28"/>
        <v>0</v>
      </c>
      <c r="AQ77" t="s">
        <v>69</v>
      </c>
      <c r="AR77">
        <v>30.55</v>
      </c>
      <c r="AS77">
        <v>283.93</v>
      </c>
      <c r="AU77">
        <f t="shared" si="22"/>
        <v>0.17579105976896031</v>
      </c>
      <c r="AV77">
        <f t="shared" si="29"/>
        <v>0.67477466353870852</v>
      </c>
    </row>
    <row r="78" spans="1:48" x14ac:dyDescent="0.25">
      <c r="G78" t="s">
        <v>63</v>
      </c>
      <c r="H78">
        <v>9.83</v>
      </c>
      <c r="I78">
        <v>247.22</v>
      </c>
      <c r="K78">
        <f t="shared" si="17"/>
        <v>0.31218529707955689</v>
      </c>
      <c r="L78">
        <f t="shared" si="24"/>
        <v>0.63634663924464796</v>
      </c>
      <c r="S78" t="s">
        <v>65</v>
      </c>
      <c r="T78">
        <v>21.91</v>
      </c>
      <c r="U78">
        <v>144.86000000000001</v>
      </c>
      <c r="W78">
        <f t="shared" si="18"/>
        <v>0.24322715093777914</v>
      </c>
      <c r="X78">
        <f t="shared" si="25"/>
        <v>0.32443721917406138</v>
      </c>
      <c r="Y78" t="s">
        <v>66</v>
      </c>
      <c r="Z78">
        <v>34.53</v>
      </c>
      <c r="AA78">
        <v>245.01</v>
      </c>
      <c r="AC78">
        <f t="shared" si="19"/>
        <v>0.13627220918538388</v>
      </c>
      <c r="AD78">
        <f t="shared" si="26"/>
        <v>0.69627234140848326</v>
      </c>
      <c r="AK78" t="s">
        <v>68</v>
      </c>
      <c r="AL78">
        <v>57.56</v>
      </c>
      <c r="AM78">
        <v>147.44</v>
      </c>
      <c r="AO78">
        <f t="shared" si="21"/>
        <v>9.8644843365012308E-2</v>
      </c>
      <c r="AP78">
        <f t="shared" si="28"/>
        <v>0.36655655183262548</v>
      </c>
      <c r="AQ78" t="s">
        <v>69</v>
      </c>
      <c r="AR78">
        <v>58.24</v>
      </c>
      <c r="AS78">
        <v>227.65</v>
      </c>
      <c r="AU78">
        <f t="shared" si="22"/>
        <v>0.52348066298342533</v>
      </c>
      <c r="AV78">
        <f t="shared" si="29"/>
        <v>0.50104951228546724</v>
      </c>
    </row>
    <row r="79" spans="1:48" x14ac:dyDescent="0.25">
      <c r="G79" t="s">
        <v>63</v>
      </c>
      <c r="H79">
        <v>12.05</v>
      </c>
      <c r="I79">
        <v>247.24</v>
      </c>
      <c r="K79">
        <f t="shared" si="17"/>
        <v>0.53575025176233637</v>
      </c>
      <c r="L79">
        <f t="shared" si="24"/>
        <v>0.63640896201427188</v>
      </c>
      <c r="S79" t="s">
        <v>65</v>
      </c>
      <c r="T79">
        <v>22.28</v>
      </c>
      <c r="U79">
        <v>232.85</v>
      </c>
      <c r="W79">
        <f t="shared" si="18"/>
        <v>0.25424233402798457</v>
      </c>
      <c r="X79">
        <f t="shared" si="25"/>
        <v>0.52310957574115469</v>
      </c>
      <c r="Y79" t="s">
        <v>66</v>
      </c>
      <c r="Z79">
        <v>36.86</v>
      </c>
      <c r="AA79">
        <v>138.22999999999999</v>
      </c>
      <c r="AC79">
        <f t="shared" si="19"/>
        <v>0.17532685216225277</v>
      </c>
      <c r="AD79">
        <f t="shared" si="26"/>
        <v>0.38795368579100853</v>
      </c>
      <c r="AK79" t="s">
        <v>68</v>
      </c>
      <c r="AL79">
        <v>49.68</v>
      </c>
      <c r="AM79">
        <v>70.95</v>
      </c>
      <c r="AO79">
        <f t="shared" si="21"/>
        <v>2.9303062302006317E-2</v>
      </c>
      <c r="AP79">
        <f t="shared" si="28"/>
        <v>0.12590844738084003</v>
      </c>
      <c r="AQ79" t="s">
        <v>69</v>
      </c>
      <c r="AR79">
        <v>42.16</v>
      </c>
      <c r="AS79">
        <v>300.18</v>
      </c>
      <c r="AU79">
        <f t="shared" si="22"/>
        <v>0.32157207433450524</v>
      </c>
      <c r="AV79">
        <f t="shared" si="29"/>
        <v>0.72493517718236822</v>
      </c>
    </row>
    <row r="80" spans="1:48" x14ac:dyDescent="0.25">
      <c r="G80" t="s">
        <v>63</v>
      </c>
      <c r="H80">
        <v>11.2</v>
      </c>
      <c r="I80">
        <v>248.9</v>
      </c>
      <c r="K80">
        <f t="shared" si="17"/>
        <v>0.4501510574018126</v>
      </c>
      <c r="L80">
        <f t="shared" si="24"/>
        <v>0.64158175189305411</v>
      </c>
      <c r="S80" t="s">
        <v>65</v>
      </c>
      <c r="T80">
        <v>21.22</v>
      </c>
      <c r="U80">
        <v>258.70999999999998</v>
      </c>
      <c r="W80">
        <f t="shared" si="18"/>
        <v>0.22268532301280142</v>
      </c>
      <c r="X80">
        <f t="shared" si="25"/>
        <v>0.58149879202510779</v>
      </c>
      <c r="Y80" t="s">
        <v>66</v>
      </c>
      <c r="Z80">
        <v>38.61</v>
      </c>
      <c r="AA80">
        <v>168.72</v>
      </c>
      <c r="AC80">
        <f t="shared" si="19"/>
        <v>0.20465973851827021</v>
      </c>
      <c r="AD80">
        <f t="shared" si="26"/>
        <v>0.47599110674789941</v>
      </c>
      <c r="AK80" t="s">
        <v>68</v>
      </c>
      <c r="AL80">
        <v>49.99</v>
      </c>
      <c r="AM80">
        <v>334.02</v>
      </c>
      <c r="AO80">
        <f t="shared" si="21"/>
        <v>3.2030975008799721E-2</v>
      </c>
      <c r="AP80">
        <f t="shared" si="28"/>
        <v>0.95356300141576222</v>
      </c>
      <c r="AQ80" t="s">
        <v>69</v>
      </c>
      <c r="AR80">
        <v>62.12</v>
      </c>
      <c r="AS80">
        <v>282.08</v>
      </c>
      <c r="AU80">
        <f t="shared" si="22"/>
        <v>0.5721998995479658</v>
      </c>
      <c r="AV80">
        <f t="shared" si="29"/>
        <v>0.66906408198543021</v>
      </c>
    </row>
    <row r="81" spans="7:48" x14ac:dyDescent="0.25">
      <c r="G81" t="s">
        <v>63</v>
      </c>
      <c r="H81">
        <v>14.05</v>
      </c>
      <c r="I81">
        <v>249.49</v>
      </c>
      <c r="K81">
        <f t="shared" si="17"/>
        <v>0.73716012084592153</v>
      </c>
      <c r="L81">
        <f t="shared" si="24"/>
        <v>0.64342027359695864</v>
      </c>
      <c r="S81" t="s">
        <v>65</v>
      </c>
      <c r="T81">
        <v>13.74</v>
      </c>
      <c r="U81">
        <v>124.71</v>
      </c>
      <c r="W81">
        <f t="shared" si="18"/>
        <v>0</v>
      </c>
      <c r="X81">
        <f t="shared" si="25"/>
        <v>0.27894059473006838</v>
      </c>
      <c r="Y81" t="s">
        <v>66</v>
      </c>
      <c r="Z81">
        <v>60.7</v>
      </c>
      <c r="AA81">
        <v>284.44</v>
      </c>
      <c r="AC81">
        <f t="shared" si="19"/>
        <v>0.57492457257794172</v>
      </c>
      <c r="AD81">
        <f t="shared" si="26"/>
        <v>0.81012329281321283</v>
      </c>
      <c r="AK81" t="s">
        <v>68</v>
      </c>
      <c r="AL81">
        <v>63.53</v>
      </c>
      <c r="AM81">
        <v>171.57</v>
      </c>
      <c r="AO81">
        <f t="shared" si="21"/>
        <v>0.15117916226680744</v>
      </c>
      <c r="AP81">
        <f t="shared" si="28"/>
        <v>0.44247286455875412</v>
      </c>
      <c r="AQ81" t="s">
        <v>69</v>
      </c>
      <c r="AR81">
        <v>30.04</v>
      </c>
      <c r="AS81">
        <v>253.74</v>
      </c>
      <c r="AU81">
        <f t="shared" si="22"/>
        <v>0.16938724259166246</v>
      </c>
      <c r="AV81">
        <f t="shared" si="29"/>
        <v>0.58158414619088783</v>
      </c>
    </row>
    <row r="82" spans="7:48" x14ac:dyDescent="0.25">
      <c r="G82" t="s">
        <v>63</v>
      </c>
      <c r="H82">
        <v>11.76</v>
      </c>
      <c r="I82">
        <v>260.77999999999997</v>
      </c>
      <c r="K82">
        <f t="shared" si="17"/>
        <v>0.50654582074521648</v>
      </c>
      <c r="L82">
        <f t="shared" si="24"/>
        <v>0.67860147704964002</v>
      </c>
      <c r="S82" t="s">
        <v>65</v>
      </c>
      <c r="T82">
        <v>27.81</v>
      </c>
      <c r="U82">
        <v>210.9</v>
      </c>
      <c r="W82">
        <f t="shared" si="18"/>
        <v>0.41887466507889254</v>
      </c>
      <c r="X82">
        <f t="shared" si="25"/>
        <v>0.4735487367066315</v>
      </c>
      <c r="Y82" t="s">
        <v>66</v>
      </c>
      <c r="Z82">
        <v>43.94</v>
      </c>
      <c r="AA82">
        <v>322.70999999999998</v>
      </c>
      <c r="AC82">
        <f t="shared" si="19"/>
        <v>0.29399932953402613</v>
      </c>
      <c r="AD82">
        <f t="shared" si="26"/>
        <v>0.92062483758265234</v>
      </c>
      <c r="AK82" t="s">
        <v>68</v>
      </c>
      <c r="AL82">
        <v>76.17</v>
      </c>
      <c r="AM82">
        <v>189.06</v>
      </c>
      <c r="AO82">
        <f t="shared" si="21"/>
        <v>0.26240760295670534</v>
      </c>
      <c r="AP82">
        <f t="shared" si="28"/>
        <v>0.49749882019820674</v>
      </c>
      <c r="AQ82" t="s">
        <v>69</v>
      </c>
      <c r="AR82">
        <v>28.86</v>
      </c>
      <c r="AS82">
        <v>198.8</v>
      </c>
      <c r="AU82">
        <f t="shared" si="22"/>
        <v>0.15457056755399295</v>
      </c>
      <c r="AV82">
        <f t="shared" si="29"/>
        <v>0.41199530806272383</v>
      </c>
    </row>
    <row r="83" spans="7:48" x14ac:dyDescent="0.25">
      <c r="G83" t="s">
        <v>63</v>
      </c>
      <c r="H83">
        <v>12.82</v>
      </c>
      <c r="I83">
        <v>262.47000000000003</v>
      </c>
      <c r="K83">
        <f t="shared" si="17"/>
        <v>0.61329305135951662</v>
      </c>
      <c r="L83">
        <f t="shared" si="24"/>
        <v>0.68386775108285813</v>
      </c>
      <c r="S83" t="s">
        <v>65</v>
      </c>
      <c r="T83">
        <v>22.84</v>
      </c>
      <c r="U83">
        <v>185.88</v>
      </c>
      <c r="W83">
        <f t="shared" si="18"/>
        <v>0.27091396248883598</v>
      </c>
      <c r="X83">
        <f t="shared" si="25"/>
        <v>0.41705615389825917</v>
      </c>
      <c r="Y83" t="s">
        <v>66</v>
      </c>
      <c r="Z83">
        <v>31.34</v>
      </c>
      <c r="AA83">
        <v>109.43</v>
      </c>
      <c r="AC83">
        <f t="shared" si="19"/>
        <v>8.2802547770700646E-2</v>
      </c>
      <c r="AD83">
        <f t="shared" si="26"/>
        <v>0.30479600381139377</v>
      </c>
      <c r="AK83" t="s">
        <v>68</v>
      </c>
      <c r="AL83">
        <v>84.1</v>
      </c>
      <c r="AM83">
        <v>294.07</v>
      </c>
      <c r="AO83">
        <f t="shared" si="21"/>
        <v>0.33218936994016179</v>
      </c>
      <c r="AP83">
        <f t="shared" si="28"/>
        <v>0.8278747837030046</v>
      </c>
      <c r="AQ83" t="s">
        <v>69</v>
      </c>
      <c r="AR83">
        <v>32.380000000000003</v>
      </c>
      <c r="AS83">
        <v>248.99</v>
      </c>
      <c r="AU83">
        <f t="shared" si="22"/>
        <v>0.19876946258161729</v>
      </c>
      <c r="AV83">
        <f t="shared" si="29"/>
        <v>0.56692184220274111</v>
      </c>
    </row>
    <row r="84" spans="7:48" x14ac:dyDescent="0.25">
      <c r="G84" t="s">
        <v>63</v>
      </c>
      <c r="H84">
        <v>13.51</v>
      </c>
      <c r="I84">
        <v>269.61</v>
      </c>
      <c r="K84">
        <f t="shared" si="17"/>
        <v>0.68277945619335345</v>
      </c>
      <c r="L84">
        <f t="shared" si="24"/>
        <v>0.70611697983858401</v>
      </c>
      <c r="Y84" t="s">
        <v>66</v>
      </c>
      <c r="Z84">
        <v>48.94</v>
      </c>
      <c r="AA84">
        <v>336.48</v>
      </c>
      <c r="AC84">
        <f t="shared" si="19"/>
        <v>0.37780757626550449</v>
      </c>
      <c r="AD84">
        <f t="shared" si="26"/>
        <v>0.96038460427915584</v>
      </c>
      <c r="AK84" t="s">
        <v>68</v>
      </c>
      <c r="AL84">
        <v>87.44</v>
      </c>
      <c r="AM84">
        <v>66.45</v>
      </c>
      <c r="AO84">
        <f t="shared" si="21"/>
        <v>0.36158042942625829</v>
      </c>
      <c r="AP84">
        <f t="shared" si="28"/>
        <v>0.11175082586125533</v>
      </c>
      <c r="AQ84" t="s">
        <v>69</v>
      </c>
      <c r="AR84">
        <v>55.89</v>
      </c>
      <c r="AS84">
        <v>276.10000000000002</v>
      </c>
      <c r="AU84">
        <f t="shared" si="22"/>
        <v>0.49397287795077854</v>
      </c>
      <c r="AV84">
        <f t="shared" si="29"/>
        <v>0.65060501296456352</v>
      </c>
    </row>
    <row r="85" spans="7:48" x14ac:dyDescent="0.25">
      <c r="G85" t="s">
        <v>63</v>
      </c>
      <c r="H85">
        <v>13.13</v>
      </c>
      <c r="I85">
        <v>271.45999999999998</v>
      </c>
      <c r="K85">
        <f t="shared" si="17"/>
        <v>0.64451158106747231</v>
      </c>
      <c r="L85">
        <f t="shared" si="24"/>
        <v>0.71188183602879307</v>
      </c>
      <c r="Y85" t="s">
        <v>66</v>
      </c>
      <c r="Z85">
        <v>29.36</v>
      </c>
      <c r="AA85">
        <v>115.42</v>
      </c>
      <c r="AC85">
        <f t="shared" si="19"/>
        <v>4.9614482065035208E-2</v>
      </c>
      <c r="AD85">
        <f t="shared" si="26"/>
        <v>0.3220916466953484</v>
      </c>
      <c r="AK85" t="s">
        <v>68</v>
      </c>
      <c r="AL85">
        <v>76.739999999999995</v>
      </c>
      <c r="AM85">
        <v>265.95999999999998</v>
      </c>
      <c r="AO85">
        <f t="shared" si="21"/>
        <v>0.26742344244984151</v>
      </c>
      <c r="AP85">
        <f t="shared" si="28"/>
        <v>0.73943684127733211</v>
      </c>
      <c r="AQ85" t="s">
        <v>69</v>
      </c>
      <c r="AR85">
        <v>46.63</v>
      </c>
      <c r="AS85">
        <v>288.14999999999998</v>
      </c>
      <c r="AU85">
        <f t="shared" si="22"/>
        <v>0.37769964841788051</v>
      </c>
      <c r="AV85">
        <f t="shared" si="29"/>
        <v>0.68780096308186189</v>
      </c>
    </row>
    <row r="86" spans="7:48" x14ac:dyDescent="0.25">
      <c r="G86" t="s">
        <v>63</v>
      </c>
      <c r="H86">
        <v>13.06</v>
      </c>
      <c r="I86">
        <v>271.77999999999997</v>
      </c>
      <c r="K86">
        <f t="shared" si="17"/>
        <v>0.63746223564954685</v>
      </c>
      <c r="L86">
        <f t="shared" si="24"/>
        <v>0.71287900034277507</v>
      </c>
      <c r="Y86" t="s">
        <v>66</v>
      </c>
      <c r="Z86">
        <v>34.06</v>
      </c>
      <c r="AA86">
        <v>105.96</v>
      </c>
      <c r="AC86">
        <f t="shared" si="19"/>
        <v>0.12839423399262492</v>
      </c>
      <c r="AD86">
        <f t="shared" si="26"/>
        <v>0.29477665810065545</v>
      </c>
      <c r="AK86" t="s">
        <v>68</v>
      </c>
      <c r="AL86">
        <v>65.040000000000006</v>
      </c>
      <c r="AM86">
        <v>144.06</v>
      </c>
      <c r="AO86">
        <f t="shared" si="21"/>
        <v>0.16446673706441395</v>
      </c>
      <c r="AP86">
        <f t="shared" si="28"/>
        <v>0.35592260500235962</v>
      </c>
      <c r="AQ86" t="s">
        <v>69</v>
      </c>
      <c r="AR86">
        <v>40.729999999999997</v>
      </c>
      <c r="AS86">
        <v>315.79000000000002</v>
      </c>
      <c r="AU86">
        <f t="shared" si="22"/>
        <v>0.30361627322953283</v>
      </c>
      <c r="AV86">
        <f t="shared" si="29"/>
        <v>0.77312013828867765</v>
      </c>
    </row>
    <row r="87" spans="7:48" x14ac:dyDescent="0.25">
      <c r="G87" t="s">
        <v>63</v>
      </c>
      <c r="H87">
        <v>13.39</v>
      </c>
      <c r="I87">
        <v>272.02</v>
      </c>
      <c r="K87">
        <f t="shared" si="17"/>
        <v>0.67069486404833845</v>
      </c>
      <c r="L87">
        <f t="shared" si="24"/>
        <v>0.71362687357826171</v>
      </c>
      <c r="Y87" t="s">
        <v>66</v>
      </c>
      <c r="Z87">
        <v>58.13</v>
      </c>
      <c r="AA87">
        <v>308.39</v>
      </c>
      <c r="AC87">
        <f t="shared" si="19"/>
        <v>0.53184713375796178</v>
      </c>
      <c r="AD87">
        <f t="shared" si="26"/>
        <v>0.87927699015389948</v>
      </c>
      <c r="AK87" t="s">
        <v>68</v>
      </c>
      <c r="AL87">
        <v>98.02</v>
      </c>
      <c r="AM87">
        <v>216.09</v>
      </c>
      <c r="AO87">
        <f t="shared" si="21"/>
        <v>0.45468145019359368</v>
      </c>
      <c r="AP87">
        <f t="shared" si="28"/>
        <v>0.58253893345917895</v>
      </c>
      <c r="AQ87" t="s">
        <v>69</v>
      </c>
      <c r="AR87">
        <v>96.19</v>
      </c>
      <c r="AS87">
        <v>297.06</v>
      </c>
      <c r="AU87">
        <f t="shared" si="22"/>
        <v>1</v>
      </c>
      <c r="AV87">
        <f t="shared" si="29"/>
        <v>0.71530435856278551</v>
      </c>
    </row>
    <row r="88" spans="7:48" x14ac:dyDescent="0.25">
      <c r="G88" t="s">
        <v>63</v>
      </c>
      <c r="H88">
        <v>13.97</v>
      </c>
      <c r="I88">
        <v>272.14999999999998</v>
      </c>
      <c r="K88">
        <f t="shared" si="17"/>
        <v>0.72910372608257812</v>
      </c>
      <c r="L88">
        <f t="shared" si="24"/>
        <v>0.71403197158081699</v>
      </c>
      <c r="Y88" t="s">
        <v>66</v>
      </c>
      <c r="Z88">
        <v>33.47</v>
      </c>
      <c r="AA88">
        <v>74.08</v>
      </c>
      <c r="AC88">
        <f t="shared" si="19"/>
        <v>0.11850486087831043</v>
      </c>
      <c r="AD88">
        <f t="shared" si="26"/>
        <v>0.20272572402044292</v>
      </c>
      <c r="AK88" t="s">
        <v>68</v>
      </c>
      <c r="AL88">
        <v>54.01</v>
      </c>
      <c r="AM88">
        <v>52.71</v>
      </c>
      <c r="AO88">
        <f t="shared" si="21"/>
        <v>6.7405843013023548E-2</v>
      </c>
      <c r="AP88">
        <f t="shared" si="28"/>
        <v>6.8522888154790004E-2</v>
      </c>
      <c r="AQ88" t="s">
        <v>69</v>
      </c>
      <c r="AR88">
        <v>53.15</v>
      </c>
      <c r="AS88">
        <v>318.43</v>
      </c>
      <c r="AU88">
        <f t="shared" si="22"/>
        <v>0.45956805625313907</v>
      </c>
      <c r="AV88">
        <f t="shared" si="29"/>
        <v>0.78126929250524757</v>
      </c>
    </row>
    <row r="89" spans="7:48" x14ac:dyDescent="0.25">
      <c r="G89" t="s">
        <v>63</v>
      </c>
      <c r="H89">
        <v>10.28</v>
      </c>
      <c r="I89">
        <v>279.86</v>
      </c>
      <c r="K89">
        <f t="shared" si="17"/>
        <v>0.35750251762336344</v>
      </c>
      <c r="L89">
        <f t="shared" si="24"/>
        <v>0.73805739927082359</v>
      </c>
      <c r="Y89" t="s">
        <v>66</v>
      </c>
      <c r="Z89">
        <v>40.22</v>
      </c>
      <c r="AA89">
        <v>48.04</v>
      </c>
      <c r="AC89">
        <f t="shared" si="19"/>
        <v>0.23164599396580624</v>
      </c>
      <c r="AD89">
        <f t="shared" si="26"/>
        <v>0.12753731989720787</v>
      </c>
      <c r="AK89" t="s">
        <v>68</v>
      </c>
      <c r="AL89">
        <v>59.56</v>
      </c>
      <c r="AM89">
        <v>104.64</v>
      </c>
      <c r="AO89">
        <f t="shared" si="21"/>
        <v>0.11624428018303413</v>
      </c>
      <c r="AP89">
        <f t="shared" si="28"/>
        <v>0.23190184049079759</v>
      </c>
      <c r="AQ89" t="s">
        <v>69</v>
      </c>
      <c r="AR89">
        <v>47.65</v>
      </c>
      <c r="AS89">
        <v>294.86</v>
      </c>
      <c r="AU89">
        <f t="shared" si="22"/>
        <v>0.39050728277247609</v>
      </c>
      <c r="AV89">
        <f t="shared" si="29"/>
        <v>0.70851339671564395</v>
      </c>
    </row>
    <row r="90" spans="7:48" x14ac:dyDescent="0.25">
      <c r="G90" t="s">
        <v>63</v>
      </c>
      <c r="H90">
        <v>10.45</v>
      </c>
      <c r="I90">
        <v>280.26</v>
      </c>
      <c r="K90">
        <f t="shared" si="17"/>
        <v>0.37462235649546816</v>
      </c>
      <c r="L90">
        <f t="shared" si="24"/>
        <v>0.73930385466330117</v>
      </c>
      <c r="Y90" t="s">
        <v>66</v>
      </c>
      <c r="Z90">
        <v>29.65</v>
      </c>
      <c r="AA90">
        <v>98.16</v>
      </c>
      <c r="AC90">
        <f t="shared" si="19"/>
        <v>5.4475360375460941E-2</v>
      </c>
      <c r="AD90">
        <f t="shared" si="26"/>
        <v>0.27225478589784308</v>
      </c>
      <c r="AK90" t="s">
        <v>68</v>
      </c>
      <c r="AL90">
        <v>67.72</v>
      </c>
      <c r="AM90">
        <v>127.75</v>
      </c>
      <c r="AO90">
        <f t="shared" si="21"/>
        <v>0.18804998240056314</v>
      </c>
      <c r="AP90">
        <f t="shared" si="28"/>
        <v>0.30460909233915368</v>
      </c>
      <c r="AQ90" t="s">
        <v>69</v>
      </c>
      <c r="AR90">
        <v>61.04</v>
      </c>
      <c r="AS90">
        <v>316.49</v>
      </c>
      <c r="AU90">
        <f t="shared" si="22"/>
        <v>0.55863887493721742</v>
      </c>
      <c r="AV90">
        <f t="shared" si="29"/>
        <v>0.7752808988764045</v>
      </c>
    </row>
    <row r="91" spans="7:48" x14ac:dyDescent="0.25">
      <c r="G91" t="s">
        <v>63</v>
      </c>
      <c r="H91">
        <v>13.12</v>
      </c>
      <c r="I91">
        <v>287.48</v>
      </c>
      <c r="K91">
        <f t="shared" si="17"/>
        <v>0.64350453172205424</v>
      </c>
      <c r="L91">
        <f t="shared" si="24"/>
        <v>0.76180237449752275</v>
      </c>
      <c r="Y91" t="s">
        <v>66</v>
      </c>
      <c r="Z91">
        <v>47.98</v>
      </c>
      <c r="AA91">
        <v>222.99</v>
      </c>
      <c r="AC91">
        <f t="shared" si="19"/>
        <v>0.36171639289306062</v>
      </c>
      <c r="AD91">
        <f t="shared" si="26"/>
        <v>0.63269136372823609</v>
      </c>
      <c r="AK91" t="s">
        <v>68</v>
      </c>
      <c r="AL91">
        <v>54.8</v>
      </c>
      <c r="AM91">
        <v>154.65</v>
      </c>
      <c r="AO91">
        <f t="shared" si="21"/>
        <v>7.4357620556142159E-2</v>
      </c>
      <c r="AP91">
        <f t="shared" si="28"/>
        <v>0.38924020764511563</v>
      </c>
    </row>
    <row r="92" spans="7:48" x14ac:dyDescent="0.25">
      <c r="G92" t="s">
        <v>63</v>
      </c>
      <c r="H92">
        <v>13.33</v>
      </c>
      <c r="I92">
        <v>295.27</v>
      </c>
      <c r="K92">
        <f t="shared" si="17"/>
        <v>0.66465256797583083</v>
      </c>
      <c r="L92">
        <f t="shared" si="24"/>
        <v>0.78607709326602471</v>
      </c>
      <c r="Y92" t="s">
        <v>66</v>
      </c>
      <c r="Z92">
        <v>34.11</v>
      </c>
      <c r="AA92">
        <v>260.64</v>
      </c>
      <c r="AC92">
        <f t="shared" si="19"/>
        <v>0.12923231645993966</v>
      </c>
      <c r="AD92">
        <f t="shared" si="26"/>
        <v>0.7414027083995034</v>
      </c>
      <c r="AK92" t="s">
        <v>68</v>
      </c>
      <c r="AL92">
        <v>51.18</v>
      </c>
      <c r="AM92">
        <v>106.25</v>
      </c>
      <c r="AO92">
        <f t="shared" si="21"/>
        <v>4.250263991552268E-2</v>
      </c>
      <c r="AP92">
        <f t="shared" si="28"/>
        <v>0.23696712285669341</v>
      </c>
    </row>
    <row r="93" spans="7:48" x14ac:dyDescent="0.25">
      <c r="G93" t="s">
        <v>63</v>
      </c>
      <c r="H93">
        <v>12.76</v>
      </c>
      <c r="I93">
        <v>299.24</v>
      </c>
      <c r="K93">
        <f t="shared" si="17"/>
        <v>0.607250755287009</v>
      </c>
      <c r="L93">
        <f t="shared" si="24"/>
        <v>0.79844816303636534</v>
      </c>
      <c r="Y93" t="s">
        <v>66</v>
      </c>
      <c r="Z93">
        <v>38.42</v>
      </c>
      <c r="AA93">
        <v>202.97</v>
      </c>
      <c r="AC93">
        <f t="shared" si="19"/>
        <v>0.20147502514247406</v>
      </c>
      <c r="AD93">
        <f t="shared" si="26"/>
        <v>0.57488522507435103</v>
      </c>
      <c r="AK93" t="s">
        <v>68</v>
      </c>
      <c r="AL93">
        <v>51</v>
      </c>
      <c r="AM93">
        <v>36.82</v>
      </c>
      <c r="AO93">
        <f t="shared" si="21"/>
        <v>4.0918690601900724E-2</v>
      </c>
      <c r="AP93">
        <f t="shared" si="28"/>
        <v>1.8530753500078656E-2</v>
      </c>
    </row>
    <row r="94" spans="7:48" x14ac:dyDescent="0.25">
      <c r="G94" t="s">
        <v>63</v>
      </c>
      <c r="H94">
        <v>12.98</v>
      </c>
      <c r="I94">
        <v>307.42</v>
      </c>
      <c r="K94">
        <f t="shared" si="17"/>
        <v>0.62940584088620344</v>
      </c>
      <c r="L94">
        <f t="shared" si="24"/>
        <v>0.82393817581253315</v>
      </c>
      <c r="Y94" t="s">
        <v>66</v>
      </c>
      <c r="Z94">
        <v>27.74</v>
      </c>
      <c r="AA94">
        <v>131.41</v>
      </c>
      <c r="AC94">
        <f t="shared" si="19"/>
        <v>2.24606101240362E-2</v>
      </c>
      <c r="AD94">
        <f t="shared" si="26"/>
        <v>0.3682614847111137</v>
      </c>
      <c r="AK94" t="s">
        <v>68</v>
      </c>
      <c r="AL94">
        <v>89.7</v>
      </c>
      <c r="AM94">
        <v>71.31</v>
      </c>
      <c r="AO94">
        <f t="shared" si="21"/>
        <v>0.381467793030623</v>
      </c>
      <c r="AP94">
        <f t="shared" si="28"/>
        <v>0.12704105710240682</v>
      </c>
    </row>
    <row r="95" spans="7:48" x14ac:dyDescent="0.25">
      <c r="G95" t="s">
        <v>63</v>
      </c>
      <c r="H95">
        <v>11.24</v>
      </c>
      <c r="I95">
        <v>308.39</v>
      </c>
      <c r="K95">
        <f t="shared" si="17"/>
        <v>0.45417925478348437</v>
      </c>
      <c r="L95">
        <f t="shared" si="24"/>
        <v>0.82696083013929134</v>
      </c>
      <c r="Y95" t="s">
        <v>66</v>
      </c>
      <c r="Z95">
        <v>29.87</v>
      </c>
      <c r="AA95">
        <v>186.28</v>
      </c>
      <c r="AC95">
        <f t="shared" si="19"/>
        <v>5.8162923231646034E-2</v>
      </c>
      <c r="AD95">
        <f t="shared" si="26"/>
        <v>0.52669419339935897</v>
      </c>
      <c r="AK95" t="s">
        <v>68</v>
      </c>
      <c r="AL95">
        <v>57.13</v>
      </c>
      <c r="AM95">
        <v>115.01</v>
      </c>
      <c r="AO95">
        <f t="shared" si="21"/>
        <v>9.4860964449137622E-2</v>
      </c>
      <c r="AP95">
        <f t="shared" si="28"/>
        <v>0.26452729274815173</v>
      </c>
    </row>
    <row r="96" spans="7:48" x14ac:dyDescent="0.25">
      <c r="G96" t="s">
        <v>63</v>
      </c>
      <c r="H96">
        <v>15.45</v>
      </c>
      <c r="I96">
        <v>309.60000000000002</v>
      </c>
      <c r="K96">
        <f t="shared" si="17"/>
        <v>0.87814702920443088</v>
      </c>
      <c r="L96">
        <f t="shared" si="24"/>
        <v>0.83073135770153628</v>
      </c>
      <c r="Y96" t="s">
        <v>66</v>
      </c>
      <c r="Z96">
        <v>28.29</v>
      </c>
      <c r="AA96">
        <v>195.8</v>
      </c>
      <c r="AC96">
        <f t="shared" si="19"/>
        <v>3.1679517264498837E-2</v>
      </c>
      <c r="AD96">
        <f t="shared" si="26"/>
        <v>0.55418242716484278</v>
      </c>
      <c r="AK96" t="s">
        <v>68</v>
      </c>
      <c r="AL96">
        <v>53.53</v>
      </c>
      <c r="AM96">
        <v>237.67</v>
      </c>
      <c r="AO96">
        <f t="shared" si="21"/>
        <v>6.3181978176698336E-2</v>
      </c>
      <c r="AP96">
        <f t="shared" si="28"/>
        <v>0.65043259399087616</v>
      </c>
    </row>
    <row r="97" spans="7:42" x14ac:dyDescent="0.25">
      <c r="G97" t="s">
        <v>63</v>
      </c>
      <c r="H97">
        <v>12.98</v>
      </c>
      <c r="I97">
        <v>311.85000000000002</v>
      </c>
      <c r="K97">
        <f t="shared" si="17"/>
        <v>0.62940584088620344</v>
      </c>
      <c r="L97">
        <f t="shared" si="24"/>
        <v>0.83774266928422303</v>
      </c>
      <c r="Y97" t="s">
        <v>66</v>
      </c>
      <c r="Z97">
        <v>40.76</v>
      </c>
      <c r="AA97">
        <v>93.39</v>
      </c>
      <c r="AC97">
        <f t="shared" si="19"/>
        <v>0.24069728461280587</v>
      </c>
      <c r="AD97">
        <f t="shared" si="26"/>
        <v>0.25848179481996941</v>
      </c>
      <c r="AK97" t="s">
        <v>68</v>
      </c>
      <c r="AL97">
        <v>82.67</v>
      </c>
      <c r="AM97">
        <v>119.99</v>
      </c>
      <c r="AO97">
        <f t="shared" si="21"/>
        <v>0.31960577261527628</v>
      </c>
      <c r="AP97">
        <f t="shared" si="28"/>
        <v>0.28019506056315874</v>
      </c>
    </row>
    <row r="98" spans="7:42" x14ac:dyDescent="0.25">
      <c r="G98" t="s">
        <v>63</v>
      </c>
      <c r="H98">
        <v>15.6</v>
      </c>
      <c r="I98">
        <v>317.79000000000002</v>
      </c>
      <c r="K98">
        <f t="shared" si="17"/>
        <v>0.89325276938569986</v>
      </c>
      <c r="L98">
        <f t="shared" si="24"/>
        <v>0.85625253186251604</v>
      </c>
      <c r="Y98" t="s">
        <v>66</v>
      </c>
      <c r="Z98">
        <v>33.22</v>
      </c>
      <c r="AA98">
        <v>143.1</v>
      </c>
      <c r="AC98">
        <f t="shared" si="19"/>
        <v>0.1143144485417365</v>
      </c>
      <c r="AD98">
        <f t="shared" si="26"/>
        <v>0.40201541882020037</v>
      </c>
      <c r="AK98" t="s">
        <v>68</v>
      </c>
      <c r="AL98">
        <v>68.94</v>
      </c>
      <c r="AM98">
        <v>173.53</v>
      </c>
      <c r="AO98">
        <f t="shared" si="21"/>
        <v>0.19878563885955644</v>
      </c>
      <c r="AP98">
        <f t="shared" si="28"/>
        <v>0.44863929526506219</v>
      </c>
    </row>
    <row r="99" spans="7:42" x14ac:dyDescent="0.25">
      <c r="G99" t="s">
        <v>63</v>
      </c>
      <c r="H99">
        <v>9.06</v>
      </c>
      <c r="I99">
        <v>318.33</v>
      </c>
      <c r="K99">
        <f t="shared" si="17"/>
        <v>0.23464249748237664</v>
      </c>
      <c r="L99">
        <f t="shared" si="24"/>
        <v>0.85793524664236065</v>
      </c>
      <c r="Y99" t="s">
        <v>66</v>
      </c>
      <c r="Z99">
        <v>32</v>
      </c>
      <c r="AA99">
        <v>61.8</v>
      </c>
      <c r="AC99">
        <f t="shared" si="19"/>
        <v>9.3865236339255795E-2</v>
      </c>
      <c r="AD99">
        <f t="shared" si="26"/>
        <v>0.16726821239857939</v>
      </c>
      <c r="AK99" t="s">
        <v>68</v>
      </c>
      <c r="AL99">
        <v>80.39</v>
      </c>
      <c r="AM99">
        <v>100.66</v>
      </c>
      <c r="AO99">
        <f t="shared" si="21"/>
        <v>0.2995424146427314</v>
      </c>
      <c r="AP99">
        <f t="shared" si="28"/>
        <v>0.21938021079125372</v>
      </c>
    </row>
    <row r="100" spans="7:42" x14ac:dyDescent="0.25">
      <c r="G100" t="s">
        <v>63</v>
      </c>
      <c r="H100">
        <v>16.43</v>
      </c>
      <c r="I100">
        <v>319.79000000000002</v>
      </c>
      <c r="K100">
        <f t="shared" si="17"/>
        <v>0.97683786505538772</v>
      </c>
      <c r="L100">
        <f t="shared" si="24"/>
        <v>0.86248480882490419</v>
      </c>
      <c r="Y100" t="s">
        <v>66</v>
      </c>
      <c r="Z100">
        <v>34.799999999999997</v>
      </c>
      <c r="AA100">
        <v>75.67</v>
      </c>
      <c r="AC100">
        <f t="shared" si="19"/>
        <v>0.14079785450888363</v>
      </c>
      <c r="AD100">
        <f t="shared" si="26"/>
        <v>0.20731672104640084</v>
      </c>
      <c r="AK100" t="s">
        <v>68</v>
      </c>
      <c r="AL100">
        <v>54.5</v>
      </c>
      <c r="AM100">
        <v>148.93</v>
      </c>
      <c r="AO100">
        <f t="shared" si="21"/>
        <v>7.1717705033438911E-2</v>
      </c>
      <c r="AP100">
        <f t="shared" si="28"/>
        <v>0.37124429762466576</v>
      </c>
    </row>
    <row r="101" spans="7:42" x14ac:dyDescent="0.25">
      <c r="G101" t="s">
        <v>63</v>
      </c>
      <c r="H101">
        <v>8.4</v>
      </c>
      <c r="I101">
        <v>324.3</v>
      </c>
      <c r="K101">
        <f t="shared" si="17"/>
        <v>0.16817724068479356</v>
      </c>
      <c r="L101">
        <f t="shared" si="24"/>
        <v>0.87653859337508955</v>
      </c>
      <c r="Y101" t="s">
        <v>66</v>
      </c>
      <c r="Z101">
        <v>33.47</v>
      </c>
      <c r="AA101">
        <v>87.26</v>
      </c>
      <c r="AC101">
        <f t="shared" si="19"/>
        <v>0.11850486087831043</v>
      </c>
      <c r="AD101">
        <f t="shared" si="26"/>
        <v>0.24078191320416945</v>
      </c>
      <c r="AK101" t="s">
        <v>68</v>
      </c>
      <c r="AL101">
        <v>62.39</v>
      </c>
      <c r="AM101">
        <v>136.36000000000001</v>
      </c>
      <c r="AO101">
        <f t="shared" si="21"/>
        <v>0.141147483280535</v>
      </c>
      <c r="AP101">
        <f t="shared" si="28"/>
        <v>0.3316973415132925</v>
      </c>
    </row>
    <row r="102" spans="7:42" x14ac:dyDescent="0.25">
      <c r="G102" t="s">
        <v>63</v>
      </c>
      <c r="H102">
        <v>9.44</v>
      </c>
      <c r="I102">
        <v>329.81</v>
      </c>
      <c r="K102">
        <f t="shared" si="17"/>
        <v>0.27291037260825773</v>
      </c>
      <c r="L102">
        <f t="shared" si="24"/>
        <v>0.89370851640646909</v>
      </c>
      <c r="Y102" t="s">
        <v>66</v>
      </c>
      <c r="Z102">
        <v>39.67</v>
      </c>
      <c r="AA102">
        <v>54.41</v>
      </c>
      <c r="AC102">
        <f t="shared" si="19"/>
        <v>0.22242708682534365</v>
      </c>
      <c r="AD102">
        <f t="shared" si="26"/>
        <v>0.14593018219617129</v>
      </c>
      <c r="AK102" t="s">
        <v>68</v>
      </c>
      <c r="AL102">
        <v>68.61</v>
      </c>
      <c r="AM102">
        <v>153.93</v>
      </c>
      <c r="AO102">
        <f t="shared" si="21"/>
        <v>0.19588173178458285</v>
      </c>
      <c r="AP102">
        <f t="shared" si="28"/>
        <v>0.38697498820198212</v>
      </c>
    </row>
    <row r="103" spans="7:42" x14ac:dyDescent="0.25">
      <c r="G103" t="s">
        <v>63</v>
      </c>
      <c r="H103">
        <v>8.24</v>
      </c>
      <c r="I103">
        <v>329.81</v>
      </c>
      <c r="K103">
        <f t="shared" si="17"/>
        <v>0.15206445115810674</v>
      </c>
      <c r="L103">
        <f t="shared" si="24"/>
        <v>0.89370851640646909</v>
      </c>
      <c r="Y103" t="s">
        <v>66</v>
      </c>
      <c r="Z103">
        <v>35.020000000000003</v>
      </c>
      <c r="AA103">
        <v>311.16000000000003</v>
      </c>
      <c r="AC103">
        <f t="shared" si="19"/>
        <v>0.14448541736506879</v>
      </c>
      <c r="AD103">
        <f t="shared" si="26"/>
        <v>0.88727514220541115</v>
      </c>
      <c r="AK103" t="s">
        <v>68</v>
      </c>
      <c r="AL103">
        <v>127.59</v>
      </c>
      <c r="AM103">
        <v>61.47</v>
      </c>
      <c r="AO103">
        <f t="shared" si="21"/>
        <v>0.71488912354804646</v>
      </c>
      <c r="AP103">
        <f t="shared" si="28"/>
        <v>9.608305804624824E-2</v>
      </c>
    </row>
    <row r="104" spans="7:42" x14ac:dyDescent="0.25">
      <c r="G104" t="s">
        <v>63</v>
      </c>
      <c r="H104">
        <v>15.22</v>
      </c>
      <c r="I104">
        <v>330.17</v>
      </c>
      <c r="K104">
        <f t="shared" si="17"/>
        <v>0.85498489425981883</v>
      </c>
      <c r="L104">
        <f t="shared" si="24"/>
        <v>0.89483032625969894</v>
      </c>
      <c r="Y104" t="s">
        <v>66</v>
      </c>
      <c r="Z104">
        <v>54.63</v>
      </c>
      <c r="AA104">
        <v>348.63</v>
      </c>
      <c r="AC104">
        <f t="shared" si="19"/>
        <v>0.47318136104592695</v>
      </c>
      <c r="AD104">
        <f t="shared" si="26"/>
        <v>0.99546675136430574</v>
      </c>
      <c r="AK104" t="s">
        <v>68</v>
      </c>
      <c r="AL104">
        <v>58.99</v>
      </c>
      <c r="AM104">
        <v>68.22</v>
      </c>
      <c r="AO104">
        <f t="shared" si="21"/>
        <v>0.11122844068989791</v>
      </c>
      <c r="AP104">
        <f t="shared" si="28"/>
        <v>0.1173194903256253</v>
      </c>
    </row>
    <row r="105" spans="7:42" x14ac:dyDescent="0.25">
      <c r="G105" t="s">
        <v>63</v>
      </c>
      <c r="H105">
        <v>7.28</v>
      </c>
      <c r="I105">
        <v>334.31</v>
      </c>
      <c r="K105">
        <f t="shared" si="17"/>
        <v>5.5387713997985887E-2</v>
      </c>
      <c r="L105">
        <f t="shared" si="24"/>
        <v>0.90773113957184248</v>
      </c>
      <c r="Y105" t="s">
        <v>66</v>
      </c>
      <c r="Z105">
        <v>32.82</v>
      </c>
      <c r="AA105">
        <v>111.59</v>
      </c>
      <c r="AC105">
        <f t="shared" si="19"/>
        <v>0.10760978880321825</v>
      </c>
      <c r="AD105">
        <f t="shared" si="26"/>
        <v>0.31103282995986486</v>
      </c>
      <c r="AK105" t="s">
        <v>68</v>
      </c>
      <c r="AL105">
        <v>57.99</v>
      </c>
      <c r="AM105">
        <v>144.57</v>
      </c>
      <c r="AO105">
        <f t="shared" si="21"/>
        <v>0.10242872228088701</v>
      </c>
      <c r="AP105">
        <f t="shared" si="28"/>
        <v>0.35752713544124587</v>
      </c>
    </row>
    <row r="106" spans="7:42" x14ac:dyDescent="0.25">
      <c r="G106" t="s">
        <v>63</v>
      </c>
      <c r="H106">
        <v>10.27</v>
      </c>
      <c r="I106">
        <v>339.07</v>
      </c>
      <c r="K106">
        <f t="shared" si="17"/>
        <v>0.35649546827794554</v>
      </c>
      <c r="L106">
        <f t="shared" si="24"/>
        <v>0.92256395874232644</v>
      </c>
      <c r="Y106" t="s">
        <v>66</v>
      </c>
      <c r="Z106">
        <v>44.37</v>
      </c>
      <c r="AA106">
        <v>19.920000000000002</v>
      </c>
      <c r="AC106">
        <f t="shared" si="19"/>
        <v>0.30120683875293325</v>
      </c>
      <c r="AD106">
        <f t="shared" si="26"/>
        <v>4.634308318655618E-2</v>
      </c>
      <c r="AK106" t="s">
        <v>68</v>
      </c>
      <c r="AL106">
        <v>48.44</v>
      </c>
      <c r="AM106">
        <v>49.72</v>
      </c>
      <c r="AO106">
        <f t="shared" si="21"/>
        <v>1.839141147483277E-2</v>
      </c>
      <c r="AP106">
        <f t="shared" si="28"/>
        <v>5.9115935189554825E-2</v>
      </c>
    </row>
    <row r="107" spans="7:42" x14ac:dyDescent="0.25">
      <c r="G107" t="s">
        <v>63</v>
      </c>
      <c r="H107">
        <v>8.06</v>
      </c>
      <c r="I107">
        <v>342.73</v>
      </c>
      <c r="K107">
        <f t="shared" si="17"/>
        <v>0.13393756294058409</v>
      </c>
      <c r="L107">
        <f t="shared" si="24"/>
        <v>0.93396902558349693</v>
      </c>
      <c r="Y107" t="s">
        <v>66</v>
      </c>
      <c r="Z107">
        <v>39.880000000000003</v>
      </c>
      <c r="AA107">
        <v>174.56</v>
      </c>
      <c r="AC107">
        <f t="shared" si="19"/>
        <v>0.22594703318806575</v>
      </c>
      <c r="AD107">
        <f t="shared" si="26"/>
        <v>0.49285363670487686</v>
      </c>
    </row>
    <row r="108" spans="7:42" x14ac:dyDescent="0.25">
      <c r="G108" t="s">
        <v>63</v>
      </c>
      <c r="H108">
        <v>10.39</v>
      </c>
      <c r="I108">
        <v>344.43</v>
      </c>
      <c r="K108">
        <f t="shared" si="17"/>
        <v>0.36858006042296076</v>
      </c>
      <c r="L108">
        <f t="shared" si="24"/>
        <v>0.93926646100152689</v>
      </c>
      <c r="Y108" t="s">
        <v>66</v>
      </c>
      <c r="Z108">
        <v>26.4</v>
      </c>
      <c r="AA108">
        <v>286.42</v>
      </c>
      <c r="AC108">
        <f t="shared" si="19"/>
        <v>0</v>
      </c>
      <c r="AD108">
        <f t="shared" si="26"/>
        <v>0.81584038344931142</v>
      </c>
    </row>
    <row r="109" spans="7:42" x14ac:dyDescent="0.25">
      <c r="G109" t="s">
        <v>63</v>
      </c>
      <c r="H109">
        <v>10.24</v>
      </c>
      <c r="I109">
        <v>350.45</v>
      </c>
      <c r="K109">
        <f t="shared" si="17"/>
        <v>0.35347432024169184</v>
      </c>
      <c r="L109">
        <f t="shared" si="24"/>
        <v>0.95802561465831537</v>
      </c>
      <c r="Y109" t="s">
        <v>66</v>
      </c>
      <c r="Z109">
        <v>36.67</v>
      </c>
      <c r="AA109">
        <v>76.67</v>
      </c>
      <c r="AC109">
        <f t="shared" si="19"/>
        <v>0.17214213878645662</v>
      </c>
      <c r="AD109">
        <f t="shared" si="26"/>
        <v>0.21020414055958189</v>
      </c>
    </row>
    <row r="110" spans="7:42" x14ac:dyDescent="0.25">
      <c r="G110" t="s">
        <v>63</v>
      </c>
      <c r="H110">
        <v>9.7200000000000006</v>
      </c>
      <c r="I110">
        <v>351.85</v>
      </c>
      <c r="K110">
        <f t="shared" si="17"/>
        <v>0.30110775427995973</v>
      </c>
      <c r="L110">
        <f t="shared" si="24"/>
        <v>0.96238820853198714</v>
      </c>
      <c r="Y110" t="s">
        <v>66</v>
      </c>
      <c r="Z110">
        <v>43.03</v>
      </c>
      <c r="AA110">
        <v>154.53</v>
      </c>
      <c r="AC110">
        <f t="shared" si="19"/>
        <v>0.27874622862889709</v>
      </c>
      <c r="AD110">
        <f t="shared" si="26"/>
        <v>0.43501862385586004</v>
      </c>
    </row>
    <row r="111" spans="7:42" x14ac:dyDescent="0.25">
      <c r="G111" t="s">
        <v>63</v>
      </c>
      <c r="H111">
        <v>8.86</v>
      </c>
      <c r="I111">
        <v>355.29</v>
      </c>
      <c r="K111">
        <f t="shared" si="17"/>
        <v>0.21450151057401803</v>
      </c>
      <c r="L111">
        <f t="shared" si="24"/>
        <v>0.97310772490729491</v>
      </c>
      <c r="Y111" t="s">
        <v>66</v>
      </c>
      <c r="Z111">
        <v>27.78</v>
      </c>
      <c r="AA111">
        <v>297.5</v>
      </c>
      <c r="AC111">
        <f t="shared" si="19"/>
        <v>2.3131076097888073E-2</v>
      </c>
      <c r="AD111">
        <f t="shared" si="26"/>
        <v>0.84783299165535764</v>
      </c>
    </row>
    <row r="112" spans="7:42" x14ac:dyDescent="0.25">
      <c r="G112" t="s">
        <v>63</v>
      </c>
      <c r="H112">
        <v>7.57</v>
      </c>
      <c r="I112">
        <v>356.6</v>
      </c>
      <c r="K112">
        <f t="shared" si="17"/>
        <v>8.459214501510573E-2</v>
      </c>
      <c r="L112">
        <f t="shared" si="24"/>
        <v>0.97718986631765914</v>
      </c>
      <c r="Y112" t="s">
        <v>66</v>
      </c>
      <c r="Z112">
        <v>46.08</v>
      </c>
      <c r="AA112">
        <v>44.48</v>
      </c>
      <c r="AC112">
        <f t="shared" si="19"/>
        <v>0.32986925913509885</v>
      </c>
      <c r="AD112">
        <f t="shared" si="26"/>
        <v>0.11725810643028325</v>
      </c>
    </row>
    <row r="113" spans="7:30" x14ac:dyDescent="0.25">
      <c r="G113" t="s">
        <v>63</v>
      </c>
      <c r="H113">
        <v>9.4</v>
      </c>
      <c r="I113">
        <v>360.53</v>
      </c>
      <c r="K113">
        <f t="shared" si="17"/>
        <v>0.26888217522658608</v>
      </c>
      <c r="L113">
        <f t="shared" si="24"/>
        <v>0.98943629054875182</v>
      </c>
      <c r="Y113" t="s">
        <v>66</v>
      </c>
      <c r="Z113">
        <v>35.299999999999997</v>
      </c>
      <c r="AA113">
        <v>252.7</v>
      </c>
      <c r="AC113">
        <f t="shared" si="19"/>
        <v>0.14917867918203148</v>
      </c>
      <c r="AD113">
        <f t="shared" si="26"/>
        <v>0.7184765974648456</v>
      </c>
    </row>
    <row r="114" spans="7:30" x14ac:dyDescent="0.25">
      <c r="G114" t="s">
        <v>63</v>
      </c>
      <c r="H114">
        <v>10.3</v>
      </c>
      <c r="I114">
        <v>363.92</v>
      </c>
      <c r="K114">
        <f t="shared" si="17"/>
        <v>0.35951661631419946</v>
      </c>
      <c r="L114">
        <f t="shared" si="24"/>
        <v>1</v>
      </c>
      <c r="Y114" t="s">
        <v>66</v>
      </c>
      <c r="Z114">
        <v>33.4</v>
      </c>
      <c r="AA114">
        <v>281.74</v>
      </c>
      <c r="AC114">
        <f t="shared" si="19"/>
        <v>0.11733154542406972</v>
      </c>
      <c r="AD114">
        <f t="shared" si="26"/>
        <v>0.80232726012762401</v>
      </c>
    </row>
    <row r="115" spans="7:30" x14ac:dyDescent="0.25">
      <c r="Y115" t="s">
        <v>66</v>
      </c>
      <c r="Z115">
        <v>32.369999999999997</v>
      </c>
      <c r="AA115">
        <v>275.45999999999998</v>
      </c>
      <c r="AC115">
        <f t="shared" si="19"/>
        <v>0.10006704659738516</v>
      </c>
      <c r="AD115">
        <f t="shared" si="26"/>
        <v>0.78419426558484684</v>
      </c>
    </row>
    <row r="116" spans="7:30" x14ac:dyDescent="0.25">
      <c r="Y116" t="s">
        <v>66</v>
      </c>
      <c r="Z116">
        <v>42.89</v>
      </c>
      <c r="AA116">
        <v>163.41999999999999</v>
      </c>
      <c r="AC116">
        <f t="shared" si="19"/>
        <v>0.27639959772041572</v>
      </c>
      <c r="AD116">
        <f t="shared" si="26"/>
        <v>0.46068778332803972</v>
      </c>
    </row>
    <row r="117" spans="7:30" x14ac:dyDescent="0.25">
      <c r="Y117" t="s">
        <v>66</v>
      </c>
      <c r="Z117">
        <v>34.08</v>
      </c>
      <c r="AA117">
        <v>188.42</v>
      </c>
      <c r="AC117">
        <f t="shared" si="19"/>
        <v>0.12872946697955079</v>
      </c>
      <c r="AD117">
        <f t="shared" si="26"/>
        <v>0.53287327115756644</v>
      </c>
    </row>
    <row r="118" spans="7:30" x14ac:dyDescent="0.25">
      <c r="Y118" t="s">
        <v>66</v>
      </c>
      <c r="Z118">
        <v>33.619999999999997</v>
      </c>
      <c r="AA118">
        <v>193.72</v>
      </c>
      <c r="AC118">
        <f t="shared" si="19"/>
        <v>0.12101910828025475</v>
      </c>
      <c r="AD118">
        <f t="shared" si="26"/>
        <v>0.54817659457742618</v>
      </c>
    </row>
    <row r="119" spans="7:30" x14ac:dyDescent="0.25">
      <c r="Y119" t="s">
        <v>66</v>
      </c>
      <c r="Z119">
        <v>49.07</v>
      </c>
      <c r="AA119">
        <v>200.61</v>
      </c>
      <c r="AC119">
        <f t="shared" si="19"/>
        <v>0.37998659068052298</v>
      </c>
      <c r="AD119">
        <f t="shared" si="26"/>
        <v>0.56807091502324381</v>
      </c>
    </row>
    <row r="120" spans="7:30" x14ac:dyDescent="0.25">
      <c r="Y120" t="s">
        <v>66</v>
      </c>
      <c r="Z120">
        <v>44.8</v>
      </c>
      <c r="AA120">
        <v>219.55</v>
      </c>
      <c r="AC120">
        <f t="shared" si="19"/>
        <v>0.30841434797184036</v>
      </c>
      <c r="AD120">
        <f t="shared" si="26"/>
        <v>0.62275864060289321</v>
      </c>
    </row>
    <row r="121" spans="7:30" x14ac:dyDescent="0.25">
      <c r="Y121" t="s">
        <v>66</v>
      </c>
      <c r="Z121">
        <v>28.2</v>
      </c>
      <c r="AA121">
        <v>100.97</v>
      </c>
      <c r="AC121">
        <f t="shared" si="19"/>
        <v>3.0170968823332225E-2</v>
      </c>
      <c r="AD121">
        <f t="shared" si="26"/>
        <v>0.28036843472988188</v>
      </c>
    </row>
    <row r="122" spans="7:30" x14ac:dyDescent="0.25">
      <c r="Y122" t="s">
        <v>66</v>
      </c>
      <c r="Z122">
        <v>32.67</v>
      </c>
      <c r="AA122">
        <v>58.78</v>
      </c>
      <c r="AC122">
        <f t="shared" si="19"/>
        <v>0.10509554140127393</v>
      </c>
      <c r="AD122">
        <f t="shared" si="26"/>
        <v>0.15854820546877257</v>
      </c>
    </row>
    <row r="123" spans="7:30" x14ac:dyDescent="0.25">
      <c r="Y123" t="s">
        <v>66</v>
      </c>
      <c r="Z123">
        <v>28.18</v>
      </c>
      <c r="AA123">
        <v>322.93</v>
      </c>
      <c r="AC123">
        <f t="shared" si="19"/>
        <v>2.9835735836406321E-2</v>
      </c>
      <c r="AD123">
        <f t="shared" si="26"/>
        <v>0.92126006987555231</v>
      </c>
    </row>
    <row r="124" spans="7:30" x14ac:dyDescent="0.25">
      <c r="Y124" t="s">
        <v>66</v>
      </c>
      <c r="Z124">
        <v>42.63</v>
      </c>
      <c r="AA124">
        <v>76.44</v>
      </c>
      <c r="AC124">
        <f t="shared" si="19"/>
        <v>0.27204156889037884</v>
      </c>
      <c r="AD124">
        <f t="shared" si="26"/>
        <v>0.20954003407155025</v>
      </c>
    </row>
    <row r="125" spans="7:30" x14ac:dyDescent="0.25">
      <c r="Y125" t="s">
        <v>66</v>
      </c>
      <c r="Z125">
        <v>27.52</v>
      </c>
      <c r="AA125">
        <v>329.26</v>
      </c>
      <c r="AC125">
        <f t="shared" si="19"/>
        <v>1.8773047267851173E-2</v>
      </c>
      <c r="AD125">
        <f t="shared" si="26"/>
        <v>0.93953743539398837</v>
      </c>
    </row>
    <row r="126" spans="7:30" x14ac:dyDescent="0.25">
      <c r="Y126" t="s">
        <v>66</v>
      </c>
      <c r="Z126">
        <v>37.89</v>
      </c>
      <c r="AA126">
        <v>49.41</v>
      </c>
      <c r="AC126">
        <f t="shared" si="19"/>
        <v>0.19259135098893734</v>
      </c>
      <c r="AD126">
        <f t="shared" si="26"/>
        <v>0.13149308463026593</v>
      </c>
    </row>
    <row r="127" spans="7:30" x14ac:dyDescent="0.25">
      <c r="Y127" t="s">
        <v>66</v>
      </c>
      <c r="Z127">
        <v>26.94</v>
      </c>
      <c r="AA127">
        <v>265.26</v>
      </c>
      <c r="AC127">
        <f t="shared" si="19"/>
        <v>9.051290646999709E-3</v>
      </c>
      <c r="AD127">
        <f t="shared" si="26"/>
        <v>0.75474258655039994</v>
      </c>
    </row>
    <row r="128" spans="7:30" x14ac:dyDescent="0.25">
      <c r="Y128" t="s">
        <v>66</v>
      </c>
      <c r="Z128">
        <v>33.85</v>
      </c>
      <c r="AA128">
        <v>169.75</v>
      </c>
      <c r="AC128">
        <f t="shared" si="19"/>
        <v>0.12487428762990282</v>
      </c>
      <c r="AD128">
        <f t="shared" si="26"/>
        <v>0.4789651488464759</v>
      </c>
    </row>
    <row r="129" spans="25:30" x14ac:dyDescent="0.25">
      <c r="Y129" t="s">
        <v>66</v>
      </c>
      <c r="Z129">
        <v>31.18</v>
      </c>
      <c r="AA129">
        <v>301.69</v>
      </c>
      <c r="AC129">
        <f t="shared" si="19"/>
        <v>8.012068387529335E-2</v>
      </c>
      <c r="AD129">
        <f t="shared" si="26"/>
        <v>0.85993127941558634</v>
      </c>
    </row>
    <row r="130" spans="25:30" x14ac:dyDescent="0.25">
      <c r="Y130" t="s">
        <v>66</v>
      </c>
      <c r="Z130">
        <v>30.69</v>
      </c>
      <c r="AA130">
        <v>332.19</v>
      </c>
      <c r="AC130">
        <f t="shared" ref="AC130:AC178" si="30">(Z130-AB$3)/(AB$5-AB$3)</f>
        <v>7.1907475695608486E-2</v>
      </c>
      <c r="AD130">
        <f t="shared" si="26"/>
        <v>0.94799757456760891</v>
      </c>
    </row>
    <row r="131" spans="25:30" x14ac:dyDescent="0.25">
      <c r="Y131" t="s">
        <v>66</v>
      </c>
      <c r="Z131">
        <v>29.03</v>
      </c>
      <c r="AA131">
        <v>123.99</v>
      </c>
      <c r="AC131">
        <f t="shared" si="30"/>
        <v>4.4083137780757668E-2</v>
      </c>
      <c r="AD131">
        <f t="shared" ref="AD131:AD178" si="31">(AA131-MIN(AA:AA))/(MAX(AA:AA)-MIN(AA:AA))</f>
        <v>0.34683683192331011</v>
      </c>
    </row>
    <row r="132" spans="25:30" x14ac:dyDescent="0.25">
      <c r="Y132" t="s">
        <v>66</v>
      </c>
      <c r="Z132">
        <v>40.44</v>
      </c>
      <c r="AA132">
        <v>155.86000000000001</v>
      </c>
      <c r="AC132">
        <f t="shared" si="30"/>
        <v>0.23533355682199125</v>
      </c>
      <c r="AD132">
        <f t="shared" si="31"/>
        <v>0.43885889180839088</v>
      </c>
    </row>
    <row r="133" spans="25:30" x14ac:dyDescent="0.25">
      <c r="Y133" t="s">
        <v>66</v>
      </c>
      <c r="Z133">
        <v>57.7</v>
      </c>
      <c r="AA133">
        <v>110.96</v>
      </c>
      <c r="AC133">
        <f t="shared" si="30"/>
        <v>0.52463962453905466</v>
      </c>
      <c r="AD133">
        <f t="shared" si="31"/>
        <v>0.30921375566656079</v>
      </c>
    </row>
    <row r="134" spans="25:30" x14ac:dyDescent="0.25">
      <c r="Y134" t="s">
        <v>66</v>
      </c>
      <c r="Z134">
        <v>29.41</v>
      </c>
      <c r="AA134">
        <v>334.74</v>
      </c>
      <c r="AC134">
        <f t="shared" si="30"/>
        <v>5.045256453235001E-2</v>
      </c>
      <c r="AD134">
        <f t="shared" si="31"/>
        <v>0.95536049432622072</v>
      </c>
    </row>
    <row r="135" spans="25:30" x14ac:dyDescent="0.25">
      <c r="Y135" t="s">
        <v>66</v>
      </c>
      <c r="Z135">
        <v>30.29</v>
      </c>
      <c r="AA135">
        <v>133.46</v>
      </c>
      <c r="AC135">
        <f t="shared" si="30"/>
        <v>6.5202815957090182E-2</v>
      </c>
      <c r="AD135">
        <f t="shared" si="31"/>
        <v>0.37418069471313492</v>
      </c>
    </row>
    <row r="136" spans="25:30" x14ac:dyDescent="0.25">
      <c r="Y136" t="s">
        <v>66</v>
      </c>
      <c r="Z136">
        <v>43.66</v>
      </c>
      <c r="AA136">
        <v>28.69</v>
      </c>
      <c r="AC136">
        <f t="shared" si="30"/>
        <v>0.2893060677170633</v>
      </c>
      <c r="AD136">
        <f t="shared" si="31"/>
        <v>7.1665752317154163E-2</v>
      </c>
    </row>
    <row r="137" spans="25:30" x14ac:dyDescent="0.25">
      <c r="Y137" t="s">
        <v>66</v>
      </c>
      <c r="Z137">
        <v>27.48</v>
      </c>
      <c r="AA137">
        <v>328.92</v>
      </c>
      <c r="AC137">
        <f t="shared" si="30"/>
        <v>1.8102581293999359E-2</v>
      </c>
      <c r="AD137">
        <f t="shared" si="31"/>
        <v>0.93855571275950689</v>
      </c>
    </row>
    <row r="138" spans="25:30" x14ac:dyDescent="0.25">
      <c r="Y138" t="s">
        <v>66</v>
      </c>
      <c r="Z138">
        <v>30.52</v>
      </c>
      <c r="AA138">
        <v>9.91</v>
      </c>
      <c r="AC138">
        <f t="shared" si="30"/>
        <v>6.9057995306738201E-2</v>
      </c>
      <c r="AD138">
        <f t="shared" si="31"/>
        <v>1.7440013859613666E-2</v>
      </c>
    </row>
    <row r="139" spans="25:30" x14ac:dyDescent="0.25">
      <c r="Y139" t="s">
        <v>66</v>
      </c>
      <c r="Z139">
        <v>45.47</v>
      </c>
      <c r="AA139">
        <v>38.47</v>
      </c>
      <c r="AC139">
        <f t="shared" si="30"/>
        <v>0.31964465303385853</v>
      </c>
      <c r="AD139">
        <f t="shared" si="31"/>
        <v>9.9904715156065027E-2</v>
      </c>
    </row>
    <row r="140" spans="25:30" x14ac:dyDescent="0.25">
      <c r="Y140" t="s">
        <v>66</v>
      </c>
      <c r="Z140">
        <v>27.42</v>
      </c>
      <c r="AA140">
        <v>319.69</v>
      </c>
      <c r="AC140">
        <f t="shared" si="30"/>
        <v>1.7096882333221642E-2</v>
      </c>
      <c r="AD140">
        <f t="shared" si="31"/>
        <v>0.91190483065284555</v>
      </c>
    </row>
    <row r="141" spans="25:30" x14ac:dyDescent="0.25">
      <c r="Y141" t="s">
        <v>66</v>
      </c>
      <c r="Z141">
        <v>51.69</v>
      </c>
      <c r="AA141">
        <v>76.98</v>
      </c>
      <c r="AC141">
        <f t="shared" si="30"/>
        <v>0.42390211196781757</v>
      </c>
      <c r="AD141">
        <f t="shared" si="31"/>
        <v>0.21109924060866805</v>
      </c>
    </row>
    <row r="142" spans="25:30" x14ac:dyDescent="0.25">
      <c r="Y142" t="s">
        <v>66</v>
      </c>
      <c r="Z142">
        <v>31.01</v>
      </c>
      <c r="AA142">
        <v>99.27</v>
      </c>
      <c r="AC142">
        <f t="shared" si="30"/>
        <v>7.7271203486423107E-2</v>
      </c>
      <c r="AD142">
        <f t="shared" si="31"/>
        <v>0.27545982155747406</v>
      </c>
    </row>
    <row r="143" spans="25:30" x14ac:dyDescent="0.25">
      <c r="Y143" t="s">
        <v>66</v>
      </c>
      <c r="Z143">
        <v>43.13</v>
      </c>
      <c r="AA143">
        <v>52.58</v>
      </c>
      <c r="AC143">
        <f t="shared" si="30"/>
        <v>0.28042239356352672</v>
      </c>
      <c r="AD143">
        <f t="shared" si="31"/>
        <v>0.14064620448704993</v>
      </c>
    </row>
    <row r="144" spans="25:30" x14ac:dyDescent="0.25">
      <c r="Y144" t="s">
        <v>66</v>
      </c>
      <c r="Z144">
        <v>29.77</v>
      </c>
      <c r="AA144">
        <v>168.62</v>
      </c>
      <c r="AC144">
        <f t="shared" si="30"/>
        <v>5.6486758297016437E-2</v>
      </c>
      <c r="AD144">
        <f t="shared" si="31"/>
        <v>0.47570236479658129</v>
      </c>
    </row>
    <row r="145" spans="25:30" x14ac:dyDescent="0.25">
      <c r="Y145" t="s">
        <v>66</v>
      </c>
      <c r="Z145">
        <v>29</v>
      </c>
      <c r="AA145">
        <v>198.3</v>
      </c>
      <c r="AC145">
        <f t="shared" si="30"/>
        <v>4.358028830036878E-2</v>
      </c>
      <c r="AD145">
        <f t="shared" si="31"/>
        <v>0.56140097594779548</v>
      </c>
    </row>
    <row r="146" spans="25:30" x14ac:dyDescent="0.25">
      <c r="Y146" t="s">
        <v>66</v>
      </c>
      <c r="Z146">
        <v>26.86</v>
      </c>
      <c r="AA146">
        <v>305.41000000000003</v>
      </c>
      <c r="AC146">
        <f t="shared" si="30"/>
        <v>7.7103586992960244E-3</v>
      </c>
      <c r="AD146">
        <f t="shared" si="31"/>
        <v>0.87067248000461994</v>
      </c>
    </row>
    <row r="147" spans="25:30" x14ac:dyDescent="0.25">
      <c r="Y147" t="s">
        <v>66</v>
      </c>
      <c r="Z147">
        <v>39.01</v>
      </c>
      <c r="AA147">
        <v>178.53</v>
      </c>
      <c r="AC147">
        <f t="shared" si="30"/>
        <v>0.21136439825678843</v>
      </c>
      <c r="AD147">
        <f t="shared" si="31"/>
        <v>0.50431669217220576</v>
      </c>
    </row>
    <row r="148" spans="25:30" x14ac:dyDescent="0.25">
      <c r="Y148" t="s">
        <v>66</v>
      </c>
      <c r="Z148">
        <v>34.36</v>
      </c>
      <c r="AA148">
        <v>186.48</v>
      </c>
      <c r="AC148">
        <f t="shared" si="30"/>
        <v>0.1334227287965136</v>
      </c>
      <c r="AD148">
        <f t="shared" si="31"/>
        <v>0.5272716773019952</v>
      </c>
    </row>
    <row r="149" spans="25:30" x14ac:dyDescent="0.25">
      <c r="Y149" t="s">
        <v>66</v>
      </c>
      <c r="Z149">
        <v>32.08</v>
      </c>
      <c r="AA149">
        <v>141.76</v>
      </c>
      <c r="AC149">
        <f t="shared" si="30"/>
        <v>9.5206168286959422E-2</v>
      </c>
      <c r="AD149">
        <f t="shared" si="31"/>
        <v>0.39814627667253771</v>
      </c>
    </row>
    <row r="150" spans="25:30" x14ac:dyDescent="0.25">
      <c r="Y150" t="s">
        <v>66</v>
      </c>
      <c r="Z150">
        <v>26.54</v>
      </c>
      <c r="AA150">
        <v>192.28</v>
      </c>
      <c r="AC150">
        <f t="shared" si="30"/>
        <v>2.346630908481404E-3</v>
      </c>
      <c r="AD150">
        <f t="shared" si="31"/>
        <v>0.54401871047844541</v>
      </c>
    </row>
    <row r="151" spans="25:30" x14ac:dyDescent="0.25">
      <c r="Y151" t="s">
        <v>66</v>
      </c>
      <c r="Z151">
        <v>41.59</v>
      </c>
      <c r="AA151">
        <v>107.73</v>
      </c>
      <c r="AC151">
        <f t="shared" si="30"/>
        <v>0.2546094535702314</v>
      </c>
      <c r="AD151">
        <f t="shared" si="31"/>
        <v>0.29988739063898595</v>
      </c>
    </row>
    <row r="152" spans="25:30" x14ac:dyDescent="0.25">
      <c r="Y152" t="s">
        <v>66</v>
      </c>
      <c r="Z152">
        <v>29.02</v>
      </c>
      <c r="AA152">
        <v>81.23</v>
      </c>
      <c r="AC152">
        <f t="shared" si="30"/>
        <v>4.3915521287294687E-2</v>
      </c>
      <c r="AD152">
        <f t="shared" si="31"/>
        <v>0.22337077353968759</v>
      </c>
    </row>
    <row r="153" spans="25:30" x14ac:dyDescent="0.25">
      <c r="Y153" t="s">
        <v>66</v>
      </c>
      <c r="Z153">
        <v>33.119999999999997</v>
      </c>
      <c r="AA153">
        <v>19.52</v>
      </c>
      <c r="AC153">
        <f t="shared" si="30"/>
        <v>0.11263828360710691</v>
      </c>
      <c r="AD153">
        <f t="shared" si="31"/>
        <v>4.5188115381283742E-2</v>
      </c>
    </row>
    <row r="154" spans="25:30" x14ac:dyDescent="0.25">
      <c r="Y154" t="s">
        <v>66</v>
      </c>
      <c r="Z154">
        <v>41.51</v>
      </c>
      <c r="AA154">
        <v>183.35</v>
      </c>
      <c r="AC154">
        <f t="shared" si="30"/>
        <v>0.25326852162252761</v>
      </c>
      <c r="AD154">
        <f t="shared" si="31"/>
        <v>0.51823405422573843</v>
      </c>
    </row>
    <row r="155" spans="25:30" x14ac:dyDescent="0.25">
      <c r="Y155" t="s">
        <v>66</v>
      </c>
      <c r="Z155">
        <v>30.88</v>
      </c>
      <c r="AA155">
        <v>253.61</v>
      </c>
      <c r="AC155">
        <f t="shared" si="30"/>
        <v>7.5092189071404622E-2</v>
      </c>
      <c r="AD155">
        <f t="shared" si="31"/>
        <v>0.72110414922184052</v>
      </c>
    </row>
    <row r="156" spans="25:30" x14ac:dyDescent="0.25">
      <c r="Y156" t="s">
        <v>66</v>
      </c>
      <c r="Z156">
        <v>28.88</v>
      </c>
      <c r="AA156">
        <v>223.32</v>
      </c>
      <c r="AC156">
        <f t="shared" si="30"/>
        <v>4.1568890378813277E-2</v>
      </c>
      <c r="AD156">
        <f t="shared" si="31"/>
        <v>0.63364421216758582</v>
      </c>
    </row>
    <row r="157" spans="25:30" x14ac:dyDescent="0.25">
      <c r="Y157" t="s">
        <v>66</v>
      </c>
      <c r="Z157">
        <v>34.5</v>
      </c>
      <c r="AA157">
        <v>211.61</v>
      </c>
      <c r="AC157">
        <f t="shared" si="30"/>
        <v>0.13576935970499499</v>
      </c>
      <c r="AD157">
        <f t="shared" si="31"/>
        <v>0.59983252966823553</v>
      </c>
    </row>
    <row r="158" spans="25:30" x14ac:dyDescent="0.25">
      <c r="Y158" t="s">
        <v>66</v>
      </c>
      <c r="Z158">
        <v>57.39</v>
      </c>
      <c r="AA158">
        <v>70.63</v>
      </c>
      <c r="AC158">
        <f t="shared" si="30"/>
        <v>0.51944351324170301</v>
      </c>
      <c r="AD158">
        <f t="shared" si="31"/>
        <v>0.19276412669996823</v>
      </c>
    </row>
    <row r="159" spans="25:30" x14ac:dyDescent="0.25">
      <c r="Y159" t="s">
        <v>66</v>
      </c>
      <c r="Z159">
        <v>46.46</v>
      </c>
      <c r="AA159">
        <v>275.38</v>
      </c>
      <c r="AC159">
        <f t="shared" si="30"/>
        <v>0.33623868588669126</v>
      </c>
      <c r="AD159">
        <f t="shared" si="31"/>
        <v>0.78396327202379235</v>
      </c>
    </row>
    <row r="160" spans="25:30" x14ac:dyDescent="0.25">
      <c r="Y160" t="s">
        <v>66</v>
      </c>
      <c r="Z160">
        <v>30.69</v>
      </c>
      <c r="AA160">
        <v>144.30000000000001</v>
      </c>
      <c r="AC160">
        <f t="shared" si="30"/>
        <v>7.1907475695608486E-2</v>
      </c>
      <c r="AD160">
        <f t="shared" si="31"/>
        <v>0.40548032223601771</v>
      </c>
    </row>
    <row r="161" spans="25:30" x14ac:dyDescent="0.25">
      <c r="Y161" t="s">
        <v>66</v>
      </c>
      <c r="Z161">
        <v>30.5</v>
      </c>
      <c r="AA161">
        <v>86.85</v>
      </c>
      <c r="AC161">
        <f t="shared" si="30"/>
        <v>6.8722762319812294E-2</v>
      </c>
      <c r="AD161">
        <f t="shared" si="31"/>
        <v>0.23959807120376517</v>
      </c>
    </row>
    <row r="162" spans="25:30" x14ac:dyDescent="0.25">
      <c r="Y162" t="s">
        <v>66</v>
      </c>
      <c r="Z162">
        <v>39.49</v>
      </c>
      <c r="AA162">
        <v>43.2</v>
      </c>
      <c r="AC162">
        <f t="shared" si="30"/>
        <v>0.21940998994301045</v>
      </c>
      <c r="AD162">
        <f t="shared" si="31"/>
        <v>0.1135622094534115</v>
      </c>
    </row>
    <row r="163" spans="25:30" x14ac:dyDescent="0.25">
      <c r="Y163" t="s">
        <v>66</v>
      </c>
      <c r="Z163">
        <v>35.07</v>
      </c>
      <c r="AA163">
        <v>330.15</v>
      </c>
      <c r="AC163">
        <f t="shared" si="30"/>
        <v>0.14532349983238352</v>
      </c>
      <c r="AD163">
        <f t="shared" si="31"/>
        <v>0.94210723876071956</v>
      </c>
    </row>
    <row r="164" spans="25:30" x14ac:dyDescent="0.25">
      <c r="Y164" t="s">
        <v>66</v>
      </c>
      <c r="Z164">
        <v>32.78</v>
      </c>
      <c r="AA164">
        <v>145.66</v>
      </c>
      <c r="AC164">
        <f t="shared" si="30"/>
        <v>0.10693932282936644</v>
      </c>
      <c r="AD164">
        <f t="shared" si="31"/>
        <v>0.40940721277394393</v>
      </c>
    </row>
    <row r="165" spans="25:30" x14ac:dyDescent="0.25">
      <c r="Y165" t="s">
        <v>66</v>
      </c>
      <c r="Z165">
        <v>41.41</v>
      </c>
      <c r="AA165">
        <v>110.83</v>
      </c>
      <c r="AC165">
        <f t="shared" si="30"/>
        <v>0.25159235668789803</v>
      </c>
      <c r="AD165">
        <f t="shared" si="31"/>
        <v>0.30883839112984723</v>
      </c>
    </row>
    <row r="166" spans="25:30" x14ac:dyDescent="0.25">
      <c r="Y166" t="s">
        <v>66</v>
      </c>
      <c r="Z166">
        <v>86.04</v>
      </c>
      <c r="AA166">
        <v>7.13</v>
      </c>
      <c r="AC166">
        <f t="shared" si="30"/>
        <v>0.99966476701307416</v>
      </c>
      <c r="AD166">
        <f t="shared" si="31"/>
        <v>9.4129876129702885E-3</v>
      </c>
    </row>
    <row r="167" spans="25:30" x14ac:dyDescent="0.25">
      <c r="Y167" t="s">
        <v>66</v>
      </c>
      <c r="Z167">
        <v>27.41</v>
      </c>
      <c r="AA167">
        <v>236.03</v>
      </c>
      <c r="AC167">
        <f t="shared" si="30"/>
        <v>1.6929265839758657E-2</v>
      </c>
      <c r="AD167">
        <f t="shared" si="31"/>
        <v>0.67034331418011728</v>
      </c>
    </row>
    <row r="168" spans="25:30" x14ac:dyDescent="0.25">
      <c r="Y168" t="s">
        <v>66</v>
      </c>
      <c r="Z168">
        <v>28.39</v>
      </c>
      <c r="AA168">
        <v>58.27</v>
      </c>
      <c r="AC168">
        <f t="shared" si="30"/>
        <v>3.3355682199128427E-2</v>
      </c>
      <c r="AD168">
        <f t="shared" si="31"/>
        <v>0.15707562151705023</v>
      </c>
    </row>
    <row r="169" spans="25:30" x14ac:dyDescent="0.25">
      <c r="Y169" t="s">
        <v>66</v>
      </c>
      <c r="Z169">
        <v>30.31</v>
      </c>
      <c r="AA169">
        <v>348.55</v>
      </c>
      <c r="AC169">
        <f t="shared" si="30"/>
        <v>6.5538048944016089E-2</v>
      </c>
      <c r="AD169">
        <f t="shared" si="31"/>
        <v>0.99523575780325135</v>
      </c>
    </row>
    <row r="170" spans="25:30" x14ac:dyDescent="0.25">
      <c r="Y170" t="s">
        <v>66</v>
      </c>
      <c r="Z170">
        <v>31.05</v>
      </c>
      <c r="AA170">
        <v>299.02</v>
      </c>
      <c r="AC170">
        <f t="shared" si="30"/>
        <v>7.794166946027492E-2</v>
      </c>
      <c r="AD170">
        <f t="shared" si="31"/>
        <v>0.85222186931539279</v>
      </c>
    </row>
    <row r="171" spans="25:30" x14ac:dyDescent="0.25">
      <c r="Y171" t="s">
        <v>66</v>
      </c>
      <c r="Z171">
        <v>79.599999999999994</v>
      </c>
      <c r="AA171">
        <v>46.4</v>
      </c>
      <c r="AC171">
        <f t="shared" si="30"/>
        <v>0.89171974522292985</v>
      </c>
      <c r="AD171">
        <f t="shared" si="31"/>
        <v>0.12280195189559091</v>
      </c>
    </row>
    <row r="172" spans="25:30" x14ac:dyDescent="0.25">
      <c r="Y172" t="s">
        <v>66</v>
      </c>
      <c r="Z172">
        <v>50.77</v>
      </c>
      <c r="AA172">
        <v>25.57</v>
      </c>
      <c r="AC172">
        <f t="shared" si="30"/>
        <v>0.40848139456922566</v>
      </c>
      <c r="AD172">
        <f t="shared" si="31"/>
        <v>6.2657003436029216E-2</v>
      </c>
    </row>
    <row r="173" spans="25:30" x14ac:dyDescent="0.25">
      <c r="Y173" t="s">
        <v>66</v>
      </c>
      <c r="Z173">
        <v>29.8</v>
      </c>
      <c r="AA173">
        <v>335.55</v>
      </c>
      <c r="AC173">
        <f t="shared" si="30"/>
        <v>5.6989607777405332E-2</v>
      </c>
      <c r="AD173">
        <f t="shared" si="31"/>
        <v>0.95769930413189741</v>
      </c>
    </row>
    <row r="174" spans="25:30" x14ac:dyDescent="0.25">
      <c r="Y174" t="s">
        <v>66</v>
      </c>
      <c r="Z174">
        <v>27.5</v>
      </c>
      <c r="AA174">
        <v>79.19</v>
      </c>
      <c r="AC174">
        <f t="shared" si="30"/>
        <v>1.8437814280925266E-2</v>
      </c>
      <c r="AD174">
        <f t="shared" si="31"/>
        <v>0.21748043773279818</v>
      </c>
    </row>
    <row r="175" spans="25:30" x14ac:dyDescent="0.25">
      <c r="Y175" t="s">
        <v>66</v>
      </c>
      <c r="Z175">
        <v>28.7</v>
      </c>
      <c r="AA175">
        <v>146.55000000000001</v>
      </c>
      <c r="AC175">
        <f t="shared" si="30"/>
        <v>3.8551793496480066E-2</v>
      </c>
      <c r="AD175">
        <f t="shared" si="31"/>
        <v>0.41197701614067511</v>
      </c>
    </row>
    <row r="176" spans="25:30" x14ac:dyDescent="0.25">
      <c r="Y176" t="s">
        <v>66</v>
      </c>
      <c r="Z176">
        <v>38.29</v>
      </c>
      <c r="AA176">
        <v>350.2</v>
      </c>
      <c r="AC176">
        <f t="shared" si="30"/>
        <v>0.19929601072745559</v>
      </c>
      <c r="AD176">
        <f t="shared" si="31"/>
        <v>1</v>
      </c>
    </row>
    <row r="177" spans="25:30" x14ac:dyDescent="0.25">
      <c r="Y177" t="s">
        <v>66</v>
      </c>
      <c r="Z177">
        <v>31.96</v>
      </c>
      <c r="AA177">
        <v>74.319999999999993</v>
      </c>
      <c r="AC177">
        <f t="shared" si="30"/>
        <v>9.3194770365403995E-2</v>
      </c>
      <c r="AD177">
        <f t="shared" si="31"/>
        <v>0.20341870470360637</v>
      </c>
    </row>
    <row r="178" spans="25:30" x14ac:dyDescent="0.25">
      <c r="Y178" t="s">
        <v>66</v>
      </c>
      <c r="Z178">
        <v>30.14</v>
      </c>
      <c r="AA178">
        <v>178.67</v>
      </c>
      <c r="AC178">
        <f t="shared" si="30"/>
        <v>6.268856855514586E-2</v>
      </c>
      <c r="AD178">
        <f t="shared" si="31"/>
        <v>0.50472093090405101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DC50-3796-4328-B340-09D296521CE7}">
  <dimension ref="A1:AU119"/>
  <sheetViews>
    <sheetView zoomScale="70" zoomScaleNormal="70" workbookViewId="0">
      <selection activeCell="AO90" sqref="AO90:AO108"/>
    </sheetView>
  </sheetViews>
  <sheetFormatPr defaultRowHeight="15" x14ac:dyDescent="0.25"/>
  <cols>
    <col min="1" max="1" width="12.140625" customWidth="1"/>
    <col min="5" max="6" width="11.42578125" customWidth="1"/>
    <col min="7" max="7" width="12.7109375" customWidth="1"/>
    <col min="11" max="12" width="11.42578125" customWidth="1"/>
    <col min="13" max="13" width="12.5703125" customWidth="1"/>
    <col min="17" max="18" width="11.42578125" customWidth="1"/>
    <col min="19" max="19" width="10.7109375" customWidth="1"/>
    <col min="23" max="24" width="11.42578125" customWidth="1"/>
    <col min="29" max="30" width="11.42578125" customWidth="1"/>
    <col min="35" max="36" width="11.42578125" customWidth="1"/>
    <col min="37" max="37" width="15.7109375" customWidth="1"/>
    <col min="39" max="39" width="9.140625" customWidth="1"/>
    <col min="41" max="42" width="11.42578125" customWidth="1"/>
    <col min="47" max="47" width="11.42578125" customWidth="1"/>
    <col min="48" max="48" width="10.28515625" customWidth="1"/>
  </cols>
  <sheetData>
    <row r="1" spans="1:47" s="14" customFormat="1" x14ac:dyDescent="0.25">
      <c r="A1" s="18" t="s">
        <v>56</v>
      </c>
      <c r="B1" s="18" t="s">
        <v>50</v>
      </c>
      <c r="C1" s="18" t="s">
        <v>51</v>
      </c>
      <c r="D1" s="18" t="s">
        <v>50</v>
      </c>
      <c r="E1" s="18" t="s">
        <v>52</v>
      </c>
      <c r="F1" s="18" t="s">
        <v>53</v>
      </c>
      <c r="G1" s="19" t="s">
        <v>57</v>
      </c>
      <c r="H1" s="19" t="s">
        <v>50</v>
      </c>
      <c r="I1" s="19" t="s">
        <v>51</v>
      </c>
      <c r="J1" s="19" t="s">
        <v>50</v>
      </c>
      <c r="K1" s="19" t="s">
        <v>52</v>
      </c>
      <c r="L1" s="19" t="s">
        <v>53</v>
      </c>
      <c r="M1" s="20" t="s">
        <v>58</v>
      </c>
      <c r="N1" s="20" t="s">
        <v>50</v>
      </c>
      <c r="O1" s="20" t="s">
        <v>51</v>
      </c>
      <c r="P1" s="20" t="s">
        <v>50</v>
      </c>
      <c r="Q1" s="20" t="s">
        <v>52</v>
      </c>
      <c r="R1" s="20" t="s">
        <v>53</v>
      </c>
      <c r="S1" s="21" t="s">
        <v>59</v>
      </c>
      <c r="T1" s="21" t="s">
        <v>50</v>
      </c>
      <c r="U1" s="21" t="s">
        <v>51</v>
      </c>
      <c r="V1" s="21" t="s">
        <v>50</v>
      </c>
      <c r="W1" s="21" t="s">
        <v>52</v>
      </c>
      <c r="X1" s="21" t="s">
        <v>53</v>
      </c>
      <c r="Y1" s="22" t="s">
        <v>60</v>
      </c>
      <c r="Z1" s="22" t="s">
        <v>50</v>
      </c>
      <c r="AA1" s="22" t="s">
        <v>51</v>
      </c>
      <c r="AB1" s="22" t="s">
        <v>50</v>
      </c>
      <c r="AC1" s="22" t="s">
        <v>52</v>
      </c>
      <c r="AD1" s="22" t="s">
        <v>53</v>
      </c>
      <c r="AE1" s="23" t="s">
        <v>71</v>
      </c>
      <c r="AF1" s="23" t="s">
        <v>50</v>
      </c>
      <c r="AG1" s="23" t="s">
        <v>51</v>
      </c>
      <c r="AH1" s="23" t="s">
        <v>50</v>
      </c>
      <c r="AI1" s="23" t="s">
        <v>52</v>
      </c>
      <c r="AJ1" s="23" t="s">
        <v>53</v>
      </c>
      <c r="AK1" s="18" t="s">
        <v>72</v>
      </c>
      <c r="AL1" s="18" t="s">
        <v>50</v>
      </c>
      <c r="AM1" s="18" t="s">
        <v>51</v>
      </c>
      <c r="AN1" s="18" t="s">
        <v>50</v>
      </c>
      <c r="AO1" s="18" t="s">
        <v>52</v>
      </c>
      <c r="AP1" s="18" t="s">
        <v>53</v>
      </c>
      <c r="AQ1" s="24"/>
      <c r="AR1" s="24"/>
      <c r="AS1" s="24"/>
      <c r="AT1" s="24"/>
      <c r="AU1" s="24"/>
    </row>
    <row r="2" spans="1:47" x14ac:dyDescent="0.25">
      <c r="A2" t="s">
        <v>73</v>
      </c>
      <c r="B2">
        <v>16.79</v>
      </c>
      <c r="C2">
        <v>7.31</v>
      </c>
      <c r="D2" t="s">
        <v>62</v>
      </c>
      <c r="E2">
        <f t="shared" ref="E2:E43" si="0">(B2-D$3)/(D$5-D$3)</f>
        <v>7.6339497392128947E-2</v>
      </c>
      <c r="F2">
        <f t="shared" ref="F2:F43" si="1">(C2-MIN(C:C))/(MAX(C:C)-MIN(C:C))</f>
        <v>0</v>
      </c>
      <c r="G2" t="s">
        <v>74</v>
      </c>
      <c r="H2">
        <v>30.25</v>
      </c>
      <c r="I2">
        <v>10.85</v>
      </c>
      <c r="J2" t="s">
        <v>62</v>
      </c>
      <c r="K2">
        <f t="shared" ref="K2:K53" si="2">(H2-J$3)/(J$5-J$3)</f>
        <v>0.23898035050451411</v>
      </c>
      <c r="L2">
        <f>(I2-MIN(I:I))/(MAX(I:I)-MIN(I:I))</f>
        <v>0</v>
      </c>
      <c r="M2" t="s">
        <v>75</v>
      </c>
      <c r="N2">
        <v>41.68</v>
      </c>
      <c r="O2">
        <v>140.32</v>
      </c>
      <c r="P2" t="s">
        <v>62</v>
      </c>
      <c r="Q2">
        <f t="shared" ref="Q2:Q53" si="3">(N2-P$3)/(P$5-P$3)</f>
        <v>0.26574567605787008</v>
      </c>
      <c r="R2">
        <f>(O2-MIN(O:O))/(MAX(O:O)-MIN(O:O))</f>
        <v>0</v>
      </c>
      <c r="S2" t="s">
        <v>76</v>
      </c>
      <c r="T2">
        <v>51.02</v>
      </c>
      <c r="U2">
        <v>43.01</v>
      </c>
      <c r="V2" t="s">
        <v>62</v>
      </c>
      <c r="W2">
        <f t="shared" ref="W2:W65" si="4">(T2-V$3)/(V$5-V$3)</f>
        <v>0.33914988814317681</v>
      </c>
      <c r="X2">
        <f>(U2-MIN(U:U))/(MAX(U:U)-MIN(U:U))</f>
        <v>0</v>
      </c>
      <c r="Y2" t="s">
        <v>77</v>
      </c>
      <c r="Z2">
        <v>21.56</v>
      </c>
      <c r="AA2">
        <v>22.18</v>
      </c>
      <c r="AB2" t="s">
        <v>62</v>
      </c>
      <c r="AC2">
        <f t="shared" ref="AC2:AC42" si="5">(Z2-AB$3)/(AB$5-AB$3)</f>
        <v>3.2799819657348968E-2</v>
      </c>
      <c r="AD2">
        <f>(AA2-MIN(AA:AA))/(MAX(AA:AA)-MIN(AA:AA))</f>
        <v>0</v>
      </c>
      <c r="AE2" t="s">
        <v>78</v>
      </c>
      <c r="AF2">
        <v>18</v>
      </c>
      <c r="AG2">
        <v>13</v>
      </c>
      <c r="AH2" t="s">
        <v>62</v>
      </c>
      <c r="AI2">
        <f t="shared" ref="AI2:AI65" si="6">(AF2-AH$3)/(AH$5-AH$3)</f>
        <v>0</v>
      </c>
      <c r="AJ2">
        <f>(AG2-MIN(AG:AG))/(MAX(AG:AG)-MIN(AG:AG))</f>
        <v>0</v>
      </c>
      <c r="AK2" t="s">
        <v>79</v>
      </c>
      <c r="AL2">
        <v>33.49</v>
      </c>
      <c r="AM2">
        <v>28.72</v>
      </c>
      <c r="AN2" t="s">
        <v>62</v>
      </c>
      <c r="AO2">
        <f t="shared" ref="AO2:AO65" si="7">(AL2-AN$3)/(AN$5-AN$3)</f>
        <v>0.35753732869707505</v>
      </c>
      <c r="AP2">
        <f>(AM2-MIN(AM:AM))/(MAX(AM:AM)-MIN(AM:AM))</f>
        <v>0</v>
      </c>
    </row>
    <row r="3" spans="1:47" x14ac:dyDescent="0.25">
      <c r="A3" t="s">
        <v>73</v>
      </c>
      <c r="B3">
        <v>34.94</v>
      </c>
      <c r="C3">
        <v>73.849999999999994</v>
      </c>
      <c r="D3">
        <f>MIN(B:B)</f>
        <v>13.57</v>
      </c>
      <c r="E3">
        <f t="shared" si="0"/>
        <v>0.50663821716453294</v>
      </c>
      <c r="F3">
        <f t="shared" si="1"/>
        <v>0.11471622646714016</v>
      </c>
      <c r="G3" t="s">
        <v>74</v>
      </c>
      <c r="H3">
        <v>31.1</v>
      </c>
      <c r="I3">
        <v>28.22</v>
      </c>
      <c r="J3">
        <f>MIN(H:H)</f>
        <v>12.25</v>
      </c>
      <c r="K3">
        <f t="shared" si="2"/>
        <v>0.25026553372278282</v>
      </c>
      <c r="L3">
        <f t="shared" ref="L3:L53" si="8">(I3-MIN(I:I))/(MAX(I:I)-MIN(I:I))</f>
        <v>3.490334766708194E-2</v>
      </c>
      <c r="M3" t="s">
        <v>75</v>
      </c>
      <c r="N3">
        <v>32.86</v>
      </c>
      <c r="O3">
        <v>142.07</v>
      </c>
      <c r="P3">
        <f>MIN(N:N)</f>
        <v>17.25</v>
      </c>
      <c r="Q3">
        <f t="shared" si="3"/>
        <v>0.16980311106276513</v>
      </c>
      <c r="R3">
        <f t="shared" ref="R3:R53" si="9">(O3-MIN(O:O))/(MAX(O:O)-MIN(O:O))</f>
        <v>4.1754151555640382E-3</v>
      </c>
      <c r="S3" t="s">
        <v>76</v>
      </c>
      <c r="T3">
        <v>74.400000000000006</v>
      </c>
      <c r="U3">
        <v>53.66</v>
      </c>
      <c r="V3">
        <f>MIN(T:T)</f>
        <v>20.7</v>
      </c>
      <c r="W3">
        <f t="shared" si="4"/>
        <v>0.60067114093959739</v>
      </c>
      <c r="X3">
        <f t="shared" ref="X3:X66" si="10">(U3-MIN(U:U))/(MAX(U:U)-MIN(U:U))</f>
        <v>3.2781334646638752E-2</v>
      </c>
      <c r="Y3" t="s">
        <v>77</v>
      </c>
      <c r="Z3">
        <v>48.15</v>
      </c>
      <c r="AA3">
        <v>23.53</v>
      </c>
      <c r="AB3">
        <f>MIN(Z:Z)</f>
        <v>18.649999999999999</v>
      </c>
      <c r="AC3">
        <f t="shared" si="5"/>
        <v>0.33250676284941388</v>
      </c>
      <c r="AD3">
        <f t="shared" ref="AD3:AD42" si="11">(AA3-MIN(AA:AA))/(MAX(AA:AA)-MIN(AA:AA))</f>
        <v>5.4481617498688458E-3</v>
      </c>
      <c r="AE3" t="s">
        <v>78</v>
      </c>
      <c r="AF3">
        <v>23.6</v>
      </c>
      <c r="AG3">
        <v>24.93</v>
      </c>
      <c r="AH3">
        <f>MIN(AF:AF)</f>
        <v>18</v>
      </c>
      <c r="AI3">
        <f t="shared" si="6"/>
        <v>0.12296881862099257</v>
      </c>
      <c r="AJ3">
        <f t="shared" ref="AJ3:AJ66" si="12">(AG3-MIN(AG:AG))/(MAX(AG:AG)-MIN(AG:AG))</f>
        <v>2.4874895746455378E-2</v>
      </c>
      <c r="AK3" t="s">
        <v>79</v>
      </c>
      <c r="AL3">
        <v>26.42</v>
      </c>
      <c r="AM3">
        <v>30.44</v>
      </c>
      <c r="AN3">
        <f>MIN(AL:AL)</f>
        <v>16.010000000000002</v>
      </c>
      <c r="AO3">
        <f t="shared" si="7"/>
        <v>0.21292697893229701</v>
      </c>
      <c r="AP3">
        <f t="shared" ref="AP3:AP66" si="13">(AM3-MIN(AM:AM))/(MAX(AM:AM)-MIN(AM:AM))</f>
        <v>5.0863496569671235E-3</v>
      </c>
    </row>
    <row r="4" spans="1:47" x14ac:dyDescent="0.25">
      <c r="A4" t="s">
        <v>73</v>
      </c>
      <c r="B4">
        <v>26.37</v>
      </c>
      <c r="C4">
        <v>131.94</v>
      </c>
      <c r="D4" t="s">
        <v>70</v>
      </c>
      <c r="E4">
        <f t="shared" si="0"/>
        <v>0.30346135609293506</v>
      </c>
      <c r="F4">
        <f t="shared" si="1"/>
        <v>0.2148644921039928</v>
      </c>
      <c r="G4" t="s">
        <v>74</v>
      </c>
      <c r="H4">
        <v>58.41</v>
      </c>
      <c r="I4">
        <v>35.44</v>
      </c>
      <c r="J4" t="s">
        <v>70</v>
      </c>
      <c r="K4">
        <f t="shared" si="2"/>
        <v>0.61285183218268724</v>
      </c>
      <c r="L4">
        <f t="shared" si="8"/>
        <v>4.9411244624844267E-2</v>
      </c>
      <c r="M4" t="s">
        <v>75</v>
      </c>
      <c r="N4">
        <v>17.64</v>
      </c>
      <c r="O4">
        <v>143.72</v>
      </c>
      <c r="P4" t="s">
        <v>70</v>
      </c>
      <c r="Q4">
        <f t="shared" si="3"/>
        <v>4.2423583161100894E-3</v>
      </c>
      <c r="R4">
        <f t="shared" si="9"/>
        <v>8.1122351593815745E-3</v>
      </c>
      <c r="S4" t="s">
        <v>76</v>
      </c>
      <c r="T4">
        <v>110.1</v>
      </c>
      <c r="U4">
        <v>57.37</v>
      </c>
      <c r="V4" t="s">
        <v>70</v>
      </c>
      <c r="W4">
        <f t="shared" si="4"/>
        <v>1</v>
      </c>
      <c r="X4">
        <f t="shared" si="10"/>
        <v>4.4200935730115735E-2</v>
      </c>
      <c r="Y4" t="s">
        <v>77</v>
      </c>
      <c r="Z4">
        <v>51.77</v>
      </c>
      <c r="AA4">
        <v>29.9</v>
      </c>
      <c r="AB4" t="s">
        <v>70</v>
      </c>
      <c r="AC4">
        <f t="shared" si="5"/>
        <v>0.37330928764652849</v>
      </c>
      <c r="AD4">
        <f t="shared" si="11"/>
        <v>3.1155413858509215E-2</v>
      </c>
      <c r="AE4" t="s">
        <v>78</v>
      </c>
      <c r="AF4">
        <v>20.49</v>
      </c>
      <c r="AG4">
        <v>37.94</v>
      </c>
      <c r="AH4" t="s">
        <v>70</v>
      </c>
      <c r="AI4">
        <f t="shared" si="6"/>
        <v>5.4677206851119861E-2</v>
      </c>
      <c r="AJ4">
        <f t="shared" si="12"/>
        <v>5.2001668056713919E-2</v>
      </c>
      <c r="AK4" t="s">
        <v>79</v>
      </c>
      <c r="AL4">
        <v>22.84</v>
      </c>
      <c r="AM4">
        <v>38.18</v>
      </c>
      <c r="AN4" t="s">
        <v>70</v>
      </c>
      <c r="AO4">
        <f t="shared" si="7"/>
        <v>0.13970137042339942</v>
      </c>
      <c r="AP4">
        <f t="shared" si="13"/>
        <v>2.7974923113319144E-2</v>
      </c>
    </row>
    <row r="5" spans="1:47" x14ac:dyDescent="0.25">
      <c r="A5" t="s">
        <v>73</v>
      </c>
      <c r="B5">
        <v>55.75</v>
      </c>
      <c r="C5">
        <v>145</v>
      </c>
      <c r="D5">
        <f>MAX(B:B)</f>
        <v>55.75</v>
      </c>
      <c r="E5">
        <f t="shared" si="0"/>
        <v>1</v>
      </c>
      <c r="F5">
        <f t="shared" si="1"/>
        <v>0.23738018067719463</v>
      </c>
      <c r="G5" t="s">
        <v>74</v>
      </c>
      <c r="H5">
        <v>14.53</v>
      </c>
      <c r="I5">
        <v>44.89</v>
      </c>
      <c r="J5">
        <f>MAX(H:H)</f>
        <v>87.57</v>
      </c>
      <c r="K5">
        <f t="shared" si="2"/>
        <v>3.0270844397238445E-2</v>
      </c>
      <c r="L5">
        <f t="shared" si="8"/>
        <v>6.8400112526624604E-2</v>
      </c>
      <c r="M5" t="s">
        <v>75</v>
      </c>
      <c r="N5">
        <v>34.1</v>
      </c>
      <c r="O5">
        <v>152.13</v>
      </c>
      <c r="P5">
        <f>MAX(N:N)</f>
        <v>109.18</v>
      </c>
      <c r="Q5">
        <f t="shared" si="3"/>
        <v>0.18329163493962797</v>
      </c>
      <c r="R5">
        <f t="shared" si="9"/>
        <v>2.8178087421263601E-2</v>
      </c>
      <c r="S5" t="s">
        <v>76</v>
      </c>
      <c r="T5">
        <v>25.82</v>
      </c>
      <c r="U5">
        <v>69.150000000000006</v>
      </c>
      <c r="V5">
        <f>MAX(T:T)</f>
        <v>110.1</v>
      </c>
      <c r="W5">
        <f t="shared" si="4"/>
        <v>5.7270693512304266E-2</v>
      </c>
      <c r="X5">
        <f t="shared" si="10"/>
        <v>8.0460477714848586E-2</v>
      </c>
      <c r="Y5" t="s">
        <v>77</v>
      </c>
      <c r="Z5">
        <v>42.26</v>
      </c>
      <c r="AA5">
        <v>31.67</v>
      </c>
      <c r="AB5">
        <f>MAX(Z:Z)</f>
        <v>107.37</v>
      </c>
      <c r="AC5">
        <f t="shared" si="5"/>
        <v>0.26611812443642924</v>
      </c>
      <c r="AD5">
        <f t="shared" si="11"/>
        <v>3.829855926389282E-2</v>
      </c>
      <c r="AE5" t="s">
        <v>78</v>
      </c>
      <c r="AF5">
        <v>26.08</v>
      </c>
      <c r="AG5">
        <v>48.09</v>
      </c>
      <c r="AH5">
        <f>MAX(AF:AF)</f>
        <v>63.54</v>
      </c>
      <c r="AI5">
        <f t="shared" si="6"/>
        <v>0.17742643829600349</v>
      </c>
      <c r="AJ5">
        <f t="shared" si="12"/>
        <v>7.3165137614678896E-2</v>
      </c>
      <c r="AK5" t="s">
        <v>79</v>
      </c>
      <c r="AL5">
        <v>17.350000000000001</v>
      </c>
      <c r="AM5">
        <v>40.51</v>
      </c>
      <c r="AN5">
        <f>MAX(AL:AL)</f>
        <v>64.900000000000006</v>
      </c>
      <c r="AO5">
        <f t="shared" si="7"/>
        <v>2.7408467989363874E-2</v>
      </c>
      <c r="AP5">
        <f t="shared" si="13"/>
        <v>3.4865152590489709E-2</v>
      </c>
    </row>
    <row r="6" spans="1:47" x14ac:dyDescent="0.25">
      <c r="A6" t="s">
        <v>73</v>
      </c>
      <c r="B6">
        <v>40.81</v>
      </c>
      <c r="C6">
        <v>174.16</v>
      </c>
      <c r="E6">
        <f t="shared" si="0"/>
        <v>0.64580369843527741</v>
      </c>
      <c r="F6">
        <f t="shared" si="1"/>
        <v>0.28765257568443553</v>
      </c>
      <c r="G6" t="s">
        <v>74</v>
      </c>
      <c r="H6">
        <v>19.899999999999999</v>
      </c>
      <c r="I6">
        <v>67.099999999999994</v>
      </c>
      <c r="K6">
        <f t="shared" si="2"/>
        <v>0.10156664896441847</v>
      </c>
      <c r="L6">
        <f t="shared" si="8"/>
        <v>0.1130289756058353</v>
      </c>
      <c r="M6" t="s">
        <v>75</v>
      </c>
      <c r="N6">
        <v>48.75</v>
      </c>
      <c r="O6">
        <v>152.65</v>
      </c>
      <c r="Q6">
        <f t="shared" si="3"/>
        <v>0.34265201783966059</v>
      </c>
      <c r="R6">
        <f t="shared" si="9"/>
        <v>2.9418782210345513E-2</v>
      </c>
      <c r="S6" t="s">
        <v>76</v>
      </c>
      <c r="T6">
        <v>30.63</v>
      </c>
      <c r="U6">
        <v>73.150000000000006</v>
      </c>
      <c r="W6">
        <f t="shared" si="4"/>
        <v>0.11107382550335571</v>
      </c>
      <c r="X6">
        <f t="shared" si="10"/>
        <v>9.2772716079783324E-2</v>
      </c>
      <c r="Y6" t="s">
        <v>77</v>
      </c>
      <c r="Z6">
        <v>73.91</v>
      </c>
      <c r="AA6">
        <v>42.71</v>
      </c>
      <c r="AC6">
        <f t="shared" si="5"/>
        <v>0.62285843101893601</v>
      </c>
      <c r="AD6">
        <f t="shared" si="11"/>
        <v>8.2852415351709105E-2</v>
      </c>
      <c r="AE6" t="s">
        <v>78</v>
      </c>
      <c r="AF6">
        <v>31.93</v>
      </c>
      <c r="AG6">
        <v>55.87</v>
      </c>
      <c r="AI6">
        <f t="shared" si="6"/>
        <v>0.30588493631971891</v>
      </c>
      <c r="AJ6">
        <f t="shared" si="12"/>
        <v>8.9386989157631352E-2</v>
      </c>
      <c r="AK6" t="s">
        <v>79</v>
      </c>
      <c r="AL6">
        <v>31.07</v>
      </c>
      <c r="AM6">
        <v>47.5</v>
      </c>
      <c r="AO6">
        <f t="shared" si="7"/>
        <v>0.30803845367150745</v>
      </c>
      <c r="AP6">
        <f t="shared" si="13"/>
        <v>5.5535841022001431E-2</v>
      </c>
    </row>
    <row r="7" spans="1:47" x14ac:dyDescent="0.25">
      <c r="A7" t="s">
        <v>73</v>
      </c>
      <c r="B7">
        <v>51.56</v>
      </c>
      <c r="C7">
        <v>191.78</v>
      </c>
      <c r="E7">
        <f t="shared" si="0"/>
        <v>0.90066382171645332</v>
      </c>
      <c r="F7">
        <f t="shared" si="1"/>
        <v>0.31802979104889312</v>
      </c>
      <c r="G7" t="s">
        <v>74</v>
      </c>
      <c r="H7">
        <v>20.09</v>
      </c>
      <c r="I7">
        <v>79.8</v>
      </c>
      <c r="K7">
        <f t="shared" si="2"/>
        <v>0.10408921933085502</v>
      </c>
      <c r="L7">
        <f t="shared" si="8"/>
        <v>0.13854840654261946</v>
      </c>
      <c r="M7" t="s">
        <v>75</v>
      </c>
      <c r="N7">
        <v>27.54</v>
      </c>
      <c r="O7">
        <v>153.07</v>
      </c>
      <c r="Q7">
        <f t="shared" si="3"/>
        <v>0.11193299249428912</v>
      </c>
      <c r="R7">
        <f t="shared" si="9"/>
        <v>3.0420881847680849E-2</v>
      </c>
      <c r="S7" t="s">
        <v>76</v>
      </c>
      <c r="T7">
        <v>71.28</v>
      </c>
      <c r="U7">
        <v>74.05</v>
      </c>
      <c r="W7">
        <f t="shared" si="4"/>
        <v>0.56577181208053695</v>
      </c>
      <c r="X7">
        <f t="shared" si="10"/>
        <v>9.5542969711893619E-2</v>
      </c>
      <c r="Y7" t="s">
        <v>77</v>
      </c>
      <c r="Z7">
        <v>35.72</v>
      </c>
      <c r="AA7">
        <v>59.64</v>
      </c>
      <c r="AC7">
        <f t="shared" si="5"/>
        <v>0.19240306582506764</v>
      </c>
      <c r="AD7">
        <f t="shared" si="11"/>
        <v>0.15117639937043464</v>
      </c>
      <c r="AE7" t="s">
        <v>78</v>
      </c>
      <c r="AF7">
        <v>19.5</v>
      </c>
      <c r="AG7">
        <v>60.08</v>
      </c>
      <c r="AI7">
        <f t="shared" si="6"/>
        <v>3.2938076416337288E-2</v>
      </c>
      <c r="AJ7">
        <f t="shared" si="12"/>
        <v>9.8165137614678891E-2</v>
      </c>
      <c r="AK7" t="s">
        <v>79</v>
      </c>
      <c r="AL7">
        <v>45.77</v>
      </c>
      <c r="AM7">
        <v>51.19</v>
      </c>
      <c r="AO7">
        <f t="shared" si="7"/>
        <v>0.60871343833094704</v>
      </c>
      <c r="AP7">
        <f t="shared" si="13"/>
        <v>6.6447835344215764E-2</v>
      </c>
    </row>
    <row r="8" spans="1:47" x14ac:dyDescent="0.25">
      <c r="A8" t="s">
        <v>73</v>
      </c>
      <c r="B8">
        <v>29.67</v>
      </c>
      <c r="C8">
        <v>219.44</v>
      </c>
      <c r="E8">
        <f t="shared" si="0"/>
        <v>0.38169748696064487</v>
      </c>
      <c r="F8">
        <f t="shared" si="1"/>
        <v>0.36571615750637881</v>
      </c>
      <c r="G8" t="s">
        <v>74</v>
      </c>
      <c r="H8">
        <v>14.71</v>
      </c>
      <c r="I8">
        <v>98.13</v>
      </c>
      <c r="K8">
        <f t="shared" si="2"/>
        <v>3.2660647902283603E-2</v>
      </c>
      <c r="L8">
        <f t="shared" si="8"/>
        <v>0.17538078206004101</v>
      </c>
      <c r="M8" t="s">
        <v>75</v>
      </c>
      <c r="N8">
        <v>55.21</v>
      </c>
      <c r="O8">
        <v>159.77000000000001</v>
      </c>
      <c r="Q8">
        <f t="shared" si="3"/>
        <v>0.41292287610138145</v>
      </c>
      <c r="R8">
        <f t="shared" si="9"/>
        <v>4.6406757014697493E-2</v>
      </c>
      <c r="S8" t="s">
        <v>76</v>
      </c>
      <c r="T8">
        <v>67.540000000000006</v>
      </c>
      <c r="U8">
        <v>74.12</v>
      </c>
      <c r="W8">
        <f t="shared" si="4"/>
        <v>0.52393736017897097</v>
      </c>
      <c r="X8">
        <f t="shared" si="10"/>
        <v>9.5758433883280009E-2</v>
      </c>
      <c r="Y8" t="s">
        <v>77</v>
      </c>
      <c r="Z8">
        <v>61.34</v>
      </c>
      <c r="AA8">
        <v>59.64</v>
      </c>
      <c r="AC8">
        <f t="shared" si="5"/>
        <v>0.48117673579801629</v>
      </c>
      <c r="AD8">
        <f t="shared" si="11"/>
        <v>0.15117639937043464</v>
      </c>
      <c r="AE8" t="s">
        <v>78</v>
      </c>
      <c r="AF8">
        <v>18.28</v>
      </c>
      <c r="AG8">
        <v>65.89</v>
      </c>
      <c r="AI8">
        <f t="shared" si="6"/>
        <v>6.1484409310496521E-3</v>
      </c>
      <c r="AJ8">
        <f t="shared" si="12"/>
        <v>0.11027939949958299</v>
      </c>
      <c r="AK8" t="s">
        <v>79</v>
      </c>
      <c r="AL8">
        <v>33.380000000000003</v>
      </c>
      <c r="AM8">
        <v>52.79</v>
      </c>
      <c r="AO8">
        <f t="shared" si="7"/>
        <v>0.35528737983227654</v>
      </c>
      <c r="AP8">
        <f t="shared" si="13"/>
        <v>7.1179323397208435E-2</v>
      </c>
    </row>
    <row r="9" spans="1:47" x14ac:dyDescent="0.25">
      <c r="A9" t="s">
        <v>73</v>
      </c>
      <c r="B9">
        <v>22.8</v>
      </c>
      <c r="C9">
        <v>232.2</v>
      </c>
      <c r="E9">
        <f t="shared" si="0"/>
        <v>0.21882408724513988</v>
      </c>
      <c r="F9">
        <f t="shared" si="1"/>
        <v>0.3877146403696296</v>
      </c>
      <c r="G9" t="s">
        <v>74</v>
      </c>
      <c r="H9">
        <v>27.03</v>
      </c>
      <c r="I9">
        <v>100.17</v>
      </c>
      <c r="K9">
        <f t="shared" si="2"/>
        <v>0.19622942113648437</v>
      </c>
      <c r="L9">
        <f t="shared" si="8"/>
        <v>0.17947996624201265</v>
      </c>
      <c r="M9" t="s">
        <v>75</v>
      </c>
      <c r="N9">
        <v>25.76</v>
      </c>
      <c r="O9">
        <v>159.99</v>
      </c>
      <c r="Q9">
        <f t="shared" si="3"/>
        <v>9.257043402588927E-2</v>
      </c>
      <c r="R9">
        <f t="shared" si="9"/>
        <v>4.6931666348539826E-2</v>
      </c>
      <c r="S9" t="s">
        <v>76</v>
      </c>
      <c r="T9">
        <v>24.19</v>
      </c>
      <c r="U9">
        <v>80.02</v>
      </c>
      <c r="W9">
        <f t="shared" si="4"/>
        <v>3.9038031319910543E-2</v>
      </c>
      <c r="X9">
        <f t="shared" si="10"/>
        <v>0.11391898547155872</v>
      </c>
      <c r="Y9" t="s">
        <v>77</v>
      </c>
      <c r="Z9">
        <v>23</v>
      </c>
      <c r="AA9">
        <v>65.760000000000005</v>
      </c>
      <c r="AC9">
        <f t="shared" si="5"/>
        <v>4.9030658250676304E-2</v>
      </c>
      <c r="AD9">
        <f t="shared" si="11"/>
        <v>0.17587473263650671</v>
      </c>
      <c r="AE9" t="s">
        <v>78</v>
      </c>
      <c r="AF9">
        <v>23.2</v>
      </c>
      <c r="AG9">
        <v>66.44</v>
      </c>
      <c r="AI9">
        <f t="shared" si="6"/>
        <v>0.11418533157663591</v>
      </c>
      <c r="AJ9">
        <f t="shared" si="12"/>
        <v>0.11142618849040867</v>
      </c>
      <c r="AK9" t="s">
        <v>79</v>
      </c>
      <c r="AL9">
        <v>23.11</v>
      </c>
      <c r="AM9">
        <v>56.22</v>
      </c>
      <c r="AO9">
        <f t="shared" si="7"/>
        <v>0.14522397218245037</v>
      </c>
      <c r="AP9">
        <f t="shared" si="13"/>
        <v>8.1322450910811458E-2</v>
      </c>
    </row>
    <row r="10" spans="1:47" x14ac:dyDescent="0.25">
      <c r="A10" t="s">
        <v>73</v>
      </c>
      <c r="B10">
        <v>26.38</v>
      </c>
      <c r="C10">
        <v>240.72</v>
      </c>
      <c r="E10">
        <f t="shared" si="0"/>
        <v>0.30369843527738261</v>
      </c>
      <c r="F10">
        <f t="shared" si="1"/>
        <v>0.40240328253223911</v>
      </c>
      <c r="G10" t="s">
        <v>74</v>
      </c>
      <c r="H10">
        <v>22.33</v>
      </c>
      <c r="I10">
        <v>106.5</v>
      </c>
      <c r="K10">
        <f t="shared" si="2"/>
        <v>0.13382899628252787</v>
      </c>
      <c r="L10">
        <f t="shared" si="8"/>
        <v>0.19219949363018932</v>
      </c>
      <c r="M10" t="s">
        <v>75</v>
      </c>
      <c r="N10">
        <v>44.94</v>
      </c>
      <c r="O10">
        <v>170.84</v>
      </c>
      <c r="Q10">
        <f t="shared" si="3"/>
        <v>0.30120744044381592</v>
      </c>
      <c r="R10">
        <f t="shared" si="9"/>
        <v>7.2819240313036854E-2</v>
      </c>
      <c r="S10" t="s">
        <v>76</v>
      </c>
      <c r="T10">
        <v>30.57</v>
      </c>
      <c r="U10">
        <v>85.99</v>
      </c>
      <c r="W10">
        <f t="shared" si="4"/>
        <v>0.11040268456375842</v>
      </c>
      <c r="X10">
        <f t="shared" si="10"/>
        <v>0.13229500123122384</v>
      </c>
      <c r="Y10" t="s">
        <v>77</v>
      </c>
      <c r="Z10">
        <v>24.29</v>
      </c>
      <c r="AA10">
        <v>66.790000000000006</v>
      </c>
      <c r="AC10">
        <f t="shared" si="5"/>
        <v>6.3570784490532023E-2</v>
      </c>
      <c r="AD10">
        <f t="shared" si="11"/>
        <v>0.18003147826788815</v>
      </c>
      <c r="AE10" t="s">
        <v>78</v>
      </c>
      <c r="AF10">
        <v>21.48</v>
      </c>
      <c r="AG10">
        <v>71.5</v>
      </c>
      <c r="AI10">
        <f t="shared" si="6"/>
        <v>7.6416337285902511E-2</v>
      </c>
      <c r="AJ10">
        <f t="shared" si="12"/>
        <v>0.121976647206005</v>
      </c>
      <c r="AK10" t="s">
        <v>79</v>
      </c>
      <c r="AL10">
        <v>35.24</v>
      </c>
      <c r="AM10">
        <v>57.15</v>
      </c>
      <c r="AO10">
        <f t="shared" si="7"/>
        <v>0.39333196972796075</v>
      </c>
      <c r="AP10">
        <f t="shared" si="13"/>
        <v>8.4072628341613442E-2</v>
      </c>
    </row>
    <row r="11" spans="1:47" x14ac:dyDescent="0.25">
      <c r="A11" t="s">
        <v>73</v>
      </c>
      <c r="B11">
        <v>28.03</v>
      </c>
      <c r="C11">
        <v>277.02999999999997</v>
      </c>
      <c r="E11">
        <f t="shared" si="0"/>
        <v>0.34281650071123759</v>
      </c>
      <c r="F11">
        <f t="shared" si="1"/>
        <v>0.46500241362664635</v>
      </c>
      <c r="G11" t="s">
        <v>74</v>
      </c>
      <c r="H11">
        <v>14.57</v>
      </c>
      <c r="I11">
        <v>106.57</v>
      </c>
      <c r="K11">
        <f t="shared" si="2"/>
        <v>3.0801911842804043E-2</v>
      </c>
      <c r="L11">
        <f t="shared" si="8"/>
        <v>0.19234015191094322</v>
      </c>
      <c r="M11" t="s">
        <v>75</v>
      </c>
      <c r="N11">
        <v>27.82</v>
      </c>
      <c r="O11">
        <v>185.37</v>
      </c>
      <c r="Q11">
        <f t="shared" si="3"/>
        <v>0.11497878820841945</v>
      </c>
      <c r="R11">
        <f t="shared" si="9"/>
        <v>0.1074871158618057</v>
      </c>
      <c r="S11" t="s">
        <v>76</v>
      </c>
      <c r="T11">
        <v>28.53</v>
      </c>
      <c r="U11">
        <v>90.1</v>
      </c>
      <c r="W11">
        <f t="shared" si="4"/>
        <v>8.7583892617449699E-2</v>
      </c>
      <c r="X11">
        <f t="shared" si="10"/>
        <v>0.14494582615119428</v>
      </c>
      <c r="Y11" t="s">
        <v>77</v>
      </c>
      <c r="Z11">
        <v>22.08</v>
      </c>
      <c r="AA11">
        <v>73.89</v>
      </c>
      <c r="AC11">
        <f t="shared" si="5"/>
        <v>3.8660955816050495E-2</v>
      </c>
      <c r="AD11">
        <f t="shared" si="11"/>
        <v>0.20868477339682795</v>
      </c>
      <c r="AE11" t="s">
        <v>78</v>
      </c>
      <c r="AF11">
        <v>20.68</v>
      </c>
      <c r="AG11">
        <v>75.97</v>
      </c>
      <c r="AI11">
        <f t="shared" si="6"/>
        <v>5.8849363197189281E-2</v>
      </c>
      <c r="AJ11">
        <f t="shared" si="12"/>
        <v>0.13129691409507924</v>
      </c>
      <c r="AK11" t="s">
        <v>79</v>
      </c>
      <c r="AL11">
        <v>17.32</v>
      </c>
      <c r="AM11">
        <v>57.23</v>
      </c>
      <c r="AO11">
        <f t="shared" si="7"/>
        <v>2.6794845571691525E-2</v>
      </c>
      <c r="AP11">
        <f t="shared" si="13"/>
        <v>8.4309202744263068E-2</v>
      </c>
    </row>
    <row r="12" spans="1:47" x14ac:dyDescent="0.25">
      <c r="A12" t="s">
        <v>73</v>
      </c>
      <c r="B12">
        <v>22.11</v>
      </c>
      <c r="C12">
        <v>312.66000000000003</v>
      </c>
      <c r="E12">
        <f t="shared" si="0"/>
        <v>0.20246562351825509</v>
      </c>
      <c r="F12">
        <f t="shared" si="1"/>
        <v>0.526429211778498</v>
      </c>
      <c r="G12" t="s">
        <v>74</v>
      </c>
      <c r="H12">
        <v>41.77</v>
      </c>
      <c r="I12">
        <v>112.86</v>
      </c>
      <c r="K12">
        <f t="shared" si="2"/>
        <v>0.39192777482740315</v>
      </c>
      <c r="L12">
        <f t="shared" si="8"/>
        <v>0.20497930313868909</v>
      </c>
      <c r="M12" t="s">
        <v>75</v>
      </c>
      <c r="N12">
        <v>33.32</v>
      </c>
      <c r="O12">
        <v>197.65</v>
      </c>
      <c r="Q12">
        <f t="shared" si="3"/>
        <v>0.1748069183074078</v>
      </c>
      <c r="R12">
        <f t="shared" si="9"/>
        <v>0.13678660049627792</v>
      </c>
      <c r="S12" t="s">
        <v>76</v>
      </c>
      <c r="T12">
        <v>27.18</v>
      </c>
      <c r="U12">
        <v>91.57</v>
      </c>
      <c r="W12">
        <f t="shared" si="4"/>
        <v>7.2483221476510082E-2</v>
      </c>
      <c r="X12">
        <f t="shared" si="10"/>
        <v>0.14947057375030778</v>
      </c>
      <c r="Y12" t="s">
        <v>77</v>
      </c>
      <c r="Z12">
        <v>88.17</v>
      </c>
      <c r="AA12">
        <v>78.36</v>
      </c>
      <c r="AC12">
        <f t="shared" si="5"/>
        <v>0.7835888187556358</v>
      </c>
      <c r="AD12">
        <f t="shared" si="11"/>
        <v>0.22672424230194921</v>
      </c>
      <c r="AE12" t="s">
        <v>78</v>
      </c>
      <c r="AF12">
        <v>29.49</v>
      </c>
      <c r="AG12">
        <v>78.36</v>
      </c>
      <c r="AI12">
        <f t="shared" si="6"/>
        <v>0.25230566534914356</v>
      </c>
      <c r="AJ12">
        <f t="shared" si="12"/>
        <v>0.13628023352793994</v>
      </c>
      <c r="AK12" t="s">
        <v>79</v>
      </c>
      <c r="AL12">
        <v>24.3</v>
      </c>
      <c r="AM12">
        <v>64</v>
      </c>
      <c r="AO12">
        <f t="shared" si="7"/>
        <v>0.16956432808345262</v>
      </c>
      <c r="AP12">
        <f t="shared" si="13"/>
        <v>0.10432931156848831</v>
      </c>
    </row>
    <row r="13" spans="1:47" x14ac:dyDescent="0.25">
      <c r="A13" t="s">
        <v>73</v>
      </c>
      <c r="B13">
        <v>22.5</v>
      </c>
      <c r="C13">
        <v>312.75</v>
      </c>
      <c r="E13">
        <f t="shared" si="0"/>
        <v>0.21171171171171171</v>
      </c>
      <c r="F13">
        <f t="shared" si="1"/>
        <v>0.52658437349148324</v>
      </c>
      <c r="G13" t="s">
        <v>74</v>
      </c>
      <c r="H13">
        <v>20.18</v>
      </c>
      <c r="I13">
        <v>121.31</v>
      </c>
      <c r="K13">
        <f t="shared" si="2"/>
        <v>0.10528412108337759</v>
      </c>
      <c r="L13">
        <f t="shared" si="8"/>
        <v>0.22195876702969902</v>
      </c>
      <c r="M13" t="s">
        <v>75</v>
      </c>
      <c r="N13">
        <v>28.24</v>
      </c>
      <c r="O13">
        <v>198.77</v>
      </c>
      <c r="Q13">
        <f t="shared" si="3"/>
        <v>0.1195474817796149</v>
      </c>
      <c r="R13">
        <f t="shared" si="9"/>
        <v>0.13945886619583892</v>
      </c>
      <c r="S13" t="s">
        <v>76</v>
      </c>
      <c r="T13">
        <v>41.95</v>
      </c>
      <c r="U13">
        <v>92.01</v>
      </c>
      <c r="W13">
        <f t="shared" si="4"/>
        <v>0.23769574944071595</v>
      </c>
      <c r="X13">
        <f t="shared" si="10"/>
        <v>0.15082491997045064</v>
      </c>
      <c r="Y13" t="s">
        <v>77</v>
      </c>
      <c r="Z13">
        <v>31.16</v>
      </c>
      <c r="AA13">
        <v>78.77</v>
      </c>
      <c r="AC13">
        <f t="shared" si="5"/>
        <v>0.14100541027953112</v>
      </c>
      <c r="AD13">
        <f t="shared" si="11"/>
        <v>0.22837886920376121</v>
      </c>
      <c r="AE13" t="s">
        <v>78</v>
      </c>
      <c r="AF13">
        <v>27.38</v>
      </c>
      <c r="AG13">
        <v>89.63</v>
      </c>
      <c r="AI13">
        <f t="shared" si="6"/>
        <v>0.20597277119016247</v>
      </c>
      <c r="AJ13">
        <f t="shared" si="12"/>
        <v>0.15977898248540448</v>
      </c>
      <c r="AK13" t="s">
        <v>79</v>
      </c>
      <c r="AL13">
        <v>44.11</v>
      </c>
      <c r="AM13">
        <v>64.489999999999995</v>
      </c>
      <c r="AO13">
        <f t="shared" si="7"/>
        <v>0.57475966455307825</v>
      </c>
      <c r="AP13">
        <f t="shared" si="13"/>
        <v>0.1057783297847173</v>
      </c>
    </row>
    <row r="14" spans="1:47" x14ac:dyDescent="0.25">
      <c r="A14" t="s">
        <v>73</v>
      </c>
      <c r="B14">
        <v>19.95</v>
      </c>
      <c r="C14">
        <v>336.73</v>
      </c>
      <c r="E14">
        <f t="shared" si="0"/>
        <v>0.15125651967757228</v>
      </c>
      <c r="F14">
        <f t="shared" si="1"/>
        <v>0.56792634990690294</v>
      </c>
      <c r="G14" t="s">
        <v>74</v>
      </c>
      <c r="H14">
        <v>18.149999999999999</v>
      </c>
      <c r="I14">
        <v>126.81</v>
      </c>
      <c r="K14">
        <f t="shared" si="2"/>
        <v>7.8332448220924042E-2</v>
      </c>
      <c r="L14">
        <f t="shared" si="8"/>
        <v>0.23301048908893626</v>
      </c>
      <c r="M14" t="s">
        <v>75</v>
      </c>
      <c r="N14">
        <v>28.33</v>
      </c>
      <c r="O14">
        <v>213.24</v>
      </c>
      <c r="Q14">
        <f t="shared" si="3"/>
        <v>0.12052648754487107</v>
      </c>
      <c r="R14">
        <f t="shared" si="9"/>
        <v>0.17398358465355984</v>
      </c>
      <c r="S14" t="s">
        <v>76</v>
      </c>
      <c r="T14">
        <v>56.06</v>
      </c>
      <c r="U14">
        <v>93.06</v>
      </c>
      <c r="W14">
        <f t="shared" si="4"/>
        <v>0.39552572706935124</v>
      </c>
      <c r="X14">
        <f t="shared" si="10"/>
        <v>0.15405688254124603</v>
      </c>
      <c r="Y14" t="s">
        <v>77</v>
      </c>
      <c r="Z14">
        <v>57.73</v>
      </c>
      <c r="AA14">
        <v>82.49</v>
      </c>
      <c r="AC14">
        <f t="shared" si="5"/>
        <v>0.4404869251577998</v>
      </c>
      <c r="AD14">
        <f t="shared" si="11"/>
        <v>0.24339158158117757</v>
      </c>
      <c r="AE14" t="s">
        <v>78</v>
      </c>
      <c r="AF14">
        <v>24.13</v>
      </c>
      <c r="AG14">
        <v>91.71</v>
      </c>
      <c r="AI14">
        <f t="shared" si="6"/>
        <v>0.13460693895476503</v>
      </c>
      <c r="AJ14">
        <f t="shared" si="12"/>
        <v>0.164115929941618</v>
      </c>
      <c r="AK14" t="s">
        <v>79</v>
      </c>
      <c r="AL14">
        <v>31.83</v>
      </c>
      <c r="AM14">
        <v>66.39</v>
      </c>
      <c r="AO14">
        <f t="shared" si="7"/>
        <v>0.32358355491920632</v>
      </c>
      <c r="AP14">
        <f t="shared" si="13"/>
        <v>0.1113969718476461</v>
      </c>
    </row>
    <row r="15" spans="1:47" x14ac:dyDescent="0.25">
      <c r="A15" t="s">
        <v>73</v>
      </c>
      <c r="B15">
        <v>36.369999999999997</v>
      </c>
      <c r="C15">
        <v>339.41</v>
      </c>
      <c r="E15">
        <f t="shared" si="0"/>
        <v>0.54054054054054046</v>
      </c>
      <c r="F15">
        <f t="shared" si="1"/>
        <v>0.57254672091579883</v>
      </c>
      <c r="G15" t="s">
        <v>74</v>
      </c>
      <c r="H15">
        <v>23.31</v>
      </c>
      <c r="I15">
        <v>130.79</v>
      </c>
      <c r="K15">
        <f t="shared" si="2"/>
        <v>0.14684014869888476</v>
      </c>
      <c r="L15">
        <f t="shared" si="8"/>
        <v>0.24100791705180244</v>
      </c>
      <c r="M15" t="s">
        <v>75</v>
      </c>
      <c r="N15">
        <v>30.95</v>
      </c>
      <c r="O15">
        <v>214.84</v>
      </c>
      <c r="Q15">
        <f t="shared" si="3"/>
        <v>0.14902643315566189</v>
      </c>
      <c r="R15">
        <f t="shared" si="9"/>
        <v>0.1778011070815041</v>
      </c>
      <c r="S15" t="s">
        <v>76</v>
      </c>
      <c r="T15">
        <v>34.869999999999997</v>
      </c>
      <c r="U15">
        <v>101.82</v>
      </c>
      <c r="W15">
        <f t="shared" si="4"/>
        <v>0.15850111856823265</v>
      </c>
      <c r="X15">
        <f t="shared" si="10"/>
        <v>0.18102068456045309</v>
      </c>
      <c r="Y15" t="s">
        <v>77</v>
      </c>
      <c r="Z15">
        <v>55.51</v>
      </c>
      <c r="AA15">
        <v>100.05</v>
      </c>
      <c r="AC15">
        <f t="shared" si="5"/>
        <v>0.41546438232642019</v>
      </c>
      <c r="AD15">
        <f t="shared" si="11"/>
        <v>0.31425804108317529</v>
      </c>
      <c r="AE15" t="s">
        <v>78</v>
      </c>
      <c r="AF15">
        <v>32.520000000000003</v>
      </c>
      <c r="AG15">
        <v>102.46</v>
      </c>
      <c r="AI15">
        <f t="shared" si="6"/>
        <v>0.31884057971014501</v>
      </c>
      <c r="AJ15">
        <f t="shared" si="12"/>
        <v>0.18653044203502916</v>
      </c>
      <c r="AK15" t="s">
        <v>79</v>
      </c>
      <c r="AL15">
        <v>34.94</v>
      </c>
      <c r="AM15">
        <v>67.83</v>
      </c>
      <c r="AO15">
        <f t="shared" si="7"/>
        <v>0.38719574555123737</v>
      </c>
      <c r="AP15">
        <f t="shared" si="13"/>
        <v>0.1156553110953395</v>
      </c>
    </row>
    <row r="16" spans="1:47" x14ac:dyDescent="0.25">
      <c r="A16" t="s">
        <v>73</v>
      </c>
      <c r="B16">
        <v>17.45</v>
      </c>
      <c r="C16">
        <v>360.31</v>
      </c>
      <c r="E16">
        <f t="shared" si="0"/>
        <v>9.1986723565670905E-2</v>
      </c>
      <c r="F16">
        <f t="shared" si="1"/>
        <v>0.60857871870905444</v>
      </c>
      <c r="G16" t="s">
        <v>74</v>
      </c>
      <c r="H16">
        <v>29.54</v>
      </c>
      <c r="I16">
        <v>140.21</v>
      </c>
      <c r="K16">
        <f t="shared" si="2"/>
        <v>0.22955390334572492</v>
      </c>
      <c r="L16">
        <f t="shared" si="8"/>
        <v>0.2599365028332597</v>
      </c>
      <c r="M16" t="s">
        <v>75</v>
      </c>
      <c r="N16">
        <v>38.81</v>
      </c>
      <c r="O16">
        <v>231.75</v>
      </c>
      <c r="Q16">
        <f t="shared" si="3"/>
        <v>0.23452626998803439</v>
      </c>
      <c r="R16">
        <f t="shared" si="9"/>
        <v>0.21814754724184002</v>
      </c>
      <c r="S16" t="s">
        <v>76</v>
      </c>
      <c r="T16">
        <v>29.43</v>
      </c>
      <c r="U16">
        <v>103.6</v>
      </c>
      <c r="W16">
        <f t="shared" si="4"/>
        <v>9.7651006711409416E-2</v>
      </c>
      <c r="X16">
        <f t="shared" si="10"/>
        <v>0.18649963063284905</v>
      </c>
      <c r="Y16" t="s">
        <v>77</v>
      </c>
      <c r="Z16">
        <v>77.06</v>
      </c>
      <c r="AA16">
        <v>105.67</v>
      </c>
      <c r="AC16">
        <f t="shared" si="5"/>
        <v>0.65836339044183956</v>
      </c>
      <c r="AD16">
        <f t="shared" si="11"/>
        <v>0.33693853666411072</v>
      </c>
      <c r="AE16" t="s">
        <v>78</v>
      </c>
      <c r="AF16">
        <v>21.39</v>
      </c>
      <c r="AG16">
        <v>102.52</v>
      </c>
      <c r="AI16">
        <f t="shared" si="6"/>
        <v>7.4440052700922285E-2</v>
      </c>
      <c r="AJ16">
        <f t="shared" si="12"/>
        <v>0.18665554628857378</v>
      </c>
      <c r="AK16" t="s">
        <v>79</v>
      </c>
      <c r="AL16">
        <v>20.79</v>
      </c>
      <c r="AM16">
        <v>68.7</v>
      </c>
      <c r="AO16">
        <f t="shared" si="7"/>
        <v>9.7770505215790504E-2</v>
      </c>
      <c r="AP16">
        <f t="shared" si="13"/>
        <v>0.11822805772415428</v>
      </c>
    </row>
    <row r="17" spans="1:42" x14ac:dyDescent="0.25">
      <c r="A17" t="s">
        <v>73</v>
      </c>
      <c r="B17">
        <v>18.09</v>
      </c>
      <c r="C17">
        <v>366.91</v>
      </c>
      <c r="E17">
        <f t="shared" si="0"/>
        <v>0.10715979137031768</v>
      </c>
      <c r="F17">
        <f t="shared" si="1"/>
        <v>0.61995724432797739</v>
      </c>
      <c r="G17" t="s">
        <v>74</v>
      </c>
      <c r="H17">
        <v>39.950000000000003</v>
      </c>
      <c r="I17">
        <v>158</v>
      </c>
      <c r="K17">
        <f t="shared" si="2"/>
        <v>0.36776420605416893</v>
      </c>
      <c r="L17">
        <f t="shared" si="8"/>
        <v>0.29568380018486518</v>
      </c>
      <c r="M17" t="s">
        <v>75</v>
      </c>
      <c r="N17">
        <v>21.52</v>
      </c>
      <c r="O17">
        <v>232.02</v>
      </c>
      <c r="Q17">
        <f t="shared" si="3"/>
        <v>4.6448384640487318E-2</v>
      </c>
      <c r="R17">
        <f t="shared" si="9"/>
        <v>0.21879175415155566</v>
      </c>
      <c r="S17" t="s">
        <v>76</v>
      </c>
      <c r="T17">
        <v>35.130000000000003</v>
      </c>
      <c r="U17">
        <v>104.75</v>
      </c>
      <c r="W17">
        <f t="shared" si="4"/>
        <v>0.1614093959731544</v>
      </c>
      <c r="X17">
        <f t="shared" si="10"/>
        <v>0.1900393991627678</v>
      </c>
      <c r="Y17" t="s">
        <v>77</v>
      </c>
      <c r="Z17">
        <v>38.840000000000003</v>
      </c>
      <c r="AA17">
        <v>107.81</v>
      </c>
      <c r="AC17">
        <f t="shared" si="5"/>
        <v>0.22756988277727688</v>
      </c>
      <c r="AD17">
        <f t="shared" si="11"/>
        <v>0.34557488195649538</v>
      </c>
      <c r="AE17" t="s">
        <v>78</v>
      </c>
      <c r="AF17">
        <v>38.369999999999997</v>
      </c>
      <c r="AG17">
        <v>102.59</v>
      </c>
      <c r="AI17">
        <f t="shared" si="6"/>
        <v>0.4472990777338603</v>
      </c>
      <c r="AJ17">
        <f t="shared" si="12"/>
        <v>0.18680150125104253</v>
      </c>
      <c r="AK17" t="s">
        <v>79</v>
      </c>
      <c r="AL17">
        <v>35.81</v>
      </c>
      <c r="AM17">
        <v>72.849999999999994</v>
      </c>
      <c r="AO17">
        <f t="shared" si="7"/>
        <v>0.40499079566373491</v>
      </c>
      <c r="AP17">
        <f t="shared" si="13"/>
        <v>0.13050035486160397</v>
      </c>
    </row>
    <row r="18" spans="1:42" x14ac:dyDescent="0.25">
      <c r="A18" t="s">
        <v>73</v>
      </c>
      <c r="B18">
        <v>15.72</v>
      </c>
      <c r="C18">
        <v>366.95</v>
      </c>
      <c r="E18">
        <f t="shared" si="0"/>
        <v>5.0972024656235189E-2</v>
      </c>
      <c r="F18">
        <f t="shared" si="1"/>
        <v>0.62002620508930406</v>
      </c>
      <c r="G18" t="s">
        <v>74</v>
      </c>
      <c r="H18">
        <v>24.16</v>
      </c>
      <c r="I18">
        <v>176.48</v>
      </c>
      <c r="K18">
        <f t="shared" si="2"/>
        <v>0.1581253319171535</v>
      </c>
      <c r="L18">
        <f t="shared" si="8"/>
        <v>0.33281758630390229</v>
      </c>
      <c r="M18" t="s">
        <v>75</v>
      </c>
      <c r="N18">
        <v>35.090000000000003</v>
      </c>
      <c r="O18">
        <v>232.03</v>
      </c>
      <c r="Q18">
        <f t="shared" si="3"/>
        <v>0.19406069835744591</v>
      </c>
      <c r="R18">
        <f t="shared" si="9"/>
        <v>0.21881561366673027</v>
      </c>
      <c r="S18" t="s">
        <v>76</v>
      </c>
      <c r="T18">
        <v>65.11</v>
      </c>
      <c r="U18">
        <v>106.54</v>
      </c>
      <c r="W18">
        <f t="shared" si="4"/>
        <v>0.49675615212527963</v>
      </c>
      <c r="X18">
        <f t="shared" si="10"/>
        <v>0.19554912583107611</v>
      </c>
      <c r="Y18" t="s">
        <v>77</v>
      </c>
      <c r="Z18">
        <v>48.5</v>
      </c>
      <c r="AA18">
        <v>120.46</v>
      </c>
      <c r="AC18">
        <f t="shared" si="5"/>
        <v>0.33645175834084762</v>
      </c>
      <c r="AD18">
        <f t="shared" si="11"/>
        <v>0.39662617539045159</v>
      </c>
      <c r="AE18" t="s">
        <v>78</v>
      </c>
      <c r="AF18">
        <v>22.24</v>
      </c>
      <c r="AG18">
        <v>109.14</v>
      </c>
      <c r="AI18">
        <f t="shared" si="6"/>
        <v>9.3104962670180022E-2</v>
      </c>
      <c r="AJ18">
        <f t="shared" si="12"/>
        <v>0.20045871559633027</v>
      </c>
      <c r="AK18" t="s">
        <v>79</v>
      </c>
      <c r="AL18">
        <v>31.86</v>
      </c>
      <c r="AM18">
        <v>74.12</v>
      </c>
      <c r="AO18">
        <f t="shared" si="7"/>
        <v>0.32419717733687864</v>
      </c>
      <c r="AP18">
        <f t="shared" si="13"/>
        <v>0.13425597350366694</v>
      </c>
    </row>
    <row r="19" spans="1:42" x14ac:dyDescent="0.25">
      <c r="A19" t="s">
        <v>73</v>
      </c>
      <c r="B19">
        <v>16.93</v>
      </c>
      <c r="C19">
        <v>369.23</v>
      </c>
      <c r="E19">
        <f t="shared" si="0"/>
        <v>7.9658605974395433E-2</v>
      </c>
      <c r="F19">
        <f t="shared" si="1"/>
        <v>0.62395696848493198</v>
      </c>
      <c r="G19" t="s">
        <v>74</v>
      </c>
      <c r="H19">
        <v>19.260000000000002</v>
      </c>
      <c r="I19">
        <v>177.27</v>
      </c>
      <c r="K19">
        <f t="shared" si="2"/>
        <v>9.3069569835369126E-2</v>
      </c>
      <c r="L19">
        <f t="shared" si="8"/>
        <v>0.33440501547241092</v>
      </c>
      <c r="M19" t="s">
        <v>75</v>
      </c>
      <c r="N19">
        <v>34.590000000000003</v>
      </c>
      <c r="O19">
        <v>236.15</v>
      </c>
      <c r="Q19">
        <f t="shared" si="3"/>
        <v>0.18862177743935604</v>
      </c>
      <c r="R19">
        <f t="shared" si="9"/>
        <v>0.22864573391868676</v>
      </c>
      <c r="S19" t="s">
        <v>76</v>
      </c>
      <c r="T19">
        <v>27.12</v>
      </c>
      <c r="U19">
        <v>107.67</v>
      </c>
      <c r="W19">
        <f t="shared" si="4"/>
        <v>7.1812080536912778E-2</v>
      </c>
      <c r="X19">
        <f t="shared" si="10"/>
        <v>0.19902733316917015</v>
      </c>
      <c r="Y19" t="s">
        <v>77</v>
      </c>
      <c r="Z19">
        <v>18.649999999999999</v>
      </c>
      <c r="AA19">
        <v>122.8</v>
      </c>
      <c r="AC19">
        <f t="shared" si="5"/>
        <v>0</v>
      </c>
      <c r="AD19">
        <f t="shared" si="11"/>
        <v>0.40606965575689091</v>
      </c>
      <c r="AE19" t="s">
        <v>78</v>
      </c>
      <c r="AF19">
        <v>33.83</v>
      </c>
      <c r="AG19">
        <v>111.26</v>
      </c>
      <c r="AI19">
        <f t="shared" si="6"/>
        <v>0.3476064997804128</v>
      </c>
      <c r="AJ19">
        <f t="shared" si="12"/>
        <v>0.2048790658882402</v>
      </c>
      <c r="AK19" t="s">
        <v>79</v>
      </c>
      <c r="AL19">
        <v>32.909999999999997</v>
      </c>
      <c r="AM19">
        <v>74.83</v>
      </c>
      <c r="AO19">
        <f t="shared" si="7"/>
        <v>0.34567396195541</v>
      </c>
      <c r="AP19">
        <f t="shared" si="13"/>
        <v>0.1363555713271824</v>
      </c>
    </row>
    <row r="20" spans="1:42" x14ac:dyDescent="0.25">
      <c r="A20" t="s">
        <v>73</v>
      </c>
      <c r="B20">
        <v>16.63</v>
      </c>
      <c r="C20">
        <v>380.96</v>
      </c>
      <c r="E20">
        <f t="shared" si="0"/>
        <v>7.2546230440967252E-2</v>
      </c>
      <c r="F20">
        <f t="shared" si="1"/>
        <v>0.64417971174401756</v>
      </c>
      <c r="G20" t="s">
        <v>74</v>
      </c>
      <c r="H20">
        <v>26.17</v>
      </c>
      <c r="I20">
        <v>181.47</v>
      </c>
      <c r="K20">
        <f t="shared" si="2"/>
        <v>0.18481147105682424</v>
      </c>
      <c r="L20">
        <f t="shared" si="8"/>
        <v>0.34284451231764662</v>
      </c>
      <c r="M20" t="s">
        <v>75</v>
      </c>
      <c r="N20">
        <v>21.32</v>
      </c>
      <c r="O20">
        <v>250.43</v>
      </c>
      <c r="Q20">
        <f t="shared" si="3"/>
        <v>4.4272816273251386E-2</v>
      </c>
      <c r="R20">
        <f t="shared" si="9"/>
        <v>0.2627171215880893</v>
      </c>
      <c r="S20" t="s">
        <v>76</v>
      </c>
      <c r="T20">
        <v>48.75</v>
      </c>
      <c r="U20">
        <v>112.82</v>
      </c>
      <c r="W20">
        <f t="shared" si="4"/>
        <v>0.31375838926174499</v>
      </c>
      <c r="X20">
        <f t="shared" si="10"/>
        <v>0.21487934006402365</v>
      </c>
      <c r="Y20" t="s">
        <v>77</v>
      </c>
      <c r="Z20">
        <v>23.53</v>
      </c>
      <c r="AA20">
        <v>123.45</v>
      </c>
      <c r="AC20">
        <f t="shared" si="5"/>
        <v>5.5004508566275957E-2</v>
      </c>
      <c r="AD20">
        <f t="shared" si="11"/>
        <v>0.40869284474756851</v>
      </c>
      <c r="AE20" t="s">
        <v>78</v>
      </c>
      <c r="AF20">
        <v>38.369999999999997</v>
      </c>
      <c r="AG20">
        <v>112.12</v>
      </c>
      <c r="AI20">
        <f t="shared" si="6"/>
        <v>0.4472990777338603</v>
      </c>
      <c r="AJ20">
        <f t="shared" si="12"/>
        <v>0.2066722268557131</v>
      </c>
      <c r="AK20" t="s">
        <v>79</v>
      </c>
      <c r="AL20">
        <v>30.43</v>
      </c>
      <c r="AM20">
        <v>78.95</v>
      </c>
      <c r="AO20">
        <f t="shared" si="7"/>
        <v>0.29494784209449781</v>
      </c>
      <c r="AP20">
        <f t="shared" si="13"/>
        <v>0.14853915306363855</v>
      </c>
    </row>
    <row r="21" spans="1:42" x14ac:dyDescent="0.25">
      <c r="A21" t="s">
        <v>73</v>
      </c>
      <c r="B21">
        <v>22.06</v>
      </c>
      <c r="C21">
        <v>386.99</v>
      </c>
      <c r="E21">
        <f t="shared" si="0"/>
        <v>0.20128022759601705</v>
      </c>
      <c r="F21">
        <f t="shared" si="1"/>
        <v>0.65457554651403349</v>
      </c>
      <c r="G21" t="s">
        <v>74</v>
      </c>
      <c r="H21">
        <v>24.81</v>
      </c>
      <c r="I21">
        <v>181.76</v>
      </c>
      <c r="K21">
        <f t="shared" si="2"/>
        <v>0.16675517790759425</v>
      </c>
      <c r="L21">
        <f t="shared" si="8"/>
        <v>0.34342723948077003</v>
      </c>
      <c r="M21" t="s">
        <v>75</v>
      </c>
      <c r="N21">
        <v>32.86</v>
      </c>
      <c r="O21">
        <v>252</v>
      </c>
      <c r="Q21">
        <f t="shared" si="3"/>
        <v>0.16980311106276513</v>
      </c>
      <c r="R21">
        <f t="shared" si="9"/>
        <v>0.26646306547050963</v>
      </c>
      <c r="S21" t="s">
        <v>76</v>
      </c>
      <c r="T21">
        <v>51.59</v>
      </c>
      <c r="U21">
        <v>115.25</v>
      </c>
      <c r="W21">
        <f t="shared" si="4"/>
        <v>0.34552572706935131</v>
      </c>
      <c r="X21">
        <f t="shared" si="10"/>
        <v>0.22235902487072154</v>
      </c>
      <c r="Y21" t="s">
        <v>77</v>
      </c>
      <c r="Z21">
        <v>21.86</v>
      </c>
      <c r="AA21">
        <v>128.88999999999999</v>
      </c>
      <c r="AC21">
        <f t="shared" si="5"/>
        <v>3.6181244364292167E-2</v>
      </c>
      <c r="AD21">
        <f t="shared" si="11"/>
        <v>0.43064691876185468</v>
      </c>
      <c r="AE21" t="s">
        <v>78</v>
      </c>
      <c r="AF21">
        <v>28.96</v>
      </c>
      <c r="AG21">
        <v>119.47</v>
      </c>
      <c r="AI21">
        <f t="shared" si="6"/>
        <v>0.24066754501537113</v>
      </c>
      <c r="AJ21">
        <f t="shared" si="12"/>
        <v>0.22199749791492909</v>
      </c>
      <c r="AK21" t="s">
        <v>79</v>
      </c>
      <c r="AL21">
        <v>19.760000000000002</v>
      </c>
      <c r="AM21">
        <v>79.260000000000005</v>
      </c>
      <c r="AO21">
        <f t="shared" si="7"/>
        <v>7.6702802209040702E-2</v>
      </c>
      <c r="AP21">
        <f t="shared" si="13"/>
        <v>0.14945587887390588</v>
      </c>
    </row>
    <row r="22" spans="1:42" x14ac:dyDescent="0.25">
      <c r="A22" t="s">
        <v>73</v>
      </c>
      <c r="B22">
        <v>16.28</v>
      </c>
      <c r="C22">
        <v>393.15</v>
      </c>
      <c r="E22">
        <f t="shared" si="0"/>
        <v>6.4248458985301113E-2</v>
      </c>
      <c r="F22">
        <f t="shared" si="1"/>
        <v>0.66519550375836134</v>
      </c>
      <c r="G22" t="s">
        <v>74</v>
      </c>
      <c r="H22">
        <v>16.34</v>
      </c>
      <c r="I22">
        <v>192.8</v>
      </c>
      <c r="K22">
        <f t="shared" si="2"/>
        <v>5.4301646309081256E-2</v>
      </c>
      <c r="L22">
        <f t="shared" si="8"/>
        <v>0.36561105975967534</v>
      </c>
      <c r="M22" t="s">
        <v>75</v>
      </c>
      <c r="N22">
        <v>18.03</v>
      </c>
      <c r="O22">
        <v>254.58</v>
      </c>
      <c r="Q22">
        <f t="shared" si="3"/>
        <v>8.4847166322201788E-3</v>
      </c>
      <c r="R22">
        <f t="shared" si="9"/>
        <v>0.27261882038556978</v>
      </c>
      <c r="S22" t="s">
        <v>76</v>
      </c>
      <c r="T22">
        <v>27.83</v>
      </c>
      <c r="U22">
        <v>116.6</v>
      </c>
      <c r="W22">
        <f t="shared" si="4"/>
        <v>7.9753914988814317E-2</v>
      </c>
      <c r="X22">
        <f t="shared" si="10"/>
        <v>0.22651440531888697</v>
      </c>
      <c r="Y22" t="s">
        <v>77</v>
      </c>
      <c r="Z22">
        <v>45.67</v>
      </c>
      <c r="AA22">
        <v>132.16</v>
      </c>
      <c r="AC22">
        <f t="shared" si="5"/>
        <v>0.30455365193868356</v>
      </c>
      <c r="AD22">
        <f t="shared" si="11"/>
        <v>0.44384357722264811</v>
      </c>
      <c r="AE22" t="s">
        <v>78</v>
      </c>
      <c r="AF22">
        <v>29.64</v>
      </c>
      <c r="AG22">
        <v>123.43</v>
      </c>
      <c r="AI22">
        <f t="shared" si="6"/>
        <v>0.25559947299077734</v>
      </c>
      <c r="AJ22">
        <f t="shared" si="12"/>
        <v>0.23025437864887408</v>
      </c>
      <c r="AK22" t="s">
        <v>79</v>
      </c>
      <c r="AL22">
        <v>31.36</v>
      </c>
      <c r="AM22">
        <v>80.010000000000005</v>
      </c>
      <c r="AO22">
        <f t="shared" si="7"/>
        <v>0.31397013704233989</v>
      </c>
      <c r="AP22">
        <f t="shared" si="13"/>
        <v>0.15167376389874618</v>
      </c>
    </row>
    <row r="23" spans="1:42" x14ac:dyDescent="0.25">
      <c r="A23" t="s">
        <v>73</v>
      </c>
      <c r="B23">
        <v>19.59</v>
      </c>
      <c r="C23">
        <v>402.73</v>
      </c>
      <c r="E23">
        <f t="shared" si="0"/>
        <v>0.1427216690374585</v>
      </c>
      <c r="F23">
        <f t="shared" si="1"/>
        <v>0.68171160609613124</v>
      </c>
      <c r="G23" t="s">
        <v>74</v>
      </c>
      <c r="H23">
        <v>22.38</v>
      </c>
      <c r="I23">
        <v>192.9</v>
      </c>
      <c r="K23">
        <f t="shared" si="2"/>
        <v>0.13449283058948486</v>
      </c>
      <c r="L23">
        <f t="shared" si="8"/>
        <v>0.36581200016075238</v>
      </c>
      <c r="M23" t="s">
        <v>75</v>
      </c>
      <c r="N23">
        <v>34.17</v>
      </c>
      <c r="O23">
        <v>259.52</v>
      </c>
      <c r="Q23">
        <f t="shared" si="3"/>
        <v>0.18405308386816055</v>
      </c>
      <c r="R23">
        <f t="shared" si="9"/>
        <v>0.28440542088184761</v>
      </c>
      <c r="S23" t="s">
        <v>76</v>
      </c>
      <c r="T23">
        <v>21.51</v>
      </c>
      <c r="U23">
        <v>117</v>
      </c>
      <c r="W23">
        <f t="shared" si="4"/>
        <v>9.0604026845637845E-3</v>
      </c>
      <c r="X23">
        <f t="shared" si="10"/>
        <v>0.22774562915538049</v>
      </c>
      <c r="Y23" t="s">
        <v>77</v>
      </c>
      <c r="Z23">
        <v>26.52</v>
      </c>
      <c r="AA23">
        <v>132.41</v>
      </c>
      <c r="AC23">
        <f t="shared" si="5"/>
        <v>8.8706041478809755E-2</v>
      </c>
      <c r="AD23">
        <f t="shared" si="11"/>
        <v>0.44485249606521643</v>
      </c>
      <c r="AE23" t="s">
        <v>78</v>
      </c>
      <c r="AF23">
        <v>22.99</v>
      </c>
      <c r="AG23">
        <v>126.64</v>
      </c>
      <c r="AI23">
        <f t="shared" si="6"/>
        <v>0.10957400087834868</v>
      </c>
      <c r="AJ23">
        <f t="shared" si="12"/>
        <v>0.23694745621351124</v>
      </c>
      <c r="AK23" t="s">
        <v>79</v>
      </c>
      <c r="AL23">
        <v>28.89</v>
      </c>
      <c r="AM23">
        <v>80.540000000000006</v>
      </c>
      <c r="AO23">
        <f t="shared" si="7"/>
        <v>0.26344855798731842</v>
      </c>
      <c r="AP23">
        <f t="shared" si="13"/>
        <v>0.15324106931630002</v>
      </c>
    </row>
    <row r="24" spans="1:42" x14ac:dyDescent="0.25">
      <c r="A24" t="s">
        <v>73</v>
      </c>
      <c r="B24">
        <v>20.59</v>
      </c>
      <c r="C24">
        <v>408.94</v>
      </c>
      <c r="E24">
        <f t="shared" si="0"/>
        <v>0.16642958748221906</v>
      </c>
      <c r="F24">
        <f t="shared" si="1"/>
        <v>0.69241776429211765</v>
      </c>
      <c r="G24" t="s">
        <v>74</v>
      </c>
      <c r="H24">
        <v>35.07</v>
      </c>
      <c r="I24">
        <v>193.01</v>
      </c>
      <c r="K24">
        <f t="shared" si="2"/>
        <v>0.30297397769516732</v>
      </c>
      <c r="L24">
        <f t="shared" si="8"/>
        <v>0.36603303460193709</v>
      </c>
      <c r="M24" t="s">
        <v>75</v>
      </c>
      <c r="N24">
        <v>25.91</v>
      </c>
      <c r="O24">
        <v>260.49</v>
      </c>
      <c r="Q24">
        <f t="shared" si="3"/>
        <v>9.4202110301316214E-2</v>
      </c>
      <c r="R24">
        <f t="shared" si="9"/>
        <v>0.28671979385378887</v>
      </c>
      <c r="S24" t="s">
        <v>76</v>
      </c>
      <c r="T24">
        <v>57.59</v>
      </c>
      <c r="U24">
        <v>119.93</v>
      </c>
      <c r="W24">
        <f t="shared" si="4"/>
        <v>0.41263982102908281</v>
      </c>
      <c r="X24">
        <f t="shared" si="10"/>
        <v>0.2367643437576952</v>
      </c>
      <c r="Y24" t="s">
        <v>77</v>
      </c>
      <c r="Z24">
        <v>27.02</v>
      </c>
      <c r="AA24">
        <v>142.04</v>
      </c>
      <c r="AC24">
        <f t="shared" si="5"/>
        <v>9.4341749323715071E-2</v>
      </c>
      <c r="AD24">
        <f t="shared" si="11"/>
        <v>0.48371604988094746</v>
      </c>
      <c r="AE24" t="s">
        <v>78</v>
      </c>
      <c r="AF24">
        <v>31.21</v>
      </c>
      <c r="AG24">
        <v>131.22</v>
      </c>
      <c r="AI24">
        <f t="shared" si="6"/>
        <v>0.29007465963987705</v>
      </c>
      <c r="AJ24">
        <f t="shared" si="12"/>
        <v>0.24649708090075062</v>
      </c>
      <c r="AK24" t="s">
        <v>79</v>
      </c>
      <c r="AL24">
        <v>25.38</v>
      </c>
      <c r="AM24">
        <v>85.1</v>
      </c>
      <c r="AO24">
        <f t="shared" si="7"/>
        <v>0.19165473511965631</v>
      </c>
      <c r="AP24">
        <f t="shared" si="13"/>
        <v>0.16672581026732908</v>
      </c>
    </row>
    <row r="25" spans="1:42" x14ac:dyDescent="0.25">
      <c r="A25" t="s">
        <v>73</v>
      </c>
      <c r="B25">
        <v>27.66</v>
      </c>
      <c r="C25">
        <v>412.86</v>
      </c>
      <c r="E25">
        <f t="shared" si="0"/>
        <v>0.33404457088667616</v>
      </c>
      <c r="F25">
        <f t="shared" si="1"/>
        <v>0.69917591890214459</v>
      </c>
      <c r="G25" t="s">
        <v>74</v>
      </c>
      <c r="H25">
        <v>12.25</v>
      </c>
      <c r="I25">
        <v>208.04</v>
      </c>
      <c r="K25">
        <f t="shared" si="2"/>
        <v>0</v>
      </c>
      <c r="L25">
        <f t="shared" si="8"/>
        <v>0.3962343768838163</v>
      </c>
      <c r="M25" t="s">
        <v>75</v>
      </c>
      <c r="N25">
        <v>29.55</v>
      </c>
      <c r="O25">
        <v>277.38</v>
      </c>
      <c r="Q25">
        <f t="shared" si="3"/>
        <v>0.13379745458501033</v>
      </c>
      <c r="R25">
        <f t="shared" si="9"/>
        <v>0.32701851498377549</v>
      </c>
      <c r="S25" t="s">
        <v>76</v>
      </c>
      <c r="T25">
        <v>32.24</v>
      </c>
      <c r="U25">
        <v>123.59</v>
      </c>
      <c r="W25">
        <f t="shared" si="4"/>
        <v>0.12908277404921706</v>
      </c>
      <c r="X25">
        <f t="shared" si="10"/>
        <v>0.24803004186161048</v>
      </c>
      <c r="Y25" t="s">
        <v>77</v>
      </c>
      <c r="Z25">
        <v>84.45</v>
      </c>
      <c r="AA25">
        <v>143.19999999999999</v>
      </c>
      <c r="AC25">
        <f t="shared" si="5"/>
        <v>0.74165915238954028</v>
      </c>
      <c r="AD25">
        <f t="shared" si="11"/>
        <v>0.48839743331046437</v>
      </c>
      <c r="AE25" t="s">
        <v>78</v>
      </c>
      <c r="AF25">
        <v>24.25</v>
      </c>
      <c r="AG25">
        <v>147.84</v>
      </c>
      <c r="AI25">
        <f t="shared" si="6"/>
        <v>0.13724198506807203</v>
      </c>
      <c r="AJ25">
        <f t="shared" si="12"/>
        <v>0.28115095913261051</v>
      </c>
      <c r="AK25" t="s">
        <v>79</v>
      </c>
      <c r="AL25">
        <v>23.9</v>
      </c>
      <c r="AM25">
        <v>89.74</v>
      </c>
      <c r="AO25">
        <f t="shared" si="7"/>
        <v>0.16138269584782158</v>
      </c>
      <c r="AP25">
        <f t="shared" si="13"/>
        <v>0.18044712562100781</v>
      </c>
    </row>
    <row r="26" spans="1:42" x14ac:dyDescent="0.25">
      <c r="A26" t="s">
        <v>73</v>
      </c>
      <c r="B26">
        <v>20.260000000000002</v>
      </c>
      <c r="C26">
        <v>445.41</v>
      </c>
      <c r="E26">
        <f t="shared" si="0"/>
        <v>0.1586059743954481</v>
      </c>
      <c r="F26">
        <f t="shared" si="1"/>
        <v>0.7552927384318322</v>
      </c>
      <c r="G26" t="s">
        <v>74</v>
      </c>
      <c r="H26">
        <v>39.619999999999997</v>
      </c>
      <c r="I26">
        <v>213.08</v>
      </c>
      <c r="K26">
        <f t="shared" si="2"/>
        <v>0.36338289962825276</v>
      </c>
      <c r="L26">
        <f t="shared" si="8"/>
        <v>0.40636177309809918</v>
      </c>
      <c r="M26" t="s">
        <v>75</v>
      </c>
      <c r="N26">
        <v>26.42</v>
      </c>
      <c r="O26">
        <v>286</v>
      </c>
      <c r="Q26">
        <f t="shared" si="3"/>
        <v>9.9749809637767875E-2</v>
      </c>
      <c r="R26">
        <f t="shared" si="9"/>
        <v>0.34758541706432522</v>
      </c>
      <c r="S26" t="s">
        <v>76</v>
      </c>
      <c r="T26">
        <v>40.950000000000003</v>
      </c>
      <c r="U26">
        <v>124.1</v>
      </c>
      <c r="W26">
        <f t="shared" si="4"/>
        <v>0.22651006711409402</v>
      </c>
      <c r="X26">
        <f t="shared" si="10"/>
        <v>0.24959985225313963</v>
      </c>
      <c r="Y26" t="s">
        <v>77</v>
      </c>
      <c r="Z26">
        <v>22.72</v>
      </c>
      <c r="AA26">
        <v>147.01</v>
      </c>
      <c r="AC26">
        <f t="shared" si="5"/>
        <v>4.5874661857529309E-2</v>
      </c>
      <c r="AD26">
        <f t="shared" si="11"/>
        <v>0.50377335647120536</v>
      </c>
      <c r="AE26" t="s">
        <v>78</v>
      </c>
      <c r="AF26">
        <v>26.29</v>
      </c>
      <c r="AG26">
        <v>148.32</v>
      </c>
      <c r="AI26">
        <f t="shared" si="6"/>
        <v>0.18203776899429072</v>
      </c>
      <c r="AJ26">
        <f t="shared" si="12"/>
        <v>0.28215179316096745</v>
      </c>
      <c r="AK26" t="s">
        <v>79</v>
      </c>
      <c r="AL26">
        <v>37.43</v>
      </c>
      <c r="AM26">
        <v>90.96</v>
      </c>
      <c r="AO26">
        <f t="shared" si="7"/>
        <v>0.43812640621804044</v>
      </c>
      <c r="AP26">
        <f t="shared" si="13"/>
        <v>0.18405488526141472</v>
      </c>
    </row>
    <row r="27" spans="1:42" x14ac:dyDescent="0.25">
      <c r="A27" t="s">
        <v>73</v>
      </c>
      <c r="B27">
        <v>28.4</v>
      </c>
      <c r="C27">
        <v>446.14</v>
      </c>
      <c r="E27">
        <f t="shared" si="0"/>
        <v>0.35158843053579891</v>
      </c>
      <c r="F27">
        <f t="shared" si="1"/>
        <v>0.75655127232604635</v>
      </c>
      <c r="G27" t="s">
        <v>74</v>
      </c>
      <c r="H27">
        <v>47.55</v>
      </c>
      <c r="I27">
        <v>214.9</v>
      </c>
      <c r="K27">
        <f t="shared" si="2"/>
        <v>0.46866702071163036</v>
      </c>
      <c r="L27">
        <f t="shared" si="8"/>
        <v>0.41001888839770129</v>
      </c>
      <c r="M27" t="s">
        <v>75</v>
      </c>
      <c r="N27">
        <v>40.89</v>
      </c>
      <c r="O27">
        <v>292.73</v>
      </c>
      <c r="Q27">
        <f t="shared" si="3"/>
        <v>0.25715218100728815</v>
      </c>
      <c r="R27">
        <f t="shared" si="9"/>
        <v>0.3636428707768658</v>
      </c>
      <c r="S27" t="s">
        <v>76</v>
      </c>
      <c r="T27">
        <v>67.33</v>
      </c>
      <c r="U27">
        <v>126.63</v>
      </c>
      <c r="W27">
        <f t="shared" si="4"/>
        <v>0.52158836689038035</v>
      </c>
      <c r="X27">
        <f t="shared" si="10"/>
        <v>0.25738734301896088</v>
      </c>
      <c r="Y27" t="s">
        <v>77</v>
      </c>
      <c r="Z27">
        <v>107.37</v>
      </c>
      <c r="AA27">
        <v>155.93</v>
      </c>
      <c r="AC27">
        <f t="shared" si="5"/>
        <v>1</v>
      </c>
      <c r="AD27">
        <f t="shared" si="11"/>
        <v>0.53977158077404253</v>
      </c>
      <c r="AE27" t="s">
        <v>78</v>
      </c>
      <c r="AF27">
        <v>23.17</v>
      </c>
      <c r="AG27">
        <v>149.65</v>
      </c>
      <c r="AI27">
        <f t="shared" si="6"/>
        <v>0.11352657004830922</v>
      </c>
      <c r="AJ27">
        <f t="shared" si="12"/>
        <v>0.28492493744787323</v>
      </c>
      <c r="AK27" t="s">
        <v>79</v>
      </c>
      <c r="AL27">
        <v>36.78</v>
      </c>
      <c r="AM27">
        <v>92.26</v>
      </c>
      <c r="AO27">
        <f t="shared" si="7"/>
        <v>0.42483125383514009</v>
      </c>
      <c r="AP27">
        <f t="shared" si="13"/>
        <v>0.18789921930447129</v>
      </c>
    </row>
    <row r="28" spans="1:42" x14ac:dyDescent="0.25">
      <c r="A28" t="s">
        <v>73</v>
      </c>
      <c r="B28">
        <v>13.57</v>
      </c>
      <c r="C28">
        <v>482.47</v>
      </c>
      <c r="E28">
        <f t="shared" si="0"/>
        <v>0</v>
      </c>
      <c r="F28">
        <f t="shared" si="1"/>
        <v>0.81918488380111709</v>
      </c>
      <c r="G28" t="s">
        <v>74</v>
      </c>
      <c r="H28">
        <v>42.62</v>
      </c>
      <c r="I28">
        <v>222.22</v>
      </c>
      <c r="K28">
        <f t="shared" si="2"/>
        <v>0.40321295804567181</v>
      </c>
      <c r="L28">
        <f t="shared" si="8"/>
        <v>0.42472772575654066</v>
      </c>
      <c r="M28" t="s">
        <v>75</v>
      </c>
      <c r="N28">
        <v>44</v>
      </c>
      <c r="O28">
        <v>316.14</v>
      </c>
      <c r="Q28">
        <f t="shared" si="3"/>
        <v>0.290982269117807</v>
      </c>
      <c r="R28">
        <f t="shared" si="9"/>
        <v>0.41949799580072528</v>
      </c>
      <c r="S28" t="s">
        <v>76</v>
      </c>
      <c r="T28">
        <v>34.049999999999997</v>
      </c>
      <c r="U28">
        <v>129.38999999999999</v>
      </c>
      <c r="W28">
        <f t="shared" si="4"/>
        <v>0.14932885906040266</v>
      </c>
      <c r="X28">
        <f t="shared" si="10"/>
        <v>0.26588278749076583</v>
      </c>
      <c r="Y28" t="s">
        <v>77</v>
      </c>
      <c r="Z28">
        <v>23.01</v>
      </c>
      <c r="AA28">
        <v>156.59</v>
      </c>
      <c r="AC28">
        <f t="shared" si="5"/>
        <v>4.9143372407574423E-2</v>
      </c>
      <c r="AD28">
        <f t="shared" si="11"/>
        <v>0.54243512651842285</v>
      </c>
      <c r="AE28" t="s">
        <v>78</v>
      </c>
      <c r="AF28">
        <v>43.42</v>
      </c>
      <c r="AG28">
        <v>153.08000000000001</v>
      </c>
      <c r="AI28">
        <f t="shared" si="6"/>
        <v>0.55819060166886258</v>
      </c>
      <c r="AJ28">
        <f t="shared" si="12"/>
        <v>0.29207673060884071</v>
      </c>
      <c r="AK28" t="s">
        <v>79</v>
      </c>
      <c r="AL28">
        <v>31.61</v>
      </c>
      <c r="AM28">
        <v>92.79</v>
      </c>
      <c r="AO28">
        <f t="shared" si="7"/>
        <v>0.31908365718960929</v>
      </c>
      <c r="AP28">
        <f t="shared" si="13"/>
        <v>0.1894665247220251</v>
      </c>
    </row>
    <row r="29" spans="1:42" x14ac:dyDescent="0.25">
      <c r="A29" t="s">
        <v>73</v>
      </c>
      <c r="B29">
        <v>17.16</v>
      </c>
      <c r="C29">
        <v>493.49</v>
      </c>
      <c r="E29">
        <f t="shared" si="0"/>
        <v>8.5111427216690377E-2</v>
      </c>
      <c r="F29">
        <f t="shared" si="1"/>
        <v>0.83818357354665185</v>
      </c>
      <c r="G29" t="s">
        <v>74</v>
      </c>
      <c r="H29">
        <v>20.100000000000001</v>
      </c>
      <c r="I29">
        <v>233.06</v>
      </c>
      <c r="K29">
        <f t="shared" si="2"/>
        <v>0.10422198619224644</v>
      </c>
      <c r="L29">
        <f t="shared" si="8"/>
        <v>0.44650966523329183</v>
      </c>
      <c r="M29" t="s">
        <v>75</v>
      </c>
      <c r="N29">
        <v>28.89</v>
      </c>
      <c r="O29">
        <v>323.07</v>
      </c>
      <c r="Q29">
        <f t="shared" si="3"/>
        <v>0.12661807897313174</v>
      </c>
      <c r="R29">
        <f t="shared" si="9"/>
        <v>0.43603263981675888</v>
      </c>
      <c r="S29" t="s">
        <v>76</v>
      </c>
      <c r="T29">
        <v>24.44</v>
      </c>
      <c r="U29">
        <v>129.81</v>
      </c>
      <c r="W29">
        <f t="shared" si="4"/>
        <v>4.1834451901566025E-2</v>
      </c>
      <c r="X29">
        <f t="shared" si="10"/>
        <v>0.26717557251908403</v>
      </c>
      <c r="Y29" t="s">
        <v>77</v>
      </c>
      <c r="Z29">
        <v>28.69</v>
      </c>
      <c r="AA29">
        <v>164.34</v>
      </c>
      <c r="AC29">
        <f t="shared" si="5"/>
        <v>0.11316501352569885</v>
      </c>
      <c r="AD29">
        <f t="shared" si="11"/>
        <v>0.57371161063804021</v>
      </c>
      <c r="AE29" t="s">
        <v>78</v>
      </c>
      <c r="AF29">
        <v>19.96</v>
      </c>
      <c r="AG29">
        <v>157.49</v>
      </c>
      <c r="AI29">
        <f t="shared" si="6"/>
        <v>4.3039086517347405E-2</v>
      </c>
      <c r="AJ29">
        <f t="shared" si="12"/>
        <v>0.30127189324437031</v>
      </c>
      <c r="AK29" t="s">
        <v>79</v>
      </c>
      <c r="AL29">
        <v>33.44</v>
      </c>
      <c r="AM29">
        <v>95.2</v>
      </c>
      <c r="AO29">
        <f t="shared" si="7"/>
        <v>0.35651462466762113</v>
      </c>
      <c r="AP29">
        <f t="shared" si="13"/>
        <v>0.19659332860184531</v>
      </c>
    </row>
    <row r="30" spans="1:42" x14ac:dyDescent="0.25">
      <c r="A30" t="s">
        <v>73</v>
      </c>
      <c r="B30">
        <v>17.14</v>
      </c>
      <c r="C30">
        <v>497.95</v>
      </c>
      <c r="E30">
        <f t="shared" si="0"/>
        <v>8.4637268847795169E-2</v>
      </c>
      <c r="F30">
        <f t="shared" si="1"/>
        <v>0.84587269843459056</v>
      </c>
      <c r="G30" t="s">
        <v>74</v>
      </c>
      <c r="H30">
        <v>55.3</v>
      </c>
      <c r="I30">
        <v>260.76</v>
      </c>
      <c r="K30">
        <f t="shared" si="2"/>
        <v>0.57156133828996281</v>
      </c>
      <c r="L30">
        <f t="shared" si="8"/>
        <v>0.50217015633163209</v>
      </c>
      <c r="M30" t="s">
        <v>75</v>
      </c>
      <c r="N30">
        <v>19.75</v>
      </c>
      <c r="O30">
        <v>325.05</v>
      </c>
      <c r="Q30">
        <f t="shared" si="3"/>
        <v>2.7194604590449253E-2</v>
      </c>
      <c r="R30">
        <f t="shared" si="9"/>
        <v>0.4407568238213399</v>
      </c>
      <c r="S30" t="s">
        <v>76</v>
      </c>
      <c r="T30">
        <v>26.73</v>
      </c>
      <c r="U30">
        <v>137.81</v>
      </c>
      <c r="W30">
        <f t="shared" si="4"/>
        <v>6.7449664429530223E-2</v>
      </c>
      <c r="X30">
        <f t="shared" si="10"/>
        <v>0.29180004924895347</v>
      </c>
      <c r="Y30" t="s">
        <v>77</v>
      </c>
      <c r="Z30">
        <v>46.99</v>
      </c>
      <c r="AA30">
        <v>174.93</v>
      </c>
      <c r="AC30">
        <f t="shared" si="5"/>
        <v>0.31943192064923359</v>
      </c>
      <c r="AD30">
        <f t="shared" si="11"/>
        <v>0.6164494128092336</v>
      </c>
      <c r="AE30" t="s">
        <v>78</v>
      </c>
      <c r="AF30">
        <v>23.15</v>
      </c>
      <c r="AG30">
        <v>160.07</v>
      </c>
      <c r="AI30">
        <f t="shared" si="6"/>
        <v>0.11308739569609132</v>
      </c>
      <c r="AJ30">
        <f t="shared" si="12"/>
        <v>0.30665137614678895</v>
      </c>
      <c r="AK30" t="s">
        <v>79</v>
      </c>
      <c r="AL30">
        <v>53.52</v>
      </c>
      <c r="AM30">
        <v>101.19</v>
      </c>
      <c r="AO30">
        <f t="shared" si="7"/>
        <v>0.76723256289629793</v>
      </c>
      <c r="AP30">
        <f t="shared" si="13"/>
        <v>0.21430683700023659</v>
      </c>
    </row>
    <row r="31" spans="1:42" x14ac:dyDescent="0.25">
      <c r="A31" t="s">
        <v>73</v>
      </c>
      <c r="B31">
        <v>21.25</v>
      </c>
      <c r="C31">
        <v>518.95000000000005</v>
      </c>
      <c r="E31">
        <f t="shared" si="0"/>
        <v>0.18207681365576101</v>
      </c>
      <c r="F31">
        <f t="shared" si="1"/>
        <v>0.88207709813116331</v>
      </c>
      <c r="G31" t="s">
        <v>74</v>
      </c>
      <c r="H31">
        <v>15.02</v>
      </c>
      <c r="I31">
        <v>267.89</v>
      </c>
      <c r="K31">
        <f t="shared" si="2"/>
        <v>3.6776420605416887E-2</v>
      </c>
      <c r="L31">
        <f t="shared" si="8"/>
        <v>0.51649720692842493</v>
      </c>
      <c r="M31" t="s">
        <v>75</v>
      </c>
      <c r="N31">
        <v>25.7</v>
      </c>
      <c r="O31">
        <v>331.1</v>
      </c>
      <c r="Q31">
        <f t="shared" si="3"/>
        <v>9.1917763515718467E-2</v>
      </c>
      <c r="R31">
        <f t="shared" si="9"/>
        <v>0.45519183050200418</v>
      </c>
      <c r="S31" t="s">
        <v>76</v>
      </c>
      <c r="T31">
        <v>49.61</v>
      </c>
      <c r="U31">
        <v>139.35</v>
      </c>
      <c r="W31">
        <f t="shared" si="4"/>
        <v>0.32337807606263985</v>
      </c>
      <c r="X31">
        <f t="shared" si="10"/>
        <v>0.29654026101945336</v>
      </c>
      <c r="Y31" t="s">
        <v>77</v>
      </c>
      <c r="Z31">
        <v>58.29</v>
      </c>
      <c r="AA31">
        <v>175.85</v>
      </c>
      <c r="AC31">
        <f t="shared" si="5"/>
        <v>0.44679891794409377</v>
      </c>
      <c r="AD31">
        <f t="shared" si="11"/>
        <v>0.62016223414988492</v>
      </c>
      <c r="AE31" t="s">
        <v>78</v>
      </c>
      <c r="AF31">
        <v>32.81</v>
      </c>
      <c r="AG31">
        <v>171.26</v>
      </c>
      <c r="AI31">
        <f t="shared" si="6"/>
        <v>0.32520860781730354</v>
      </c>
      <c r="AJ31">
        <f t="shared" si="12"/>
        <v>0.32998331943286069</v>
      </c>
      <c r="AK31" t="s">
        <v>79</v>
      </c>
      <c r="AL31">
        <v>32.270000000000003</v>
      </c>
      <c r="AM31">
        <v>109.99</v>
      </c>
      <c r="AO31">
        <f t="shared" si="7"/>
        <v>0.33258335037840053</v>
      </c>
      <c r="AP31">
        <f t="shared" si="13"/>
        <v>0.24033002129169626</v>
      </c>
    </row>
    <row r="32" spans="1:42" x14ac:dyDescent="0.25">
      <c r="A32" t="s">
        <v>73</v>
      </c>
      <c r="B32">
        <v>34.770000000000003</v>
      </c>
      <c r="C32">
        <v>519.61</v>
      </c>
      <c r="E32">
        <f t="shared" si="0"/>
        <v>0.50260787102892368</v>
      </c>
      <c r="F32">
        <f t="shared" si="1"/>
        <v>0.88321495069305567</v>
      </c>
      <c r="G32" t="s">
        <v>74</v>
      </c>
      <c r="H32">
        <v>28.17</v>
      </c>
      <c r="I32">
        <v>269.33</v>
      </c>
      <c r="K32">
        <f t="shared" si="2"/>
        <v>0.21136484333510361</v>
      </c>
      <c r="L32">
        <f t="shared" si="8"/>
        <v>0.51939074870393442</v>
      </c>
      <c r="M32" t="s">
        <v>75</v>
      </c>
      <c r="N32">
        <v>34.06</v>
      </c>
      <c r="O32">
        <v>340.16</v>
      </c>
      <c r="Q32">
        <f t="shared" si="3"/>
        <v>0.18285652126618079</v>
      </c>
      <c r="R32">
        <f t="shared" si="9"/>
        <v>0.47680855125023858</v>
      </c>
      <c r="S32" t="s">
        <v>76</v>
      </c>
      <c r="T32">
        <v>21.96</v>
      </c>
      <c r="U32">
        <v>144.08000000000001</v>
      </c>
      <c r="W32">
        <f t="shared" si="4"/>
        <v>1.4093959731543643E-2</v>
      </c>
      <c r="X32">
        <f t="shared" si="10"/>
        <v>0.31109948288598877</v>
      </c>
      <c r="Y32" t="s">
        <v>77</v>
      </c>
      <c r="Z32">
        <v>22.03</v>
      </c>
      <c r="AA32">
        <v>176.83</v>
      </c>
      <c r="AC32">
        <f t="shared" si="5"/>
        <v>3.8097385031559995E-2</v>
      </c>
      <c r="AD32">
        <f t="shared" si="11"/>
        <v>0.62411719601275273</v>
      </c>
      <c r="AE32" t="s">
        <v>78</v>
      </c>
      <c r="AF32">
        <v>24.62</v>
      </c>
      <c r="AG32">
        <v>176.84</v>
      </c>
      <c r="AI32">
        <f t="shared" si="6"/>
        <v>0.14536671058410192</v>
      </c>
      <c r="AJ32">
        <f t="shared" si="12"/>
        <v>0.34161801501251043</v>
      </c>
      <c r="AK32" t="s">
        <v>79</v>
      </c>
      <c r="AL32">
        <v>33.630000000000003</v>
      </c>
      <c r="AM32">
        <v>111.64</v>
      </c>
      <c r="AO32">
        <f t="shared" si="7"/>
        <v>0.36040089997954594</v>
      </c>
      <c r="AP32">
        <f t="shared" si="13"/>
        <v>0.24520936834634496</v>
      </c>
    </row>
    <row r="33" spans="1:42" x14ac:dyDescent="0.25">
      <c r="A33" t="s">
        <v>73</v>
      </c>
      <c r="B33">
        <v>30.44</v>
      </c>
      <c r="C33">
        <v>521</v>
      </c>
      <c r="E33">
        <f t="shared" si="0"/>
        <v>0.39995258416311052</v>
      </c>
      <c r="F33">
        <f t="shared" si="1"/>
        <v>0.88561133714916207</v>
      </c>
      <c r="G33" t="s">
        <v>74</v>
      </c>
      <c r="H33">
        <v>16.46</v>
      </c>
      <c r="I33">
        <v>295</v>
      </c>
      <c r="K33">
        <f t="shared" si="2"/>
        <v>5.5894848645778032E-2</v>
      </c>
      <c r="L33">
        <f t="shared" si="8"/>
        <v>0.57097214966041077</v>
      </c>
      <c r="M33" t="s">
        <v>75</v>
      </c>
      <c r="N33">
        <v>28.42</v>
      </c>
      <c r="O33">
        <v>340.28</v>
      </c>
      <c r="Q33">
        <f t="shared" si="3"/>
        <v>0.12150549331012728</v>
      </c>
      <c r="R33">
        <f t="shared" si="9"/>
        <v>0.47709486543233431</v>
      </c>
      <c r="S33" t="s">
        <v>76</v>
      </c>
      <c r="T33">
        <v>40.82</v>
      </c>
      <c r="U33">
        <v>160.44</v>
      </c>
      <c r="W33">
        <f t="shared" si="4"/>
        <v>0.22505592841163313</v>
      </c>
      <c r="X33">
        <f t="shared" si="10"/>
        <v>0.36145653779857179</v>
      </c>
      <c r="Y33" t="s">
        <v>77</v>
      </c>
      <c r="Z33">
        <v>37.619999999999997</v>
      </c>
      <c r="AA33">
        <v>209.84</v>
      </c>
      <c r="AC33">
        <f t="shared" si="5"/>
        <v>0.21381875563570785</v>
      </c>
      <c r="AD33">
        <f t="shared" si="11"/>
        <v>0.75733483998547146</v>
      </c>
      <c r="AE33" t="s">
        <v>78</v>
      </c>
      <c r="AF33">
        <v>32.020000000000003</v>
      </c>
      <c r="AG33">
        <v>181.54</v>
      </c>
      <c r="AI33">
        <f t="shared" si="6"/>
        <v>0.30786122090469925</v>
      </c>
      <c r="AJ33">
        <f t="shared" si="12"/>
        <v>0.35141784820683902</v>
      </c>
      <c r="AK33" t="s">
        <v>79</v>
      </c>
      <c r="AL33">
        <v>21.32</v>
      </c>
      <c r="AM33">
        <v>117.97</v>
      </c>
      <c r="AO33">
        <f t="shared" si="7"/>
        <v>0.10861116792800161</v>
      </c>
      <c r="AP33">
        <f t="shared" si="13"/>
        <v>0.26392831795599719</v>
      </c>
    </row>
    <row r="34" spans="1:42" x14ac:dyDescent="0.25">
      <c r="A34" t="s">
        <v>73</v>
      </c>
      <c r="B34">
        <v>17.12</v>
      </c>
      <c r="C34">
        <v>540.33000000000004</v>
      </c>
      <c r="E34">
        <f t="shared" si="0"/>
        <v>8.4163110478899975E-2</v>
      </c>
      <c r="F34">
        <f t="shared" si="1"/>
        <v>0.91893662506034068</v>
      </c>
      <c r="G34" t="s">
        <v>74</v>
      </c>
      <c r="H34">
        <v>20.350000000000001</v>
      </c>
      <c r="I34">
        <v>309.68</v>
      </c>
      <c r="K34">
        <f t="shared" si="2"/>
        <v>0.10754115772703136</v>
      </c>
      <c r="L34">
        <f t="shared" si="8"/>
        <v>0.60047020053852029</v>
      </c>
      <c r="M34" t="s">
        <v>75</v>
      </c>
      <c r="N34">
        <v>33.270000000000003</v>
      </c>
      <c r="O34">
        <v>355.68</v>
      </c>
      <c r="Q34">
        <f t="shared" si="3"/>
        <v>0.17426302621559886</v>
      </c>
      <c r="R34">
        <f t="shared" si="9"/>
        <v>0.51383851880129794</v>
      </c>
      <c r="S34" t="s">
        <v>76</v>
      </c>
      <c r="T34">
        <v>54.2</v>
      </c>
      <c r="U34">
        <v>161.59</v>
      </c>
      <c r="W34">
        <f t="shared" si="4"/>
        <v>0.3747203579418345</v>
      </c>
      <c r="X34">
        <f t="shared" si="10"/>
        <v>0.36499630632849056</v>
      </c>
      <c r="Y34" t="s">
        <v>77</v>
      </c>
      <c r="Z34">
        <v>41.76</v>
      </c>
      <c r="AA34">
        <v>210.3</v>
      </c>
      <c r="AC34">
        <f t="shared" si="5"/>
        <v>0.26048241659152388</v>
      </c>
      <c r="AD34">
        <f t="shared" si="11"/>
        <v>0.75919125065579718</v>
      </c>
      <c r="AE34" t="s">
        <v>78</v>
      </c>
      <c r="AF34">
        <v>31.94</v>
      </c>
      <c r="AG34">
        <v>186.16</v>
      </c>
      <c r="AI34">
        <f t="shared" si="6"/>
        <v>0.3061045234958279</v>
      </c>
      <c r="AJ34">
        <f t="shared" si="12"/>
        <v>0.36105087572977479</v>
      </c>
      <c r="AK34" t="s">
        <v>79</v>
      </c>
      <c r="AL34">
        <v>35.36</v>
      </c>
      <c r="AM34">
        <v>118.42</v>
      </c>
      <c r="AO34">
        <f t="shared" si="7"/>
        <v>0.39578645939864998</v>
      </c>
      <c r="AP34">
        <f t="shared" si="13"/>
        <v>0.26525904897090136</v>
      </c>
    </row>
    <row r="35" spans="1:42" x14ac:dyDescent="0.25">
      <c r="A35" t="s">
        <v>73</v>
      </c>
      <c r="B35">
        <v>16.11</v>
      </c>
      <c r="C35">
        <v>544.32000000000005</v>
      </c>
      <c r="E35">
        <f t="shared" si="0"/>
        <v>6.0218112849691779E-2</v>
      </c>
      <c r="F35">
        <f t="shared" si="1"/>
        <v>0.92581546100268952</v>
      </c>
      <c r="G35" t="s">
        <v>74</v>
      </c>
      <c r="H35">
        <v>18.34</v>
      </c>
      <c r="I35">
        <v>318.66000000000003</v>
      </c>
      <c r="K35">
        <f t="shared" si="2"/>
        <v>8.0855018587360605E-2</v>
      </c>
      <c r="L35">
        <f t="shared" si="8"/>
        <v>0.61851464855523852</v>
      </c>
      <c r="M35" t="s">
        <v>75</v>
      </c>
      <c r="N35">
        <v>30.3</v>
      </c>
      <c r="O35">
        <v>361.61</v>
      </c>
      <c r="Q35">
        <f t="shared" si="3"/>
        <v>0.14195583596214512</v>
      </c>
      <c r="R35">
        <f t="shared" si="9"/>
        <v>0.52798721129986637</v>
      </c>
      <c r="S35" t="s">
        <v>76</v>
      </c>
      <c r="T35">
        <v>61.64</v>
      </c>
      <c r="U35">
        <v>162.65</v>
      </c>
      <c r="W35">
        <f t="shared" si="4"/>
        <v>0.45794183445190156</v>
      </c>
      <c r="X35">
        <f t="shared" si="10"/>
        <v>0.36825904949519828</v>
      </c>
      <c r="Y35" t="s">
        <v>77</v>
      </c>
      <c r="Z35">
        <v>40.5</v>
      </c>
      <c r="AA35">
        <v>211.18</v>
      </c>
      <c r="AC35">
        <f t="shared" si="5"/>
        <v>0.2462804328223625</v>
      </c>
      <c r="AD35">
        <f t="shared" si="11"/>
        <v>0.76274264498163757</v>
      </c>
      <c r="AE35" t="s">
        <v>78</v>
      </c>
      <c r="AF35">
        <v>21.44</v>
      </c>
      <c r="AG35">
        <v>188.5</v>
      </c>
      <c r="AI35">
        <f t="shared" si="6"/>
        <v>7.5537988581466875E-2</v>
      </c>
      <c r="AJ35">
        <f t="shared" si="12"/>
        <v>0.36592994161801501</v>
      </c>
      <c r="AK35" t="s">
        <v>79</v>
      </c>
      <c r="AL35">
        <v>28.61</v>
      </c>
      <c r="AM35">
        <v>119.61</v>
      </c>
      <c r="AO35">
        <f t="shared" si="7"/>
        <v>0.2577214154223767</v>
      </c>
      <c r="AP35">
        <f t="shared" si="13"/>
        <v>0.26877809321031465</v>
      </c>
    </row>
    <row r="36" spans="1:42" x14ac:dyDescent="0.25">
      <c r="A36" t="s">
        <v>73</v>
      </c>
      <c r="B36">
        <v>14.49</v>
      </c>
      <c r="C36">
        <v>550.36</v>
      </c>
      <c r="E36">
        <f t="shared" si="0"/>
        <v>2.1811284969179705E-2</v>
      </c>
      <c r="F36">
        <f t="shared" si="1"/>
        <v>0.93622853596303701</v>
      </c>
      <c r="G36" t="s">
        <v>74</v>
      </c>
      <c r="H36">
        <v>30.44</v>
      </c>
      <c r="I36">
        <v>319.45</v>
      </c>
      <c r="K36">
        <f t="shared" si="2"/>
        <v>0.24150292087095065</v>
      </c>
      <c r="L36">
        <f t="shared" si="8"/>
        <v>0.62010207772374715</v>
      </c>
      <c r="M36" t="s">
        <v>75</v>
      </c>
      <c r="N36">
        <v>64.72</v>
      </c>
      <c r="O36">
        <v>363.24</v>
      </c>
      <c r="Q36">
        <f t="shared" si="3"/>
        <v>0.5163711519634504</v>
      </c>
      <c r="R36">
        <f t="shared" si="9"/>
        <v>0.53187631227333454</v>
      </c>
      <c r="S36" t="s">
        <v>76</v>
      </c>
      <c r="T36">
        <v>79.14</v>
      </c>
      <c r="U36">
        <v>166.67</v>
      </c>
      <c r="W36">
        <f t="shared" si="4"/>
        <v>0.65369127516778525</v>
      </c>
      <c r="X36">
        <f t="shared" si="10"/>
        <v>0.38063284905195766</v>
      </c>
      <c r="Y36" t="s">
        <v>77</v>
      </c>
      <c r="Z36">
        <v>67.42</v>
      </c>
      <c r="AA36">
        <v>214.9</v>
      </c>
      <c r="AC36">
        <f t="shared" si="5"/>
        <v>0.54970694319206492</v>
      </c>
      <c r="AD36">
        <f t="shared" si="11"/>
        <v>0.77775535735905399</v>
      </c>
      <c r="AE36" t="s">
        <v>78</v>
      </c>
      <c r="AF36">
        <v>30.51</v>
      </c>
      <c r="AG36">
        <v>188.96</v>
      </c>
      <c r="AI36">
        <f t="shared" si="6"/>
        <v>0.27470355731225299</v>
      </c>
      <c r="AJ36">
        <f t="shared" si="12"/>
        <v>0.36688907422852379</v>
      </c>
      <c r="AK36" t="s">
        <v>79</v>
      </c>
      <c r="AL36">
        <v>53.54</v>
      </c>
      <c r="AM36">
        <v>124.07</v>
      </c>
      <c r="AO36">
        <f t="shared" si="7"/>
        <v>0.76764164450807937</v>
      </c>
      <c r="AP36">
        <f t="shared" si="13"/>
        <v>0.28196711615803172</v>
      </c>
    </row>
    <row r="37" spans="1:42" x14ac:dyDescent="0.25">
      <c r="A37" t="s">
        <v>73</v>
      </c>
      <c r="B37">
        <v>17.77</v>
      </c>
      <c r="C37">
        <v>557.61</v>
      </c>
      <c r="E37">
        <f t="shared" si="0"/>
        <v>9.9573257467994294E-2</v>
      </c>
      <c r="F37">
        <f t="shared" si="1"/>
        <v>0.94872767395352042</v>
      </c>
      <c r="G37" t="s">
        <v>74</v>
      </c>
      <c r="H37">
        <v>31.11</v>
      </c>
      <c r="I37">
        <v>319.89999999999998</v>
      </c>
      <c r="K37">
        <f t="shared" si="2"/>
        <v>0.25039830058417423</v>
      </c>
      <c r="L37">
        <f t="shared" si="8"/>
        <v>0.62100630952859381</v>
      </c>
      <c r="M37" t="s">
        <v>75</v>
      </c>
      <c r="N37">
        <v>33.33</v>
      </c>
      <c r="O37">
        <v>375.55</v>
      </c>
      <c r="Q37">
        <f t="shared" si="3"/>
        <v>0.17491569672576956</v>
      </c>
      <c r="R37">
        <f t="shared" si="9"/>
        <v>0.5612473754533307</v>
      </c>
      <c r="S37" t="s">
        <v>76</v>
      </c>
      <c r="T37">
        <v>34.020000000000003</v>
      </c>
      <c r="U37">
        <v>171.3</v>
      </c>
      <c r="W37">
        <f t="shared" si="4"/>
        <v>0.14899328859060409</v>
      </c>
      <c r="X37">
        <f t="shared" si="10"/>
        <v>0.39488426495936968</v>
      </c>
      <c r="Y37" t="s">
        <v>77</v>
      </c>
      <c r="Z37">
        <v>64.31</v>
      </c>
      <c r="AA37">
        <v>226.7</v>
      </c>
      <c r="AC37">
        <f t="shared" si="5"/>
        <v>0.51465284039675385</v>
      </c>
      <c r="AD37">
        <f t="shared" si="11"/>
        <v>0.82537632672827788</v>
      </c>
      <c r="AE37" t="s">
        <v>78</v>
      </c>
      <c r="AF37">
        <v>33.35</v>
      </c>
      <c r="AG37">
        <v>202.37</v>
      </c>
      <c r="AI37">
        <f t="shared" si="6"/>
        <v>0.33706631532718495</v>
      </c>
      <c r="AJ37">
        <f t="shared" si="12"/>
        <v>0.39484987489574647</v>
      </c>
      <c r="AK37" t="s">
        <v>79</v>
      </c>
      <c r="AL37">
        <v>38.479999999999997</v>
      </c>
      <c r="AM37">
        <v>125.05</v>
      </c>
      <c r="AO37">
        <f t="shared" si="7"/>
        <v>0.45960319083657181</v>
      </c>
      <c r="AP37">
        <f t="shared" si="13"/>
        <v>0.28486515259048972</v>
      </c>
    </row>
    <row r="38" spans="1:42" x14ac:dyDescent="0.25">
      <c r="A38" t="s">
        <v>73</v>
      </c>
      <c r="B38">
        <v>15.39</v>
      </c>
      <c r="C38">
        <v>562.22</v>
      </c>
      <c r="E38">
        <f t="shared" si="0"/>
        <v>4.314841156946421E-2</v>
      </c>
      <c r="F38">
        <f t="shared" si="1"/>
        <v>0.95667540169643472</v>
      </c>
      <c r="G38" t="s">
        <v>74</v>
      </c>
      <c r="H38">
        <v>21.57</v>
      </c>
      <c r="I38">
        <v>333.11</v>
      </c>
      <c r="K38">
        <f t="shared" si="2"/>
        <v>0.12373871481678175</v>
      </c>
      <c r="L38">
        <f t="shared" si="8"/>
        <v>0.64755053651087091</v>
      </c>
      <c r="M38" t="s">
        <v>75</v>
      </c>
      <c r="N38">
        <v>31.24</v>
      </c>
      <c r="O38">
        <v>379.14</v>
      </c>
      <c r="Q38">
        <f t="shared" si="3"/>
        <v>0.15218100728815401</v>
      </c>
      <c r="R38">
        <f t="shared" si="9"/>
        <v>0.56981294140103067</v>
      </c>
      <c r="S38" t="s">
        <v>76</v>
      </c>
      <c r="T38">
        <v>33.01</v>
      </c>
      <c r="U38">
        <v>172.05</v>
      </c>
      <c r="W38">
        <f t="shared" si="4"/>
        <v>0.13769574944071589</v>
      </c>
      <c r="X38">
        <f t="shared" si="10"/>
        <v>0.39719280965279496</v>
      </c>
      <c r="Y38" t="s">
        <v>77</v>
      </c>
      <c r="Z38">
        <v>65.760000000000005</v>
      </c>
      <c r="AA38">
        <v>228.77</v>
      </c>
      <c r="AC38">
        <f t="shared" si="5"/>
        <v>0.53099639314697933</v>
      </c>
      <c r="AD38">
        <f t="shared" si="11"/>
        <v>0.83373017474474342</v>
      </c>
      <c r="AE38" t="s">
        <v>78</v>
      </c>
      <c r="AF38">
        <v>40.61</v>
      </c>
      <c r="AG38">
        <v>206.12</v>
      </c>
      <c r="AI38">
        <f t="shared" si="6"/>
        <v>0.49648660518225735</v>
      </c>
      <c r="AJ38">
        <f t="shared" si="12"/>
        <v>0.40266889074228523</v>
      </c>
      <c r="AK38" t="s">
        <v>79</v>
      </c>
      <c r="AL38">
        <v>37.799999999999997</v>
      </c>
      <c r="AM38">
        <v>127.09</v>
      </c>
      <c r="AO38">
        <f t="shared" si="7"/>
        <v>0.44569441603599907</v>
      </c>
      <c r="AP38">
        <f t="shared" si="13"/>
        <v>0.29089779985805542</v>
      </c>
    </row>
    <row r="39" spans="1:42" x14ac:dyDescent="0.25">
      <c r="A39" t="s">
        <v>73</v>
      </c>
      <c r="B39">
        <v>15.76</v>
      </c>
      <c r="C39">
        <v>563.14</v>
      </c>
      <c r="E39">
        <f t="shared" si="0"/>
        <v>5.1920341394025592E-2</v>
      </c>
      <c r="F39">
        <f t="shared" si="1"/>
        <v>0.95826149920695114</v>
      </c>
      <c r="G39" t="s">
        <v>74</v>
      </c>
      <c r="H39">
        <v>87.57</v>
      </c>
      <c r="I39">
        <v>342.2</v>
      </c>
      <c r="K39">
        <f t="shared" si="2"/>
        <v>1</v>
      </c>
      <c r="L39">
        <f t="shared" si="8"/>
        <v>0.66581601896877385</v>
      </c>
      <c r="M39" t="s">
        <v>75</v>
      </c>
      <c r="N39">
        <v>48.82</v>
      </c>
      <c r="O39">
        <v>383.29</v>
      </c>
      <c r="Q39">
        <f t="shared" si="3"/>
        <v>0.34341346676819318</v>
      </c>
      <c r="R39">
        <f t="shared" si="9"/>
        <v>0.57971464019851116</v>
      </c>
      <c r="S39" t="s">
        <v>76</v>
      </c>
      <c r="T39">
        <v>25.08</v>
      </c>
      <c r="U39">
        <v>182.99</v>
      </c>
      <c r="W39">
        <f t="shared" si="4"/>
        <v>4.899328859060402E-2</v>
      </c>
      <c r="X39">
        <f t="shared" si="10"/>
        <v>0.43086678158089148</v>
      </c>
      <c r="Y39" t="s">
        <v>77</v>
      </c>
      <c r="Z39">
        <v>42.3</v>
      </c>
      <c r="AA39">
        <v>229.73</v>
      </c>
      <c r="AC39">
        <f t="shared" si="5"/>
        <v>0.2665689810640216</v>
      </c>
      <c r="AD39">
        <f t="shared" si="11"/>
        <v>0.83760442310020566</v>
      </c>
      <c r="AE39" t="s">
        <v>78</v>
      </c>
      <c r="AF39">
        <v>38.67</v>
      </c>
      <c r="AG39">
        <v>211.51</v>
      </c>
      <c r="AI39">
        <f t="shared" si="6"/>
        <v>0.45388669301712786</v>
      </c>
      <c r="AJ39">
        <f t="shared" si="12"/>
        <v>0.41390742285237692</v>
      </c>
      <c r="AK39" t="s">
        <v>79</v>
      </c>
      <c r="AL39">
        <v>34.869999999999997</v>
      </c>
      <c r="AM39">
        <v>127.17</v>
      </c>
      <c r="AO39">
        <f t="shared" si="7"/>
        <v>0.38576395991000195</v>
      </c>
      <c r="AP39">
        <f t="shared" si="13"/>
        <v>0.29113437426070504</v>
      </c>
    </row>
    <row r="40" spans="1:42" x14ac:dyDescent="0.25">
      <c r="A40" t="s">
        <v>73</v>
      </c>
      <c r="B40">
        <v>17.57</v>
      </c>
      <c r="C40">
        <v>569.83000000000004</v>
      </c>
      <c r="E40">
        <f t="shared" si="0"/>
        <v>9.4831673779042197E-2</v>
      </c>
      <c r="F40">
        <f t="shared" si="1"/>
        <v>0.96979518653885943</v>
      </c>
      <c r="G40" t="s">
        <v>74</v>
      </c>
      <c r="H40">
        <v>26.96</v>
      </c>
      <c r="I40">
        <v>345.47</v>
      </c>
      <c r="K40">
        <f t="shared" si="2"/>
        <v>0.19530005310674459</v>
      </c>
      <c r="L40">
        <f t="shared" si="8"/>
        <v>0.67238677008399317</v>
      </c>
      <c r="M40" t="s">
        <v>75</v>
      </c>
      <c r="N40">
        <v>26.58</v>
      </c>
      <c r="O40">
        <v>397.25</v>
      </c>
      <c r="Q40">
        <f t="shared" si="3"/>
        <v>0.1014902643315566</v>
      </c>
      <c r="R40">
        <f t="shared" si="9"/>
        <v>0.61302252338232477</v>
      </c>
      <c r="S40" t="s">
        <v>76</v>
      </c>
      <c r="T40">
        <v>26.88</v>
      </c>
      <c r="U40">
        <v>185.19</v>
      </c>
      <c r="W40">
        <f t="shared" si="4"/>
        <v>6.9127516778523496E-2</v>
      </c>
      <c r="X40">
        <f t="shared" si="10"/>
        <v>0.43763851268160553</v>
      </c>
      <c r="Y40" t="s">
        <v>77</v>
      </c>
      <c r="Z40">
        <v>69.62</v>
      </c>
      <c r="AA40">
        <v>238.81</v>
      </c>
      <c r="AC40">
        <f t="shared" si="5"/>
        <v>0.57450405770964841</v>
      </c>
      <c r="AD40">
        <f t="shared" si="11"/>
        <v>0.87424835546228652</v>
      </c>
      <c r="AE40" t="s">
        <v>78</v>
      </c>
      <c r="AF40">
        <v>32.74</v>
      </c>
      <c r="AG40">
        <v>212.06</v>
      </c>
      <c r="AI40">
        <f t="shared" si="6"/>
        <v>0.32367149758454111</v>
      </c>
      <c r="AJ40">
        <f t="shared" si="12"/>
        <v>0.41505421184320268</v>
      </c>
      <c r="AK40" t="s">
        <v>79</v>
      </c>
      <c r="AL40">
        <v>41.65</v>
      </c>
      <c r="AM40">
        <v>134.21</v>
      </c>
      <c r="AO40">
        <f t="shared" si="7"/>
        <v>0.52444262630394756</v>
      </c>
      <c r="AP40">
        <f t="shared" si="13"/>
        <v>0.31195292169387279</v>
      </c>
    </row>
    <row r="41" spans="1:42" x14ac:dyDescent="0.25">
      <c r="A41" t="s">
        <v>73</v>
      </c>
      <c r="B41">
        <v>19.59</v>
      </c>
      <c r="C41">
        <v>580.83000000000004</v>
      </c>
      <c r="E41">
        <f t="shared" si="0"/>
        <v>0.1427216690374585</v>
      </c>
      <c r="F41">
        <f t="shared" si="1"/>
        <v>0.98875939590373085</v>
      </c>
      <c r="G41" t="s">
        <v>74</v>
      </c>
      <c r="H41">
        <v>24.53</v>
      </c>
      <c r="I41">
        <v>352.58</v>
      </c>
      <c r="K41">
        <f t="shared" si="2"/>
        <v>0.16303770578863519</v>
      </c>
      <c r="L41">
        <f t="shared" si="8"/>
        <v>0.68667363260057068</v>
      </c>
      <c r="M41" t="s">
        <v>75</v>
      </c>
      <c r="N41">
        <v>19.29</v>
      </c>
      <c r="O41">
        <v>402.95</v>
      </c>
      <c r="Q41">
        <f t="shared" si="3"/>
        <v>2.219079734580658E-2</v>
      </c>
      <c r="R41">
        <f t="shared" si="9"/>
        <v>0.6266224470318762</v>
      </c>
      <c r="S41" t="s">
        <v>76</v>
      </c>
      <c r="T41">
        <v>48.6</v>
      </c>
      <c r="U41">
        <v>186.47</v>
      </c>
      <c r="W41">
        <f t="shared" si="4"/>
        <v>0.31208053691275173</v>
      </c>
      <c r="X41">
        <f t="shared" si="10"/>
        <v>0.44157842895838467</v>
      </c>
      <c r="Y41" t="s">
        <v>77</v>
      </c>
      <c r="Z41">
        <v>31.6</v>
      </c>
      <c r="AA41">
        <v>250.13</v>
      </c>
      <c r="AC41">
        <f t="shared" si="5"/>
        <v>0.14596483318304782</v>
      </c>
      <c r="AD41">
        <f t="shared" si="11"/>
        <v>0.91993220065377934</v>
      </c>
      <c r="AE41" t="s">
        <v>78</v>
      </c>
      <c r="AF41">
        <v>24.76</v>
      </c>
      <c r="AG41">
        <v>221.44</v>
      </c>
      <c r="AI41">
        <f t="shared" si="6"/>
        <v>0.14844093104962675</v>
      </c>
      <c r="AJ41">
        <f t="shared" si="12"/>
        <v>0.43461217681401165</v>
      </c>
      <c r="AK41" t="s">
        <v>79</v>
      </c>
      <c r="AL41">
        <v>29.59</v>
      </c>
      <c r="AM41">
        <v>135.6</v>
      </c>
      <c r="AO41">
        <f t="shared" si="7"/>
        <v>0.2777664143996727</v>
      </c>
      <c r="AP41">
        <f t="shared" si="13"/>
        <v>0.31606340193991012</v>
      </c>
    </row>
    <row r="42" spans="1:42" x14ac:dyDescent="0.25">
      <c r="A42" t="s">
        <v>73</v>
      </c>
      <c r="B42">
        <v>34.229999999999997</v>
      </c>
      <c r="C42">
        <v>583.35</v>
      </c>
      <c r="E42">
        <f t="shared" si="0"/>
        <v>0.48980559506875287</v>
      </c>
      <c r="F42">
        <f t="shared" si="1"/>
        <v>0.99310392386731949</v>
      </c>
      <c r="G42" t="s">
        <v>74</v>
      </c>
      <c r="H42">
        <v>28.46</v>
      </c>
      <c r="I42">
        <v>371.84</v>
      </c>
      <c r="K42">
        <f t="shared" si="2"/>
        <v>0.21521508231545408</v>
      </c>
      <c r="L42">
        <f t="shared" si="8"/>
        <v>0.72537475384800865</v>
      </c>
      <c r="M42" t="s">
        <v>75</v>
      </c>
      <c r="N42">
        <v>35.880000000000003</v>
      </c>
      <c r="O42">
        <v>406.57</v>
      </c>
      <c r="Q42">
        <f t="shared" si="3"/>
        <v>0.20265419340802787</v>
      </c>
      <c r="R42">
        <f t="shared" si="9"/>
        <v>0.63525959152510014</v>
      </c>
      <c r="S42" t="s">
        <v>76</v>
      </c>
      <c r="T42">
        <v>26.1</v>
      </c>
      <c r="U42">
        <v>193.46</v>
      </c>
      <c r="W42">
        <f t="shared" si="4"/>
        <v>6.040268456375842E-2</v>
      </c>
      <c r="X42">
        <f t="shared" si="10"/>
        <v>0.46309406550110815</v>
      </c>
      <c r="Y42" t="s">
        <v>77</v>
      </c>
      <c r="Z42">
        <v>20.96</v>
      </c>
      <c r="AA42">
        <v>269.97000000000003</v>
      </c>
      <c r="AC42">
        <f t="shared" si="5"/>
        <v>2.6036970243462604E-2</v>
      </c>
      <c r="AD42">
        <f t="shared" si="11"/>
        <v>1</v>
      </c>
      <c r="AE42" t="s">
        <v>78</v>
      </c>
      <c r="AF42">
        <v>26.15</v>
      </c>
      <c r="AG42">
        <v>222.7</v>
      </c>
      <c r="AI42">
        <f t="shared" si="6"/>
        <v>0.17896354852876589</v>
      </c>
      <c r="AJ42">
        <f t="shared" si="12"/>
        <v>0.43723936613844866</v>
      </c>
      <c r="AK42" t="s">
        <v>79</v>
      </c>
      <c r="AL42">
        <v>16.84</v>
      </c>
      <c r="AM42">
        <v>137.51</v>
      </c>
      <c r="AO42">
        <f t="shared" si="7"/>
        <v>1.6976886888934308E-2</v>
      </c>
      <c r="AP42">
        <f t="shared" si="13"/>
        <v>0.32171161580317009</v>
      </c>
    </row>
    <row r="43" spans="1:42" x14ac:dyDescent="0.25">
      <c r="A43" t="s">
        <v>73</v>
      </c>
      <c r="B43">
        <v>15.66</v>
      </c>
      <c r="C43">
        <v>587.35</v>
      </c>
      <c r="E43">
        <f t="shared" si="0"/>
        <v>4.9549549549549543E-2</v>
      </c>
      <c r="F43">
        <f t="shared" si="1"/>
        <v>1</v>
      </c>
      <c r="G43" t="s">
        <v>74</v>
      </c>
      <c r="H43">
        <v>38.450000000000003</v>
      </c>
      <c r="I43">
        <v>377.23</v>
      </c>
      <c r="K43">
        <f t="shared" si="2"/>
        <v>0.34784917684545946</v>
      </c>
      <c r="L43">
        <f t="shared" si="8"/>
        <v>0.73620544146606115</v>
      </c>
      <c r="M43" t="s">
        <v>75</v>
      </c>
      <c r="N43">
        <v>44</v>
      </c>
      <c r="O43">
        <v>409.34</v>
      </c>
      <c r="Q43">
        <f t="shared" si="3"/>
        <v>0.290982269117807</v>
      </c>
      <c r="R43">
        <f t="shared" si="9"/>
        <v>0.64186867722847862</v>
      </c>
      <c r="S43" t="s">
        <v>76</v>
      </c>
      <c r="T43">
        <v>31.6</v>
      </c>
      <c r="U43">
        <v>196.61</v>
      </c>
      <c r="W43">
        <f t="shared" si="4"/>
        <v>0.12192393736017901</v>
      </c>
      <c r="X43">
        <f t="shared" si="10"/>
        <v>0.47278995321349426</v>
      </c>
      <c r="AE43" t="s">
        <v>78</v>
      </c>
      <c r="AF43">
        <v>34.22</v>
      </c>
      <c r="AG43">
        <v>226.74</v>
      </c>
      <c r="AI43">
        <f t="shared" si="6"/>
        <v>0.35617039964866049</v>
      </c>
      <c r="AJ43">
        <f t="shared" si="12"/>
        <v>0.44566305254378646</v>
      </c>
      <c r="AK43" t="s">
        <v>79</v>
      </c>
      <c r="AL43">
        <v>26.18</v>
      </c>
      <c r="AM43">
        <v>137.84</v>
      </c>
      <c r="AO43">
        <f t="shared" si="7"/>
        <v>0.20801799959091835</v>
      </c>
      <c r="AP43">
        <f t="shared" si="13"/>
        <v>0.3226874852140999</v>
      </c>
    </row>
    <row r="44" spans="1:42" x14ac:dyDescent="0.25">
      <c r="G44" t="s">
        <v>74</v>
      </c>
      <c r="H44">
        <v>19.96</v>
      </c>
      <c r="I44">
        <v>377.26</v>
      </c>
      <c r="K44">
        <f t="shared" si="2"/>
        <v>0.10236325013276688</v>
      </c>
      <c r="L44">
        <f t="shared" si="8"/>
        <v>0.73626572358638431</v>
      </c>
      <c r="M44" t="s">
        <v>75</v>
      </c>
      <c r="N44">
        <v>21.97</v>
      </c>
      <c r="O44">
        <v>432.48</v>
      </c>
      <c r="Q44">
        <f t="shared" si="3"/>
        <v>5.1343413466768177E-2</v>
      </c>
      <c r="R44">
        <f t="shared" si="9"/>
        <v>0.69707959534262265</v>
      </c>
      <c r="S44" t="s">
        <v>76</v>
      </c>
      <c r="T44">
        <v>60.58</v>
      </c>
      <c r="U44">
        <v>211.42</v>
      </c>
      <c r="W44">
        <f t="shared" si="4"/>
        <v>0.44608501118568233</v>
      </c>
      <c r="X44">
        <f t="shared" si="10"/>
        <v>0.51837601575966508</v>
      </c>
      <c r="AE44" t="s">
        <v>78</v>
      </c>
      <c r="AF44">
        <v>29.74</v>
      </c>
      <c r="AG44">
        <v>229.85</v>
      </c>
      <c r="AI44">
        <f t="shared" si="6"/>
        <v>0.25779534475186644</v>
      </c>
      <c r="AJ44">
        <f t="shared" si="12"/>
        <v>0.4521476230191826</v>
      </c>
      <c r="AK44" t="s">
        <v>79</v>
      </c>
      <c r="AL44">
        <v>17.239999999999998</v>
      </c>
      <c r="AM44">
        <v>140.85</v>
      </c>
      <c r="AO44">
        <f t="shared" si="7"/>
        <v>2.5158519124565286E-2</v>
      </c>
      <c r="AP44">
        <f t="shared" si="13"/>
        <v>0.33158859711379229</v>
      </c>
    </row>
    <row r="45" spans="1:42" x14ac:dyDescent="0.25">
      <c r="G45" t="s">
        <v>74</v>
      </c>
      <c r="H45">
        <v>49.35</v>
      </c>
      <c r="I45">
        <v>387.95</v>
      </c>
      <c r="K45">
        <f t="shared" si="2"/>
        <v>0.49256505576208187</v>
      </c>
      <c r="L45">
        <f t="shared" si="8"/>
        <v>0.75774625246151994</v>
      </c>
      <c r="M45" t="s">
        <v>75</v>
      </c>
      <c r="N45">
        <v>18.88</v>
      </c>
      <c r="O45">
        <v>432.71</v>
      </c>
      <c r="Q45">
        <f t="shared" si="3"/>
        <v>1.7730882192972901E-2</v>
      </c>
      <c r="R45">
        <f t="shared" si="9"/>
        <v>0.69762836419163954</v>
      </c>
      <c r="S45" t="s">
        <v>76</v>
      </c>
      <c r="T45">
        <v>68.47</v>
      </c>
      <c r="U45">
        <v>213.37</v>
      </c>
      <c r="W45">
        <f t="shared" si="4"/>
        <v>0.53434004474272934</v>
      </c>
      <c r="X45">
        <f t="shared" si="10"/>
        <v>0.52437823196257083</v>
      </c>
      <c r="AE45" t="s">
        <v>78</v>
      </c>
      <c r="AF45">
        <v>43.57</v>
      </c>
      <c r="AG45">
        <v>230.28</v>
      </c>
      <c r="AI45">
        <f t="shared" si="6"/>
        <v>0.56148440931049626</v>
      </c>
      <c r="AJ45">
        <f t="shared" si="12"/>
        <v>0.45304420350291907</v>
      </c>
      <c r="AK45" t="s">
        <v>79</v>
      </c>
      <c r="AL45">
        <v>19.079999999999998</v>
      </c>
      <c r="AM45">
        <v>141.78</v>
      </c>
      <c r="AO45">
        <f t="shared" si="7"/>
        <v>6.2794027408467928E-2</v>
      </c>
      <c r="AP45">
        <f t="shared" si="13"/>
        <v>0.33433877454459432</v>
      </c>
    </row>
    <row r="46" spans="1:42" x14ac:dyDescent="0.25">
      <c r="G46" t="s">
        <v>74</v>
      </c>
      <c r="H46">
        <v>31.94</v>
      </c>
      <c r="I46">
        <v>420.73</v>
      </c>
      <c r="K46">
        <f t="shared" si="2"/>
        <v>0.26141795007966018</v>
      </c>
      <c r="L46">
        <f t="shared" si="8"/>
        <v>0.8236145159345738</v>
      </c>
      <c r="M46" t="s">
        <v>75</v>
      </c>
      <c r="N46">
        <v>17.25</v>
      </c>
      <c r="O46">
        <v>434.01</v>
      </c>
      <c r="Q46">
        <f t="shared" si="3"/>
        <v>0</v>
      </c>
      <c r="R46">
        <f t="shared" si="9"/>
        <v>0.7007301011643442</v>
      </c>
      <c r="S46" t="s">
        <v>76</v>
      </c>
      <c r="T46">
        <v>41.66</v>
      </c>
      <c r="U46">
        <v>214.87</v>
      </c>
      <c r="W46">
        <f t="shared" si="4"/>
        <v>0.23445190156599552</v>
      </c>
      <c r="X46">
        <f t="shared" si="10"/>
        <v>0.5289953213494214</v>
      </c>
      <c r="AE46" t="s">
        <v>78</v>
      </c>
      <c r="AF46">
        <v>32.44</v>
      </c>
      <c r="AG46">
        <v>234.44</v>
      </c>
      <c r="AI46">
        <f t="shared" si="6"/>
        <v>0.31708388230127355</v>
      </c>
      <c r="AJ46">
        <f t="shared" si="12"/>
        <v>0.46171809841534611</v>
      </c>
      <c r="AK46" t="s">
        <v>79</v>
      </c>
      <c r="AL46">
        <v>23.34</v>
      </c>
      <c r="AM46">
        <v>142.03</v>
      </c>
      <c r="AO46">
        <f t="shared" si="7"/>
        <v>0.14992841071793819</v>
      </c>
      <c r="AP46">
        <f t="shared" si="13"/>
        <v>0.33507806955287439</v>
      </c>
    </row>
    <row r="47" spans="1:42" x14ac:dyDescent="0.25">
      <c r="G47" t="s">
        <v>74</v>
      </c>
      <c r="H47">
        <v>22.91</v>
      </c>
      <c r="I47">
        <v>427.36</v>
      </c>
      <c r="K47">
        <f t="shared" si="2"/>
        <v>0.1415294742432289</v>
      </c>
      <c r="L47">
        <f t="shared" si="8"/>
        <v>0.83693686452598159</v>
      </c>
      <c r="M47" t="s">
        <v>75</v>
      </c>
      <c r="N47">
        <v>19.690000000000001</v>
      </c>
      <c r="O47">
        <v>435.6</v>
      </c>
      <c r="Q47">
        <f t="shared" si="3"/>
        <v>2.6541934080278485E-2</v>
      </c>
      <c r="R47">
        <f t="shared" si="9"/>
        <v>0.70452376407711392</v>
      </c>
      <c r="S47" t="s">
        <v>76</v>
      </c>
      <c r="T47">
        <v>24.41</v>
      </c>
      <c r="U47">
        <v>226.61</v>
      </c>
      <c r="W47">
        <f t="shared" si="4"/>
        <v>4.1498881431767352E-2</v>
      </c>
      <c r="X47">
        <f t="shared" si="10"/>
        <v>0.56513174095050489</v>
      </c>
      <c r="AE47" t="s">
        <v>78</v>
      </c>
      <c r="AF47">
        <v>25.92</v>
      </c>
      <c r="AG47">
        <v>239.04</v>
      </c>
      <c r="AI47">
        <f t="shared" si="6"/>
        <v>0.17391304347826092</v>
      </c>
      <c r="AJ47">
        <f t="shared" si="12"/>
        <v>0.47130942452043367</v>
      </c>
      <c r="AK47" t="s">
        <v>79</v>
      </c>
      <c r="AL47">
        <v>22.17</v>
      </c>
      <c r="AM47">
        <v>144.58000000000001</v>
      </c>
      <c r="AO47">
        <f t="shared" si="7"/>
        <v>0.12599713642871754</v>
      </c>
      <c r="AP47">
        <f t="shared" si="13"/>
        <v>0.34261887863733154</v>
      </c>
    </row>
    <row r="48" spans="1:42" x14ac:dyDescent="0.25">
      <c r="G48" t="s">
        <v>74</v>
      </c>
      <c r="H48">
        <v>27.44</v>
      </c>
      <c r="I48">
        <v>435.29</v>
      </c>
      <c r="K48">
        <f t="shared" si="2"/>
        <v>0.20167286245353164</v>
      </c>
      <c r="L48">
        <f t="shared" si="8"/>
        <v>0.85287143833139101</v>
      </c>
      <c r="M48" t="s">
        <v>75</v>
      </c>
      <c r="N48">
        <v>21.85</v>
      </c>
      <c r="O48">
        <v>436.45</v>
      </c>
      <c r="Q48">
        <f t="shared" si="3"/>
        <v>5.0038072446426642E-2</v>
      </c>
      <c r="R48">
        <f t="shared" si="9"/>
        <v>0.70655182286695928</v>
      </c>
      <c r="S48" t="s">
        <v>76</v>
      </c>
      <c r="T48">
        <v>61.03</v>
      </c>
      <c r="U48">
        <v>233.3</v>
      </c>
      <c r="W48">
        <f t="shared" si="4"/>
        <v>0.45111856823266222</v>
      </c>
      <c r="X48">
        <f t="shared" si="10"/>
        <v>0.58572395961585821</v>
      </c>
      <c r="AE48" t="s">
        <v>78</v>
      </c>
      <c r="AF48">
        <v>41.5</v>
      </c>
      <c r="AG48">
        <v>242.4</v>
      </c>
      <c r="AI48">
        <f t="shared" si="6"/>
        <v>0.51602986385595084</v>
      </c>
      <c r="AJ48">
        <f t="shared" si="12"/>
        <v>0.47831526271893243</v>
      </c>
      <c r="AK48" t="s">
        <v>79</v>
      </c>
      <c r="AL48">
        <v>25.85</v>
      </c>
      <c r="AM48">
        <v>145.54</v>
      </c>
      <c r="AO48">
        <f t="shared" si="7"/>
        <v>0.20126815299652281</v>
      </c>
      <c r="AP48">
        <f t="shared" si="13"/>
        <v>0.34545777146912704</v>
      </c>
    </row>
    <row r="49" spans="7:42" x14ac:dyDescent="0.25">
      <c r="G49" t="s">
        <v>74</v>
      </c>
      <c r="H49">
        <v>62.38</v>
      </c>
      <c r="I49">
        <v>474.08</v>
      </c>
      <c r="K49">
        <f t="shared" si="2"/>
        <v>0.66556027615507174</v>
      </c>
      <c r="L49">
        <f t="shared" si="8"/>
        <v>0.93081621990917496</v>
      </c>
      <c r="M49" t="s">
        <v>75</v>
      </c>
      <c r="N49">
        <v>24.64</v>
      </c>
      <c r="O49">
        <v>437.84</v>
      </c>
      <c r="Q49">
        <f t="shared" si="3"/>
        <v>8.0387251169367999E-2</v>
      </c>
      <c r="R49">
        <f t="shared" si="9"/>
        <v>0.70986829547623576</v>
      </c>
      <c r="S49" t="s">
        <v>76</v>
      </c>
      <c r="T49">
        <v>23.88</v>
      </c>
      <c r="U49">
        <v>237.18</v>
      </c>
      <c r="W49">
        <f t="shared" si="4"/>
        <v>3.5570469798657717E-2</v>
      </c>
      <c r="X49">
        <f t="shared" si="10"/>
        <v>0.59766683082984495</v>
      </c>
      <c r="AE49" t="s">
        <v>78</v>
      </c>
      <c r="AF49">
        <v>54.54</v>
      </c>
      <c r="AG49">
        <v>246.92</v>
      </c>
      <c r="AI49">
        <f t="shared" si="6"/>
        <v>0.80237154150197632</v>
      </c>
      <c r="AJ49">
        <f t="shared" si="12"/>
        <v>0.48773978315262712</v>
      </c>
      <c r="AK49" t="s">
        <v>79</v>
      </c>
      <c r="AL49">
        <v>16.010000000000002</v>
      </c>
      <c r="AM49">
        <v>152.41999999999999</v>
      </c>
      <c r="AO49">
        <f t="shared" si="7"/>
        <v>0</v>
      </c>
      <c r="AP49">
        <f t="shared" si="13"/>
        <v>0.36580317009699553</v>
      </c>
    </row>
    <row r="50" spans="7:42" x14ac:dyDescent="0.25">
      <c r="G50" t="s">
        <v>74</v>
      </c>
      <c r="H50">
        <v>40</v>
      </c>
      <c r="I50">
        <v>479.87</v>
      </c>
      <c r="K50">
        <f t="shared" si="2"/>
        <v>0.36842804036112592</v>
      </c>
      <c r="L50">
        <f t="shared" si="8"/>
        <v>0.94245066913153563</v>
      </c>
      <c r="M50" t="s">
        <v>75</v>
      </c>
      <c r="N50">
        <v>18.28</v>
      </c>
      <c r="O50">
        <v>445.68</v>
      </c>
      <c r="Q50">
        <f t="shared" si="3"/>
        <v>1.1204177091265104E-2</v>
      </c>
      <c r="R50">
        <f t="shared" si="9"/>
        <v>0.72857415537316272</v>
      </c>
      <c r="S50" t="s">
        <v>76</v>
      </c>
      <c r="T50">
        <v>23.3</v>
      </c>
      <c r="U50">
        <v>238.12</v>
      </c>
      <c r="W50">
        <f t="shared" si="4"/>
        <v>2.9082774049217022E-2</v>
      </c>
      <c r="X50">
        <f t="shared" si="10"/>
        <v>0.60056020684560463</v>
      </c>
      <c r="AE50" t="s">
        <v>78</v>
      </c>
      <c r="AF50">
        <v>26.38</v>
      </c>
      <c r="AG50">
        <v>251.78</v>
      </c>
      <c r="AI50">
        <f t="shared" si="6"/>
        <v>0.18401405357927095</v>
      </c>
      <c r="AJ50">
        <f t="shared" si="12"/>
        <v>0.4978732276897414</v>
      </c>
      <c r="AK50" t="s">
        <v>79</v>
      </c>
      <c r="AL50">
        <v>30.49</v>
      </c>
      <c r="AM50">
        <v>164.07</v>
      </c>
      <c r="AO50">
        <f t="shared" si="7"/>
        <v>0.29617508692984246</v>
      </c>
      <c r="AP50">
        <f t="shared" si="13"/>
        <v>0.4002543174828484</v>
      </c>
    </row>
    <row r="51" spans="7:42" x14ac:dyDescent="0.25">
      <c r="G51" t="s">
        <v>74</v>
      </c>
      <c r="H51">
        <v>48.15</v>
      </c>
      <c r="I51">
        <v>480.19</v>
      </c>
      <c r="K51">
        <f t="shared" si="2"/>
        <v>0.47663303239511423</v>
      </c>
      <c r="L51">
        <f t="shared" si="8"/>
        <v>0.94309367841498215</v>
      </c>
      <c r="M51" t="s">
        <v>75</v>
      </c>
      <c r="N51">
        <v>30.48</v>
      </c>
      <c r="O51">
        <v>451.02</v>
      </c>
      <c r="Q51">
        <f t="shared" si="3"/>
        <v>0.14391384749265745</v>
      </c>
      <c r="R51">
        <f t="shared" si="9"/>
        <v>0.74131513647642666</v>
      </c>
      <c r="S51" t="s">
        <v>76</v>
      </c>
      <c r="T51">
        <v>82.99</v>
      </c>
      <c r="U51">
        <v>239.33</v>
      </c>
      <c r="W51">
        <f t="shared" si="4"/>
        <v>0.69675615212527964</v>
      </c>
      <c r="X51">
        <f t="shared" si="10"/>
        <v>0.60428465895099737</v>
      </c>
      <c r="AE51" t="s">
        <v>78</v>
      </c>
      <c r="AF51">
        <v>29.19</v>
      </c>
      <c r="AG51">
        <v>253.01</v>
      </c>
      <c r="AI51">
        <f t="shared" si="6"/>
        <v>0.24571805006587619</v>
      </c>
      <c r="AJ51">
        <f t="shared" si="12"/>
        <v>0.50043786488740616</v>
      </c>
      <c r="AK51" t="s">
        <v>79</v>
      </c>
      <c r="AL51">
        <v>19.41</v>
      </c>
      <c r="AM51">
        <v>168.3</v>
      </c>
      <c r="AO51">
        <f t="shared" si="7"/>
        <v>6.9543874002863548E-2</v>
      </c>
      <c r="AP51">
        <f t="shared" si="13"/>
        <v>0.41276318902294779</v>
      </c>
    </row>
    <row r="52" spans="7:42" x14ac:dyDescent="0.25">
      <c r="G52" t="s">
        <v>74</v>
      </c>
      <c r="H52">
        <v>21.64</v>
      </c>
      <c r="I52">
        <v>497.19</v>
      </c>
      <c r="K52">
        <f t="shared" si="2"/>
        <v>0.12466808284652153</v>
      </c>
      <c r="L52">
        <f t="shared" si="8"/>
        <v>0.97725354659807906</v>
      </c>
      <c r="M52" t="s">
        <v>75</v>
      </c>
      <c r="N52">
        <v>33.72</v>
      </c>
      <c r="O52">
        <v>464.95</v>
      </c>
      <c r="Q52">
        <f t="shared" si="3"/>
        <v>0.17915805504187968</v>
      </c>
      <c r="R52">
        <f t="shared" si="9"/>
        <v>0.77455144111471641</v>
      </c>
      <c r="S52" t="s">
        <v>76</v>
      </c>
      <c r="T52">
        <v>57.16</v>
      </c>
      <c r="U52">
        <v>239.97</v>
      </c>
      <c r="W52">
        <f t="shared" si="4"/>
        <v>0.40782997762863532</v>
      </c>
      <c r="X52">
        <f t="shared" si="10"/>
        <v>0.60625461708938688</v>
      </c>
      <c r="AE52" t="s">
        <v>78</v>
      </c>
      <c r="AF52">
        <v>30.1</v>
      </c>
      <c r="AG52">
        <v>260.2</v>
      </c>
      <c r="AI52">
        <f t="shared" si="6"/>
        <v>0.26570048309178745</v>
      </c>
      <c r="AJ52">
        <f t="shared" si="12"/>
        <v>0.51542952460383651</v>
      </c>
      <c r="AK52" t="s">
        <v>79</v>
      </c>
      <c r="AL52">
        <v>33.909999999999997</v>
      </c>
      <c r="AM52">
        <v>171.49</v>
      </c>
      <c r="AO52">
        <f t="shared" si="7"/>
        <v>0.3661280425444875</v>
      </c>
      <c r="AP52">
        <f t="shared" si="13"/>
        <v>0.42219659332860193</v>
      </c>
    </row>
    <row r="53" spans="7:42" x14ac:dyDescent="0.25">
      <c r="G53" t="s">
        <v>74</v>
      </c>
      <c r="H53">
        <v>32.83</v>
      </c>
      <c r="I53">
        <v>508.51</v>
      </c>
      <c r="K53">
        <f t="shared" si="2"/>
        <v>0.27323420074349442</v>
      </c>
      <c r="L53">
        <f t="shared" si="8"/>
        <v>1</v>
      </c>
      <c r="M53" t="s">
        <v>75</v>
      </c>
      <c r="N53">
        <v>109.18</v>
      </c>
      <c r="O53">
        <v>559.44000000000005</v>
      </c>
      <c r="Q53">
        <f t="shared" si="3"/>
        <v>1</v>
      </c>
      <c r="R53">
        <f t="shared" si="9"/>
        <v>1</v>
      </c>
      <c r="S53" t="s">
        <v>76</v>
      </c>
      <c r="T53">
        <v>69.03</v>
      </c>
      <c r="U53">
        <v>239.99</v>
      </c>
      <c r="W53">
        <f t="shared" si="4"/>
        <v>0.54060402684563758</v>
      </c>
      <c r="X53">
        <f t="shared" si="10"/>
        <v>0.60631617828121154</v>
      </c>
      <c r="AE53" t="s">
        <v>78</v>
      </c>
      <c r="AF53">
        <v>24.11</v>
      </c>
      <c r="AG53">
        <v>261.64</v>
      </c>
      <c r="AI53">
        <f t="shared" si="6"/>
        <v>0.1341677646025472</v>
      </c>
      <c r="AJ53">
        <f t="shared" si="12"/>
        <v>0.51843202668890742</v>
      </c>
      <c r="AK53" t="s">
        <v>79</v>
      </c>
      <c r="AL53">
        <v>27.59</v>
      </c>
      <c r="AM53">
        <v>178.29</v>
      </c>
      <c r="AO53">
        <f t="shared" si="7"/>
        <v>0.23685825322151766</v>
      </c>
      <c r="AP53">
        <f t="shared" si="13"/>
        <v>0.44230541755382069</v>
      </c>
    </row>
    <row r="54" spans="7:42" x14ac:dyDescent="0.25">
      <c r="S54" t="s">
        <v>76</v>
      </c>
      <c r="T54">
        <v>77.77</v>
      </c>
      <c r="U54">
        <v>241.01</v>
      </c>
      <c r="W54">
        <f t="shared" si="4"/>
        <v>0.63836689038031313</v>
      </c>
      <c r="X54">
        <f t="shared" si="10"/>
        <v>0.60945579906426994</v>
      </c>
      <c r="AE54" t="s">
        <v>78</v>
      </c>
      <c r="AF54">
        <v>23.8</v>
      </c>
      <c r="AG54">
        <v>265</v>
      </c>
      <c r="AI54">
        <f t="shared" si="6"/>
        <v>0.12736056214317085</v>
      </c>
      <c r="AJ54">
        <f t="shared" si="12"/>
        <v>0.52543786488740618</v>
      </c>
      <c r="AK54" t="s">
        <v>79</v>
      </c>
      <c r="AL54">
        <v>35.36</v>
      </c>
      <c r="AM54">
        <v>178.69</v>
      </c>
      <c r="AO54">
        <f t="shared" si="7"/>
        <v>0.39578645939864998</v>
      </c>
      <c r="AP54">
        <f t="shared" si="13"/>
        <v>0.44348828956706887</v>
      </c>
    </row>
    <row r="55" spans="7:42" x14ac:dyDescent="0.25">
      <c r="S55" t="s">
        <v>76</v>
      </c>
      <c r="T55">
        <v>32.32</v>
      </c>
      <c r="U55">
        <v>254.71</v>
      </c>
      <c r="W55">
        <f t="shared" si="4"/>
        <v>0.12997762863534679</v>
      </c>
      <c r="X55">
        <f t="shared" si="10"/>
        <v>0.6516252154641714</v>
      </c>
      <c r="AE55" t="s">
        <v>78</v>
      </c>
      <c r="AF55">
        <v>49.33</v>
      </c>
      <c r="AG55">
        <v>266.7</v>
      </c>
      <c r="AI55">
        <f t="shared" si="6"/>
        <v>0.68796662274923137</v>
      </c>
      <c r="AJ55">
        <f t="shared" si="12"/>
        <v>0.52898248540450366</v>
      </c>
      <c r="AK55" t="s">
        <v>79</v>
      </c>
      <c r="AL55">
        <v>36.19</v>
      </c>
      <c r="AM55">
        <v>183.74</v>
      </c>
      <c r="AO55">
        <f t="shared" si="7"/>
        <v>0.41276334628758427</v>
      </c>
      <c r="AP55">
        <f t="shared" si="13"/>
        <v>0.45842204873432701</v>
      </c>
    </row>
    <row r="56" spans="7:42" x14ac:dyDescent="0.25">
      <c r="S56" t="s">
        <v>76</v>
      </c>
      <c r="T56">
        <v>38.01</v>
      </c>
      <c r="U56">
        <v>261.25</v>
      </c>
      <c r="W56">
        <f t="shared" si="4"/>
        <v>0.19362416107382552</v>
      </c>
      <c r="X56">
        <f t="shared" si="10"/>
        <v>0.6717557251908397</v>
      </c>
      <c r="AE56" t="s">
        <v>78</v>
      </c>
      <c r="AF56">
        <v>21.87</v>
      </c>
      <c r="AG56">
        <v>268.98</v>
      </c>
      <c r="AI56">
        <f t="shared" si="6"/>
        <v>8.4980237154150221E-2</v>
      </c>
      <c r="AJ56">
        <f t="shared" si="12"/>
        <v>0.53373644703919931</v>
      </c>
      <c r="AK56" t="s">
        <v>79</v>
      </c>
      <c r="AL56">
        <v>37.659999999999997</v>
      </c>
      <c r="AM56">
        <v>187.55</v>
      </c>
      <c r="AO56">
        <f t="shared" si="7"/>
        <v>0.44283084475352824</v>
      </c>
      <c r="AP56">
        <f t="shared" si="13"/>
        <v>0.46968890466051583</v>
      </c>
    </row>
    <row r="57" spans="7:42" x14ac:dyDescent="0.25">
      <c r="S57" t="s">
        <v>76</v>
      </c>
      <c r="T57">
        <v>36.57</v>
      </c>
      <c r="U57">
        <v>262.5</v>
      </c>
      <c r="W57">
        <f t="shared" si="4"/>
        <v>0.17751677852348996</v>
      </c>
      <c r="X57">
        <f t="shared" si="10"/>
        <v>0.67560329967988186</v>
      </c>
      <c r="AE57" t="s">
        <v>78</v>
      </c>
      <c r="AF57">
        <v>22.46</v>
      </c>
      <c r="AG57">
        <v>270.22000000000003</v>
      </c>
      <c r="AI57">
        <f t="shared" si="6"/>
        <v>9.793588054457622E-2</v>
      </c>
      <c r="AJ57">
        <f t="shared" si="12"/>
        <v>0.53632193494578817</v>
      </c>
      <c r="AK57" t="s">
        <v>79</v>
      </c>
      <c r="AL57">
        <v>53.8</v>
      </c>
      <c r="AM57">
        <v>187.58</v>
      </c>
      <c r="AO57">
        <f t="shared" si="7"/>
        <v>0.77295970546123938</v>
      </c>
      <c r="AP57">
        <f t="shared" si="13"/>
        <v>0.46977762006150942</v>
      </c>
    </row>
    <row r="58" spans="7:42" x14ac:dyDescent="0.25">
      <c r="S58" t="s">
        <v>76</v>
      </c>
      <c r="T58">
        <v>60.18</v>
      </c>
      <c r="U58">
        <v>264.94</v>
      </c>
      <c r="W58">
        <f t="shared" si="4"/>
        <v>0.44161073825503366</v>
      </c>
      <c r="X58">
        <f t="shared" si="10"/>
        <v>0.683113765082492</v>
      </c>
      <c r="AE58" t="s">
        <v>78</v>
      </c>
      <c r="AF58">
        <v>23.27</v>
      </c>
      <c r="AG58">
        <v>275.11</v>
      </c>
      <c r="AI58">
        <f t="shared" si="6"/>
        <v>0.11572244180939832</v>
      </c>
      <c r="AJ58">
        <f t="shared" si="12"/>
        <v>0.54651793160967477</v>
      </c>
      <c r="AK58" t="s">
        <v>79</v>
      </c>
      <c r="AL58">
        <v>24.98</v>
      </c>
      <c r="AM58">
        <v>190.71</v>
      </c>
      <c r="AO58">
        <f t="shared" si="7"/>
        <v>0.18347310288402532</v>
      </c>
      <c r="AP58">
        <f t="shared" si="13"/>
        <v>0.47903359356517633</v>
      </c>
    </row>
    <row r="59" spans="7:42" x14ac:dyDescent="0.25">
      <c r="S59" t="s">
        <v>76</v>
      </c>
      <c r="T59">
        <v>21.33</v>
      </c>
      <c r="U59">
        <v>265.81</v>
      </c>
      <c r="W59">
        <f t="shared" si="4"/>
        <v>7.0469798657718016E-3</v>
      </c>
      <c r="X59">
        <f t="shared" si="10"/>
        <v>0.68579167692686538</v>
      </c>
      <c r="AE59" t="s">
        <v>78</v>
      </c>
      <c r="AF59">
        <v>22.87</v>
      </c>
      <c r="AG59">
        <v>276.39999999999998</v>
      </c>
      <c r="AI59">
        <f t="shared" si="6"/>
        <v>0.10693895476504174</v>
      </c>
      <c r="AJ59">
        <f t="shared" si="12"/>
        <v>0.54920767306088403</v>
      </c>
      <c r="AK59" t="s">
        <v>79</v>
      </c>
      <c r="AL59">
        <v>46.81</v>
      </c>
      <c r="AM59">
        <v>195.44</v>
      </c>
      <c r="AO59">
        <f t="shared" si="7"/>
        <v>0.62998568214358763</v>
      </c>
      <c r="AP59">
        <f t="shared" si="13"/>
        <v>0.49302105512183586</v>
      </c>
    </row>
    <row r="60" spans="7:42" x14ac:dyDescent="0.25">
      <c r="S60" t="s">
        <v>76</v>
      </c>
      <c r="T60">
        <v>49.13</v>
      </c>
      <c r="U60">
        <v>272.14999999999998</v>
      </c>
      <c r="W60">
        <f t="shared" si="4"/>
        <v>0.31800894854586137</v>
      </c>
      <c r="X60">
        <f t="shared" si="10"/>
        <v>0.7053065747352868</v>
      </c>
      <c r="AE60" t="s">
        <v>78</v>
      </c>
      <c r="AF60">
        <v>60.16</v>
      </c>
      <c r="AG60">
        <v>280.06</v>
      </c>
      <c r="AI60">
        <f t="shared" si="6"/>
        <v>0.92577953447518657</v>
      </c>
      <c r="AJ60">
        <f t="shared" si="12"/>
        <v>0.55683903252710587</v>
      </c>
      <c r="AK60" t="s">
        <v>79</v>
      </c>
      <c r="AL60">
        <v>27.32</v>
      </c>
      <c r="AM60">
        <v>195.84</v>
      </c>
      <c r="AO60">
        <f t="shared" si="7"/>
        <v>0.23133565146246673</v>
      </c>
      <c r="AP60">
        <f t="shared" si="13"/>
        <v>0.49420392713508404</v>
      </c>
    </row>
    <row r="61" spans="7:42" x14ac:dyDescent="0.25">
      <c r="S61" t="s">
        <v>76</v>
      </c>
      <c r="T61">
        <v>24.33</v>
      </c>
      <c r="U61">
        <v>272.73</v>
      </c>
      <c r="W61">
        <f t="shared" si="4"/>
        <v>4.0604026845637575E-2</v>
      </c>
      <c r="X61">
        <f t="shared" si="10"/>
        <v>0.70709184929820246</v>
      </c>
      <c r="AE61" t="s">
        <v>78</v>
      </c>
      <c r="AF61">
        <v>22.06</v>
      </c>
      <c r="AG61">
        <v>281.29000000000002</v>
      </c>
      <c r="AI61">
        <f t="shared" si="6"/>
        <v>8.9152393500219557E-2</v>
      </c>
      <c r="AJ61">
        <f t="shared" si="12"/>
        <v>0.55940366972477062</v>
      </c>
      <c r="AK61" t="s">
        <v>79</v>
      </c>
      <c r="AL61">
        <v>23.44</v>
      </c>
      <c r="AM61">
        <v>200.7</v>
      </c>
      <c r="AO61">
        <f t="shared" si="7"/>
        <v>0.15197381877684599</v>
      </c>
      <c r="AP61">
        <f t="shared" si="13"/>
        <v>0.50857582209604923</v>
      </c>
    </row>
    <row r="62" spans="7:42" x14ac:dyDescent="0.25">
      <c r="S62" t="s">
        <v>76</v>
      </c>
      <c r="T62">
        <v>75.03</v>
      </c>
      <c r="U62">
        <v>273.31</v>
      </c>
      <c r="W62">
        <f t="shared" si="4"/>
        <v>0.60771812080536913</v>
      </c>
      <c r="X62">
        <f t="shared" si="10"/>
        <v>0.70887712386111801</v>
      </c>
      <c r="AE62" t="s">
        <v>78</v>
      </c>
      <c r="AF62">
        <v>49.62</v>
      </c>
      <c r="AG62">
        <v>282.13</v>
      </c>
      <c r="AI62">
        <f t="shared" si="6"/>
        <v>0.6943346508563899</v>
      </c>
      <c r="AJ62">
        <f t="shared" si="12"/>
        <v>0.56115512927439526</v>
      </c>
      <c r="AK62" t="s">
        <v>79</v>
      </c>
      <c r="AL62">
        <v>16.98</v>
      </c>
      <c r="AM62">
        <v>206.37</v>
      </c>
      <c r="AO62">
        <f t="shared" si="7"/>
        <v>1.9840458171405173E-2</v>
      </c>
      <c r="AP62">
        <f t="shared" si="13"/>
        <v>0.52534303288384199</v>
      </c>
    </row>
    <row r="63" spans="7:42" x14ac:dyDescent="0.25">
      <c r="S63" t="s">
        <v>76</v>
      </c>
      <c r="T63">
        <v>24.35</v>
      </c>
      <c r="U63">
        <v>276.35000000000002</v>
      </c>
      <c r="W63">
        <f t="shared" si="4"/>
        <v>4.0827740492170049E-2</v>
      </c>
      <c r="X63">
        <f t="shared" si="10"/>
        <v>0.71823442501846846</v>
      </c>
      <c r="AE63" t="s">
        <v>78</v>
      </c>
      <c r="AF63">
        <v>21.24</v>
      </c>
      <c r="AG63">
        <v>285.2</v>
      </c>
      <c r="AI63">
        <f t="shared" si="6"/>
        <v>7.1146245059288502E-2</v>
      </c>
      <c r="AJ63">
        <f t="shared" si="12"/>
        <v>0.56755629691409504</v>
      </c>
      <c r="AK63" t="s">
        <v>79</v>
      </c>
      <c r="AL63">
        <v>26.08</v>
      </c>
      <c r="AM63">
        <v>208.11</v>
      </c>
      <c r="AO63">
        <f t="shared" si="7"/>
        <v>0.20597259153201056</v>
      </c>
      <c r="AP63">
        <f t="shared" si="13"/>
        <v>0.53048852614147157</v>
      </c>
    </row>
    <row r="64" spans="7:42" x14ac:dyDescent="0.25">
      <c r="S64" t="s">
        <v>76</v>
      </c>
      <c r="T64">
        <v>55.87</v>
      </c>
      <c r="U64">
        <v>287.5</v>
      </c>
      <c r="W64">
        <f t="shared" si="4"/>
        <v>0.39340044742729313</v>
      </c>
      <c r="X64">
        <f t="shared" si="10"/>
        <v>0.75255478946072396</v>
      </c>
      <c r="AE64" t="s">
        <v>78</v>
      </c>
      <c r="AF64">
        <v>23.28</v>
      </c>
      <c r="AG64">
        <v>298.52999999999997</v>
      </c>
      <c r="AI64">
        <f t="shared" si="6"/>
        <v>0.11594202898550728</v>
      </c>
      <c r="AJ64">
        <f t="shared" si="12"/>
        <v>0.59535029190992483</v>
      </c>
      <c r="AK64" t="s">
        <v>79</v>
      </c>
      <c r="AL64">
        <v>17.79</v>
      </c>
      <c r="AM64">
        <v>210.24</v>
      </c>
      <c r="AO64">
        <f t="shared" si="7"/>
        <v>3.6408263448557937E-2</v>
      </c>
      <c r="AP64">
        <f t="shared" si="13"/>
        <v>0.53678731961201809</v>
      </c>
    </row>
    <row r="65" spans="19:42" x14ac:dyDescent="0.25">
      <c r="S65" t="s">
        <v>76</v>
      </c>
      <c r="T65">
        <v>20.7</v>
      </c>
      <c r="U65">
        <v>287.83999999999997</v>
      </c>
      <c r="W65">
        <f t="shared" si="4"/>
        <v>0</v>
      </c>
      <c r="X65">
        <f t="shared" si="10"/>
        <v>0.75360132972174343</v>
      </c>
      <c r="AE65" t="s">
        <v>78</v>
      </c>
      <c r="AF65">
        <v>21.88</v>
      </c>
      <c r="AG65">
        <v>304.33</v>
      </c>
      <c r="AI65">
        <f t="shared" si="6"/>
        <v>8.5199824330259091E-2</v>
      </c>
      <c r="AJ65">
        <f t="shared" si="12"/>
        <v>0.6074437030859049</v>
      </c>
      <c r="AK65" t="s">
        <v>79</v>
      </c>
      <c r="AL65">
        <v>17.260000000000002</v>
      </c>
      <c r="AM65">
        <v>212.96</v>
      </c>
      <c r="AO65">
        <f t="shared" si="7"/>
        <v>2.5567600736346899E-2</v>
      </c>
      <c r="AP65">
        <f t="shared" si="13"/>
        <v>0.54483084930210557</v>
      </c>
    </row>
    <row r="66" spans="19:42" x14ac:dyDescent="0.25">
      <c r="S66" t="s">
        <v>76</v>
      </c>
      <c r="T66">
        <v>58.77</v>
      </c>
      <c r="U66">
        <v>288.07</v>
      </c>
      <c r="W66">
        <f t="shared" ref="W66:W92" si="14">(T66-V$3)/(V$5-V$3)</f>
        <v>0.42583892617449676</v>
      </c>
      <c r="X66">
        <f t="shared" si="10"/>
        <v>0.75430928342772718</v>
      </c>
      <c r="AE66" t="s">
        <v>78</v>
      </c>
      <c r="AF66">
        <v>27.2</v>
      </c>
      <c r="AG66">
        <v>307.19</v>
      </c>
      <c r="AI66">
        <f t="shared" ref="AI66:AI119" si="15">(AF66-AH$3)/(AH$5-AH$3)</f>
        <v>0.20202020202020202</v>
      </c>
      <c r="AJ66">
        <f t="shared" si="12"/>
        <v>0.61340700583819852</v>
      </c>
      <c r="AK66" t="s">
        <v>79</v>
      </c>
      <c r="AL66">
        <v>28.52</v>
      </c>
      <c r="AM66">
        <v>215.18</v>
      </c>
      <c r="AO66">
        <f t="shared" ref="AO66:AO108" si="16">(AL66-AN$3)/(AN$5-AN$3)</f>
        <v>0.25588054816935973</v>
      </c>
      <c r="AP66">
        <f t="shared" si="13"/>
        <v>0.55139578897563291</v>
      </c>
    </row>
    <row r="67" spans="19:42" x14ac:dyDescent="0.25">
      <c r="S67" t="s">
        <v>76</v>
      </c>
      <c r="T67">
        <v>34.61</v>
      </c>
      <c r="U67">
        <v>294.33999999999997</v>
      </c>
      <c r="W67">
        <f t="shared" si="14"/>
        <v>0.15559284116331099</v>
      </c>
      <c r="X67">
        <f t="shared" ref="X67:X92" si="17">(U67-MIN(U:U))/(MAX(U:U)-MIN(U:U))</f>
        <v>0.77360871706476231</v>
      </c>
      <c r="AE67" t="s">
        <v>78</v>
      </c>
      <c r="AF67">
        <v>25.99</v>
      </c>
      <c r="AG67">
        <v>311.98</v>
      </c>
      <c r="AI67">
        <f t="shared" si="15"/>
        <v>0.17545015371102324</v>
      </c>
      <c r="AJ67">
        <f t="shared" ref="AJ67:AJ119" si="18">(AG67-MIN(AG:AG))/(MAX(AG:AG)-MIN(AG:AG))</f>
        <v>0.62339449541284409</v>
      </c>
      <c r="AK67" t="s">
        <v>79</v>
      </c>
      <c r="AL67">
        <v>21.26</v>
      </c>
      <c r="AM67">
        <v>226.48</v>
      </c>
      <c r="AO67">
        <f t="shared" si="16"/>
        <v>0.10738392309265699</v>
      </c>
      <c r="AP67">
        <f t="shared" ref="AP67:AP108" si="19">(AM67-MIN(AM:AM))/(MAX(AM:AM)-MIN(AM:AM))</f>
        <v>0.58481192334989351</v>
      </c>
    </row>
    <row r="68" spans="19:42" x14ac:dyDescent="0.25">
      <c r="S68" t="s">
        <v>76</v>
      </c>
      <c r="T68">
        <v>67.08</v>
      </c>
      <c r="U68">
        <v>294.7</v>
      </c>
      <c r="W68">
        <f t="shared" si="14"/>
        <v>0.51879194630872483</v>
      </c>
      <c r="X68">
        <f t="shared" si="17"/>
        <v>0.77471681851760654</v>
      </c>
      <c r="AE68" t="s">
        <v>78</v>
      </c>
      <c r="AF68">
        <v>25.7</v>
      </c>
      <c r="AG68">
        <v>314.39</v>
      </c>
      <c r="AI68">
        <f t="shared" si="15"/>
        <v>0.16908212560386471</v>
      </c>
      <c r="AJ68">
        <f t="shared" si="18"/>
        <v>0.62841951626355286</v>
      </c>
      <c r="AK68" t="s">
        <v>79</v>
      </c>
      <c r="AL68">
        <v>39.93</v>
      </c>
      <c r="AM68">
        <v>229.29</v>
      </c>
      <c r="AO68">
        <f t="shared" si="16"/>
        <v>0.48926160769073423</v>
      </c>
      <c r="AP68">
        <f t="shared" si="19"/>
        <v>0.59312159924296193</v>
      </c>
    </row>
    <row r="69" spans="19:42" x14ac:dyDescent="0.25">
      <c r="S69" t="s">
        <v>76</v>
      </c>
      <c r="T69">
        <v>54.88</v>
      </c>
      <c r="U69">
        <v>296.39999999999998</v>
      </c>
      <c r="W69">
        <f t="shared" si="14"/>
        <v>0.38232662192393746</v>
      </c>
      <c r="X69">
        <f t="shared" si="17"/>
        <v>0.77994951982270377</v>
      </c>
      <c r="AE69" t="s">
        <v>78</v>
      </c>
      <c r="AF69">
        <v>32.82</v>
      </c>
      <c r="AG69">
        <v>317.18</v>
      </c>
      <c r="AI69">
        <f t="shared" si="15"/>
        <v>0.32542819499341241</v>
      </c>
      <c r="AJ69">
        <f t="shared" si="18"/>
        <v>0.63423686405337776</v>
      </c>
      <c r="AK69" t="s">
        <v>79</v>
      </c>
      <c r="AL69">
        <v>21.51</v>
      </c>
      <c r="AM69">
        <v>230.94</v>
      </c>
      <c r="AO69">
        <f t="shared" si="16"/>
        <v>0.11249744323992636</v>
      </c>
      <c r="AP69">
        <f t="shared" si="19"/>
        <v>0.59800094629761069</v>
      </c>
    </row>
    <row r="70" spans="19:42" x14ac:dyDescent="0.25">
      <c r="S70" t="s">
        <v>76</v>
      </c>
      <c r="T70">
        <v>34.24</v>
      </c>
      <c r="U70">
        <v>299.35000000000002</v>
      </c>
      <c r="W70">
        <f t="shared" si="14"/>
        <v>0.15145413870246088</v>
      </c>
      <c r="X70">
        <f t="shared" si="17"/>
        <v>0.78902979561684328</v>
      </c>
      <c r="AE70" t="s">
        <v>78</v>
      </c>
      <c r="AF70">
        <v>32.51</v>
      </c>
      <c r="AG70">
        <v>325.05</v>
      </c>
      <c r="AI70">
        <f t="shared" si="15"/>
        <v>0.31862099253403597</v>
      </c>
      <c r="AJ70">
        <f t="shared" si="18"/>
        <v>0.65064637197664721</v>
      </c>
      <c r="AK70" t="s">
        <v>79</v>
      </c>
      <c r="AL70">
        <v>27.62</v>
      </c>
      <c r="AM70">
        <v>243.14</v>
      </c>
      <c r="AO70">
        <f t="shared" si="16"/>
        <v>0.23747187563919001</v>
      </c>
      <c r="AP70">
        <f t="shared" si="19"/>
        <v>0.63407854270167974</v>
      </c>
    </row>
    <row r="71" spans="19:42" x14ac:dyDescent="0.25">
      <c r="S71" t="s">
        <v>76</v>
      </c>
      <c r="T71">
        <v>53.09</v>
      </c>
      <c r="U71">
        <v>299.55</v>
      </c>
      <c r="W71">
        <f t="shared" si="14"/>
        <v>0.36230425055928417</v>
      </c>
      <c r="X71">
        <f t="shared" si="17"/>
        <v>0.78964540753508994</v>
      </c>
      <c r="AE71" t="s">
        <v>78</v>
      </c>
      <c r="AF71">
        <v>31.22</v>
      </c>
      <c r="AG71">
        <v>329.15</v>
      </c>
      <c r="AI71">
        <f t="shared" si="15"/>
        <v>0.29029424681598592</v>
      </c>
      <c r="AJ71">
        <f t="shared" si="18"/>
        <v>0.65919516263552957</v>
      </c>
      <c r="AK71" t="s">
        <v>79</v>
      </c>
      <c r="AL71">
        <v>28.25</v>
      </c>
      <c r="AM71">
        <v>248.79</v>
      </c>
      <c r="AO71">
        <f t="shared" si="16"/>
        <v>0.25035794641030884</v>
      </c>
      <c r="AP71">
        <f t="shared" si="19"/>
        <v>0.6507866098888101</v>
      </c>
    </row>
    <row r="72" spans="19:42" x14ac:dyDescent="0.25">
      <c r="S72" t="s">
        <v>76</v>
      </c>
      <c r="T72">
        <v>26.37</v>
      </c>
      <c r="U72">
        <v>301.36</v>
      </c>
      <c r="W72">
        <f t="shared" si="14"/>
        <v>6.3422818791946334E-2</v>
      </c>
      <c r="X72">
        <f t="shared" si="17"/>
        <v>0.79521669539522288</v>
      </c>
      <c r="AE72" t="s">
        <v>78</v>
      </c>
      <c r="AF72">
        <v>28.1</v>
      </c>
      <c r="AG72">
        <v>338.5</v>
      </c>
      <c r="AI72">
        <f t="shared" si="15"/>
        <v>0.22178304787000444</v>
      </c>
      <c r="AJ72">
        <f t="shared" si="18"/>
        <v>0.67869057547956624</v>
      </c>
      <c r="AK72" t="s">
        <v>79</v>
      </c>
      <c r="AL72">
        <v>19.39</v>
      </c>
      <c r="AM72">
        <v>251.36</v>
      </c>
      <c r="AO72">
        <f t="shared" si="16"/>
        <v>6.9134792391082001E-2</v>
      </c>
      <c r="AP72">
        <f t="shared" si="19"/>
        <v>0.65838656257392958</v>
      </c>
    </row>
    <row r="73" spans="19:42" x14ac:dyDescent="0.25">
      <c r="S73" t="s">
        <v>76</v>
      </c>
      <c r="T73">
        <v>62.11</v>
      </c>
      <c r="U73">
        <v>303.12</v>
      </c>
      <c r="W73">
        <f t="shared" si="14"/>
        <v>0.4631991051454139</v>
      </c>
      <c r="X73">
        <f t="shared" si="17"/>
        <v>0.80063408027579419</v>
      </c>
      <c r="AE73" t="s">
        <v>78</v>
      </c>
      <c r="AF73">
        <v>32.96</v>
      </c>
      <c r="AG73">
        <v>344.71</v>
      </c>
      <c r="AI73">
        <f t="shared" si="15"/>
        <v>0.32850241545893721</v>
      </c>
      <c r="AJ73">
        <f t="shared" si="18"/>
        <v>0.6916388657214344</v>
      </c>
      <c r="AK73" t="s">
        <v>79</v>
      </c>
      <c r="AL73">
        <v>49.61</v>
      </c>
      <c r="AM73">
        <v>251.44</v>
      </c>
      <c r="AO73">
        <f t="shared" si="16"/>
        <v>0.68725710779300453</v>
      </c>
      <c r="AP73">
        <f t="shared" si="19"/>
        <v>0.65862313697657915</v>
      </c>
    </row>
    <row r="74" spans="19:42" x14ac:dyDescent="0.25">
      <c r="S74" t="s">
        <v>76</v>
      </c>
      <c r="T74">
        <v>37.53</v>
      </c>
      <c r="U74">
        <v>306.67</v>
      </c>
      <c r="W74">
        <f t="shared" si="14"/>
        <v>0.18825503355704701</v>
      </c>
      <c r="X74">
        <f t="shared" si="17"/>
        <v>0.81156119182467379</v>
      </c>
      <c r="AE74" t="s">
        <v>78</v>
      </c>
      <c r="AF74">
        <v>26.12</v>
      </c>
      <c r="AG74">
        <v>346.53</v>
      </c>
      <c r="AI74">
        <f t="shared" si="15"/>
        <v>0.1783047870004392</v>
      </c>
      <c r="AJ74">
        <f t="shared" si="18"/>
        <v>0.69543369474562122</v>
      </c>
      <c r="AK74" t="s">
        <v>79</v>
      </c>
      <c r="AL74">
        <v>27.68</v>
      </c>
      <c r="AM74">
        <v>258.77</v>
      </c>
      <c r="AO74">
        <f t="shared" si="16"/>
        <v>0.23869912047453462</v>
      </c>
      <c r="AP74">
        <f t="shared" si="19"/>
        <v>0.68029926661935181</v>
      </c>
    </row>
    <row r="75" spans="19:42" x14ac:dyDescent="0.25">
      <c r="S75" t="s">
        <v>76</v>
      </c>
      <c r="T75">
        <v>23.33</v>
      </c>
      <c r="U75">
        <v>307.97000000000003</v>
      </c>
      <c r="W75">
        <f t="shared" si="14"/>
        <v>2.9418344519015652E-2</v>
      </c>
      <c r="X75">
        <f t="shared" si="17"/>
        <v>0.81556266929327759</v>
      </c>
      <c r="AE75" t="s">
        <v>78</v>
      </c>
      <c r="AF75">
        <v>44.53</v>
      </c>
      <c r="AG75">
        <v>349.59</v>
      </c>
      <c r="AI75">
        <f t="shared" si="15"/>
        <v>0.58256477821695218</v>
      </c>
      <c r="AJ75">
        <f t="shared" si="18"/>
        <v>0.7018140116763969</v>
      </c>
      <c r="AK75" t="s">
        <v>79</v>
      </c>
      <c r="AL75">
        <v>30.97</v>
      </c>
      <c r="AM75">
        <v>260.45</v>
      </c>
      <c r="AO75">
        <f t="shared" si="16"/>
        <v>0.30599304561259966</v>
      </c>
      <c r="AP75">
        <f t="shared" si="19"/>
        <v>0.6852673290749941</v>
      </c>
    </row>
    <row r="76" spans="19:42" x14ac:dyDescent="0.25">
      <c r="S76" t="s">
        <v>76</v>
      </c>
      <c r="T76">
        <v>36.479999999999997</v>
      </c>
      <c r="U76">
        <v>310.54000000000002</v>
      </c>
      <c r="W76">
        <f t="shared" si="14"/>
        <v>0.17651006711409395</v>
      </c>
      <c r="X76">
        <f t="shared" si="17"/>
        <v>0.8234732824427482</v>
      </c>
      <c r="AE76" t="s">
        <v>78</v>
      </c>
      <c r="AF76">
        <v>44.2</v>
      </c>
      <c r="AG76">
        <v>351.36</v>
      </c>
      <c r="AI76">
        <f t="shared" si="15"/>
        <v>0.57531840140535795</v>
      </c>
      <c r="AJ76">
        <f t="shared" si="18"/>
        <v>0.70550458715596331</v>
      </c>
      <c r="AK76" t="s">
        <v>79</v>
      </c>
      <c r="AL76">
        <v>27.46</v>
      </c>
      <c r="AM76">
        <v>263.32</v>
      </c>
      <c r="AO76">
        <f t="shared" si="16"/>
        <v>0.2341992227449376</v>
      </c>
      <c r="AP76">
        <f t="shared" si="19"/>
        <v>0.69375443577004969</v>
      </c>
    </row>
    <row r="77" spans="19:42" x14ac:dyDescent="0.25">
      <c r="S77" t="s">
        <v>76</v>
      </c>
      <c r="T77">
        <v>45.06</v>
      </c>
      <c r="U77">
        <v>314.48</v>
      </c>
      <c r="W77">
        <f t="shared" si="14"/>
        <v>0.27248322147651011</v>
      </c>
      <c r="X77">
        <f t="shared" si="17"/>
        <v>0.8356008372322089</v>
      </c>
      <c r="AE77" t="s">
        <v>78</v>
      </c>
      <c r="AF77">
        <v>35.83</v>
      </c>
      <c r="AG77">
        <v>359.5</v>
      </c>
      <c r="AI77">
        <f t="shared" si="15"/>
        <v>0.39152393500219584</v>
      </c>
      <c r="AJ77">
        <f t="shared" si="18"/>
        <v>0.72247706422018343</v>
      </c>
      <c r="AK77" t="s">
        <v>79</v>
      </c>
      <c r="AL77">
        <v>27.98</v>
      </c>
      <c r="AM77">
        <v>265.76</v>
      </c>
      <c r="AO77">
        <f t="shared" si="16"/>
        <v>0.24483534465125789</v>
      </c>
      <c r="AP77">
        <f t="shared" si="19"/>
        <v>0.70096995505086357</v>
      </c>
    </row>
    <row r="78" spans="19:42" x14ac:dyDescent="0.25">
      <c r="S78" t="s">
        <v>76</v>
      </c>
      <c r="T78">
        <v>24.56</v>
      </c>
      <c r="U78">
        <v>326.24</v>
      </c>
      <c r="W78">
        <f t="shared" si="14"/>
        <v>4.3176733780760625E-2</v>
      </c>
      <c r="X78">
        <f t="shared" si="17"/>
        <v>0.87179881802511705</v>
      </c>
      <c r="AE78" t="s">
        <v>78</v>
      </c>
      <c r="AF78">
        <v>29.71</v>
      </c>
      <c r="AG78">
        <v>364.6</v>
      </c>
      <c r="AI78">
        <f t="shared" si="15"/>
        <v>0.25713658322353977</v>
      </c>
      <c r="AJ78">
        <f t="shared" si="18"/>
        <v>0.7331109257714763</v>
      </c>
      <c r="AK78" t="s">
        <v>79</v>
      </c>
      <c r="AL78">
        <v>38.29</v>
      </c>
      <c r="AM78">
        <v>268.88</v>
      </c>
      <c r="AO78">
        <f t="shared" si="16"/>
        <v>0.4557169155246471</v>
      </c>
      <c r="AP78">
        <f t="shared" si="19"/>
        <v>0.71019635675419923</v>
      </c>
    </row>
    <row r="79" spans="19:42" x14ac:dyDescent="0.25">
      <c r="S79" t="s">
        <v>76</v>
      </c>
      <c r="T79">
        <v>60.32</v>
      </c>
      <c r="U79">
        <v>330.01</v>
      </c>
      <c r="W79">
        <f t="shared" si="14"/>
        <v>0.44317673378076072</v>
      </c>
      <c r="X79">
        <f t="shared" si="17"/>
        <v>0.88340310268406796</v>
      </c>
      <c r="AE79" t="s">
        <v>78</v>
      </c>
      <c r="AF79">
        <v>29.92</v>
      </c>
      <c r="AG79">
        <v>364.98</v>
      </c>
      <c r="AI79">
        <f t="shared" si="15"/>
        <v>0.261747913921827</v>
      </c>
      <c r="AJ79">
        <f t="shared" si="18"/>
        <v>0.7339032527105922</v>
      </c>
      <c r="AK79" t="s">
        <v>79</v>
      </c>
      <c r="AL79">
        <v>38.630000000000003</v>
      </c>
      <c r="AM79">
        <v>271.37</v>
      </c>
      <c r="AO79">
        <f t="shared" si="16"/>
        <v>0.46267130292493353</v>
      </c>
      <c r="AP79">
        <f t="shared" si="19"/>
        <v>0.71755973503666914</v>
      </c>
    </row>
    <row r="80" spans="19:42" x14ac:dyDescent="0.25">
      <c r="S80" t="s">
        <v>76</v>
      </c>
      <c r="T80">
        <v>82.93</v>
      </c>
      <c r="U80">
        <v>330.7</v>
      </c>
      <c r="W80">
        <f t="shared" si="14"/>
        <v>0.69608501118568245</v>
      </c>
      <c r="X80">
        <f t="shared" si="17"/>
        <v>0.88552696380201923</v>
      </c>
      <c r="AE80" t="s">
        <v>78</v>
      </c>
      <c r="AF80">
        <v>51.02</v>
      </c>
      <c r="AG80">
        <v>370.39</v>
      </c>
      <c r="AI80">
        <f t="shared" si="15"/>
        <v>0.72507685551163825</v>
      </c>
      <c r="AJ80">
        <f t="shared" si="18"/>
        <v>0.74518348623853203</v>
      </c>
      <c r="AK80" t="s">
        <v>79</v>
      </c>
      <c r="AL80">
        <v>37.299999999999997</v>
      </c>
      <c r="AM80">
        <v>271.57</v>
      </c>
      <c r="AO80">
        <f t="shared" si="16"/>
        <v>0.43546737574146033</v>
      </c>
      <c r="AP80">
        <f t="shared" si="19"/>
        <v>0.71815117104329318</v>
      </c>
    </row>
    <row r="81" spans="19:42" x14ac:dyDescent="0.25">
      <c r="S81" t="s">
        <v>76</v>
      </c>
      <c r="T81">
        <v>55.97</v>
      </c>
      <c r="U81">
        <v>333.41</v>
      </c>
      <c r="W81">
        <f t="shared" si="14"/>
        <v>0.39451901565995523</v>
      </c>
      <c r="X81">
        <f t="shared" si="17"/>
        <v>0.89386850529426265</v>
      </c>
      <c r="AE81" t="s">
        <v>78</v>
      </c>
      <c r="AF81">
        <v>29.69</v>
      </c>
      <c r="AG81">
        <v>373.55</v>
      </c>
      <c r="AI81">
        <f t="shared" si="15"/>
        <v>0.25669740887132197</v>
      </c>
      <c r="AJ81">
        <f t="shared" si="18"/>
        <v>0.75177231025854874</v>
      </c>
      <c r="AK81" t="s">
        <v>79</v>
      </c>
      <c r="AL81">
        <v>20.98</v>
      </c>
      <c r="AM81">
        <v>274.47000000000003</v>
      </c>
      <c r="AO81">
        <f t="shared" si="16"/>
        <v>0.10165678052771525</v>
      </c>
      <c r="AP81">
        <f t="shared" si="19"/>
        <v>0.72672699313934253</v>
      </c>
    </row>
    <row r="82" spans="19:42" x14ac:dyDescent="0.25">
      <c r="S82" t="s">
        <v>76</v>
      </c>
      <c r="T82">
        <v>54.82</v>
      </c>
      <c r="U82">
        <v>333.84</v>
      </c>
      <c r="W82">
        <f t="shared" si="14"/>
        <v>0.38165548098434016</v>
      </c>
      <c r="X82">
        <f t="shared" si="17"/>
        <v>0.89519207091849295</v>
      </c>
      <c r="AE82" t="s">
        <v>78</v>
      </c>
      <c r="AF82">
        <v>25.65</v>
      </c>
      <c r="AG82">
        <v>377.47</v>
      </c>
      <c r="AI82">
        <f t="shared" si="15"/>
        <v>0.16798418972332013</v>
      </c>
      <c r="AJ82">
        <f t="shared" si="18"/>
        <v>0.75994578815679736</v>
      </c>
      <c r="AK82" t="s">
        <v>79</v>
      </c>
      <c r="AL82">
        <v>18.75</v>
      </c>
      <c r="AM82">
        <v>276.77999999999997</v>
      </c>
      <c r="AO82">
        <f t="shared" si="16"/>
        <v>5.6044180814072378E-2</v>
      </c>
      <c r="AP82">
        <f t="shared" si="19"/>
        <v>0.73355807901585046</v>
      </c>
    </row>
    <row r="83" spans="19:42" x14ac:dyDescent="0.25">
      <c r="S83" t="s">
        <v>76</v>
      </c>
      <c r="T83">
        <v>46.32</v>
      </c>
      <c r="U83">
        <v>337.96</v>
      </c>
      <c r="W83">
        <f t="shared" si="14"/>
        <v>0.28657718120805376</v>
      </c>
      <c r="X83">
        <f t="shared" si="17"/>
        <v>0.90787367643437578</v>
      </c>
      <c r="AE83" t="s">
        <v>78</v>
      </c>
      <c r="AF83">
        <v>48.28</v>
      </c>
      <c r="AG83">
        <v>386.05</v>
      </c>
      <c r="AI83">
        <f t="shared" si="15"/>
        <v>0.66490996925779533</v>
      </c>
      <c r="AJ83">
        <f t="shared" si="18"/>
        <v>0.777835696413678</v>
      </c>
      <c r="AK83" t="s">
        <v>79</v>
      </c>
      <c r="AL83">
        <v>20.97</v>
      </c>
      <c r="AM83">
        <v>278.83999999999997</v>
      </c>
      <c r="AO83">
        <f t="shared" si="16"/>
        <v>0.10145223972182445</v>
      </c>
      <c r="AP83">
        <f t="shared" si="19"/>
        <v>0.73964986988407855</v>
      </c>
    </row>
    <row r="84" spans="19:42" x14ac:dyDescent="0.25">
      <c r="S84" t="s">
        <v>76</v>
      </c>
      <c r="T84">
        <v>95.04</v>
      </c>
      <c r="U84">
        <v>340.91</v>
      </c>
      <c r="W84">
        <f t="shared" si="14"/>
        <v>0.83154362416107397</v>
      </c>
      <c r="X84">
        <f t="shared" si="17"/>
        <v>0.91695395222851528</v>
      </c>
      <c r="AE84" t="s">
        <v>78</v>
      </c>
      <c r="AF84">
        <v>30.8</v>
      </c>
      <c r="AG84">
        <v>387.14</v>
      </c>
      <c r="AI84">
        <f t="shared" si="15"/>
        <v>0.28107158541941152</v>
      </c>
      <c r="AJ84">
        <f t="shared" si="18"/>
        <v>0.78010842368640532</v>
      </c>
      <c r="AK84" t="s">
        <v>79</v>
      </c>
      <c r="AL84">
        <v>27.58</v>
      </c>
      <c r="AM84">
        <v>281.02</v>
      </c>
      <c r="AO84">
        <f t="shared" si="16"/>
        <v>0.23665371241562685</v>
      </c>
      <c r="AP84">
        <f t="shared" si="19"/>
        <v>0.7460965223562811</v>
      </c>
    </row>
    <row r="85" spans="19:42" x14ac:dyDescent="0.25">
      <c r="S85" t="s">
        <v>76</v>
      </c>
      <c r="T85">
        <v>54.12</v>
      </c>
      <c r="U85">
        <v>347.53</v>
      </c>
      <c r="W85">
        <f t="shared" si="14"/>
        <v>0.37382550335570475</v>
      </c>
      <c r="X85">
        <f t="shared" si="17"/>
        <v>0.93733070672248209</v>
      </c>
      <c r="AE85" t="s">
        <v>78</v>
      </c>
      <c r="AF85">
        <v>35.979999999999997</v>
      </c>
      <c r="AG85">
        <v>388.31</v>
      </c>
      <c r="AI85">
        <f t="shared" si="15"/>
        <v>0.39481774264382952</v>
      </c>
      <c r="AJ85">
        <f t="shared" si="18"/>
        <v>0.78254795663052545</v>
      </c>
      <c r="AK85" t="s">
        <v>79</v>
      </c>
      <c r="AL85">
        <v>20.22</v>
      </c>
      <c r="AM85">
        <v>282.68</v>
      </c>
      <c r="AO85">
        <f t="shared" si="16"/>
        <v>8.6111679280016312E-2</v>
      </c>
      <c r="AP85">
        <f t="shared" si="19"/>
        <v>0.751005441211261</v>
      </c>
    </row>
    <row r="86" spans="19:42" x14ac:dyDescent="0.25">
      <c r="S86" t="s">
        <v>76</v>
      </c>
      <c r="T86">
        <v>57.89</v>
      </c>
      <c r="U86">
        <v>349.41</v>
      </c>
      <c r="W86">
        <f t="shared" si="14"/>
        <v>0.41599552572706938</v>
      </c>
      <c r="X86">
        <f t="shared" si="17"/>
        <v>0.94311745875400155</v>
      </c>
      <c r="AE86" t="s">
        <v>78</v>
      </c>
      <c r="AF86">
        <v>28.82</v>
      </c>
      <c r="AG86">
        <v>388.69</v>
      </c>
      <c r="AI86">
        <f t="shared" si="15"/>
        <v>0.2375933245498463</v>
      </c>
      <c r="AJ86">
        <f t="shared" si="18"/>
        <v>0.78334028356964136</v>
      </c>
      <c r="AK86" t="s">
        <v>79</v>
      </c>
      <c r="AL86">
        <v>26.68</v>
      </c>
      <c r="AM86">
        <v>284.20999999999998</v>
      </c>
      <c r="AO86">
        <f t="shared" si="16"/>
        <v>0.2182450398854571</v>
      </c>
      <c r="AP86">
        <f t="shared" si="19"/>
        <v>0.75552992666193519</v>
      </c>
    </row>
    <row r="87" spans="19:42" x14ac:dyDescent="0.25">
      <c r="S87" t="s">
        <v>76</v>
      </c>
      <c r="T87">
        <v>48.85</v>
      </c>
      <c r="U87">
        <v>349.81</v>
      </c>
      <c r="W87">
        <f t="shared" si="14"/>
        <v>0.31487695749440719</v>
      </c>
      <c r="X87">
        <f t="shared" si="17"/>
        <v>0.94434868259049498</v>
      </c>
      <c r="AE87" t="s">
        <v>78</v>
      </c>
      <c r="AF87">
        <v>44.41</v>
      </c>
      <c r="AG87">
        <v>393.1</v>
      </c>
      <c r="AI87">
        <f t="shared" si="15"/>
        <v>0.57992973210364507</v>
      </c>
      <c r="AJ87">
        <f t="shared" si="18"/>
        <v>0.79253544620517102</v>
      </c>
      <c r="AK87" t="s">
        <v>79</v>
      </c>
      <c r="AL87">
        <v>24.01</v>
      </c>
      <c r="AM87">
        <v>284.27999999999997</v>
      </c>
      <c r="AO87">
        <f t="shared" si="16"/>
        <v>0.16363264471262018</v>
      </c>
      <c r="AP87">
        <f t="shared" si="19"/>
        <v>0.75573692926425362</v>
      </c>
    </row>
    <row r="88" spans="19:42" x14ac:dyDescent="0.25">
      <c r="S88" t="s">
        <v>76</v>
      </c>
      <c r="T88">
        <v>27.57</v>
      </c>
      <c r="U88">
        <v>351.43</v>
      </c>
      <c r="W88">
        <f t="shared" si="14"/>
        <v>7.6845637583892637E-2</v>
      </c>
      <c r="X88">
        <f t="shared" si="17"/>
        <v>0.94933513912829359</v>
      </c>
      <c r="AE88" t="s">
        <v>78</v>
      </c>
      <c r="AF88">
        <v>30.23</v>
      </c>
      <c r="AG88">
        <v>395.61</v>
      </c>
      <c r="AI88">
        <f t="shared" si="15"/>
        <v>0.26855511638120333</v>
      </c>
      <c r="AJ88">
        <f t="shared" si="18"/>
        <v>0.79776897414512093</v>
      </c>
      <c r="AK88" t="s">
        <v>79</v>
      </c>
      <c r="AL88">
        <v>28.42</v>
      </c>
      <c r="AM88">
        <v>287.12</v>
      </c>
      <c r="AO88">
        <f t="shared" si="16"/>
        <v>0.25383514011045205</v>
      </c>
      <c r="AP88">
        <f t="shared" si="19"/>
        <v>0.76413532055831557</v>
      </c>
    </row>
    <row r="89" spans="19:42" x14ac:dyDescent="0.25">
      <c r="S89" t="s">
        <v>76</v>
      </c>
      <c r="T89">
        <v>29.8</v>
      </c>
      <c r="U89">
        <v>352.01</v>
      </c>
      <c r="W89">
        <f t="shared" si="14"/>
        <v>0.10178970917225953</v>
      </c>
      <c r="X89">
        <f t="shared" si="17"/>
        <v>0.95112041369120903</v>
      </c>
      <c r="AE89" t="s">
        <v>78</v>
      </c>
      <c r="AF89">
        <v>63.54</v>
      </c>
      <c r="AG89">
        <v>399.9</v>
      </c>
      <c r="AI89">
        <f t="shared" si="15"/>
        <v>1</v>
      </c>
      <c r="AJ89">
        <f t="shared" si="18"/>
        <v>0.80671392827356125</v>
      </c>
      <c r="AK89" t="s">
        <v>79</v>
      </c>
      <c r="AL89">
        <v>29.69</v>
      </c>
      <c r="AM89">
        <v>291.66000000000003</v>
      </c>
      <c r="AO89">
        <f t="shared" si="16"/>
        <v>0.27981182245858049</v>
      </c>
      <c r="AP89">
        <f t="shared" si="19"/>
        <v>0.77756091790868254</v>
      </c>
    </row>
    <row r="90" spans="19:42" x14ac:dyDescent="0.25">
      <c r="S90" t="s">
        <v>76</v>
      </c>
      <c r="T90">
        <v>71.569999999999993</v>
      </c>
      <c r="U90">
        <v>360.09</v>
      </c>
      <c r="W90">
        <f t="shared" si="14"/>
        <v>0.56901565995525727</v>
      </c>
      <c r="X90">
        <f t="shared" si="17"/>
        <v>0.97599113518837721</v>
      </c>
      <c r="AE90" t="s">
        <v>78</v>
      </c>
      <c r="AF90">
        <v>29.05</v>
      </c>
      <c r="AG90">
        <v>407.92</v>
      </c>
      <c r="AI90">
        <f t="shared" si="15"/>
        <v>0.24264382960035136</v>
      </c>
      <c r="AJ90">
        <f t="shared" si="18"/>
        <v>0.82343619683069225</v>
      </c>
      <c r="AK90" t="s">
        <v>79</v>
      </c>
      <c r="AL90">
        <v>45.22</v>
      </c>
      <c r="AM90">
        <v>304.02999999999997</v>
      </c>
      <c r="AO90">
        <f t="shared" si="16"/>
        <v>0.59746369400695432</v>
      </c>
      <c r="AP90">
        <f t="shared" si="19"/>
        <v>0.81414123491838175</v>
      </c>
    </row>
    <row r="91" spans="19:42" x14ac:dyDescent="0.25">
      <c r="S91" t="s">
        <v>76</v>
      </c>
      <c r="T91">
        <v>26.84</v>
      </c>
      <c r="U91">
        <v>366.77</v>
      </c>
      <c r="W91">
        <f t="shared" si="14"/>
        <v>6.8680089485458631E-2</v>
      </c>
      <c r="X91">
        <f t="shared" si="17"/>
        <v>0.99655257325781821</v>
      </c>
      <c r="AE91" t="s">
        <v>78</v>
      </c>
      <c r="AF91">
        <v>25.77</v>
      </c>
      <c r="AG91">
        <v>407.97</v>
      </c>
      <c r="AI91">
        <f t="shared" si="15"/>
        <v>0.17061923583662714</v>
      </c>
      <c r="AJ91">
        <f t="shared" si="18"/>
        <v>0.82354045037531276</v>
      </c>
      <c r="AK91" t="s">
        <v>79</v>
      </c>
      <c r="AL91">
        <v>19.62</v>
      </c>
      <c r="AM91">
        <v>305.92</v>
      </c>
      <c r="AO91">
        <f t="shared" si="16"/>
        <v>7.383923092656984E-2</v>
      </c>
      <c r="AP91">
        <f t="shared" si="19"/>
        <v>0.81973030518097967</v>
      </c>
    </row>
    <row r="92" spans="19:42" x14ac:dyDescent="0.25">
      <c r="S92" t="s">
        <v>76</v>
      </c>
      <c r="T92">
        <v>30.62</v>
      </c>
      <c r="U92">
        <v>367.89</v>
      </c>
      <c r="W92">
        <f t="shared" si="14"/>
        <v>0.11096196868008952</v>
      </c>
      <c r="X92">
        <f t="shared" si="17"/>
        <v>1</v>
      </c>
      <c r="AE92" t="s">
        <v>78</v>
      </c>
      <c r="AF92">
        <v>28.67</v>
      </c>
      <c r="AG92">
        <v>410.95</v>
      </c>
      <c r="AI92">
        <f t="shared" si="15"/>
        <v>0.2342995169082126</v>
      </c>
      <c r="AJ92">
        <f t="shared" si="18"/>
        <v>0.8297539616346955</v>
      </c>
      <c r="AK92" t="s">
        <v>79</v>
      </c>
      <c r="AL92">
        <v>26.11</v>
      </c>
      <c r="AM92">
        <v>314.72000000000003</v>
      </c>
      <c r="AO92">
        <f t="shared" si="16"/>
        <v>0.20658621394968291</v>
      </c>
      <c r="AP92">
        <f t="shared" si="19"/>
        <v>0.84575348947243911</v>
      </c>
    </row>
    <row r="93" spans="19:42" x14ac:dyDescent="0.25">
      <c r="AE93" t="s">
        <v>78</v>
      </c>
      <c r="AF93">
        <v>26.55</v>
      </c>
      <c r="AG93">
        <v>413.64</v>
      </c>
      <c r="AI93">
        <f t="shared" si="15"/>
        <v>0.18774703557312256</v>
      </c>
      <c r="AJ93">
        <f t="shared" si="18"/>
        <v>0.83536280233527938</v>
      </c>
      <c r="AK93" t="s">
        <v>79</v>
      </c>
      <c r="AL93">
        <v>64.900000000000006</v>
      </c>
      <c r="AM93">
        <v>315.19</v>
      </c>
      <c r="AO93">
        <f t="shared" si="16"/>
        <v>1</v>
      </c>
      <c r="AP93">
        <f t="shared" si="19"/>
        <v>0.84714336408800583</v>
      </c>
    </row>
    <row r="94" spans="19:42" x14ac:dyDescent="0.25">
      <c r="AE94" t="s">
        <v>78</v>
      </c>
      <c r="AF94">
        <v>25.89</v>
      </c>
      <c r="AG94">
        <v>414.71</v>
      </c>
      <c r="AI94">
        <f t="shared" si="15"/>
        <v>0.17325428194993414</v>
      </c>
      <c r="AJ94">
        <f t="shared" si="18"/>
        <v>0.83759382819015837</v>
      </c>
      <c r="AK94" t="s">
        <v>79</v>
      </c>
      <c r="AL94">
        <v>33.58</v>
      </c>
      <c r="AM94">
        <v>316.77999999999997</v>
      </c>
      <c r="AO94">
        <f t="shared" si="16"/>
        <v>0.35937819595009196</v>
      </c>
      <c r="AP94">
        <f t="shared" si="19"/>
        <v>0.85184528034066709</v>
      </c>
    </row>
    <row r="95" spans="19:42" x14ac:dyDescent="0.25">
      <c r="AE95" t="s">
        <v>78</v>
      </c>
      <c r="AF95">
        <v>29.03</v>
      </c>
      <c r="AG95">
        <v>415.66</v>
      </c>
      <c r="AI95">
        <f t="shared" si="15"/>
        <v>0.24220465524813353</v>
      </c>
      <c r="AJ95">
        <f t="shared" si="18"/>
        <v>0.83957464553794825</v>
      </c>
      <c r="AK95" t="s">
        <v>79</v>
      </c>
      <c r="AL95">
        <v>32.53</v>
      </c>
      <c r="AM95">
        <v>318.89</v>
      </c>
      <c r="AO95">
        <f t="shared" si="16"/>
        <v>0.33790141133156065</v>
      </c>
      <c r="AP95">
        <f t="shared" si="19"/>
        <v>0.85808493021055121</v>
      </c>
    </row>
    <row r="96" spans="19:42" x14ac:dyDescent="0.25">
      <c r="AE96" t="s">
        <v>78</v>
      </c>
      <c r="AF96">
        <v>29.13</v>
      </c>
      <c r="AG96">
        <v>416</v>
      </c>
      <c r="AI96">
        <f t="shared" si="15"/>
        <v>0.24440052700922266</v>
      </c>
      <c r="AJ96">
        <f t="shared" si="18"/>
        <v>0.84028356964136774</v>
      </c>
      <c r="AK96" t="s">
        <v>79</v>
      </c>
      <c r="AL96">
        <v>46.8</v>
      </c>
      <c r="AM96">
        <v>319.11</v>
      </c>
      <c r="AO96">
        <f t="shared" si="16"/>
        <v>0.6297811413376968</v>
      </c>
      <c r="AP96">
        <f t="shared" si="19"/>
        <v>0.85873550981783775</v>
      </c>
    </row>
    <row r="97" spans="31:42" x14ac:dyDescent="0.25">
      <c r="AE97" t="s">
        <v>78</v>
      </c>
      <c r="AF97">
        <v>29.99</v>
      </c>
      <c r="AG97">
        <v>419.39</v>
      </c>
      <c r="AI97">
        <f t="shared" si="15"/>
        <v>0.26328502415458932</v>
      </c>
      <c r="AJ97">
        <f t="shared" si="18"/>
        <v>0.84735195996663881</v>
      </c>
      <c r="AK97" t="s">
        <v>79</v>
      </c>
      <c r="AL97">
        <v>50.63</v>
      </c>
      <c r="AM97">
        <v>325.72000000000003</v>
      </c>
      <c r="AO97">
        <f t="shared" si="16"/>
        <v>0.7081202699938639</v>
      </c>
      <c r="AP97">
        <f t="shared" si="19"/>
        <v>0.87828246983676372</v>
      </c>
    </row>
    <row r="98" spans="31:42" x14ac:dyDescent="0.25">
      <c r="AE98" t="s">
        <v>78</v>
      </c>
      <c r="AF98">
        <v>25.83</v>
      </c>
      <c r="AG98">
        <v>419.84</v>
      </c>
      <c r="AI98">
        <f t="shared" si="15"/>
        <v>0.17193675889328061</v>
      </c>
      <c r="AJ98">
        <f t="shared" si="18"/>
        <v>0.84829024186822344</v>
      </c>
      <c r="AK98" t="s">
        <v>79</v>
      </c>
      <c r="AL98">
        <v>32.14</v>
      </c>
      <c r="AM98">
        <v>326.45999999999998</v>
      </c>
      <c r="AO98">
        <f t="shared" si="16"/>
        <v>0.32992431990182036</v>
      </c>
      <c r="AP98">
        <f t="shared" si="19"/>
        <v>0.88047078306127291</v>
      </c>
    </row>
    <row r="99" spans="31:42" x14ac:dyDescent="0.25">
      <c r="AE99" t="s">
        <v>78</v>
      </c>
      <c r="AF99">
        <v>45.39</v>
      </c>
      <c r="AG99">
        <v>425.91</v>
      </c>
      <c r="AI99">
        <f t="shared" si="15"/>
        <v>0.60144927536231885</v>
      </c>
      <c r="AJ99">
        <f t="shared" si="18"/>
        <v>0.86094662218515428</v>
      </c>
      <c r="AK99" t="s">
        <v>79</v>
      </c>
      <c r="AL99">
        <v>20.73</v>
      </c>
      <c r="AM99">
        <v>326.66000000000003</v>
      </c>
      <c r="AO99">
        <f t="shared" si="16"/>
        <v>9.6543260380445875E-2</v>
      </c>
      <c r="AP99">
        <f t="shared" si="19"/>
        <v>0.88106221906789706</v>
      </c>
    </row>
    <row r="100" spans="31:42" x14ac:dyDescent="0.25">
      <c r="AE100" t="s">
        <v>78</v>
      </c>
      <c r="AF100">
        <v>25.64</v>
      </c>
      <c r="AG100">
        <v>431.03</v>
      </c>
      <c r="AI100">
        <f t="shared" si="15"/>
        <v>0.16776460254721126</v>
      </c>
      <c r="AJ100">
        <f t="shared" si="18"/>
        <v>0.87162218515429513</v>
      </c>
      <c r="AK100" t="s">
        <v>79</v>
      </c>
      <c r="AL100">
        <v>39.479999999999997</v>
      </c>
      <c r="AM100">
        <v>336.3</v>
      </c>
      <c r="AO100">
        <f t="shared" si="16"/>
        <v>0.4800572714256493</v>
      </c>
      <c r="AP100">
        <f t="shared" si="19"/>
        <v>0.90956943458717787</v>
      </c>
    </row>
    <row r="101" spans="31:42" x14ac:dyDescent="0.25">
      <c r="AE101" t="s">
        <v>78</v>
      </c>
      <c r="AF101">
        <v>29.25</v>
      </c>
      <c r="AG101">
        <v>431.74</v>
      </c>
      <c r="AI101">
        <f t="shared" si="15"/>
        <v>0.24703557312252966</v>
      </c>
      <c r="AJ101">
        <f t="shared" si="18"/>
        <v>0.87310258548790654</v>
      </c>
      <c r="AK101" t="s">
        <v>79</v>
      </c>
      <c r="AL101">
        <v>36.49</v>
      </c>
      <c r="AM101">
        <v>339.85</v>
      </c>
      <c r="AO101">
        <f t="shared" si="16"/>
        <v>0.41889957046430765</v>
      </c>
      <c r="AP101">
        <f t="shared" si="19"/>
        <v>0.92006742370475525</v>
      </c>
    </row>
    <row r="102" spans="31:42" x14ac:dyDescent="0.25">
      <c r="AE102" t="s">
        <v>78</v>
      </c>
      <c r="AF102">
        <v>41.27</v>
      </c>
      <c r="AG102">
        <v>432.72</v>
      </c>
      <c r="AI102">
        <f t="shared" si="15"/>
        <v>0.51097935880544587</v>
      </c>
      <c r="AJ102">
        <f t="shared" si="18"/>
        <v>0.87514595496246872</v>
      </c>
      <c r="AK102" t="s">
        <v>79</v>
      </c>
      <c r="AL102">
        <v>23.22</v>
      </c>
      <c r="AM102">
        <v>340.48</v>
      </c>
      <c r="AO102">
        <f t="shared" si="16"/>
        <v>0.14747392104724888</v>
      </c>
      <c r="AP102">
        <f t="shared" si="19"/>
        <v>0.92193044712562111</v>
      </c>
    </row>
    <row r="103" spans="31:42" x14ac:dyDescent="0.25">
      <c r="AE103" t="s">
        <v>78</v>
      </c>
      <c r="AF103">
        <v>57.7</v>
      </c>
      <c r="AG103">
        <v>437.57</v>
      </c>
      <c r="AI103">
        <f t="shared" si="15"/>
        <v>0.87176108915239359</v>
      </c>
      <c r="AJ103">
        <f t="shared" si="18"/>
        <v>0.88525854879065879</v>
      </c>
      <c r="AK103" t="s">
        <v>79</v>
      </c>
      <c r="AL103">
        <v>38.32</v>
      </c>
      <c r="AM103">
        <v>341.9</v>
      </c>
      <c r="AO103">
        <f t="shared" si="16"/>
        <v>0.45633053794231948</v>
      </c>
      <c r="AP103">
        <f t="shared" si="19"/>
        <v>0.92612964277265197</v>
      </c>
    </row>
    <row r="104" spans="31:42" x14ac:dyDescent="0.25">
      <c r="AE104" t="s">
        <v>78</v>
      </c>
      <c r="AF104">
        <v>32.74</v>
      </c>
      <c r="AG104">
        <v>437.92</v>
      </c>
      <c r="AI104">
        <f t="shared" si="15"/>
        <v>0.32367149758454111</v>
      </c>
      <c r="AJ104">
        <f t="shared" si="18"/>
        <v>0.8859883236030025</v>
      </c>
      <c r="AK104" t="s">
        <v>79</v>
      </c>
      <c r="AL104">
        <v>23.45</v>
      </c>
      <c r="AM104">
        <v>342.81</v>
      </c>
      <c r="AO104">
        <f t="shared" si="16"/>
        <v>0.15217835958273671</v>
      </c>
      <c r="AP104">
        <f t="shared" si="19"/>
        <v>0.92882067660279177</v>
      </c>
    </row>
    <row r="105" spans="31:42" x14ac:dyDescent="0.25">
      <c r="AE105" t="s">
        <v>78</v>
      </c>
      <c r="AF105">
        <v>46.08</v>
      </c>
      <c r="AG105">
        <v>442.42</v>
      </c>
      <c r="AI105">
        <f t="shared" si="15"/>
        <v>0.61660079051383399</v>
      </c>
      <c r="AJ105">
        <f t="shared" si="18"/>
        <v>0.89537114261884898</v>
      </c>
      <c r="AK105" t="s">
        <v>79</v>
      </c>
      <c r="AL105">
        <v>37.979999999999997</v>
      </c>
      <c r="AM105">
        <v>349.03</v>
      </c>
      <c r="AO105">
        <f t="shared" si="16"/>
        <v>0.44937615054203306</v>
      </c>
      <c r="AP105">
        <f t="shared" si="19"/>
        <v>0.94721433640880048</v>
      </c>
    </row>
    <row r="106" spans="31:42" x14ac:dyDescent="0.25">
      <c r="AE106" t="s">
        <v>78</v>
      </c>
      <c r="AF106">
        <v>32.96</v>
      </c>
      <c r="AG106">
        <v>443.51</v>
      </c>
      <c r="AI106">
        <f t="shared" si="15"/>
        <v>0.32850241545893721</v>
      </c>
      <c r="AJ106">
        <f t="shared" si="18"/>
        <v>0.8976438698915763</v>
      </c>
      <c r="AK106" t="s">
        <v>79</v>
      </c>
      <c r="AL106">
        <v>23.21</v>
      </c>
      <c r="AM106">
        <v>350.33</v>
      </c>
      <c r="AO106">
        <f t="shared" si="16"/>
        <v>0.14726938024135813</v>
      </c>
      <c r="AP106">
        <f t="shared" si="19"/>
        <v>0.95105867045185721</v>
      </c>
    </row>
    <row r="107" spans="31:42" x14ac:dyDescent="0.25">
      <c r="AE107" t="s">
        <v>78</v>
      </c>
      <c r="AF107">
        <v>30.29</v>
      </c>
      <c r="AG107">
        <v>445.44</v>
      </c>
      <c r="AI107">
        <f t="shared" si="15"/>
        <v>0.26987263943785683</v>
      </c>
      <c r="AJ107">
        <f t="shared" si="18"/>
        <v>0.90166805671392825</v>
      </c>
      <c r="AK107" t="s">
        <v>79</v>
      </c>
      <c r="AL107">
        <v>40.79</v>
      </c>
      <c r="AM107">
        <v>359.46</v>
      </c>
      <c r="AO107">
        <f t="shared" si="16"/>
        <v>0.5068521169973409</v>
      </c>
      <c r="AP107">
        <f t="shared" si="19"/>
        <v>0.97805772415424663</v>
      </c>
    </row>
    <row r="108" spans="31:42" x14ac:dyDescent="0.25">
      <c r="AE108" t="s">
        <v>78</v>
      </c>
      <c r="AF108">
        <v>53.2</v>
      </c>
      <c r="AG108">
        <v>455.23</v>
      </c>
      <c r="AI108">
        <f t="shared" si="15"/>
        <v>0.77294685990338174</v>
      </c>
      <c r="AJ108">
        <f t="shared" si="18"/>
        <v>0.92208090075062554</v>
      </c>
      <c r="AK108" t="s">
        <v>79</v>
      </c>
      <c r="AL108">
        <v>34.6</v>
      </c>
      <c r="AM108">
        <v>366.88</v>
      </c>
      <c r="AO108">
        <f t="shared" si="16"/>
        <v>0.38024135815095111</v>
      </c>
      <c r="AP108">
        <f t="shared" si="19"/>
        <v>1</v>
      </c>
    </row>
    <row r="109" spans="31:42" x14ac:dyDescent="0.25">
      <c r="AE109" t="s">
        <v>78</v>
      </c>
      <c r="AF109">
        <v>48.4</v>
      </c>
      <c r="AG109">
        <v>458.08</v>
      </c>
      <c r="AI109">
        <f t="shared" si="15"/>
        <v>0.66754501537110233</v>
      </c>
      <c r="AJ109">
        <f t="shared" si="18"/>
        <v>0.92802335279399495</v>
      </c>
    </row>
    <row r="110" spans="31:42" x14ac:dyDescent="0.25">
      <c r="AE110" t="s">
        <v>78</v>
      </c>
      <c r="AF110">
        <v>39.799999999999997</v>
      </c>
      <c r="AG110">
        <v>458.3</v>
      </c>
      <c r="AI110">
        <f t="shared" si="15"/>
        <v>0.47870004391743515</v>
      </c>
      <c r="AJ110">
        <f t="shared" si="18"/>
        <v>0.92848206839032521</v>
      </c>
    </row>
    <row r="111" spans="31:42" x14ac:dyDescent="0.25">
      <c r="AE111" t="s">
        <v>78</v>
      </c>
      <c r="AF111">
        <v>56.84</v>
      </c>
      <c r="AG111">
        <v>459.24</v>
      </c>
      <c r="AI111">
        <f t="shared" si="15"/>
        <v>0.85287659200702692</v>
      </c>
      <c r="AJ111">
        <f t="shared" si="18"/>
        <v>0.93044203502919098</v>
      </c>
    </row>
    <row r="112" spans="31:42" x14ac:dyDescent="0.25">
      <c r="AE112" t="s">
        <v>78</v>
      </c>
      <c r="AF112">
        <v>29.01</v>
      </c>
      <c r="AG112">
        <v>468.4</v>
      </c>
      <c r="AI112">
        <f t="shared" si="15"/>
        <v>0.24176548089591571</v>
      </c>
      <c r="AJ112">
        <f t="shared" si="18"/>
        <v>0.94954128440366958</v>
      </c>
    </row>
    <row r="113" spans="31:36" x14ac:dyDescent="0.25">
      <c r="AE113" t="s">
        <v>78</v>
      </c>
      <c r="AF113">
        <v>21.39</v>
      </c>
      <c r="AG113">
        <v>469.85</v>
      </c>
      <c r="AI113">
        <f t="shared" si="15"/>
        <v>7.4440052700922285E-2</v>
      </c>
      <c r="AJ113">
        <f t="shared" si="18"/>
        <v>0.95256463719766471</v>
      </c>
    </row>
    <row r="114" spans="31:36" x14ac:dyDescent="0.25">
      <c r="AE114" t="s">
        <v>78</v>
      </c>
      <c r="AF114">
        <v>43.76</v>
      </c>
      <c r="AG114">
        <v>474</v>
      </c>
      <c r="AI114">
        <f t="shared" si="15"/>
        <v>0.56565656565656564</v>
      </c>
      <c r="AJ114">
        <f t="shared" si="18"/>
        <v>0.96121768140116759</v>
      </c>
    </row>
    <row r="115" spans="31:36" x14ac:dyDescent="0.25">
      <c r="AE115" t="s">
        <v>78</v>
      </c>
      <c r="AF115">
        <v>35.770000000000003</v>
      </c>
      <c r="AG115">
        <v>474.31</v>
      </c>
      <c r="AI115">
        <f t="shared" si="15"/>
        <v>0.39020641194554245</v>
      </c>
      <c r="AJ115">
        <f t="shared" si="18"/>
        <v>0.96186405337781478</v>
      </c>
    </row>
    <row r="116" spans="31:36" x14ac:dyDescent="0.25">
      <c r="AE116" t="s">
        <v>78</v>
      </c>
      <c r="AF116">
        <v>25.48</v>
      </c>
      <c r="AG116">
        <v>480.87</v>
      </c>
      <c r="AI116">
        <f t="shared" si="15"/>
        <v>0.16425120772946861</v>
      </c>
      <c r="AJ116">
        <f t="shared" si="18"/>
        <v>0.97554211843202665</v>
      </c>
    </row>
    <row r="117" spans="31:36" x14ac:dyDescent="0.25">
      <c r="AE117" t="s">
        <v>78</v>
      </c>
      <c r="AF117">
        <v>28.31</v>
      </c>
      <c r="AG117">
        <v>481.27</v>
      </c>
      <c r="AI117">
        <f t="shared" si="15"/>
        <v>0.22639437856829159</v>
      </c>
      <c r="AJ117">
        <f t="shared" si="18"/>
        <v>0.97637614678899076</v>
      </c>
    </row>
    <row r="118" spans="31:36" x14ac:dyDescent="0.25">
      <c r="AE118" t="s">
        <v>78</v>
      </c>
      <c r="AF118">
        <v>19.91</v>
      </c>
      <c r="AG118">
        <v>491.28</v>
      </c>
      <c r="AI118">
        <f t="shared" si="15"/>
        <v>4.1941150636802815E-2</v>
      </c>
      <c r="AJ118">
        <f t="shared" si="18"/>
        <v>0.99724770642201821</v>
      </c>
    </row>
    <row r="119" spans="31:36" x14ac:dyDescent="0.25">
      <c r="AE119" t="s">
        <v>78</v>
      </c>
      <c r="AF119">
        <v>22.53</v>
      </c>
      <c r="AG119">
        <v>492.6</v>
      </c>
      <c r="AI119">
        <f t="shared" si="15"/>
        <v>9.9472990777338635E-2</v>
      </c>
      <c r="AJ119">
        <f t="shared" si="18"/>
        <v>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4C16-1F91-4AF4-91EE-2884C6B2880A}">
  <dimension ref="A1:S125"/>
  <sheetViews>
    <sheetView topLeftCell="E7" workbookViewId="0">
      <selection activeCell="J39" sqref="J39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5" width="11.5703125" customWidth="1"/>
    <col min="6" max="7" width="8.85546875" customWidth="1"/>
    <col min="8" max="8" width="15.140625" customWidth="1"/>
    <col min="9" max="9" width="13.28515625" customWidth="1"/>
    <col min="10" max="11" width="15.140625" customWidth="1"/>
  </cols>
  <sheetData>
    <row r="1" spans="1:19" x14ac:dyDescent="0.25">
      <c r="A1" s="73" t="s">
        <v>132</v>
      </c>
      <c r="B1" s="73"/>
      <c r="C1" s="73"/>
      <c r="D1" s="73"/>
      <c r="E1" s="73"/>
      <c r="F1" s="73"/>
      <c r="G1" s="73"/>
      <c r="H1" s="73"/>
      <c r="I1" s="73"/>
      <c r="J1" s="31"/>
      <c r="K1" s="73" t="s">
        <v>150</v>
      </c>
      <c r="L1" s="73"/>
      <c r="M1" s="73"/>
      <c r="N1" s="73"/>
      <c r="O1" s="73"/>
      <c r="P1" s="73"/>
      <c r="Q1" s="73"/>
      <c r="R1" s="73"/>
      <c r="S1" s="73"/>
    </row>
    <row r="2" spans="1:19" ht="60" x14ac:dyDescent="0.25">
      <c r="A2" s="25" t="s">
        <v>80</v>
      </c>
      <c r="B2" s="26" t="s">
        <v>81</v>
      </c>
      <c r="C2" s="26" t="s">
        <v>82</v>
      </c>
      <c r="D2" s="26" t="s">
        <v>83</v>
      </c>
      <c r="E2" s="26" t="s">
        <v>84</v>
      </c>
      <c r="F2" s="26" t="s">
        <v>85</v>
      </c>
      <c r="G2" s="26" t="s">
        <v>86</v>
      </c>
      <c r="H2" s="26" t="s">
        <v>87</v>
      </c>
      <c r="I2" s="26" t="s">
        <v>88</v>
      </c>
      <c r="K2" s="25" t="s">
        <v>80</v>
      </c>
      <c r="L2" s="26" t="s">
        <v>81</v>
      </c>
      <c r="M2" s="26" t="s">
        <v>82</v>
      </c>
      <c r="N2" s="26" t="s">
        <v>83</v>
      </c>
      <c r="O2" s="26" t="s">
        <v>84</v>
      </c>
      <c r="P2" s="26" t="s">
        <v>85</v>
      </c>
      <c r="Q2" s="26" t="s">
        <v>86</v>
      </c>
      <c r="R2" s="26" t="s">
        <v>87</v>
      </c>
      <c r="S2" s="26" t="s">
        <v>88</v>
      </c>
    </row>
    <row r="3" spans="1:19" x14ac:dyDescent="0.25">
      <c r="A3" t="s">
        <v>89</v>
      </c>
      <c r="B3" s="27">
        <v>52.33</v>
      </c>
      <c r="C3" s="27">
        <v>6.34</v>
      </c>
      <c r="D3" s="27">
        <v>27.74</v>
      </c>
      <c r="E3" s="27">
        <v>3.65</v>
      </c>
      <c r="F3">
        <f t="shared" ref="F3:F45" si="0">B3-C3</f>
        <v>45.989999999999995</v>
      </c>
      <c r="G3">
        <f t="shared" ref="G3:G45" si="1">D3-E3</f>
        <v>24.09</v>
      </c>
      <c r="H3">
        <f t="shared" ref="H3:H45" si="2">(C3-B3)*100/B3</f>
        <v>-87.884578635581875</v>
      </c>
      <c r="I3">
        <f t="shared" ref="I3:I45" si="3">(E3-D3)*100/D3</f>
        <v>-86.842105263157904</v>
      </c>
      <c r="K3" t="s">
        <v>153</v>
      </c>
      <c r="L3">
        <v>52.65</v>
      </c>
      <c r="M3">
        <v>20.309999999999999</v>
      </c>
      <c r="N3">
        <v>42.3</v>
      </c>
      <c r="O3">
        <v>3.71</v>
      </c>
      <c r="P3">
        <f t="shared" ref="P3:P21" si="4">L3-M3</f>
        <v>32.340000000000003</v>
      </c>
      <c r="Q3">
        <f t="shared" ref="Q3:Q21" si="5">N3-O3</f>
        <v>38.589999999999996</v>
      </c>
      <c r="R3">
        <f t="shared" ref="R3:R21" si="6">(M3-L3)*100/L3</f>
        <v>-61.424501424501436</v>
      </c>
      <c r="S3">
        <f t="shared" ref="S3:S21" si="7">(O3-N3)*100/N3</f>
        <v>-91.229314420803775</v>
      </c>
    </row>
    <row r="4" spans="1:19" x14ac:dyDescent="0.25">
      <c r="A4" t="s">
        <v>90</v>
      </c>
      <c r="B4" s="27">
        <v>63.25</v>
      </c>
      <c r="C4" s="27">
        <v>10.88</v>
      </c>
      <c r="D4" s="27">
        <v>78.7</v>
      </c>
      <c r="E4" s="27">
        <v>3.08</v>
      </c>
      <c r="F4">
        <f t="shared" si="0"/>
        <v>52.37</v>
      </c>
      <c r="G4">
        <f t="shared" si="1"/>
        <v>75.62</v>
      </c>
      <c r="H4">
        <f t="shared" si="2"/>
        <v>-82.798418972332016</v>
      </c>
      <c r="I4">
        <f t="shared" si="3"/>
        <v>-96.086404066073698</v>
      </c>
      <c r="K4" t="s">
        <v>155</v>
      </c>
      <c r="L4">
        <v>65.739999999999995</v>
      </c>
      <c r="M4">
        <v>23.44</v>
      </c>
      <c r="N4">
        <v>65.95</v>
      </c>
      <c r="O4">
        <v>23.49</v>
      </c>
      <c r="P4">
        <f t="shared" si="4"/>
        <v>42.3</v>
      </c>
      <c r="Q4">
        <f t="shared" si="5"/>
        <v>42.460000000000008</v>
      </c>
      <c r="R4">
        <f t="shared" si="6"/>
        <v>-64.34438697900822</v>
      </c>
      <c r="S4">
        <f t="shared" si="7"/>
        <v>-64.382107657316155</v>
      </c>
    </row>
    <row r="5" spans="1:19" x14ac:dyDescent="0.25">
      <c r="A5" t="s">
        <v>91</v>
      </c>
      <c r="B5" s="27">
        <v>43.32</v>
      </c>
      <c r="C5" s="27">
        <v>22.31</v>
      </c>
      <c r="D5" s="27">
        <v>55.92</v>
      </c>
      <c r="E5" s="27">
        <v>8.2799999999999994</v>
      </c>
      <c r="F5">
        <f t="shared" si="0"/>
        <v>21.01</v>
      </c>
      <c r="G5">
        <f t="shared" si="1"/>
        <v>47.64</v>
      </c>
      <c r="H5">
        <f t="shared" si="2"/>
        <v>-48.499538319482916</v>
      </c>
      <c r="I5">
        <f t="shared" si="3"/>
        <v>-85.193133047210296</v>
      </c>
      <c r="K5" t="s">
        <v>156</v>
      </c>
      <c r="L5">
        <v>80.430000000000007</v>
      </c>
      <c r="M5">
        <v>3.49</v>
      </c>
      <c r="N5">
        <v>31.6</v>
      </c>
      <c r="O5">
        <v>4.6900000000000004</v>
      </c>
      <c r="P5">
        <f t="shared" si="4"/>
        <v>76.940000000000012</v>
      </c>
      <c r="Q5">
        <f t="shared" si="5"/>
        <v>26.91</v>
      </c>
      <c r="R5">
        <f t="shared" si="6"/>
        <v>-95.660823075966675</v>
      </c>
      <c r="S5">
        <f t="shared" si="7"/>
        <v>-85.158227848101262</v>
      </c>
    </row>
    <row r="6" spans="1:19" x14ac:dyDescent="0.25">
      <c r="A6" t="s">
        <v>92</v>
      </c>
      <c r="B6" s="27">
        <v>49.83</v>
      </c>
      <c r="C6" s="27">
        <v>9.23</v>
      </c>
      <c r="D6" s="27">
        <v>54.2</v>
      </c>
      <c r="E6" s="27">
        <v>13.85</v>
      </c>
      <c r="F6">
        <f t="shared" si="0"/>
        <v>40.599999999999994</v>
      </c>
      <c r="G6">
        <f t="shared" si="1"/>
        <v>40.35</v>
      </c>
      <c r="H6">
        <f t="shared" si="2"/>
        <v>-81.477021874372866</v>
      </c>
      <c r="I6">
        <f t="shared" si="3"/>
        <v>-74.446494464944649</v>
      </c>
      <c r="K6" t="s">
        <v>157</v>
      </c>
      <c r="L6">
        <v>28.3</v>
      </c>
      <c r="M6">
        <v>9.5</v>
      </c>
      <c r="N6">
        <v>34.69</v>
      </c>
      <c r="O6">
        <v>11.25</v>
      </c>
      <c r="P6">
        <f t="shared" si="4"/>
        <v>18.8</v>
      </c>
      <c r="Q6">
        <f t="shared" si="5"/>
        <v>23.439999999999998</v>
      </c>
      <c r="R6">
        <f t="shared" si="6"/>
        <v>-66.431095406360427</v>
      </c>
      <c r="S6">
        <f t="shared" si="7"/>
        <v>-67.569904871720965</v>
      </c>
    </row>
    <row r="7" spans="1:19" x14ac:dyDescent="0.25">
      <c r="A7" t="s">
        <v>93</v>
      </c>
      <c r="B7" s="27">
        <v>66.23</v>
      </c>
      <c r="C7" s="27">
        <v>1.54</v>
      </c>
      <c r="D7" s="27">
        <v>18.46</v>
      </c>
      <c r="E7" s="27">
        <v>3.08</v>
      </c>
      <c r="F7">
        <f t="shared" si="0"/>
        <v>64.69</v>
      </c>
      <c r="G7">
        <f t="shared" si="1"/>
        <v>15.38</v>
      </c>
      <c r="H7">
        <f t="shared" si="2"/>
        <v>-97.674769741808845</v>
      </c>
      <c r="I7">
        <f t="shared" si="3"/>
        <v>-83.315276273022747</v>
      </c>
      <c r="K7" t="s">
        <v>158</v>
      </c>
      <c r="L7">
        <v>60.01</v>
      </c>
      <c r="M7">
        <v>17.260000000000002</v>
      </c>
      <c r="N7">
        <v>31.25</v>
      </c>
      <c r="O7">
        <v>2.88</v>
      </c>
      <c r="P7">
        <f t="shared" si="4"/>
        <v>42.75</v>
      </c>
      <c r="Q7">
        <f t="shared" si="5"/>
        <v>28.37</v>
      </c>
      <c r="R7">
        <f t="shared" si="6"/>
        <v>-71.23812697883686</v>
      </c>
      <c r="S7">
        <f t="shared" si="7"/>
        <v>-90.784000000000006</v>
      </c>
    </row>
    <row r="8" spans="1:19" x14ac:dyDescent="0.25">
      <c r="A8" t="s">
        <v>94</v>
      </c>
      <c r="B8" s="27">
        <v>58.54</v>
      </c>
      <c r="C8" s="27">
        <v>7.69</v>
      </c>
      <c r="D8" s="27">
        <v>64.62</v>
      </c>
      <c r="E8" s="27">
        <v>20.93</v>
      </c>
      <c r="F8">
        <f t="shared" si="0"/>
        <v>50.85</v>
      </c>
      <c r="G8">
        <f t="shared" si="1"/>
        <v>43.690000000000005</v>
      </c>
      <c r="H8">
        <f t="shared" si="2"/>
        <v>-86.863682951827812</v>
      </c>
      <c r="I8">
        <f t="shared" si="3"/>
        <v>-67.610646858557729</v>
      </c>
      <c r="K8" s="27" t="s">
        <v>159</v>
      </c>
      <c r="L8">
        <v>63.7</v>
      </c>
      <c r="M8">
        <v>23.75</v>
      </c>
      <c r="N8">
        <v>70.75</v>
      </c>
      <c r="O8">
        <v>9.6999999999999993</v>
      </c>
      <c r="P8">
        <f t="shared" si="4"/>
        <v>39.950000000000003</v>
      </c>
      <c r="Q8">
        <f t="shared" si="5"/>
        <v>61.05</v>
      </c>
      <c r="R8">
        <f t="shared" si="6"/>
        <v>-62.715855572998436</v>
      </c>
      <c r="S8">
        <f t="shared" si="7"/>
        <v>-86.289752650176681</v>
      </c>
    </row>
    <row r="9" spans="1:19" x14ac:dyDescent="0.25">
      <c r="A9" t="s">
        <v>95</v>
      </c>
      <c r="B9" s="27">
        <v>58.03</v>
      </c>
      <c r="C9" s="27">
        <v>6.34</v>
      </c>
      <c r="D9" s="27">
        <v>43.85</v>
      </c>
      <c r="E9" s="27">
        <v>25.52</v>
      </c>
      <c r="F9">
        <f t="shared" si="0"/>
        <v>51.69</v>
      </c>
      <c r="G9">
        <f t="shared" si="1"/>
        <v>18.330000000000002</v>
      </c>
      <c r="H9">
        <f t="shared" si="2"/>
        <v>-89.074616577632256</v>
      </c>
      <c r="I9">
        <f t="shared" si="3"/>
        <v>-41.801596351197269</v>
      </c>
      <c r="K9" s="27" t="s">
        <v>160</v>
      </c>
      <c r="L9">
        <v>95.08</v>
      </c>
      <c r="M9">
        <v>13.75</v>
      </c>
      <c r="N9">
        <v>70.17</v>
      </c>
      <c r="O9">
        <v>20.66</v>
      </c>
      <c r="P9">
        <f t="shared" si="4"/>
        <v>81.33</v>
      </c>
      <c r="Q9">
        <f t="shared" si="5"/>
        <v>49.510000000000005</v>
      </c>
      <c r="R9">
        <f t="shared" si="6"/>
        <v>-85.538493899873785</v>
      </c>
      <c r="S9">
        <f t="shared" si="7"/>
        <v>-70.557218184409308</v>
      </c>
    </row>
    <row r="10" spans="1:19" x14ac:dyDescent="0.25">
      <c r="A10" t="s">
        <v>96</v>
      </c>
      <c r="B10" s="27">
        <v>51.67</v>
      </c>
      <c r="C10" s="27">
        <v>10.77</v>
      </c>
      <c r="D10" s="27">
        <v>48.74</v>
      </c>
      <c r="E10" s="27">
        <v>23.32</v>
      </c>
      <c r="F10">
        <f t="shared" si="0"/>
        <v>40.900000000000006</v>
      </c>
      <c r="G10">
        <f t="shared" si="1"/>
        <v>25.42</v>
      </c>
      <c r="H10">
        <f t="shared" si="2"/>
        <v>-79.156183472034073</v>
      </c>
      <c r="I10">
        <f t="shared" si="3"/>
        <v>-52.154288059089041</v>
      </c>
      <c r="K10" s="27" t="s">
        <v>161</v>
      </c>
      <c r="L10">
        <v>65.25</v>
      </c>
      <c r="M10">
        <v>21.59</v>
      </c>
      <c r="N10">
        <v>72.3</v>
      </c>
      <c r="O10">
        <v>13.22</v>
      </c>
      <c r="P10">
        <f t="shared" si="4"/>
        <v>43.66</v>
      </c>
      <c r="Q10">
        <f t="shared" si="5"/>
        <v>59.08</v>
      </c>
      <c r="R10">
        <f t="shared" si="6"/>
        <v>-66.911877394636022</v>
      </c>
      <c r="S10">
        <f t="shared" si="7"/>
        <v>-81.715076071922553</v>
      </c>
    </row>
    <row r="11" spans="1:19" x14ac:dyDescent="0.25">
      <c r="A11" t="s">
        <v>97</v>
      </c>
      <c r="B11" s="27">
        <v>47.79</v>
      </c>
      <c r="C11" s="27">
        <v>4.62</v>
      </c>
      <c r="D11" s="27">
        <v>32.340000000000003</v>
      </c>
      <c r="E11" s="27">
        <v>2.1800000000000002</v>
      </c>
      <c r="F11">
        <f t="shared" si="0"/>
        <v>43.17</v>
      </c>
      <c r="G11">
        <f t="shared" si="1"/>
        <v>30.160000000000004</v>
      </c>
      <c r="H11">
        <f t="shared" si="2"/>
        <v>-90.332705586942879</v>
      </c>
      <c r="I11">
        <f t="shared" si="3"/>
        <v>-93.259121830550413</v>
      </c>
      <c r="K11" s="27" t="s">
        <v>162</v>
      </c>
      <c r="L11">
        <v>73.22</v>
      </c>
      <c r="M11">
        <v>6.25</v>
      </c>
      <c r="N11">
        <v>59.7</v>
      </c>
      <c r="O11">
        <v>4.6900000000000004</v>
      </c>
      <c r="P11">
        <f t="shared" si="4"/>
        <v>66.97</v>
      </c>
      <c r="Q11">
        <f t="shared" si="5"/>
        <v>55.010000000000005</v>
      </c>
      <c r="R11">
        <f t="shared" si="6"/>
        <v>-91.464080852226175</v>
      </c>
      <c r="S11">
        <f t="shared" si="7"/>
        <v>-92.144053601340048</v>
      </c>
    </row>
    <row r="12" spans="1:19" x14ac:dyDescent="0.25">
      <c r="A12" t="s">
        <v>98</v>
      </c>
      <c r="B12" s="27">
        <v>65.069999999999993</v>
      </c>
      <c r="C12" s="27">
        <v>10.77</v>
      </c>
      <c r="D12" s="27">
        <v>30.81</v>
      </c>
      <c r="E12" s="27">
        <v>7.84</v>
      </c>
      <c r="F12">
        <f t="shared" si="0"/>
        <v>54.3</v>
      </c>
      <c r="G12">
        <f t="shared" si="1"/>
        <v>22.97</v>
      </c>
      <c r="H12">
        <f t="shared" si="2"/>
        <v>-83.448593822037807</v>
      </c>
      <c r="I12">
        <f t="shared" si="3"/>
        <v>-74.553716325868223</v>
      </c>
      <c r="K12" s="27" t="s">
        <v>163</v>
      </c>
      <c r="L12">
        <v>61.02</v>
      </c>
      <c r="M12">
        <v>9.3699999999999992</v>
      </c>
      <c r="N12">
        <v>73.959999999999994</v>
      </c>
      <c r="O12">
        <v>9.3699999999999992</v>
      </c>
      <c r="P12">
        <f t="shared" si="4"/>
        <v>51.650000000000006</v>
      </c>
      <c r="Q12">
        <f t="shared" si="5"/>
        <v>64.589999999999989</v>
      </c>
      <c r="R12">
        <f t="shared" si="6"/>
        <v>-84.644378892166515</v>
      </c>
      <c r="S12">
        <f t="shared" si="7"/>
        <v>-87.330989724175225</v>
      </c>
    </row>
    <row r="13" spans="1:19" x14ac:dyDescent="0.25">
      <c r="A13" t="s">
        <v>99</v>
      </c>
      <c r="B13" s="27">
        <v>32.340000000000003</v>
      </c>
      <c r="C13" s="27">
        <v>3.08</v>
      </c>
      <c r="D13" s="27">
        <v>34.71</v>
      </c>
      <c r="E13" s="27">
        <v>3.44</v>
      </c>
      <c r="F13">
        <f t="shared" si="0"/>
        <v>29.260000000000005</v>
      </c>
      <c r="G13">
        <f t="shared" si="1"/>
        <v>31.27</v>
      </c>
      <c r="H13">
        <f t="shared" si="2"/>
        <v>-90.476190476190482</v>
      </c>
      <c r="I13">
        <f t="shared" si="3"/>
        <v>-90.089311437626037</v>
      </c>
      <c r="K13" s="27" t="s">
        <v>164</v>
      </c>
      <c r="L13">
        <v>57.32</v>
      </c>
      <c r="M13">
        <v>9.3699999999999992</v>
      </c>
      <c r="N13">
        <v>68.3</v>
      </c>
      <c r="O13">
        <v>15.62</v>
      </c>
      <c r="P13">
        <f t="shared" si="4"/>
        <v>47.95</v>
      </c>
      <c r="Q13">
        <f t="shared" si="5"/>
        <v>52.68</v>
      </c>
      <c r="R13">
        <f t="shared" si="6"/>
        <v>-83.653175157013266</v>
      </c>
      <c r="S13">
        <f t="shared" si="7"/>
        <v>-77.130307467057108</v>
      </c>
    </row>
    <row r="14" spans="1:19" x14ac:dyDescent="0.25">
      <c r="A14" t="s">
        <v>100</v>
      </c>
      <c r="B14" s="27">
        <v>38.46</v>
      </c>
      <c r="C14" s="27">
        <v>3.08</v>
      </c>
      <c r="D14" s="27">
        <v>18.53</v>
      </c>
      <c r="E14" s="27">
        <v>6.15</v>
      </c>
      <c r="F14">
        <f t="shared" si="0"/>
        <v>35.380000000000003</v>
      </c>
      <c r="G14">
        <f t="shared" si="1"/>
        <v>12.38</v>
      </c>
      <c r="H14">
        <f t="shared" si="2"/>
        <v>-91.991679667186702</v>
      </c>
      <c r="I14">
        <f t="shared" si="3"/>
        <v>-66.81057744198597</v>
      </c>
      <c r="K14" s="27" t="s">
        <v>165</v>
      </c>
      <c r="L14">
        <v>24.41</v>
      </c>
      <c r="M14">
        <v>3.12</v>
      </c>
      <c r="N14">
        <v>74.58</v>
      </c>
      <c r="O14">
        <v>25</v>
      </c>
      <c r="P14">
        <f t="shared" si="4"/>
        <v>21.29</v>
      </c>
      <c r="Q14">
        <f t="shared" si="5"/>
        <v>49.58</v>
      </c>
      <c r="R14">
        <f t="shared" si="6"/>
        <v>-87.218353133961486</v>
      </c>
      <c r="S14">
        <f t="shared" si="7"/>
        <v>-66.478948779833743</v>
      </c>
    </row>
    <row r="15" spans="1:19" x14ac:dyDescent="0.25">
      <c r="A15" t="s">
        <v>101</v>
      </c>
      <c r="B15" s="27">
        <v>54.74</v>
      </c>
      <c r="C15" s="27">
        <v>1.54</v>
      </c>
      <c r="D15" s="27">
        <v>66.31</v>
      </c>
      <c r="E15" s="27">
        <v>12.4</v>
      </c>
      <c r="F15">
        <f t="shared" si="0"/>
        <v>53.2</v>
      </c>
      <c r="G15">
        <f t="shared" si="1"/>
        <v>53.910000000000004</v>
      </c>
      <c r="H15">
        <f t="shared" si="2"/>
        <v>-97.186700767263417</v>
      </c>
      <c r="I15">
        <f t="shared" si="3"/>
        <v>-81.299954757955064</v>
      </c>
      <c r="K15" s="27" t="s">
        <v>166</v>
      </c>
      <c r="L15">
        <v>46.9</v>
      </c>
      <c r="M15">
        <v>3.12</v>
      </c>
      <c r="N15">
        <v>25.05</v>
      </c>
      <c r="O15">
        <v>3.49</v>
      </c>
      <c r="P15">
        <f t="shared" si="4"/>
        <v>43.78</v>
      </c>
      <c r="Q15">
        <f t="shared" si="5"/>
        <v>21.560000000000002</v>
      </c>
      <c r="R15">
        <f t="shared" si="6"/>
        <v>-93.347547974413644</v>
      </c>
      <c r="S15">
        <f t="shared" si="7"/>
        <v>-86.067864271457083</v>
      </c>
    </row>
    <row r="16" spans="1:19" x14ac:dyDescent="0.25">
      <c r="A16" t="s">
        <v>102</v>
      </c>
      <c r="B16" s="27">
        <v>69.5</v>
      </c>
      <c r="C16" s="27">
        <v>4.62</v>
      </c>
      <c r="D16" s="27">
        <v>43.76</v>
      </c>
      <c r="E16" s="27">
        <v>23.28</v>
      </c>
      <c r="F16">
        <f t="shared" si="0"/>
        <v>64.88</v>
      </c>
      <c r="G16">
        <f t="shared" si="1"/>
        <v>20.479999999999997</v>
      </c>
      <c r="H16">
        <f t="shared" si="2"/>
        <v>-93.352517985611513</v>
      </c>
      <c r="I16">
        <f t="shared" si="3"/>
        <v>-46.800731261425959</v>
      </c>
      <c r="K16" s="27" t="s">
        <v>167</v>
      </c>
      <c r="L16">
        <v>28.17</v>
      </c>
      <c r="M16">
        <v>6.25</v>
      </c>
      <c r="N16">
        <v>60.07</v>
      </c>
      <c r="O16">
        <v>9.19</v>
      </c>
      <c r="P16">
        <f t="shared" si="4"/>
        <v>21.92</v>
      </c>
      <c r="Q16">
        <f t="shared" si="5"/>
        <v>50.88</v>
      </c>
      <c r="R16">
        <f t="shared" si="6"/>
        <v>-77.813276535321265</v>
      </c>
      <c r="S16">
        <f t="shared" si="7"/>
        <v>-84.701181954386556</v>
      </c>
    </row>
    <row r="17" spans="1:19" x14ac:dyDescent="0.25">
      <c r="A17" t="s">
        <v>103</v>
      </c>
      <c r="B17" s="27">
        <v>65.31</v>
      </c>
      <c r="C17" s="27">
        <v>35.520000000000003</v>
      </c>
      <c r="D17" s="27">
        <v>80.010000000000005</v>
      </c>
      <c r="E17" s="27">
        <v>20.059999999999999</v>
      </c>
      <c r="F17">
        <f t="shared" si="0"/>
        <v>29.79</v>
      </c>
      <c r="G17">
        <f t="shared" si="1"/>
        <v>59.95</v>
      </c>
      <c r="H17">
        <f t="shared" si="2"/>
        <v>-45.613229214515385</v>
      </c>
      <c r="I17">
        <f t="shared" si="3"/>
        <v>-74.928133983252096</v>
      </c>
      <c r="K17" s="27" t="s">
        <v>168</v>
      </c>
      <c r="L17">
        <v>57.5</v>
      </c>
      <c r="M17">
        <v>20.309999999999999</v>
      </c>
      <c r="N17">
        <v>53.49</v>
      </c>
      <c r="O17">
        <v>18.75</v>
      </c>
      <c r="P17">
        <f t="shared" si="4"/>
        <v>37.19</v>
      </c>
      <c r="Q17">
        <f t="shared" si="5"/>
        <v>34.74</v>
      </c>
      <c r="R17">
        <f t="shared" si="6"/>
        <v>-64.678260869565221</v>
      </c>
      <c r="S17">
        <f t="shared" si="7"/>
        <v>-64.946719012899607</v>
      </c>
    </row>
    <row r="18" spans="1:19" x14ac:dyDescent="0.25">
      <c r="A18" t="s">
        <v>104</v>
      </c>
      <c r="B18" s="27">
        <v>71.83</v>
      </c>
      <c r="C18" s="27">
        <v>3.08</v>
      </c>
      <c r="D18" s="27">
        <v>50.75</v>
      </c>
      <c r="E18" s="27">
        <v>20</v>
      </c>
      <c r="F18">
        <f t="shared" si="0"/>
        <v>68.75</v>
      </c>
      <c r="G18">
        <f t="shared" si="1"/>
        <v>30.75</v>
      </c>
      <c r="H18">
        <f t="shared" si="2"/>
        <v>-95.712098009188367</v>
      </c>
      <c r="I18">
        <f t="shared" si="3"/>
        <v>-60.591133004926107</v>
      </c>
      <c r="K18" s="27" t="s">
        <v>169</v>
      </c>
      <c r="L18">
        <v>65.7</v>
      </c>
      <c r="M18">
        <v>9.5</v>
      </c>
      <c r="N18">
        <v>67.19</v>
      </c>
      <c r="O18">
        <v>10.94</v>
      </c>
      <c r="P18">
        <f t="shared" si="4"/>
        <v>56.2</v>
      </c>
      <c r="Q18">
        <f t="shared" si="5"/>
        <v>56.25</v>
      </c>
      <c r="R18">
        <f t="shared" si="6"/>
        <v>-85.540334855403344</v>
      </c>
      <c r="S18">
        <f t="shared" si="7"/>
        <v>-83.717815151064144</v>
      </c>
    </row>
    <row r="19" spans="1:19" x14ac:dyDescent="0.25">
      <c r="A19" t="s">
        <v>105</v>
      </c>
      <c r="B19" s="27">
        <v>49.23</v>
      </c>
      <c r="C19" s="27">
        <v>3.44</v>
      </c>
      <c r="D19" s="27">
        <v>68.540000000000006</v>
      </c>
      <c r="E19" s="27">
        <v>7.69</v>
      </c>
      <c r="F19">
        <f t="shared" si="0"/>
        <v>45.79</v>
      </c>
      <c r="G19">
        <f t="shared" si="1"/>
        <v>60.850000000000009</v>
      </c>
      <c r="H19">
        <f t="shared" si="2"/>
        <v>-93.012390818606548</v>
      </c>
      <c r="I19">
        <f t="shared" si="3"/>
        <v>-88.780274292384021</v>
      </c>
      <c r="K19" s="27" t="s">
        <v>170</v>
      </c>
      <c r="L19">
        <v>74.44</v>
      </c>
      <c r="M19">
        <v>22.5</v>
      </c>
      <c r="N19">
        <v>28.81</v>
      </c>
      <c r="O19">
        <v>10.94</v>
      </c>
      <c r="P19">
        <f t="shared" si="4"/>
        <v>51.94</v>
      </c>
      <c r="Q19">
        <f t="shared" si="5"/>
        <v>17.869999999999997</v>
      </c>
      <c r="R19">
        <f t="shared" si="6"/>
        <v>-69.774314884470712</v>
      </c>
      <c r="S19">
        <f t="shared" si="7"/>
        <v>-62.027073932662262</v>
      </c>
    </row>
    <row r="20" spans="1:19" x14ac:dyDescent="0.25">
      <c r="A20" t="s">
        <v>106</v>
      </c>
      <c r="B20" s="27">
        <v>64.2</v>
      </c>
      <c r="C20" s="27">
        <v>38.46</v>
      </c>
      <c r="D20" s="27">
        <v>51.59</v>
      </c>
      <c r="E20" s="27">
        <v>22.24</v>
      </c>
      <c r="F20">
        <f t="shared" si="0"/>
        <v>25.740000000000002</v>
      </c>
      <c r="G20">
        <f t="shared" si="1"/>
        <v>29.350000000000005</v>
      </c>
      <c r="H20">
        <f t="shared" si="2"/>
        <v>-40.09345794392523</v>
      </c>
      <c r="I20">
        <f t="shared" si="3"/>
        <v>-56.890870323706153</v>
      </c>
      <c r="K20" s="27" t="s">
        <v>171</v>
      </c>
      <c r="L20">
        <v>79.7</v>
      </c>
      <c r="M20">
        <v>10.75</v>
      </c>
      <c r="N20">
        <v>54.78</v>
      </c>
      <c r="O20">
        <v>17.190000000000001</v>
      </c>
      <c r="P20">
        <f t="shared" si="4"/>
        <v>68.95</v>
      </c>
      <c r="Q20">
        <f t="shared" si="5"/>
        <v>37.590000000000003</v>
      </c>
      <c r="R20">
        <f t="shared" si="6"/>
        <v>-86.511919698870756</v>
      </c>
      <c r="S20">
        <f t="shared" si="7"/>
        <v>-68.619934282584893</v>
      </c>
    </row>
    <row r="21" spans="1:19" x14ac:dyDescent="0.25">
      <c r="A21" t="s">
        <v>107</v>
      </c>
      <c r="B21" s="27">
        <v>53.93</v>
      </c>
      <c r="C21" s="27">
        <v>4.62</v>
      </c>
      <c r="D21" s="27">
        <v>34.4</v>
      </c>
      <c r="E21" s="27">
        <v>12.4</v>
      </c>
      <c r="F21">
        <f t="shared" si="0"/>
        <v>49.31</v>
      </c>
      <c r="G21">
        <f t="shared" si="1"/>
        <v>22</v>
      </c>
      <c r="H21">
        <f t="shared" si="2"/>
        <v>-91.43333951418505</v>
      </c>
      <c r="I21">
        <f t="shared" si="3"/>
        <v>-63.953488372093027</v>
      </c>
      <c r="K21" s="27" t="s">
        <v>172</v>
      </c>
      <c r="L21">
        <v>50.39</v>
      </c>
      <c r="M21">
        <v>19.329999999999998</v>
      </c>
      <c r="N21">
        <v>70.33</v>
      </c>
      <c r="O21">
        <v>16.07</v>
      </c>
      <c r="P21">
        <f t="shared" si="4"/>
        <v>31.060000000000002</v>
      </c>
      <c r="Q21">
        <f t="shared" si="5"/>
        <v>54.26</v>
      </c>
      <c r="R21">
        <f t="shared" si="6"/>
        <v>-61.639214129787653</v>
      </c>
      <c r="S21">
        <f t="shared" si="7"/>
        <v>-77.150575856675673</v>
      </c>
    </row>
    <row r="22" spans="1:19" x14ac:dyDescent="0.25">
      <c r="A22" t="s">
        <v>108</v>
      </c>
      <c r="B22" s="27">
        <v>61.94</v>
      </c>
      <c r="C22" s="27">
        <v>1.54</v>
      </c>
      <c r="D22" s="27">
        <v>66.08</v>
      </c>
      <c r="E22" s="27">
        <v>7.69</v>
      </c>
      <c r="F22">
        <f t="shared" si="0"/>
        <v>60.4</v>
      </c>
      <c r="G22">
        <f t="shared" si="1"/>
        <v>58.39</v>
      </c>
      <c r="H22">
        <f t="shared" si="2"/>
        <v>-97.513722957701006</v>
      </c>
      <c r="I22">
        <f t="shared" si="3"/>
        <v>-88.36259079903148</v>
      </c>
      <c r="K22" s="27"/>
    </row>
    <row r="23" spans="1:19" x14ac:dyDescent="0.25">
      <c r="A23" t="s">
        <v>109</v>
      </c>
      <c r="B23" s="27">
        <v>57.93</v>
      </c>
      <c r="C23" s="27">
        <v>17.2</v>
      </c>
      <c r="D23" s="27">
        <v>12.31</v>
      </c>
      <c r="E23" s="27">
        <v>4.62</v>
      </c>
      <c r="F23">
        <f t="shared" si="0"/>
        <v>40.730000000000004</v>
      </c>
      <c r="G23">
        <f t="shared" si="1"/>
        <v>7.69</v>
      </c>
      <c r="H23">
        <f t="shared" si="2"/>
        <v>-70.308993612981197</v>
      </c>
      <c r="I23">
        <f t="shared" si="3"/>
        <v>-62.469536961819657</v>
      </c>
      <c r="K23" s="73" t="s">
        <v>190</v>
      </c>
      <c r="L23" s="73"/>
      <c r="M23" s="73"/>
      <c r="N23" s="73"/>
      <c r="O23" s="73"/>
      <c r="P23" s="73"/>
      <c r="Q23" s="73"/>
      <c r="R23" s="73"/>
      <c r="S23" s="73"/>
    </row>
    <row r="24" spans="1:19" ht="60" x14ac:dyDescent="0.25">
      <c r="A24" t="s">
        <v>110</v>
      </c>
      <c r="B24" s="27">
        <v>79.67</v>
      </c>
      <c r="C24" s="27">
        <v>49.25</v>
      </c>
      <c r="D24" s="27">
        <v>60.77</v>
      </c>
      <c r="E24" s="27">
        <v>25.47</v>
      </c>
      <c r="F24">
        <f t="shared" si="0"/>
        <v>30.42</v>
      </c>
      <c r="G24">
        <f t="shared" si="1"/>
        <v>35.300000000000004</v>
      </c>
      <c r="H24">
        <f t="shared" si="2"/>
        <v>-38.182502824149616</v>
      </c>
      <c r="I24">
        <f t="shared" si="3"/>
        <v>-58.08787230541386</v>
      </c>
      <c r="K24" s="25" t="s">
        <v>80</v>
      </c>
      <c r="L24" s="29" t="s">
        <v>81</v>
      </c>
      <c r="M24" s="29" t="s">
        <v>82</v>
      </c>
      <c r="N24" s="29" t="s">
        <v>83</v>
      </c>
      <c r="O24" s="29" t="s">
        <v>84</v>
      </c>
      <c r="P24" s="29" t="s">
        <v>85</v>
      </c>
      <c r="Q24" s="29" t="s">
        <v>86</v>
      </c>
      <c r="R24" s="29" t="s">
        <v>87</v>
      </c>
      <c r="S24" s="29" t="s">
        <v>88</v>
      </c>
    </row>
    <row r="25" spans="1:19" x14ac:dyDescent="0.25">
      <c r="A25" t="s">
        <v>111</v>
      </c>
      <c r="B25" s="27">
        <v>77.75</v>
      </c>
      <c r="C25" s="27">
        <v>32.340000000000003</v>
      </c>
      <c r="D25" s="27">
        <v>55.73</v>
      </c>
      <c r="E25" s="27">
        <v>23.32</v>
      </c>
      <c r="F25">
        <f t="shared" si="0"/>
        <v>45.41</v>
      </c>
      <c r="G25">
        <f t="shared" si="1"/>
        <v>32.409999999999997</v>
      </c>
      <c r="H25">
        <f t="shared" si="2"/>
        <v>-58.40514469453376</v>
      </c>
      <c r="I25">
        <f t="shared" si="3"/>
        <v>-58.155392068903637</v>
      </c>
      <c r="K25" t="s">
        <v>153</v>
      </c>
      <c r="L25">
        <v>70.34</v>
      </c>
      <c r="M25">
        <v>3.49</v>
      </c>
      <c r="N25">
        <v>67.260000000000005</v>
      </c>
      <c r="O25">
        <v>3.52</v>
      </c>
      <c r="P25">
        <f t="shared" ref="P25:P43" si="8">L25-M25</f>
        <v>66.850000000000009</v>
      </c>
      <c r="Q25">
        <f t="shared" ref="Q25:Q43" si="9">N25-O25</f>
        <v>63.74</v>
      </c>
      <c r="R25">
        <f t="shared" ref="R25:R43" si="10">(M25-L25)*100/L25</f>
        <v>-95.038384987205006</v>
      </c>
      <c r="S25">
        <f t="shared" ref="S25:S43" si="11">(O25-N25)*100/N25</f>
        <v>-94.766577460600644</v>
      </c>
    </row>
    <row r="26" spans="1:19" x14ac:dyDescent="0.25">
      <c r="A26" t="s">
        <v>112</v>
      </c>
      <c r="B26" s="27">
        <v>50.98</v>
      </c>
      <c r="C26" s="27">
        <v>4.62</v>
      </c>
      <c r="D26" s="27">
        <v>24.18</v>
      </c>
      <c r="E26" s="27">
        <v>9.36</v>
      </c>
      <c r="F26">
        <f t="shared" si="0"/>
        <v>46.36</v>
      </c>
      <c r="G26">
        <f t="shared" si="1"/>
        <v>14.82</v>
      </c>
      <c r="H26">
        <f t="shared" si="2"/>
        <v>-90.937622597096905</v>
      </c>
      <c r="I26">
        <f t="shared" si="3"/>
        <v>-61.29032258064516</v>
      </c>
      <c r="K26" t="s">
        <v>155</v>
      </c>
      <c r="L26">
        <v>75.62</v>
      </c>
      <c r="M26">
        <v>19.329999999999998</v>
      </c>
      <c r="N26">
        <v>57.81</v>
      </c>
      <c r="O26">
        <v>1.56</v>
      </c>
      <c r="P26">
        <f t="shared" si="8"/>
        <v>56.290000000000006</v>
      </c>
      <c r="Q26">
        <f t="shared" si="9"/>
        <v>56.25</v>
      </c>
      <c r="R26">
        <f t="shared" si="10"/>
        <v>-74.437979370536908</v>
      </c>
      <c r="S26">
        <f t="shared" si="11"/>
        <v>-97.301504929942908</v>
      </c>
    </row>
    <row r="27" spans="1:19" x14ac:dyDescent="0.25">
      <c r="A27" t="s">
        <v>113</v>
      </c>
      <c r="B27" s="27">
        <v>47.79</v>
      </c>
      <c r="C27" s="27">
        <v>28.46</v>
      </c>
      <c r="D27" s="27">
        <v>44.72</v>
      </c>
      <c r="E27" s="27">
        <v>11.42</v>
      </c>
      <c r="F27">
        <f t="shared" si="0"/>
        <v>19.329999999999998</v>
      </c>
      <c r="G27">
        <f t="shared" si="1"/>
        <v>33.299999999999997</v>
      </c>
      <c r="H27">
        <f t="shared" si="2"/>
        <v>-40.447792425193548</v>
      </c>
      <c r="I27">
        <f t="shared" si="3"/>
        <v>-74.4633273703041</v>
      </c>
      <c r="K27" t="s">
        <v>156</v>
      </c>
      <c r="L27">
        <v>63.33</v>
      </c>
      <c r="M27">
        <v>3.12</v>
      </c>
      <c r="N27">
        <v>66.8</v>
      </c>
      <c r="O27">
        <v>21.93</v>
      </c>
      <c r="P27">
        <f t="shared" si="8"/>
        <v>60.21</v>
      </c>
      <c r="Q27">
        <f t="shared" si="9"/>
        <v>44.87</v>
      </c>
      <c r="R27">
        <f t="shared" si="10"/>
        <v>-95.073424917100908</v>
      </c>
      <c r="S27">
        <f t="shared" si="11"/>
        <v>-67.170658682634738</v>
      </c>
    </row>
    <row r="28" spans="1:19" x14ac:dyDescent="0.25">
      <c r="A28" t="s">
        <v>114</v>
      </c>
      <c r="B28" s="27">
        <v>56.92</v>
      </c>
      <c r="C28" s="27">
        <v>7.69</v>
      </c>
      <c r="D28" s="27">
        <v>55.23</v>
      </c>
      <c r="E28" s="27">
        <v>21.59</v>
      </c>
      <c r="F28">
        <f t="shared" si="0"/>
        <v>49.230000000000004</v>
      </c>
      <c r="G28">
        <f t="shared" si="1"/>
        <v>33.64</v>
      </c>
      <c r="H28">
        <f t="shared" si="2"/>
        <v>-86.489810260014053</v>
      </c>
      <c r="I28">
        <f t="shared" si="3"/>
        <v>-60.908926308165853</v>
      </c>
      <c r="K28" t="s">
        <v>157</v>
      </c>
      <c r="L28">
        <v>70.62</v>
      </c>
      <c r="M28">
        <v>17.260000000000002</v>
      </c>
      <c r="N28">
        <v>69.349999999999994</v>
      </c>
      <c r="O28">
        <v>10.9</v>
      </c>
      <c r="P28">
        <f t="shared" si="8"/>
        <v>53.36</v>
      </c>
      <c r="Q28">
        <f t="shared" si="9"/>
        <v>58.449999999999996</v>
      </c>
      <c r="R28">
        <f t="shared" si="10"/>
        <v>-75.559331634097987</v>
      </c>
      <c r="S28">
        <f t="shared" si="11"/>
        <v>-84.282624369142042</v>
      </c>
    </row>
    <row r="29" spans="1:19" x14ac:dyDescent="0.25">
      <c r="A29" t="s">
        <v>115</v>
      </c>
      <c r="B29" s="27">
        <v>93.9</v>
      </c>
      <c r="C29" s="27">
        <v>3.08</v>
      </c>
      <c r="D29" s="27">
        <v>81.900000000000006</v>
      </c>
      <c r="E29" s="27">
        <v>7.69</v>
      </c>
      <c r="F29">
        <f t="shared" si="0"/>
        <v>90.820000000000007</v>
      </c>
      <c r="G29">
        <f t="shared" si="1"/>
        <v>74.210000000000008</v>
      </c>
      <c r="H29">
        <f t="shared" si="2"/>
        <v>-96.71991480298189</v>
      </c>
      <c r="I29">
        <f t="shared" si="3"/>
        <v>-90.610500610500608</v>
      </c>
      <c r="K29" t="s">
        <v>158</v>
      </c>
      <c r="L29">
        <v>66.27</v>
      </c>
      <c r="M29">
        <v>6.56</v>
      </c>
      <c r="N29">
        <v>50.1</v>
      </c>
      <c r="O29">
        <v>3.49</v>
      </c>
      <c r="P29">
        <f t="shared" si="8"/>
        <v>59.709999999999994</v>
      </c>
      <c r="Q29">
        <f t="shared" si="9"/>
        <v>46.61</v>
      </c>
      <c r="R29">
        <f t="shared" si="10"/>
        <v>-90.101101554247762</v>
      </c>
      <c r="S29">
        <f t="shared" si="11"/>
        <v>-93.033932135728534</v>
      </c>
    </row>
    <row r="30" spans="1:19" x14ac:dyDescent="0.25">
      <c r="A30" t="s">
        <v>116</v>
      </c>
      <c r="B30" s="27">
        <v>61.31</v>
      </c>
      <c r="C30" s="27">
        <v>4.62</v>
      </c>
      <c r="D30" s="27">
        <v>61.54</v>
      </c>
      <c r="E30" s="27">
        <v>4.62</v>
      </c>
      <c r="F30">
        <f t="shared" si="0"/>
        <v>56.690000000000005</v>
      </c>
      <c r="G30">
        <f t="shared" si="1"/>
        <v>56.92</v>
      </c>
      <c r="H30">
        <f t="shared" si="2"/>
        <v>-92.464524547382169</v>
      </c>
      <c r="I30">
        <f t="shared" si="3"/>
        <v>-92.492687682807926</v>
      </c>
      <c r="K30" s="27" t="s">
        <v>159</v>
      </c>
      <c r="L30">
        <v>61.93</v>
      </c>
      <c r="M30">
        <v>23.44</v>
      </c>
      <c r="N30">
        <v>32.21</v>
      </c>
      <c r="O30">
        <v>7.81</v>
      </c>
      <c r="P30">
        <f t="shared" si="8"/>
        <v>38.489999999999995</v>
      </c>
      <c r="Q30">
        <f t="shared" si="9"/>
        <v>24.400000000000002</v>
      </c>
      <c r="R30">
        <f t="shared" si="10"/>
        <v>-62.150815436783461</v>
      </c>
      <c r="S30">
        <f t="shared" si="11"/>
        <v>-75.752871778950635</v>
      </c>
    </row>
    <row r="31" spans="1:19" x14ac:dyDescent="0.25">
      <c r="A31" t="s">
        <v>117</v>
      </c>
      <c r="B31" s="27">
        <v>54.04</v>
      </c>
      <c r="C31" s="27">
        <v>27.69</v>
      </c>
      <c r="D31" s="27">
        <v>81.55</v>
      </c>
      <c r="E31" s="27">
        <v>6.15</v>
      </c>
      <c r="F31">
        <f t="shared" si="0"/>
        <v>26.349999999999998</v>
      </c>
      <c r="G31">
        <f t="shared" si="1"/>
        <v>75.399999999999991</v>
      </c>
      <c r="H31">
        <f t="shared" si="2"/>
        <v>-48.760177646188012</v>
      </c>
      <c r="I31">
        <f t="shared" si="3"/>
        <v>-92.458614347026355</v>
      </c>
      <c r="K31" s="27" t="s">
        <v>160</v>
      </c>
      <c r="L31">
        <v>57.19</v>
      </c>
      <c r="M31">
        <v>20.37</v>
      </c>
      <c r="N31">
        <v>35.25</v>
      </c>
      <c r="O31">
        <v>14.06</v>
      </c>
      <c r="P31">
        <f t="shared" si="8"/>
        <v>36.819999999999993</v>
      </c>
      <c r="Q31">
        <f t="shared" si="9"/>
        <v>21.189999999999998</v>
      </c>
      <c r="R31">
        <f t="shared" si="10"/>
        <v>-64.381884944920429</v>
      </c>
      <c r="S31">
        <f t="shared" si="11"/>
        <v>-60.113475177304963</v>
      </c>
    </row>
    <row r="32" spans="1:19" x14ac:dyDescent="0.25">
      <c r="A32" t="s">
        <v>118</v>
      </c>
      <c r="B32" s="27">
        <v>63.25</v>
      </c>
      <c r="C32" s="27">
        <v>3.08</v>
      </c>
      <c r="D32" s="27">
        <v>45.38</v>
      </c>
      <c r="E32" s="27">
        <v>26.96</v>
      </c>
      <c r="F32">
        <f t="shared" si="0"/>
        <v>60.17</v>
      </c>
      <c r="G32">
        <f t="shared" si="1"/>
        <v>18.420000000000002</v>
      </c>
      <c r="H32">
        <f t="shared" si="2"/>
        <v>-95.130434782608702</v>
      </c>
      <c r="I32">
        <f t="shared" si="3"/>
        <v>-40.590568532393128</v>
      </c>
      <c r="K32" s="27" t="s">
        <v>161</v>
      </c>
      <c r="L32">
        <v>53.15</v>
      </c>
      <c r="M32">
        <v>4.6900000000000004</v>
      </c>
      <c r="N32">
        <v>77.52</v>
      </c>
      <c r="O32">
        <v>26.9</v>
      </c>
      <c r="P32">
        <f t="shared" si="8"/>
        <v>48.46</v>
      </c>
      <c r="Q32">
        <f t="shared" si="9"/>
        <v>50.62</v>
      </c>
      <c r="R32">
        <f t="shared" si="10"/>
        <v>-91.175917215428029</v>
      </c>
      <c r="S32">
        <f t="shared" si="11"/>
        <v>-65.299277605779153</v>
      </c>
    </row>
    <row r="33" spans="1:19" x14ac:dyDescent="0.25">
      <c r="A33" t="s">
        <v>119</v>
      </c>
      <c r="B33" s="27">
        <v>44.62</v>
      </c>
      <c r="C33" s="27">
        <v>7.69</v>
      </c>
      <c r="D33" s="27">
        <v>47.79</v>
      </c>
      <c r="E33" s="27">
        <v>6.15</v>
      </c>
      <c r="F33">
        <f t="shared" si="0"/>
        <v>36.93</v>
      </c>
      <c r="G33">
        <f t="shared" si="1"/>
        <v>41.64</v>
      </c>
      <c r="H33">
        <f t="shared" si="2"/>
        <v>-82.76557597489915</v>
      </c>
      <c r="I33">
        <f t="shared" si="3"/>
        <v>-87.131198995605772</v>
      </c>
      <c r="K33" s="27" t="s">
        <v>162</v>
      </c>
      <c r="L33">
        <v>68.12</v>
      </c>
      <c r="M33">
        <v>4.9400000000000004</v>
      </c>
      <c r="N33">
        <v>65.38</v>
      </c>
      <c r="O33">
        <v>16.829999999999998</v>
      </c>
      <c r="P33">
        <f t="shared" si="8"/>
        <v>63.180000000000007</v>
      </c>
      <c r="Q33">
        <f t="shared" si="9"/>
        <v>48.55</v>
      </c>
      <c r="R33">
        <f t="shared" si="10"/>
        <v>-92.748091603053439</v>
      </c>
      <c r="S33">
        <f t="shared" si="11"/>
        <v>-74.258182930559812</v>
      </c>
    </row>
    <row r="34" spans="1:19" x14ac:dyDescent="0.25">
      <c r="A34" t="s">
        <v>120</v>
      </c>
      <c r="B34" s="27">
        <v>58.64</v>
      </c>
      <c r="C34" s="27">
        <v>4.62</v>
      </c>
      <c r="D34" s="27">
        <v>40</v>
      </c>
      <c r="E34" s="27">
        <v>15.46</v>
      </c>
      <c r="F34">
        <f t="shared" si="0"/>
        <v>54.02</v>
      </c>
      <c r="G34">
        <f t="shared" si="1"/>
        <v>24.54</v>
      </c>
      <c r="H34">
        <f t="shared" si="2"/>
        <v>-92.121418826739429</v>
      </c>
      <c r="I34">
        <f t="shared" si="3"/>
        <v>-61.35</v>
      </c>
      <c r="K34" s="27" t="s">
        <v>163</v>
      </c>
      <c r="L34">
        <v>34.380000000000003</v>
      </c>
      <c r="M34">
        <v>13.4</v>
      </c>
      <c r="N34">
        <v>63.22</v>
      </c>
      <c r="O34">
        <v>21.93</v>
      </c>
      <c r="P34">
        <f t="shared" si="8"/>
        <v>20.980000000000004</v>
      </c>
      <c r="Q34">
        <f t="shared" si="9"/>
        <v>41.29</v>
      </c>
      <c r="R34">
        <f t="shared" si="10"/>
        <v>-61.023851076207109</v>
      </c>
      <c r="S34">
        <f t="shared" si="11"/>
        <v>-65.311610249920918</v>
      </c>
    </row>
    <row r="35" spans="1:19" x14ac:dyDescent="0.25">
      <c r="A35" t="s">
        <v>121</v>
      </c>
      <c r="B35" s="27">
        <v>63.38</v>
      </c>
      <c r="C35" s="27">
        <v>3.44</v>
      </c>
      <c r="D35" s="27">
        <v>66.44</v>
      </c>
      <c r="E35" s="27">
        <v>12.4</v>
      </c>
      <c r="F35">
        <f t="shared" si="0"/>
        <v>59.940000000000005</v>
      </c>
      <c r="G35">
        <f t="shared" si="1"/>
        <v>54.04</v>
      </c>
      <c r="H35">
        <f t="shared" si="2"/>
        <v>-94.572420321868108</v>
      </c>
      <c r="I35">
        <f t="shared" si="3"/>
        <v>-81.336544250451539</v>
      </c>
      <c r="K35" s="27" t="s">
        <v>164</v>
      </c>
      <c r="L35">
        <v>37.53</v>
      </c>
      <c r="M35">
        <v>4.6900000000000004</v>
      </c>
      <c r="N35">
        <v>64.06</v>
      </c>
      <c r="O35">
        <v>10.02</v>
      </c>
      <c r="P35">
        <f t="shared" si="8"/>
        <v>32.840000000000003</v>
      </c>
      <c r="Q35">
        <f t="shared" si="9"/>
        <v>54.040000000000006</v>
      </c>
      <c r="R35">
        <f t="shared" si="10"/>
        <v>-87.503330668798299</v>
      </c>
      <c r="S35">
        <f t="shared" si="11"/>
        <v>-84.3584139868873</v>
      </c>
    </row>
    <row r="36" spans="1:19" x14ac:dyDescent="0.25">
      <c r="A36" t="s">
        <v>122</v>
      </c>
      <c r="B36" s="27">
        <v>35.42</v>
      </c>
      <c r="C36" s="27">
        <v>8.2799999999999994</v>
      </c>
      <c r="D36" s="27">
        <v>85.17</v>
      </c>
      <c r="E36" s="27">
        <v>6.88</v>
      </c>
      <c r="F36">
        <f t="shared" si="0"/>
        <v>27.14</v>
      </c>
      <c r="G36">
        <f t="shared" si="1"/>
        <v>78.290000000000006</v>
      </c>
      <c r="H36">
        <f t="shared" si="2"/>
        <v>-76.623376623376615</v>
      </c>
      <c r="I36">
        <f t="shared" si="3"/>
        <v>-91.922038276388406</v>
      </c>
      <c r="K36" s="27" t="s">
        <v>165</v>
      </c>
      <c r="L36">
        <v>63.73</v>
      </c>
      <c r="M36">
        <v>21.87</v>
      </c>
      <c r="N36">
        <v>68.61</v>
      </c>
      <c r="O36">
        <v>9.83</v>
      </c>
      <c r="P36">
        <f t="shared" si="8"/>
        <v>41.86</v>
      </c>
      <c r="Q36">
        <f t="shared" si="9"/>
        <v>58.78</v>
      </c>
      <c r="R36">
        <f t="shared" si="10"/>
        <v>-65.68335163973012</v>
      </c>
      <c r="S36">
        <f t="shared" si="11"/>
        <v>-85.672642471942865</v>
      </c>
    </row>
    <row r="37" spans="1:19" x14ac:dyDescent="0.25">
      <c r="A37" t="s">
        <v>123</v>
      </c>
      <c r="B37" s="27">
        <v>74.69</v>
      </c>
      <c r="C37" s="27">
        <v>7.69</v>
      </c>
      <c r="D37" s="27">
        <v>48.31</v>
      </c>
      <c r="E37" s="27">
        <v>7.69</v>
      </c>
      <c r="F37">
        <f t="shared" si="0"/>
        <v>67</v>
      </c>
      <c r="G37">
        <f t="shared" si="1"/>
        <v>40.620000000000005</v>
      </c>
      <c r="H37">
        <f t="shared" si="2"/>
        <v>-89.70411032266702</v>
      </c>
      <c r="I37">
        <f t="shared" si="3"/>
        <v>-84.081970606499695</v>
      </c>
      <c r="K37" s="27" t="s">
        <v>166</v>
      </c>
      <c r="L37">
        <v>53.55</v>
      </c>
      <c r="M37">
        <v>17.260000000000002</v>
      </c>
      <c r="N37">
        <v>56.47</v>
      </c>
      <c r="O37">
        <v>10.94</v>
      </c>
      <c r="P37">
        <f t="shared" si="8"/>
        <v>36.289999999999992</v>
      </c>
      <c r="Q37">
        <f t="shared" si="9"/>
        <v>45.53</v>
      </c>
      <c r="R37">
        <f t="shared" si="10"/>
        <v>-67.768440709617167</v>
      </c>
      <c r="S37">
        <f t="shared" si="11"/>
        <v>-80.626881530015936</v>
      </c>
    </row>
    <row r="38" spans="1:19" x14ac:dyDescent="0.25">
      <c r="A38" t="s">
        <v>124</v>
      </c>
      <c r="B38" s="27">
        <v>73.349999999999994</v>
      </c>
      <c r="C38" s="27">
        <v>1.54</v>
      </c>
      <c r="D38" s="27">
        <v>38.06</v>
      </c>
      <c r="E38" s="27">
        <v>6.15</v>
      </c>
      <c r="F38">
        <f t="shared" si="0"/>
        <v>71.809999999999988</v>
      </c>
      <c r="G38">
        <f t="shared" si="1"/>
        <v>31.910000000000004</v>
      </c>
      <c r="H38">
        <f t="shared" si="2"/>
        <v>-97.900477164280844</v>
      </c>
      <c r="I38">
        <f t="shared" si="3"/>
        <v>-83.841303205465067</v>
      </c>
      <c r="K38" s="27" t="s">
        <v>167</v>
      </c>
      <c r="L38">
        <v>75</v>
      </c>
      <c r="M38">
        <v>22.3</v>
      </c>
      <c r="N38">
        <v>51.94</v>
      </c>
      <c r="O38">
        <v>4.6900000000000004</v>
      </c>
      <c r="P38">
        <f t="shared" si="8"/>
        <v>52.7</v>
      </c>
      <c r="Q38">
        <f t="shared" si="9"/>
        <v>47.25</v>
      </c>
      <c r="R38">
        <f t="shared" si="10"/>
        <v>-70.266666666666666</v>
      </c>
      <c r="S38">
        <f t="shared" si="11"/>
        <v>-90.970350404312669</v>
      </c>
    </row>
    <row r="39" spans="1:19" x14ac:dyDescent="0.25">
      <c r="A39" t="s">
        <v>125</v>
      </c>
      <c r="B39" s="27">
        <v>63.25</v>
      </c>
      <c r="C39" s="27">
        <v>28.58</v>
      </c>
      <c r="D39" s="27">
        <v>71.58</v>
      </c>
      <c r="E39" s="27">
        <v>40</v>
      </c>
      <c r="F39">
        <f t="shared" si="0"/>
        <v>34.67</v>
      </c>
      <c r="G39">
        <f t="shared" si="1"/>
        <v>31.58</v>
      </c>
      <c r="H39">
        <f t="shared" si="2"/>
        <v>-54.814229249011859</v>
      </c>
      <c r="I39">
        <f t="shared" si="3"/>
        <v>-44.118468846046383</v>
      </c>
      <c r="K39" s="27" t="s">
        <v>168</v>
      </c>
      <c r="L39">
        <v>43.86</v>
      </c>
      <c r="M39">
        <v>14.15</v>
      </c>
      <c r="N39">
        <v>72.45</v>
      </c>
      <c r="O39">
        <v>18.809999999999999</v>
      </c>
      <c r="P39">
        <f t="shared" si="8"/>
        <v>29.71</v>
      </c>
      <c r="Q39">
        <f t="shared" si="9"/>
        <v>53.64</v>
      </c>
      <c r="R39">
        <f t="shared" si="10"/>
        <v>-67.738258093935244</v>
      </c>
      <c r="S39">
        <f t="shared" si="11"/>
        <v>-74.037267080745337</v>
      </c>
    </row>
    <row r="40" spans="1:19" x14ac:dyDescent="0.25">
      <c r="A40" t="s">
        <v>126</v>
      </c>
      <c r="B40" s="27">
        <v>28.07</v>
      </c>
      <c r="C40" s="27">
        <v>13.93</v>
      </c>
      <c r="D40" s="27">
        <v>58.46</v>
      </c>
      <c r="E40" s="27">
        <v>7.69</v>
      </c>
      <c r="F40">
        <f t="shared" si="0"/>
        <v>14.14</v>
      </c>
      <c r="G40">
        <f t="shared" si="1"/>
        <v>50.77</v>
      </c>
      <c r="H40">
        <f t="shared" si="2"/>
        <v>-50.374064837905237</v>
      </c>
      <c r="I40">
        <f t="shared" si="3"/>
        <v>-86.845706465959623</v>
      </c>
      <c r="K40" s="27" t="s">
        <v>169</v>
      </c>
      <c r="L40">
        <v>70.66</v>
      </c>
      <c r="M40">
        <v>27.29</v>
      </c>
      <c r="N40">
        <v>41.57</v>
      </c>
      <c r="O40">
        <v>15.62</v>
      </c>
      <c r="P40">
        <f t="shared" si="8"/>
        <v>43.37</v>
      </c>
      <c r="Q40">
        <f t="shared" si="9"/>
        <v>25.950000000000003</v>
      </c>
      <c r="R40">
        <f t="shared" si="10"/>
        <v>-61.37843192754034</v>
      </c>
      <c r="S40">
        <f t="shared" si="11"/>
        <v>-62.424825595381293</v>
      </c>
    </row>
    <row r="41" spans="1:19" x14ac:dyDescent="0.25">
      <c r="A41" t="s">
        <v>127</v>
      </c>
      <c r="B41" s="27">
        <v>67.849999999999994</v>
      </c>
      <c r="C41" s="27">
        <v>6.15</v>
      </c>
      <c r="D41" s="27">
        <v>33.85</v>
      </c>
      <c r="E41" s="27">
        <v>16.920000000000002</v>
      </c>
      <c r="F41">
        <f t="shared" si="0"/>
        <v>61.699999999999996</v>
      </c>
      <c r="G41">
        <f t="shared" si="1"/>
        <v>16.93</v>
      </c>
      <c r="H41">
        <f t="shared" si="2"/>
        <v>-90.935887988209288</v>
      </c>
      <c r="I41">
        <f t="shared" si="3"/>
        <v>-50.014771048744457</v>
      </c>
      <c r="K41" s="27" t="s">
        <v>170</v>
      </c>
      <c r="L41">
        <v>37.79</v>
      </c>
      <c r="M41">
        <v>1.56</v>
      </c>
      <c r="N41">
        <v>50.02</v>
      </c>
      <c r="O41">
        <v>10.94</v>
      </c>
      <c r="P41">
        <f t="shared" si="8"/>
        <v>36.229999999999997</v>
      </c>
      <c r="Q41">
        <f t="shared" si="9"/>
        <v>39.080000000000005</v>
      </c>
      <c r="R41">
        <f t="shared" si="10"/>
        <v>-95.871923789362256</v>
      </c>
      <c r="S41">
        <f t="shared" si="11"/>
        <v>-78.128748500599769</v>
      </c>
    </row>
    <row r="42" spans="1:19" x14ac:dyDescent="0.25">
      <c r="A42" t="s">
        <v>128</v>
      </c>
      <c r="B42" s="27">
        <v>64.69</v>
      </c>
      <c r="C42" s="27">
        <v>9.23</v>
      </c>
      <c r="D42" s="27">
        <v>38.46</v>
      </c>
      <c r="E42" s="27">
        <v>18.46</v>
      </c>
      <c r="F42">
        <f t="shared" si="0"/>
        <v>55.459999999999994</v>
      </c>
      <c r="G42">
        <f t="shared" si="1"/>
        <v>20</v>
      </c>
      <c r="H42">
        <f t="shared" si="2"/>
        <v>-85.731952388313488</v>
      </c>
      <c r="I42">
        <f t="shared" si="3"/>
        <v>-52.002080083203325</v>
      </c>
      <c r="K42" s="27" t="s">
        <v>171</v>
      </c>
      <c r="L42">
        <v>78.34</v>
      </c>
      <c r="M42">
        <v>12.22</v>
      </c>
      <c r="N42">
        <v>30.7</v>
      </c>
      <c r="O42">
        <v>7.5</v>
      </c>
      <c r="P42">
        <f t="shared" si="8"/>
        <v>66.12</v>
      </c>
      <c r="Q42">
        <f t="shared" si="9"/>
        <v>23.2</v>
      </c>
      <c r="R42">
        <f t="shared" si="10"/>
        <v>-84.401327546591773</v>
      </c>
      <c r="S42">
        <f t="shared" si="11"/>
        <v>-75.570032573289907</v>
      </c>
    </row>
    <row r="43" spans="1:19" x14ac:dyDescent="0.25">
      <c r="A43" t="s">
        <v>129</v>
      </c>
      <c r="B43" s="27">
        <v>40.119999999999997</v>
      </c>
      <c r="C43" s="27">
        <v>6.34</v>
      </c>
      <c r="D43" s="27">
        <v>54.39</v>
      </c>
      <c r="E43" s="27">
        <v>3.08</v>
      </c>
      <c r="F43">
        <f t="shared" si="0"/>
        <v>33.78</v>
      </c>
      <c r="G43">
        <f t="shared" si="1"/>
        <v>51.31</v>
      </c>
      <c r="H43">
        <f t="shared" si="2"/>
        <v>-84.197407776669991</v>
      </c>
      <c r="I43">
        <f t="shared" si="3"/>
        <v>-94.337194337194333</v>
      </c>
      <c r="K43" s="27" t="s">
        <v>172</v>
      </c>
      <c r="L43">
        <v>55.97</v>
      </c>
      <c r="M43">
        <v>17.190000000000001</v>
      </c>
      <c r="N43">
        <v>71.78</v>
      </c>
      <c r="O43">
        <v>21.25</v>
      </c>
      <c r="P43">
        <f t="shared" si="8"/>
        <v>38.78</v>
      </c>
      <c r="Q43">
        <f t="shared" si="9"/>
        <v>50.53</v>
      </c>
      <c r="R43">
        <f t="shared" si="10"/>
        <v>-69.287118098981594</v>
      </c>
      <c r="S43">
        <f t="shared" si="11"/>
        <v>-70.395653385344104</v>
      </c>
    </row>
    <row r="44" spans="1:19" x14ac:dyDescent="0.25">
      <c r="A44" t="s">
        <v>130</v>
      </c>
      <c r="B44" s="27">
        <v>55.89</v>
      </c>
      <c r="C44" s="27">
        <v>3.44</v>
      </c>
      <c r="D44" s="27">
        <v>105.17</v>
      </c>
      <c r="E44" s="27">
        <v>8.2799999999999994</v>
      </c>
      <c r="F44">
        <f t="shared" si="0"/>
        <v>52.45</v>
      </c>
      <c r="G44">
        <f t="shared" si="1"/>
        <v>96.89</v>
      </c>
      <c r="H44">
        <f t="shared" si="2"/>
        <v>-93.845052782250846</v>
      </c>
      <c r="I44">
        <f t="shared" si="3"/>
        <v>-92.12703242369497</v>
      </c>
    </row>
    <row r="45" spans="1:19" x14ac:dyDescent="0.25">
      <c r="A45" t="s">
        <v>131</v>
      </c>
      <c r="B45" s="27">
        <v>62.82</v>
      </c>
      <c r="C45" s="27">
        <v>3.08</v>
      </c>
      <c r="D45" s="27">
        <v>103.81</v>
      </c>
      <c r="E45" s="27">
        <v>6.34</v>
      </c>
      <c r="F45">
        <f t="shared" si="0"/>
        <v>59.74</v>
      </c>
      <c r="G45">
        <f t="shared" si="1"/>
        <v>97.47</v>
      </c>
      <c r="H45">
        <f t="shared" si="2"/>
        <v>-95.097102833492514</v>
      </c>
      <c r="I45">
        <f t="shared" si="3"/>
        <v>-93.892688565648783</v>
      </c>
    </row>
    <row r="46" spans="1:19" ht="60" x14ac:dyDescent="0.25">
      <c r="A46" s="25" t="s">
        <v>80</v>
      </c>
      <c r="B46" s="29" t="s">
        <v>81</v>
      </c>
      <c r="C46" s="29" t="s">
        <v>82</v>
      </c>
      <c r="D46" s="29" t="s">
        <v>83</v>
      </c>
      <c r="E46" s="29" t="s">
        <v>84</v>
      </c>
      <c r="F46" s="29" t="s">
        <v>85</v>
      </c>
      <c r="G46" s="29" t="s">
        <v>86</v>
      </c>
      <c r="H46" s="29" t="s">
        <v>87</v>
      </c>
      <c r="I46" s="29" t="s">
        <v>88</v>
      </c>
      <c r="K46" s="25" t="s">
        <v>80</v>
      </c>
      <c r="L46" s="26" t="s">
        <v>81</v>
      </c>
      <c r="M46" s="26" t="s">
        <v>82</v>
      </c>
      <c r="N46" s="26" t="s">
        <v>83</v>
      </c>
      <c r="O46" s="26" t="s">
        <v>84</v>
      </c>
      <c r="P46" s="26" t="s">
        <v>85</v>
      </c>
      <c r="Q46" s="26" t="s">
        <v>86</v>
      </c>
      <c r="R46" s="26" t="s">
        <v>87</v>
      </c>
      <c r="S46" s="26" t="s">
        <v>88</v>
      </c>
    </row>
    <row r="47" spans="1:19" x14ac:dyDescent="0.25">
      <c r="A47" t="s">
        <v>89</v>
      </c>
      <c r="B47" s="27">
        <v>77.400000000000006</v>
      </c>
      <c r="C47" s="27">
        <v>16.2</v>
      </c>
      <c r="D47" s="27">
        <v>59.03</v>
      </c>
      <c r="E47" s="27">
        <v>2.31</v>
      </c>
      <c r="F47">
        <f>B47-C47</f>
        <v>61.2</v>
      </c>
      <c r="G47">
        <f>D47-E47</f>
        <v>56.72</v>
      </c>
      <c r="H47">
        <f t="shared" ref="H47:H89" si="12">(C47-B47)*100/B47</f>
        <v>-79.069767441860463</v>
      </c>
      <c r="I47">
        <f t="shared" ref="I47:I64" si="13">(E47-D47)*100/D47</f>
        <v>-96.086735558190753</v>
      </c>
      <c r="K47" t="s">
        <v>173</v>
      </c>
      <c r="L47">
        <v>99.44</v>
      </c>
      <c r="M47">
        <v>27.95</v>
      </c>
      <c r="N47">
        <v>90.54</v>
      </c>
      <c r="O47">
        <v>3.11</v>
      </c>
      <c r="P47">
        <f t="shared" ref="P47:P63" si="14">L47-M47</f>
        <v>71.489999999999995</v>
      </c>
      <c r="Q47">
        <f t="shared" ref="Q47:Q63" si="15">N47-O47</f>
        <v>87.43</v>
      </c>
      <c r="R47">
        <f t="shared" ref="R47:R63" si="16">(M47-L47)*100/L47</f>
        <v>-71.892598551890586</v>
      </c>
      <c r="S47">
        <f t="shared" ref="S47:S63" si="17">(O47-N47)*100/N47</f>
        <v>-96.565054119726085</v>
      </c>
    </row>
    <row r="48" spans="1:19" x14ac:dyDescent="0.25">
      <c r="A48" t="s">
        <v>90</v>
      </c>
      <c r="B48" s="27">
        <v>37.21</v>
      </c>
      <c r="C48" s="27">
        <v>12.4</v>
      </c>
      <c r="D48" s="27">
        <v>70.790000000000006</v>
      </c>
      <c r="E48" s="27">
        <v>1.54</v>
      </c>
      <c r="F48">
        <f t="shared" ref="F48:F89" si="18">B48-C48</f>
        <v>24.810000000000002</v>
      </c>
      <c r="G48">
        <f t="shared" ref="G48:G88" si="19">D48-E48</f>
        <v>69.25</v>
      </c>
      <c r="H48">
        <f t="shared" si="12"/>
        <v>-66.675624832034401</v>
      </c>
      <c r="I48">
        <f t="shared" si="13"/>
        <v>-97.824551490323486</v>
      </c>
      <c r="K48" t="s">
        <v>174</v>
      </c>
      <c r="L48">
        <v>121.75</v>
      </c>
      <c r="M48">
        <v>21.74</v>
      </c>
      <c r="N48">
        <v>134.44</v>
      </c>
      <c r="O48">
        <v>4.3899999999999997</v>
      </c>
      <c r="P48">
        <f t="shared" si="14"/>
        <v>100.01</v>
      </c>
      <c r="Q48">
        <f t="shared" si="15"/>
        <v>130.05000000000001</v>
      </c>
      <c r="R48">
        <f t="shared" si="16"/>
        <v>-82.143737166324442</v>
      </c>
      <c r="S48">
        <f t="shared" si="17"/>
        <v>-96.734602796786689</v>
      </c>
    </row>
    <row r="49" spans="1:19" x14ac:dyDescent="0.25">
      <c r="A49" t="s">
        <v>91</v>
      </c>
      <c r="B49" s="27">
        <v>31.11</v>
      </c>
      <c r="C49" s="27">
        <v>9.23</v>
      </c>
      <c r="D49" s="27">
        <v>91.6</v>
      </c>
      <c r="E49" s="27">
        <v>4.62</v>
      </c>
      <c r="F49">
        <f t="shared" si="18"/>
        <v>21.88</v>
      </c>
      <c r="G49">
        <f t="shared" si="19"/>
        <v>86.97999999999999</v>
      </c>
      <c r="H49">
        <f t="shared" si="12"/>
        <v>-70.331083252973315</v>
      </c>
      <c r="I49">
        <f t="shared" si="13"/>
        <v>-94.956331877729241</v>
      </c>
      <c r="K49" t="s">
        <v>175</v>
      </c>
      <c r="L49">
        <v>80.81</v>
      </c>
      <c r="M49">
        <v>12.8</v>
      </c>
      <c r="N49">
        <v>133.58000000000001</v>
      </c>
      <c r="O49">
        <v>4.3899999999999997</v>
      </c>
      <c r="P49">
        <f>L49-M49</f>
        <v>68.010000000000005</v>
      </c>
      <c r="Q49">
        <f>N49-O49</f>
        <v>129.19000000000003</v>
      </c>
      <c r="R49">
        <f>(M49-L49)*100/L49</f>
        <v>-84.160376191065467</v>
      </c>
      <c r="S49">
        <f>(O49-N49)*100/N49</f>
        <v>-96.713579877227133</v>
      </c>
    </row>
    <row r="50" spans="1:19" x14ac:dyDescent="0.25">
      <c r="A50" t="s">
        <v>92</v>
      </c>
      <c r="B50" s="27">
        <v>58.78</v>
      </c>
      <c r="C50" s="27">
        <v>17.2</v>
      </c>
      <c r="D50" s="27">
        <v>35.68</v>
      </c>
      <c r="E50" s="27"/>
      <c r="F50">
        <f t="shared" si="18"/>
        <v>41.58</v>
      </c>
      <c r="H50">
        <f t="shared" si="12"/>
        <v>-70.738346376318475</v>
      </c>
      <c r="K50" t="s">
        <v>176</v>
      </c>
      <c r="L50">
        <v>77.89</v>
      </c>
      <c r="M50">
        <v>24.53</v>
      </c>
      <c r="N50">
        <v>99.38</v>
      </c>
      <c r="O50">
        <v>4.3899999999999997</v>
      </c>
      <c r="P50">
        <f t="shared" si="14"/>
        <v>53.36</v>
      </c>
      <c r="Q50">
        <f t="shared" si="15"/>
        <v>94.99</v>
      </c>
      <c r="R50">
        <f t="shared" si="16"/>
        <v>-68.506868660932085</v>
      </c>
      <c r="S50">
        <f t="shared" si="17"/>
        <v>-95.582612195612811</v>
      </c>
    </row>
    <row r="51" spans="1:19" x14ac:dyDescent="0.25">
      <c r="A51" t="s">
        <v>93</v>
      </c>
      <c r="B51" s="27">
        <v>64.69</v>
      </c>
      <c r="C51" s="27">
        <v>7.69</v>
      </c>
      <c r="D51" s="27">
        <v>17.54</v>
      </c>
      <c r="E51" s="27">
        <v>6.34</v>
      </c>
      <c r="F51">
        <f t="shared" si="18"/>
        <v>57</v>
      </c>
      <c r="G51">
        <f t="shared" si="19"/>
        <v>11.2</v>
      </c>
      <c r="H51">
        <f t="shared" si="12"/>
        <v>-88.112536713556963</v>
      </c>
      <c r="I51">
        <f t="shared" si="13"/>
        <v>-63.854047890535924</v>
      </c>
      <c r="K51" t="s">
        <v>177</v>
      </c>
      <c r="L51">
        <v>155.78</v>
      </c>
      <c r="M51">
        <v>40.369999999999997</v>
      </c>
      <c r="N51">
        <v>108.7</v>
      </c>
      <c r="O51">
        <v>36.67</v>
      </c>
      <c r="P51">
        <f t="shared" si="14"/>
        <v>115.41</v>
      </c>
      <c r="Q51">
        <f t="shared" si="15"/>
        <v>72.03</v>
      </c>
      <c r="R51">
        <f t="shared" si="16"/>
        <v>-74.085248427269221</v>
      </c>
      <c r="S51">
        <f t="shared" si="17"/>
        <v>-66.264949402023916</v>
      </c>
    </row>
    <row r="52" spans="1:19" x14ac:dyDescent="0.25">
      <c r="A52" t="s">
        <v>94</v>
      </c>
      <c r="B52" s="27">
        <v>26.87</v>
      </c>
      <c r="C52" s="27">
        <v>7.84</v>
      </c>
      <c r="D52" s="27">
        <v>60.49</v>
      </c>
      <c r="E52" s="27">
        <v>21.59</v>
      </c>
      <c r="F52">
        <f t="shared" si="18"/>
        <v>19.03</v>
      </c>
      <c r="G52">
        <f t="shared" si="19"/>
        <v>38.900000000000006</v>
      </c>
      <c r="H52">
        <f t="shared" si="12"/>
        <v>-70.822478600669896</v>
      </c>
      <c r="I52">
        <f t="shared" si="13"/>
        <v>-64.308150107455788</v>
      </c>
      <c r="K52" t="s">
        <v>178</v>
      </c>
      <c r="L52">
        <v>133.58000000000001</v>
      </c>
      <c r="M52">
        <v>12.42</v>
      </c>
      <c r="N52">
        <v>102.48</v>
      </c>
      <c r="O52">
        <v>6.94</v>
      </c>
      <c r="P52">
        <f t="shared" si="14"/>
        <v>121.16000000000001</v>
      </c>
      <c r="Q52">
        <f t="shared" si="15"/>
        <v>95.54</v>
      </c>
      <c r="R52">
        <f t="shared" si="16"/>
        <v>-90.702200928282679</v>
      </c>
      <c r="S52">
        <f t="shared" si="17"/>
        <v>-93.22794691647151</v>
      </c>
    </row>
    <row r="53" spans="1:19" x14ac:dyDescent="0.25">
      <c r="A53" t="s">
        <v>95</v>
      </c>
      <c r="B53" s="27">
        <v>55.58</v>
      </c>
      <c r="C53" s="27">
        <v>23.87</v>
      </c>
      <c r="D53" s="27">
        <v>26.56</v>
      </c>
      <c r="E53" s="27">
        <v>10.88</v>
      </c>
      <c r="F53">
        <f t="shared" si="18"/>
        <v>31.709999999999997</v>
      </c>
      <c r="G53">
        <f t="shared" si="19"/>
        <v>15.679999999999998</v>
      </c>
      <c r="H53">
        <f t="shared" si="12"/>
        <v>-57.052896725440803</v>
      </c>
      <c r="I53">
        <f t="shared" si="13"/>
        <v>-59.036144578313248</v>
      </c>
      <c r="K53" t="s">
        <v>179</v>
      </c>
      <c r="L53">
        <v>131.36000000000001</v>
      </c>
      <c r="M53">
        <v>36.96</v>
      </c>
      <c r="N53">
        <v>142.86000000000001</v>
      </c>
      <c r="O53">
        <v>45.51</v>
      </c>
      <c r="P53">
        <f t="shared" si="14"/>
        <v>94.4</v>
      </c>
      <c r="Q53">
        <f t="shared" si="15"/>
        <v>97.350000000000023</v>
      </c>
      <c r="R53">
        <f t="shared" si="16"/>
        <v>-71.86358099878197</v>
      </c>
      <c r="S53">
        <f t="shared" si="17"/>
        <v>-68.143637127257463</v>
      </c>
    </row>
    <row r="54" spans="1:19" x14ac:dyDescent="0.25">
      <c r="A54" t="s">
        <v>96</v>
      </c>
      <c r="B54" s="27">
        <v>92.77</v>
      </c>
      <c r="C54" s="27">
        <v>16.989999999999998</v>
      </c>
      <c r="D54" s="27"/>
      <c r="E54" s="27"/>
      <c r="F54">
        <f t="shared" si="18"/>
        <v>75.78</v>
      </c>
      <c r="H54">
        <f t="shared" si="12"/>
        <v>-81.685889835075997</v>
      </c>
      <c r="K54" t="s">
        <v>180</v>
      </c>
      <c r="L54">
        <v>106.47</v>
      </c>
      <c r="M54">
        <v>22.8</v>
      </c>
      <c r="N54">
        <v>180.23</v>
      </c>
      <c r="O54">
        <v>21.74</v>
      </c>
      <c r="P54">
        <f t="shared" si="14"/>
        <v>83.67</v>
      </c>
      <c r="Q54">
        <f t="shared" si="15"/>
        <v>158.48999999999998</v>
      </c>
      <c r="R54">
        <f t="shared" si="16"/>
        <v>-78.585517047055504</v>
      </c>
      <c r="S54">
        <f t="shared" si="17"/>
        <v>-87.93763524385507</v>
      </c>
    </row>
    <row r="55" spans="1:19" x14ac:dyDescent="0.25">
      <c r="A55" t="s">
        <v>97</v>
      </c>
      <c r="B55" s="27">
        <v>70.16</v>
      </c>
      <c r="C55" s="27">
        <v>6.15</v>
      </c>
      <c r="D55" s="27">
        <v>70.790000000000006</v>
      </c>
      <c r="E55" s="27">
        <v>23.08</v>
      </c>
      <c r="F55">
        <f t="shared" si="18"/>
        <v>64.009999999999991</v>
      </c>
      <c r="G55">
        <f t="shared" si="19"/>
        <v>47.710000000000008</v>
      </c>
      <c r="H55">
        <f t="shared" si="12"/>
        <v>-91.234321550741157</v>
      </c>
      <c r="I55">
        <f t="shared" si="13"/>
        <v>-67.396524932900135</v>
      </c>
      <c r="K55" t="s">
        <v>181</v>
      </c>
      <c r="L55">
        <v>96.27</v>
      </c>
      <c r="M55">
        <v>14.16</v>
      </c>
      <c r="N55">
        <v>96.72</v>
      </c>
      <c r="O55">
        <v>4.3899999999999997</v>
      </c>
      <c r="P55">
        <f t="shared" si="14"/>
        <v>82.11</v>
      </c>
      <c r="Q55">
        <f t="shared" si="15"/>
        <v>92.33</v>
      </c>
      <c r="R55">
        <f t="shared" si="16"/>
        <v>-85.291368027422877</v>
      </c>
      <c r="S55">
        <f t="shared" si="17"/>
        <v>-95.461124896608766</v>
      </c>
    </row>
    <row r="56" spans="1:19" x14ac:dyDescent="0.25">
      <c r="A56" t="s">
        <v>98</v>
      </c>
      <c r="B56" s="27">
        <v>80.010000000000005</v>
      </c>
      <c r="C56" s="27">
        <v>14.18</v>
      </c>
      <c r="D56" s="27"/>
      <c r="E56" s="27"/>
      <c r="F56">
        <f t="shared" si="18"/>
        <v>65.830000000000013</v>
      </c>
      <c r="H56">
        <f t="shared" si="12"/>
        <v>-82.277215348081498</v>
      </c>
      <c r="K56" t="s">
        <v>182</v>
      </c>
      <c r="L56">
        <v>37.4</v>
      </c>
      <c r="M56">
        <v>6.21</v>
      </c>
      <c r="N56">
        <v>105.64</v>
      </c>
      <c r="O56">
        <v>25.61</v>
      </c>
      <c r="P56">
        <f t="shared" si="14"/>
        <v>31.189999999999998</v>
      </c>
      <c r="Q56">
        <f t="shared" si="15"/>
        <v>80.03</v>
      </c>
      <c r="R56">
        <f t="shared" si="16"/>
        <v>-83.395721925133699</v>
      </c>
      <c r="S56">
        <f t="shared" si="17"/>
        <v>-75.75728890571753</v>
      </c>
    </row>
    <row r="57" spans="1:19" x14ac:dyDescent="0.25">
      <c r="A57" t="s">
        <v>99</v>
      </c>
      <c r="B57" s="27">
        <v>92.42</v>
      </c>
      <c r="C57" s="27">
        <v>23.08</v>
      </c>
      <c r="D57" s="27">
        <v>69.66</v>
      </c>
      <c r="E57" s="27"/>
      <c r="F57">
        <f t="shared" si="18"/>
        <v>69.34</v>
      </c>
      <c r="H57">
        <f t="shared" si="12"/>
        <v>-75.027050421986587</v>
      </c>
      <c r="K57" t="s">
        <v>183</v>
      </c>
      <c r="L57">
        <v>102.67</v>
      </c>
      <c r="M57">
        <v>25.61</v>
      </c>
      <c r="N57">
        <v>55.99</v>
      </c>
      <c r="O57">
        <v>3.11</v>
      </c>
      <c r="P57">
        <f t="shared" si="14"/>
        <v>77.06</v>
      </c>
      <c r="Q57">
        <f t="shared" si="15"/>
        <v>52.88</v>
      </c>
      <c r="R57">
        <f t="shared" si="16"/>
        <v>-75.056004675172886</v>
      </c>
      <c r="S57">
        <f t="shared" si="17"/>
        <v>-94.445436685122345</v>
      </c>
    </row>
    <row r="58" spans="1:19" x14ac:dyDescent="0.25">
      <c r="A58" t="s">
        <v>100</v>
      </c>
      <c r="B58" s="27">
        <v>66.23</v>
      </c>
      <c r="C58" s="27">
        <v>4.62</v>
      </c>
      <c r="D58" s="27">
        <v>60</v>
      </c>
      <c r="E58" s="27"/>
      <c r="F58">
        <f t="shared" si="18"/>
        <v>61.610000000000007</v>
      </c>
      <c r="H58">
        <f t="shared" si="12"/>
        <v>-93.024309225426549</v>
      </c>
      <c r="K58" t="s">
        <v>184</v>
      </c>
      <c r="L58">
        <v>180.79</v>
      </c>
      <c r="M58">
        <v>28.12</v>
      </c>
      <c r="N58">
        <v>81.28</v>
      </c>
      <c r="O58">
        <v>9.32</v>
      </c>
      <c r="P58">
        <f t="shared" si="14"/>
        <v>152.66999999999999</v>
      </c>
      <c r="Q58">
        <f t="shared" si="15"/>
        <v>71.960000000000008</v>
      </c>
      <c r="R58">
        <f t="shared" si="16"/>
        <v>-84.446042369600079</v>
      </c>
      <c r="S58">
        <f t="shared" si="17"/>
        <v>-88.53346456692914</v>
      </c>
    </row>
    <row r="59" spans="1:19" x14ac:dyDescent="0.25">
      <c r="A59" t="s">
        <v>101</v>
      </c>
      <c r="B59" s="27">
        <v>73.849999999999994</v>
      </c>
      <c r="C59" s="27">
        <v>0</v>
      </c>
      <c r="D59" s="27">
        <v>72.319999999999993</v>
      </c>
      <c r="E59" s="27">
        <v>34.200000000000003</v>
      </c>
      <c r="F59">
        <f t="shared" si="18"/>
        <v>73.849999999999994</v>
      </c>
      <c r="G59">
        <f t="shared" si="19"/>
        <v>38.11999999999999</v>
      </c>
      <c r="H59">
        <f t="shared" si="12"/>
        <v>-100</v>
      </c>
      <c r="I59">
        <f t="shared" si="13"/>
        <v>-52.710176991150433</v>
      </c>
      <c r="K59" t="s">
        <v>185</v>
      </c>
      <c r="L59">
        <v>161.76</v>
      </c>
      <c r="M59">
        <v>12.8</v>
      </c>
      <c r="N59">
        <v>96.72</v>
      </c>
      <c r="O59">
        <v>22.39</v>
      </c>
      <c r="P59">
        <f t="shared" si="14"/>
        <v>148.95999999999998</v>
      </c>
      <c r="Q59">
        <f t="shared" si="15"/>
        <v>74.33</v>
      </c>
      <c r="R59">
        <f t="shared" si="16"/>
        <v>-92.087042532146384</v>
      </c>
      <c r="S59">
        <f t="shared" si="17"/>
        <v>-76.850703060380482</v>
      </c>
    </row>
    <row r="60" spans="1:19" x14ac:dyDescent="0.25">
      <c r="A60" t="s">
        <v>102</v>
      </c>
      <c r="B60" s="27">
        <v>50.98</v>
      </c>
      <c r="C60" s="27">
        <v>11.2</v>
      </c>
      <c r="D60" s="27">
        <v>66.31</v>
      </c>
      <c r="E60" s="27">
        <v>18.010000000000002</v>
      </c>
      <c r="F60">
        <f t="shared" si="18"/>
        <v>39.78</v>
      </c>
      <c r="G60">
        <f t="shared" si="19"/>
        <v>48.3</v>
      </c>
      <c r="H60">
        <f t="shared" si="12"/>
        <v>-78.03060023538643</v>
      </c>
      <c r="I60">
        <f t="shared" si="13"/>
        <v>-72.839692354094396</v>
      </c>
      <c r="K60" t="s">
        <v>186</v>
      </c>
      <c r="L60">
        <v>83.62</v>
      </c>
      <c r="M60">
        <v>6.21</v>
      </c>
      <c r="N60">
        <v>93.63</v>
      </c>
      <c r="O60">
        <v>13.11</v>
      </c>
      <c r="P60">
        <f t="shared" si="14"/>
        <v>77.410000000000011</v>
      </c>
      <c r="Q60">
        <f t="shared" si="15"/>
        <v>80.52</v>
      </c>
      <c r="R60">
        <f t="shared" si="16"/>
        <v>-92.573546998325767</v>
      </c>
      <c r="S60">
        <f t="shared" si="17"/>
        <v>-85.998077539250247</v>
      </c>
    </row>
    <row r="61" spans="1:19" x14ac:dyDescent="0.25">
      <c r="A61" t="s">
        <v>103</v>
      </c>
      <c r="B61" s="27">
        <v>34.159999999999997</v>
      </c>
      <c r="C61" s="27">
        <v>4.62</v>
      </c>
      <c r="D61" s="27"/>
      <c r="F61">
        <f t="shared" si="18"/>
        <v>29.539999999999996</v>
      </c>
      <c r="H61">
        <f t="shared" si="12"/>
        <v>-86.475409836065566</v>
      </c>
      <c r="K61" t="s">
        <v>187</v>
      </c>
      <c r="L61">
        <v>87.18</v>
      </c>
      <c r="M61">
        <v>25.04</v>
      </c>
      <c r="N61">
        <v>131.36000000000001</v>
      </c>
      <c r="O61">
        <v>3.11</v>
      </c>
      <c r="P61">
        <f t="shared" si="14"/>
        <v>62.140000000000008</v>
      </c>
      <c r="Q61">
        <f t="shared" si="15"/>
        <v>128.25</v>
      </c>
      <c r="R61">
        <f t="shared" si="16"/>
        <v>-71.277816012846984</v>
      </c>
      <c r="S61">
        <f t="shared" si="17"/>
        <v>-97.632460414129099</v>
      </c>
    </row>
    <row r="62" spans="1:19" x14ac:dyDescent="0.25">
      <c r="A62" t="s">
        <v>104</v>
      </c>
      <c r="B62" s="27">
        <v>46.18</v>
      </c>
      <c r="C62" s="27">
        <v>3.08</v>
      </c>
      <c r="D62" s="27"/>
      <c r="E62" s="27"/>
      <c r="F62">
        <f t="shared" si="18"/>
        <v>43.1</v>
      </c>
      <c r="H62">
        <f t="shared" si="12"/>
        <v>-93.330446080554353</v>
      </c>
      <c r="K62" t="s">
        <v>188</v>
      </c>
      <c r="L62">
        <v>121.12</v>
      </c>
      <c r="M62">
        <v>34.79</v>
      </c>
      <c r="N62">
        <v>93.37</v>
      </c>
      <c r="O62">
        <v>26.94</v>
      </c>
      <c r="P62">
        <f t="shared" si="14"/>
        <v>86.330000000000013</v>
      </c>
      <c r="Q62">
        <f t="shared" si="15"/>
        <v>66.430000000000007</v>
      </c>
      <c r="R62">
        <f t="shared" si="16"/>
        <v>-71.276420079260248</v>
      </c>
      <c r="S62">
        <f t="shared" si="17"/>
        <v>-71.147049373460433</v>
      </c>
    </row>
    <row r="63" spans="1:19" x14ac:dyDescent="0.25">
      <c r="A63" t="s">
        <v>105</v>
      </c>
      <c r="B63" s="27">
        <v>53.12</v>
      </c>
      <c r="C63" s="27">
        <v>9.23</v>
      </c>
      <c r="D63" s="27">
        <v>78.7</v>
      </c>
      <c r="E63" s="27"/>
      <c r="F63">
        <f t="shared" si="18"/>
        <v>43.89</v>
      </c>
      <c r="H63">
        <f t="shared" si="12"/>
        <v>-82.624246987951807</v>
      </c>
      <c r="K63" t="s">
        <v>189</v>
      </c>
      <c r="L63">
        <v>133.58000000000001</v>
      </c>
      <c r="M63">
        <v>45.29</v>
      </c>
      <c r="N63">
        <v>152.30000000000001</v>
      </c>
      <c r="O63">
        <v>55.51</v>
      </c>
      <c r="P63">
        <f t="shared" si="14"/>
        <v>88.29000000000002</v>
      </c>
      <c r="Q63">
        <f t="shared" si="15"/>
        <v>96.79000000000002</v>
      </c>
      <c r="R63">
        <f t="shared" si="16"/>
        <v>-66.095223835903582</v>
      </c>
      <c r="S63">
        <f t="shared" si="17"/>
        <v>-63.552199606040716</v>
      </c>
    </row>
    <row r="64" spans="1:19" ht="60" x14ac:dyDescent="0.25">
      <c r="A64" t="s">
        <v>106</v>
      </c>
      <c r="B64" s="27">
        <v>42.55</v>
      </c>
      <c r="C64" s="27">
        <v>9.73</v>
      </c>
      <c r="D64" s="27">
        <v>37.21</v>
      </c>
      <c r="E64" s="27">
        <v>3.44</v>
      </c>
      <c r="F64">
        <f t="shared" si="18"/>
        <v>32.819999999999993</v>
      </c>
      <c r="G64">
        <f t="shared" si="19"/>
        <v>33.770000000000003</v>
      </c>
      <c r="H64">
        <f t="shared" si="12"/>
        <v>-77.132784958871895</v>
      </c>
      <c r="I64">
        <f t="shared" si="13"/>
        <v>-90.75517334049988</v>
      </c>
      <c r="K64" s="25" t="s">
        <v>80</v>
      </c>
      <c r="L64" s="29" t="s">
        <v>81</v>
      </c>
      <c r="M64" s="29" t="s">
        <v>82</v>
      </c>
      <c r="N64" s="29" t="s">
        <v>83</v>
      </c>
      <c r="O64" s="29" t="s">
        <v>84</v>
      </c>
      <c r="P64" s="29" t="s">
        <v>85</v>
      </c>
      <c r="Q64" s="29" t="s">
        <v>86</v>
      </c>
      <c r="R64" s="29" t="s">
        <v>87</v>
      </c>
      <c r="S64" s="29" t="s">
        <v>88</v>
      </c>
    </row>
    <row r="65" spans="1:19" x14ac:dyDescent="0.25">
      <c r="A65" t="s">
        <v>107</v>
      </c>
      <c r="B65" s="27">
        <v>54.39</v>
      </c>
      <c r="C65" s="27">
        <v>1.54</v>
      </c>
      <c r="D65" s="27">
        <v>38.58</v>
      </c>
      <c r="E65" s="27"/>
      <c r="F65">
        <f t="shared" si="18"/>
        <v>52.85</v>
      </c>
      <c r="H65">
        <f t="shared" si="12"/>
        <v>-97.168597168597174</v>
      </c>
      <c r="K65" t="s">
        <v>173</v>
      </c>
      <c r="L65">
        <v>69.739999999999995</v>
      </c>
      <c r="M65">
        <v>15.44</v>
      </c>
      <c r="N65">
        <v>67.040000000000006</v>
      </c>
      <c r="O65">
        <v>4.66</v>
      </c>
      <c r="P65">
        <f>L65-M65</f>
        <v>54.3</v>
      </c>
      <c r="Q65">
        <f>N65-O65</f>
        <v>62.38000000000001</v>
      </c>
      <c r="R65">
        <f t="shared" ref="R65:R81" si="20">(M65-L65)*100/L65</f>
        <v>-77.860625179237175</v>
      </c>
      <c r="S65">
        <f t="shared" ref="S65:S81" si="21">(O65-N65)*100/N65</f>
        <v>-93.048926014319818</v>
      </c>
    </row>
    <row r="66" spans="1:19" x14ac:dyDescent="0.25">
      <c r="A66" t="s">
        <v>108</v>
      </c>
      <c r="B66" s="27">
        <v>79.42</v>
      </c>
      <c r="C66" s="27">
        <v>12.4</v>
      </c>
      <c r="D66" s="27">
        <v>28.74</v>
      </c>
      <c r="E66" s="27"/>
      <c r="F66">
        <f t="shared" si="18"/>
        <v>67.02</v>
      </c>
      <c r="H66">
        <f t="shared" si="12"/>
        <v>-84.386804331402672</v>
      </c>
      <c r="K66" t="s">
        <v>174</v>
      </c>
      <c r="L66">
        <v>65.22</v>
      </c>
      <c r="M66">
        <v>12.42</v>
      </c>
      <c r="N66">
        <v>62.11</v>
      </c>
      <c r="O66">
        <v>6.94</v>
      </c>
      <c r="P66">
        <f t="shared" ref="P66:P81" si="22">L66-M66</f>
        <v>52.8</v>
      </c>
      <c r="Q66">
        <f t="shared" ref="Q66:Q81" si="23">N66-O66</f>
        <v>55.17</v>
      </c>
      <c r="R66">
        <f>(M66-L66)*100/L66</f>
        <v>-80.956761729530825</v>
      </c>
      <c r="S66">
        <f>(O66-N66)*100/N66</f>
        <v>-88.826275962002896</v>
      </c>
    </row>
    <row r="67" spans="1:19" x14ac:dyDescent="0.25">
      <c r="A67" t="s">
        <v>109</v>
      </c>
      <c r="B67" s="27">
        <v>61.71</v>
      </c>
      <c r="C67" s="27">
        <v>28.07</v>
      </c>
      <c r="D67" s="27">
        <v>10.77</v>
      </c>
      <c r="E67" s="27">
        <v>6.15</v>
      </c>
      <c r="F67">
        <f t="shared" si="18"/>
        <v>33.64</v>
      </c>
      <c r="G67">
        <f t="shared" si="19"/>
        <v>4.6199999999999992</v>
      </c>
      <c r="H67">
        <f t="shared" si="12"/>
        <v>-54.513044887376438</v>
      </c>
      <c r="I67">
        <f t="shared" ref="I67:I88" si="24">(E67-D67)*100/D67</f>
        <v>-42.896935933147631</v>
      </c>
      <c r="K67" t="s">
        <v>175</v>
      </c>
      <c r="L67">
        <v>90.54</v>
      </c>
      <c r="M67">
        <v>9.32</v>
      </c>
      <c r="N67">
        <v>73.34</v>
      </c>
      <c r="O67">
        <v>26.53</v>
      </c>
      <c r="P67">
        <f t="shared" si="22"/>
        <v>81.22</v>
      </c>
      <c r="Q67">
        <f t="shared" si="23"/>
        <v>46.81</v>
      </c>
      <c r="R67">
        <f>(M67-L67)*100/L67</f>
        <v>-89.706207201237021</v>
      </c>
      <c r="S67">
        <f>(O67-N67)*100/N67</f>
        <v>-63.826015816743933</v>
      </c>
    </row>
    <row r="68" spans="1:19" x14ac:dyDescent="0.25">
      <c r="A68" t="s">
        <v>110</v>
      </c>
      <c r="B68" s="27">
        <v>49.45</v>
      </c>
      <c r="C68" s="27">
        <v>9.36</v>
      </c>
      <c r="D68" s="27">
        <v>47.69</v>
      </c>
      <c r="E68" s="27">
        <v>6.15</v>
      </c>
      <c r="F68">
        <f t="shared" si="18"/>
        <v>40.090000000000003</v>
      </c>
      <c r="G68">
        <f t="shared" si="19"/>
        <v>41.54</v>
      </c>
      <c r="H68">
        <f t="shared" si="12"/>
        <v>-81.07178968655208</v>
      </c>
      <c r="I68">
        <f t="shared" si="24"/>
        <v>-87.104214720067105</v>
      </c>
      <c r="K68" t="s">
        <v>176</v>
      </c>
      <c r="L68">
        <v>68.41</v>
      </c>
      <c r="M68">
        <v>16.72</v>
      </c>
      <c r="N68">
        <v>68.319999999999993</v>
      </c>
      <c r="O68">
        <v>6.21</v>
      </c>
      <c r="P68">
        <f t="shared" si="22"/>
        <v>51.69</v>
      </c>
      <c r="Q68">
        <f t="shared" si="23"/>
        <v>62.109999999999992</v>
      </c>
      <c r="R68">
        <f t="shared" si="20"/>
        <v>-75.559128782341773</v>
      </c>
      <c r="S68">
        <f t="shared" si="21"/>
        <v>-90.910421545667447</v>
      </c>
    </row>
    <row r="69" spans="1:19" x14ac:dyDescent="0.25">
      <c r="A69" t="s">
        <v>111</v>
      </c>
      <c r="B69" s="27">
        <v>64.91</v>
      </c>
      <c r="C69" s="27">
        <v>12.4</v>
      </c>
      <c r="D69" s="27">
        <v>48.49</v>
      </c>
      <c r="E69" s="27">
        <v>26.2</v>
      </c>
      <c r="F69">
        <f t="shared" si="18"/>
        <v>52.51</v>
      </c>
      <c r="G69">
        <f t="shared" si="19"/>
        <v>22.290000000000003</v>
      </c>
      <c r="H69">
        <f t="shared" si="12"/>
        <v>-80.896626097673703</v>
      </c>
      <c r="I69">
        <f t="shared" si="24"/>
        <v>-45.968240874407101</v>
      </c>
      <c r="K69" t="s">
        <v>177</v>
      </c>
      <c r="L69">
        <v>62.19</v>
      </c>
      <c r="M69">
        <v>12.42</v>
      </c>
      <c r="N69">
        <v>99.43</v>
      </c>
      <c r="O69">
        <v>21.96</v>
      </c>
      <c r="P69">
        <f t="shared" si="22"/>
        <v>49.769999999999996</v>
      </c>
      <c r="Q69">
        <f t="shared" si="23"/>
        <v>77.47</v>
      </c>
      <c r="R69">
        <f t="shared" si="20"/>
        <v>-80.028943560057897</v>
      </c>
      <c r="S69">
        <f t="shared" si="21"/>
        <v>-77.914110429447845</v>
      </c>
    </row>
    <row r="70" spans="1:19" x14ac:dyDescent="0.25">
      <c r="A70" t="s">
        <v>112</v>
      </c>
      <c r="B70" s="27">
        <v>43.08</v>
      </c>
      <c r="C70" s="27">
        <v>15.38</v>
      </c>
      <c r="D70" s="27"/>
      <c r="E70" s="27"/>
      <c r="F70">
        <f t="shared" si="18"/>
        <v>27.699999999999996</v>
      </c>
      <c r="H70">
        <f t="shared" si="12"/>
        <v>-64.29897864438253</v>
      </c>
      <c r="K70" t="s">
        <v>178</v>
      </c>
      <c r="L70">
        <v>77.64</v>
      </c>
      <c r="M70">
        <v>15.84</v>
      </c>
      <c r="N70">
        <v>106</v>
      </c>
      <c r="O70">
        <v>9.32</v>
      </c>
      <c r="P70">
        <f t="shared" si="22"/>
        <v>61.8</v>
      </c>
      <c r="Q70">
        <f t="shared" si="23"/>
        <v>96.68</v>
      </c>
      <c r="R70">
        <f t="shared" si="20"/>
        <v>-79.59814528593509</v>
      </c>
      <c r="S70">
        <f t="shared" si="21"/>
        <v>-91.20754716981132</v>
      </c>
    </row>
    <row r="71" spans="1:19" x14ac:dyDescent="0.25">
      <c r="A71" t="s">
        <v>113</v>
      </c>
      <c r="B71" s="27">
        <v>64.62</v>
      </c>
      <c r="C71" s="27">
        <v>1.54</v>
      </c>
      <c r="D71" s="27">
        <v>50.86</v>
      </c>
      <c r="E71" s="27">
        <v>4.87</v>
      </c>
      <c r="F71">
        <f t="shared" si="18"/>
        <v>63.080000000000005</v>
      </c>
      <c r="G71">
        <f t="shared" si="19"/>
        <v>45.99</v>
      </c>
      <c r="H71">
        <f t="shared" si="12"/>
        <v>-97.616836892602919</v>
      </c>
      <c r="I71">
        <f t="shared" si="24"/>
        <v>-90.424695241840354</v>
      </c>
      <c r="K71" t="s">
        <v>179</v>
      </c>
      <c r="L71">
        <v>128.69</v>
      </c>
      <c r="M71">
        <v>9.32</v>
      </c>
      <c r="N71">
        <v>142.88999999999999</v>
      </c>
      <c r="O71">
        <v>33.450000000000003</v>
      </c>
      <c r="P71">
        <f t="shared" si="22"/>
        <v>119.37</v>
      </c>
      <c r="Q71">
        <f t="shared" si="23"/>
        <v>109.43999999999998</v>
      </c>
      <c r="R71">
        <f t="shared" si="20"/>
        <v>-92.757790038075996</v>
      </c>
      <c r="S71">
        <f t="shared" si="21"/>
        <v>-76.590384211631317</v>
      </c>
    </row>
    <row r="72" spans="1:19" x14ac:dyDescent="0.25">
      <c r="A72" t="s">
        <v>114</v>
      </c>
      <c r="B72" s="27">
        <v>63.38</v>
      </c>
      <c r="C72" s="27">
        <v>23.08</v>
      </c>
      <c r="D72" s="27">
        <v>40.03</v>
      </c>
      <c r="E72" s="27">
        <v>6.15</v>
      </c>
      <c r="F72">
        <f t="shared" si="18"/>
        <v>40.300000000000004</v>
      </c>
      <c r="G72">
        <f t="shared" si="19"/>
        <v>33.880000000000003</v>
      </c>
      <c r="H72">
        <f t="shared" si="12"/>
        <v>-63.584727043231311</v>
      </c>
      <c r="I72">
        <f t="shared" si="24"/>
        <v>-84.636522608043975</v>
      </c>
      <c r="K72" t="s">
        <v>180</v>
      </c>
      <c r="L72">
        <v>96.27</v>
      </c>
      <c r="M72">
        <v>9.82</v>
      </c>
      <c r="N72">
        <v>105.64</v>
      </c>
      <c r="O72">
        <v>15.84</v>
      </c>
      <c r="P72">
        <f t="shared" si="22"/>
        <v>86.449999999999989</v>
      </c>
      <c r="Q72">
        <f t="shared" si="23"/>
        <v>89.8</v>
      </c>
      <c r="R72">
        <f t="shared" si="20"/>
        <v>-89.799522177209909</v>
      </c>
      <c r="S72">
        <f t="shared" si="21"/>
        <v>-85.005679666792886</v>
      </c>
    </row>
    <row r="73" spans="1:19" x14ac:dyDescent="0.25">
      <c r="A73" t="s">
        <v>115</v>
      </c>
      <c r="B73" s="27">
        <v>61.56</v>
      </c>
      <c r="C73" s="27">
        <v>3.44</v>
      </c>
      <c r="D73" s="27">
        <v>55.58</v>
      </c>
      <c r="E73" s="27"/>
      <c r="F73">
        <f t="shared" si="18"/>
        <v>58.120000000000005</v>
      </c>
      <c r="H73">
        <f t="shared" si="12"/>
        <v>-94.41195581546458</v>
      </c>
      <c r="K73" t="s">
        <v>181</v>
      </c>
      <c r="L73">
        <v>112.19</v>
      </c>
      <c r="M73">
        <v>18.63</v>
      </c>
      <c r="N73">
        <v>72.5</v>
      </c>
      <c r="O73">
        <v>23.92</v>
      </c>
      <c r="P73">
        <f t="shared" si="22"/>
        <v>93.56</v>
      </c>
      <c r="Q73">
        <f t="shared" si="23"/>
        <v>48.58</v>
      </c>
      <c r="R73">
        <f t="shared" si="20"/>
        <v>-83.394241911043764</v>
      </c>
      <c r="S73">
        <f t="shared" si="21"/>
        <v>-67.006896551724139</v>
      </c>
    </row>
    <row r="74" spans="1:19" x14ac:dyDescent="0.25">
      <c r="A74" t="s">
        <v>116</v>
      </c>
      <c r="B74" s="27">
        <v>58.46</v>
      </c>
      <c r="C74" s="27">
        <v>1.54</v>
      </c>
      <c r="D74" s="27">
        <v>75.400000000000006</v>
      </c>
      <c r="E74" s="27"/>
      <c r="F74">
        <f t="shared" si="18"/>
        <v>56.92</v>
      </c>
      <c r="H74">
        <f t="shared" si="12"/>
        <v>-97.365720150530279</v>
      </c>
      <c r="K74" t="s">
        <v>182</v>
      </c>
      <c r="L74">
        <v>99.43</v>
      </c>
      <c r="M74">
        <v>23.26</v>
      </c>
      <c r="N74">
        <v>198.1</v>
      </c>
      <c r="O74">
        <v>6.21</v>
      </c>
      <c r="P74">
        <f t="shared" si="22"/>
        <v>76.17</v>
      </c>
      <c r="Q74">
        <f t="shared" si="23"/>
        <v>191.89</v>
      </c>
      <c r="R74">
        <f t="shared" si="20"/>
        <v>-76.606657950316801</v>
      </c>
      <c r="S74">
        <f t="shared" si="21"/>
        <v>-96.865219586067639</v>
      </c>
    </row>
    <row r="75" spans="1:19" x14ac:dyDescent="0.25">
      <c r="A75" t="s">
        <v>117</v>
      </c>
      <c r="B75" s="27">
        <v>35.520000000000003</v>
      </c>
      <c r="C75" s="27">
        <v>1.54</v>
      </c>
      <c r="D75" s="27">
        <v>46.26</v>
      </c>
      <c r="E75" s="27">
        <v>21.54</v>
      </c>
      <c r="F75">
        <f t="shared" si="18"/>
        <v>33.980000000000004</v>
      </c>
      <c r="G75">
        <f t="shared" si="19"/>
        <v>24.72</v>
      </c>
      <c r="H75">
        <f t="shared" si="12"/>
        <v>-95.664414414414424</v>
      </c>
      <c r="I75">
        <f t="shared" si="24"/>
        <v>-53.437094682230871</v>
      </c>
      <c r="K75" t="s">
        <v>183</v>
      </c>
      <c r="L75">
        <v>84.37</v>
      </c>
      <c r="M75">
        <v>11.2</v>
      </c>
      <c r="N75">
        <v>74.599999999999994</v>
      </c>
      <c r="O75">
        <v>6.94</v>
      </c>
      <c r="P75">
        <f t="shared" si="22"/>
        <v>73.17</v>
      </c>
      <c r="Q75">
        <f t="shared" si="23"/>
        <v>67.66</v>
      </c>
      <c r="R75">
        <f t="shared" si="20"/>
        <v>-86.725139267512148</v>
      </c>
      <c r="S75">
        <f t="shared" si="21"/>
        <v>-90.69705093833781</v>
      </c>
    </row>
    <row r="76" spans="1:19" x14ac:dyDescent="0.25">
      <c r="A76" t="s">
        <v>118</v>
      </c>
      <c r="B76" s="27">
        <v>35.92</v>
      </c>
      <c r="C76" s="27">
        <v>4.62</v>
      </c>
      <c r="D76" s="27">
        <v>57.44</v>
      </c>
      <c r="E76" s="27">
        <v>3.44</v>
      </c>
      <c r="F76">
        <f t="shared" si="18"/>
        <v>31.3</v>
      </c>
      <c r="G76">
        <f t="shared" si="19"/>
        <v>54</v>
      </c>
      <c r="H76">
        <f t="shared" si="12"/>
        <v>-87.138084632516694</v>
      </c>
      <c r="I76">
        <f t="shared" si="24"/>
        <v>-94.011142061281348</v>
      </c>
      <c r="K76" t="s">
        <v>184</v>
      </c>
      <c r="L76">
        <v>103.23</v>
      </c>
      <c r="M76">
        <v>9.82</v>
      </c>
      <c r="N76">
        <v>90.06</v>
      </c>
      <c r="O76">
        <v>6.21</v>
      </c>
      <c r="P76">
        <f t="shared" si="22"/>
        <v>93.41</v>
      </c>
      <c r="Q76">
        <f t="shared" si="23"/>
        <v>83.850000000000009</v>
      </c>
      <c r="R76">
        <f t="shared" si="20"/>
        <v>-90.487261455003392</v>
      </c>
      <c r="S76">
        <f t="shared" si="21"/>
        <v>-93.104596935376406</v>
      </c>
    </row>
    <row r="77" spans="1:19" x14ac:dyDescent="0.25">
      <c r="A77" t="s">
        <v>119</v>
      </c>
      <c r="B77" s="27">
        <v>35.68</v>
      </c>
      <c r="C77" s="27">
        <v>1.54</v>
      </c>
      <c r="D77" s="27">
        <v>46.79</v>
      </c>
      <c r="E77" s="27">
        <v>7.69</v>
      </c>
      <c r="F77">
        <f t="shared" si="18"/>
        <v>34.14</v>
      </c>
      <c r="G77">
        <f t="shared" si="19"/>
        <v>39.1</v>
      </c>
      <c r="H77">
        <f t="shared" si="12"/>
        <v>-95.683856502242151</v>
      </c>
      <c r="I77">
        <f t="shared" si="24"/>
        <v>-83.564864287240866</v>
      </c>
      <c r="K77" t="s">
        <v>185</v>
      </c>
      <c r="L77">
        <v>67.040000000000006</v>
      </c>
      <c r="M77">
        <v>9.82</v>
      </c>
      <c r="N77">
        <v>65.22</v>
      </c>
      <c r="O77">
        <v>9.82</v>
      </c>
      <c r="P77">
        <f t="shared" si="22"/>
        <v>57.220000000000006</v>
      </c>
      <c r="Q77">
        <f t="shared" si="23"/>
        <v>55.4</v>
      </c>
      <c r="R77">
        <f t="shared" si="20"/>
        <v>-85.35202863961814</v>
      </c>
      <c r="S77">
        <f t="shared" si="21"/>
        <v>-84.943268935909231</v>
      </c>
    </row>
    <row r="78" spans="1:19" x14ac:dyDescent="0.25">
      <c r="A78" t="s">
        <v>120</v>
      </c>
      <c r="B78" s="27">
        <v>43.21</v>
      </c>
      <c r="C78" s="27">
        <v>20.059999999999999</v>
      </c>
      <c r="D78" s="27">
        <v>58.46</v>
      </c>
      <c r="E78" s="27">
        <v>4.62</v>
      </c>
      <c r="F78">
        <f t="shared" si="18"/>
        <v>23.150000000000002</v>
      </c>
      <c r="G78">
        <f t="shared" si="19"/>
        <v>53.84</v>
      </c>
      <c r="H78">
        <f t="shared" si="12"/>
        <v>-53.575561212682246</v>
      </c>
      <c r="I78">
        <f t="shared" si="24"/>
        <v>-92.097160451590824</v>
      </c>
      <c r="K78" t="s">
        <v>186</v>
      </c>
      <c r="L78">
        <v>26.72</v>
      </c>
      <c r="M78">
        <v>6.21</v>
      </c>
      <c r="N78">
        <v>146.26</v>
      </c>
      <c r="O78">
        <v>9.32</v>
      </c>
      <c r="P78">
        <f t="shared" si="22"/>
        <v>20.509999999999998</v>
      </c>
      <c r="Q78">
        <f t="shared" si="23"/>
        <v>136.94</v>
      </c>
      <c r="R78">
        <f t="shared" si="20"/>
        <v>-76.758982035928142</v>
      </c>
      <c r="S78">
        <f t="shared" si="21"/>
        <v>-93.627786134281422</v>
      </c>
    </row>
    <row r="79" spans="1:19" x14ac:dyDescent="0.25">
      <c r="A79" t="s">
        <v>121</v>
      </c>
      <c r="B79" s="27">
        <v>72.37</v>
      </c>
      <c r="C79" s="27">
        <v>4.62</v>
      </c>
      <c r="D79" s="27">
        <v>67.849999999999994</v>
      </c>
      <c r="E79" s="27">
        <v>1.54</v>
      </c>
      <c r="F79">
        <f t="shared" si="18"/>
        <v>67.75</v>
      </c>
      <c r="G79">
        <f t="shared" si="19"/>
        <v>66.309999999999988</v>
      </c>
      <c r="H79">
        <f t="shared" si="12"/>
        <v>-93.616139284233796</v>
      </c>
      <c r="I79">
        <f t="shared" si="24"/>
        <v>-97.730287398673539</v>
      </c>
      <c r="K79" t="s">
        <v>187</v>
      </c>
      <c r="L79">
        <v>69.790000000000006</v>
      </c>
      <c r="M79">
        <v>15.84</v>
      </c>
      <c r="N79">
        <v>115.28</v>
      </c>
      <c r="O79">
        <v>3.11</v>
      </c>
      <c r="P79">
        <f t="shared" si="22"/>
        <v>53.95</v>
      </c>
      <c r="Q79">
        <f t="shared" si="23"/>
        <v>112.17</v>
      </c>
      <c r="R79">
        <f t="shared" si="20"/>
        <v>-77.30333858719014</v>
      </c>
      <c r="S79">
        <f t="shared" si="21"/>
        <v>-97.302220680083281</v>
      </c>
    </row>
    <row r="80" spans="1:19" x14ac:dyDescent="0.25">
      <c r="A80" t="s">
        <v>122</v>
      </c>
      <c r="B80" s="27">
        <v>38.06</v>
      </c>
      <c r="C80" s="27">
        <v>1.54</v>
      </c>
      <c r="D80" s="27"/>
      <c r="E80" s="27"/>
      <c r="F80">
        <f t="shared" si="18"/>
        <v>36.520000000000003</v>
      </c>
      <c r="H80">
        <f t="shared" si="12"/>
        <v>-95.953757225433534</v>
      </c>
      <c r="K80" t="s">
        <v>188</v>
      </c>
      <c r="L80">
        <v>132.22999999999999</v>
      </c>
      <c r="M80">
        <v>12.42</v>
      </c>
      <c r="N80">
        <v>142.88999999999999</v>
      </c>
      <c r="O80">
        <v>9.82</v>
      </c>
      <c r="P80">
        <f t="shared" si="22"/>
        <v>119.80999999999999</v>
      </c>
      <c r="Q80">
        <f t="shared" si="23"/>
        <v>133.07</v>
      </c>
      <c r="R80">
        <f t="shared" si="20"/>
        <v>-90.607275202299022</v>
      </c>
      <c r="S80">
        <f t="shared" si="21"/>
        <v>-93.127580656449027</v>
      </c>
    </row>
    <row r="81" spans="1:19" x14ac:dyDescent="0.25">
      <c r="A81" t="s">
        <v>123</v>
      </c>
      <c r="B81" s="27">
        <v>66.150000000000006</v>
      </c>
      <c r="C81" s="27">
        <v>15.38</v>
      </c>
      <c r="D81" s="27">
        <v>36.96</v>
      </c>
      <c r="E81" s="27">
        <v>6.34</v>
      </c>
      <c r="F81">
        <f t="shared" si="18"/>
        <v>50.77</v>
      </c>
      <c r="G81">
        <f t="shared" si="19"/>
        <v>30.62</v>
      </c>
      <c r="H81">
        <f t="shared" si="12"/>
        <v>-76.749811035525312</v>
      </c>
      <c r="I81">
        <f t="shared" si="24"/>
        <v>-82.84632034632034</v>
      </c>
      <c r="K81" t="s">
        <v>189</v>
      </c>
      <c r="L81">
        <v>118.05</v>
      </c>
      <c r="M81">
        <v>18.89</v>
      </c>
      <c r="N81">
        <v>90.91</v>
      </c>
      <c r="O81">
        <v>18.63</v>
      </c>
      <c r="P81">
        <f t="shared" si="22"/>
        <v>99.16</v>
      </c>
      <c r="Q81">
        <f t="shared" si="23"/>
        <v>72.28</v>
      </c>
      <c r="R81">
        <f t="shared" si="20"/>
        <v>-83.998305802626007</v>
      </c>
      <c r="S81">
        <f t="shared" si="21"/>
        <v>-79.507204927950724</v>
      </c>
    </row>
    <row r="82" spans="1:19" x14ac:dyDescent="0.25">
      <c r="A82" t="s">
        <v>124</v>
      </c>
      <c r="B82" s="27">
        <v>18.72</v>
      </c>
      <c r="C82" s="27">
        <v>4.87</v>
      </c>
      <c r="D82" s="27">
        <v>55.38</v>
      </c>
      <c r="E82" s="27">
        <v>12.31</v>
      </c>
      <c r="F82">
        <f t="shared" si="18"/>
        <v>13.849999999999998</v>
      </c>
      <c r="G82">
        <f t="shared" si="19"/>
        <v>43.07</v>
      </c>
      <c r="H82">
        <f t="shared" si="12"/>
        <v>-73.985042735042725</v>
      </c>
      <c r="I82">
        <f t="shared" si="24"/>
        <v>-77.771758757674249</v>
      </c>
    </row>
    <row r="83" spans="1:19" x14ac:dyDescent="0.25">
      <c r="A83" t="s">
        <v>125</v>
      </c>
      <c r="B83" s="27">
        <v>70.790000000000006</v>
      </c>
      <c r="C83" s="27">
        <v>32.340000000000003</v>
      </c>
      <c r="D83" s="27">
        <v>66.17</v>
      </c>
      <c r="E83" s="27"/>
      <c r="F83">
        <f t="shared" si="18"/>
        <v>38.450000000000003</v>
      </c>
      <c r="H83">
        <f t="shared" si="12"/>
        <v>-54.315581296793333</v>
      </c>
    </row>
    <row r="84" spans="1:19" x14ac:dyDescent="0.25">
      <c r="A84" t="s">
        <v>126</v>
      </c>
      <c r="B84" s="27">
        <v>47.39</v>
      </c>
      <c r="C84" s="27">
        <v>3.08</v>
      </c>
      <c r="D84" s="27">
        <v>20.059999999999999</v>
      </c>
      <c r="E84" s="27"/>
      <c r="F84">
        <f t="shared" si="18"/>
        <v>44.31</v>
      </c>
      <c r="H84">
        <f t="shared" si="12"/>
        <v>-93.500738552437227</v>
      </c>
    </row>
    <row r="85" spans="1:19" x14ac:dyDescent="0.25">
      <c r="A85" t="s">
        <v>127</v>
      </c>
      <c r="B85" s="27">
        <v>44.72</v>
      </c>
      <c r="C85" s="27">
        <v>16.989999999999998</v>
      </c>
      <c r="D85" s="27">
        <v>61.62</v>
      </c>
      <c r="E85" s="27">
        <v>16.989999999999998</v>
      </c>
      <c r="F85">
        <f t="shared" si="18"/>
        <v>27.73</v>
      </c>
      <c r="G85">
        <f t="shared" si="19"/>
        <v>44.629999999999995</v>
      </c>
      <c r="H85">
        <f t="shared" si="12"/>
        <v>-62.00805008944544</v>
      </c>
      <c r="I85">
        <f t="shared" si="24"/>
        <v>-72.427783187276859</v>
      </c>
    </row>
    <row r="86" spans="1:19" x14ac:dyDescent="0.25">
      <c r="A86" t="s">
        <v>128</v>
      </c>
      <c r="B86" s="27">
        <v>43.08</v>
      </c>
      <c r="C86" s="27">
        <v>6.15</v>
      </c>
      <c r="D86" s="27">
        <v>83.09</v>
      </c>
      <c r="E86" s="27">
        <v>16.920000000000002</v>
      </c>
      <c r="F86">
        <f t="shared" si="18"/>
        <v>36.93</v>
      </c>
      <c r="G86">
        <f t="shared" si="19"/>
        <v>66.17</v>
      </c>
      <c r="H86">
        <f t="shared" si="12"/>
        <v>-85.724233983286908</v>
      </c>
      <c r="I86">
        <f t="shared" si="24"/>
        <v>-79.636538692983507</v>
      </c>
    </row>
    <row r="87" spans="1:19" x14ac:dyDescent="0.25">
      <c r="A87" t="s">
        <v>129</v>
      </c>
      <c r="B87" s="27">
        <v>64.27</v>
      </c>
      <c r="C87" s="27">
        <v>4.62</v>
      </c>
      <c r="D87" s="27">
        <v>69.25</v>
      </c>
      <c r="E87" s="27">
        <v>18.46</v>
      </c>
      <c r="F87">
        <f t="shared" si="18"/>
        <v>59.65</v>
      </c>
      <c r="G87">
        <f t="shared" si="19"/>
        <v>50.79</v>
      </c>
      <c r="H87">
        <f t="shared" si="12"/>
        <v>-92.811576163062085</v>
      </c>
      <c r="I87">
        <f t="shared" si="24"/>
        <v>-73.342960288808669</v>
      </c>
    </row>
    <row r="88" spans="1:19" x14ac:dyDescent="0.25">
      <c r="A88" t="s">
        <v>130</v>
      </c>
      <c r="B88" s="27">
        <v>66.17</v>
      </c>
      <c r="C88" s="27">
        <v>15.46</v>
      </c>
      <c r="D88" s="27">
        <v>44.16</v>
      </c>
      <c r="E88" s="27">
        <v>23.08</v>
      </c>
      <c r="F88">
        <f t="shared" si="18"/>
        <v>50.71</v>
      </c>
      <c r="G88">
        <f t="shared" si="19"/>
        <v>21.08</v>
      </c>
      <c r="H88">
        <f t="shared" si="12"/>
        <v>-76.635937736134196</v>
      </c>
      <c r="I88">
        <f t="shared" si="24"/>
        <v>-47.735507246376812</v>
      </c>
    </row>
    <row r="89" spans="1:19" x14ac:dyDescent="0.25">
      <c r="A89" t="s">
        <v>131</v>
      </c>
      <c r="B89" s="27">
        <v>51.35</v>
      </c>
      <c r="C89" s="27">
        <v>1.54</v>
      </c>
      <c r="D89" s="27">
        <v>41.99</v>
      </c>
      <c r="E89" s="27"/>
      <c r="F89">
        <f t="shared" si="18"/>
        <v>49.81</v>
      </c>
      <c r="H89">
        <f t="shared" si="12"/>
        <v>-97.000973709834469</v>
      </c>
    </row>
    <row r="90" spans="1:19" x14ac:dyDescent="0.25">
      <c r="B90" s="27"/>
      <c r="C90" s="27"/>
      <c r="D90" s="27"/>
      <c r="E90" s="27"/>
    </row>
    <row r="91" spans="1:19" x14ac:dyDescent="0.25">
      <c r="A91" s="73" t="s">
        <v>149</v>
      </c>
      <c r="B91" s="73"/>
      <c r="C91" s="73"/>
      <c r="D91" s="73"/>
      <c r="E91" s="73"/>
      <c r="F91" s="73"/>
      <c r="G91" s="73"/>
      <c r="H91" s="73"/>
      <c r="I91" s="73"/>
    </row>
    <row r="92" spans="1:19" ht="60" x14ac:dyDescent="0.25">
      <c r="A92" s="25" t="s">
        <v>80</v>
      </c>
      <c r="B92" s="26" t="s">
        <v>81</v>
      </c>
      <c r="C92" s="26" t="s">
        <v>82</v>
      </c>
      <c r="D92" s="26" t="s">
        <v>83</v>
      </c>
      <c r="E92" s="26" t="s">
        <v>84</v>
      </c>
      <c r="F92" s="26" t="s">
        <v>85</v>
      </c>
      <c r="G92" s="26" t="s">
        <v>86</v>
      </c>
      <c r="H92" s="26" t="s">
        <v>87</v>
      </c>
      <c r="I92" s="26" t="s">
        <v>88</v>
      </c>
    </row>
    <row r="93" spans="1:19" x14ac:dyDescent="0.25">
      <c r="A93" t="s">
        <v>133</v>
      </c>
      <c r="B93">
        <v>156.05000000000001</v>
      </c>
      <c r="C93">
        <v>49.41</v>
      </c>
      <c r="D93">
        <v>84.77</v>
      </c>
      <c r="E93">
        <v>32.630000000000003</v>
      </c>
      <c r="F93">
        <f t="shared" ref="F93:F108" si="25">B93-C93</f>
        <v>106.64000000000001</v>
      </c>
      <c r="G93">
        <f t="shared" ref="G93:G108" si="26">D93-E93</f>
        <v>52.139999999999993</v>
      </c>
      <c r="H93">
        <f t="shared" ref="H93:H108" si="27">(C93-B93)*100/B93</f>
        <v>-68.337071451457874</v>
      </c>
      <c r="I93">
        <f t="shared" ref="I93:I108" si="28">(E93-D93)*100/D93</f>
        <v>-61.50760882387636</v>
      </c>
    </row>
    <row r="94" spans="1:19" x14ac:dyDescent="0.25">
      <c r="A94" t="s">
        <v>134</v>
      </c>
      <c r="B94">
        <v>118.66</v>
      </c>
      <c r="C94">
        <v>15.39</v>
      </c>
      <c r="D94">
        <v>62.19</v>
      </c>
      <c r="E94">
        <v>18.48</v>
      </c>
      <c r="F94">
        <f t="shared" si="25"/>
        <v>103.27</v>
      </c>
      <c r="G94">
        <f t="shared" si="26"/>
        <v>43.709999999999994</v>
      </c>
      <c r="H94">
        <f t="shared" si="27"/>
        <v>-87.030170234282821</v>
      </c>
      <c r="I94">
        <f t="shared" si="28"/>
        <v>-70.284611673902546</v>
      </c>
    </row>
    <row r="95" spans="1:19" x14ac:dyDescent="0.25">
      <c r="A95" t="s">
        <v>135</v>
      </c>
      <c r="B95">
        <v>139.79</v>
      </c>
      <c r="C95">
        <v>10.26</v>
      </c>
      <c r="D95">
        <v>108.74</v>
      </c>
      <c r="E95">
        <v>11.46</v>
      </c>
      <c r="F95">
        <f t="shared" si="25"/>
        <v>129.53</v>
      </c>
      <c r="G95">
        <f t="shared" si="26"/>
        <v>97.28</v>
      </c>
      <c r="H95">
        <f t="shared" si="27"/>
        <v>-92.660419200228915</v>
      </c>
      <c r="I95">
        <f t="shared" si="28"/>
        <v>-89.461099871252529</v>
      </c>
    </row>
    <row r="96" spans="1:19" x14ac:dyDescent="0.25">
      <c r="A96" t="s">
        <v>136</v>
      </c>
      <c r="B96">
        <v>180.37</v>
      </c>
      <c r="C96">
        <v>53.55</v>
      </c>
      <c r="D96">
        <v>83.91</v>
      </c>
      <c r="E96">
        <v>7.25</v>
      </c>
      <c r="F96">
        <f t="shared" si="25"/>
        <v>126.82000000000001</v>
      </c>
      <c r="G96">
        <f t="shared" si="26"/>
        <v>76.66</v>
      </c>
      <c r="H96">
        <f t="shared" si="27"/>
        <v>-70.311027332704995</v>
      </c>
      <c r="I96">
        <f t="shared" si="28"/>
        <v>-91.359790251459899</v>
      </c>
    </row>
    <row r="97" spans="1:9" x14ac:dyDescent="0.25">
      <c r="A97" t="s">
        <v>137</v>
      </c>
      <c r="B97">
        <v>136.79</v>
      </c>
      <c r="C97">
        <v>15.39</v>
      </c>
      <c r="D97">
        <v>83.91</v>
      </c>
      <c r="E97">
        <v>5.12</v>
      </c>
      <c r="F97">
        <f t="shared" si="25"/>
        <v>121.39999999999999</v>
      </c>
      <c r="G97">
        <f t="shared" si="26"/>
        <v>78.789999999999992</v>
      </c>
      <c r="H97">
        <f t="shared" si="27"/>
        <v>-88.74917757145991</v>
      </c>
      <c r="I97">
        <f t="shared" si="28"/>
        <v>-93.898224287927533</v>
      </c>
    </row>
    <row r="98" spans="1:9" x14ac:dyDescent="0.25">
      <c r="A98" t="s">
        <v>138</v>
      </c>
      <c r="B98">
        <v>131.02000000000001</v>
      </c>
      <c r="C98">
        <v>10.26</v>
      </c>
      <c r="D98">
        <v>80.98</v>
      </c>
      <c r="E98">
        <v>7.25</v>
      </c>
      <c r="F98">
        <f t="shared" si="25"/>
        <v>120.76</v>
      </c>
      <c r="G98">
        <f t="shared" si="26"/>
        <v>73.73</v>
      </c>
      <c r="H98">
        <f t="shared" si="27"/>
        <v>-92.169134483284992</v>
      </c>
      <c r="I98">
        <f t="shared" si="28"/>
        <v>-91.047172141269442</v>
      </c>
    </row>
    <row r="99" spans="1:9" x14ac:dyDescent="0.25">
      <c r="A99" t="s">
        <v>139</v>
      </c>
      <c r="B99">
        <v>93.17</v>
      </c>
      <c r="C99">
        <v>15.39</v>
      </c>
      <c r="D99">
        <v>86.96</v>
      </c>
      <c r="E99">
        <v>19.63</v>
      </c>
      <c r="F99">
        <f t="shared" si="25"/>
        <v>77.78</v>
      </c>
      <c r="G99">
        <f t="shared" si="26"/>
        <v>67.33</v>
      </c>
      <c r="H99">
        <f t="shared" si="27"/>
        <v>-83.481807448749592</v>
      </c>
      <c r="I99">
        <f t="shared" si="28"/>
        <v>-77.426402943882252</v>
      </c>
    </row>
    <row r="100" spans="1:9" x14ac:dyDescent="0.25">
      <c r="A100" t="s">
        <v>140</v>
      </c>
      <c r="B100">
        <v>158.38999999999999</v>
      </c>
      <c r="C100">
        <v>11.46</v>
      </c>
      <c r="D100">
        <v>127.67</v>
      </c>
      <c r="E100">
        <v>7.25</v>
      </c>
      <c r="F100">
        <f t="shared" si="25"/>
        <v>146.92999999999998</v>
      </c>
      <c r="G100">
        <f t="shared" si="26"/>
        <v>120.42</v>
      </c>
      <c r="H100">
        <f t="shared" si="27"/>
        <v>-92.764694740829597</v>
      </c>
      <c r="I100">
        <f t="shared" si="28"/>
        <v>-94.321297094070644</v>
      </c>
    </row>
    <row r="101" spans="1:9" x14ac:dyDescent="0.25">
      <c r="A101" t="s">
        <v>141</v>
      </c>
      <c r="B101">
        <v>80.98</v>
      </c>
      <c r="C101">
        <v>30.75</v>
      </c>
      <c r="D101">
        <v>95.01</v>
      </c>
      <c r="E101">
        <v>32.26</v>
      </c>
      <c r="F101">
        <f t="shared" si="25"/>
        <v>50.230000000000004</v>
      </c>
      <c r="G101">
        <f t="shared" si="26"/>
        <v>62.750000000000007</v>
      </c>
      <c r="H101">
        <f t="shared" si="27"/>
        <v>-62.027661150901451</v>
      </c>
      <c r="I101">
        <f t="shared" si="28"/>
        <v>-66.045679402168204</v>
      </c>
    </row>
    <row r="102" spans="1:9" x14ac:dyDescent="0.25">
      <c r="A102" t="s">
        <v>142</v>
      </c>
      <c r="B102">
        <v>118.05</v>
      </c>
      <c r="C102">
        <v>5.12</v>
      </c>
      <c r="D102">
        <v>84.6</v>
      </c>
      <c r="E102">
        <v>31.31</v>
      </c>
      <c r="F102">
        <f t="shared" si="25"/>
        <v>112.92999999999999</v>
      </c>
      <c r="G102">
        <f t="shared" si="26"/>
        <v>53.289999999999992</v>
      </c>
      <c r="H102">
        <f t="shared" si="27"/>
        <v>-95.662854722575176</v>
      </c>
      <c r="I102">
        <f t="shared" si="28"/>
        <v>-62.990543735224577</v>
      </c>
    </row>
    <row r="103" spans="1:9" x14ac:dyDescent="0.25">
      <c r="A103" t="s">
        <v>143</v>
      </c>
      <c r="B103">
        <v>77.7</v>
      </c>
      <c r="C103">
        <v>26.13</v>
      </c>
      <c r="D103">
        <v>142.86000000000001</v>
      </c>
      <c r="E103">
        <v>5.12</v>
      </c>
      <c r="F103">
        <f t="shared" si="25"/>
        <v>51.570000000000007</v>
      </c>
      <c r="G103">
        <f t="shared" si="26"/>
        <v>137.74</v>
      </c>
      <c r="H103">
        <f t="shared" si="27"/>
        <v>-66.370656370656377</v>
      </c>
      <c r="I103">
        <f t="shared" si="28"/>
        <v>-96.416071678566425</v>
      </c>
    </row>
    <row r="104" spans="1:9" x14ac:dyDescent="0.25">
      <c r="A104" t="s">
        <v>144</v>
      </c>
      <c r="B104">
        <v>78.2</v>
      </c>
      <c r="C104">
        <v>10.25</v>
      </c>
      <c r="D104">
        <v>158.35</v>
      </c>
      <c r="E104">
        <v>7.25</v>
      </c>
      <c r="F104">
        <f t="shared" si="25"/>
        <v>67.95</v>
      </c>
      <c r="G104">
        <f t="shared" si="26"/>
        <v>151.1</v>
      </c>
      <c r="H104">
        <f t="shared" si="27"/>
        <v>-86.892583120204606</v>
      </c>
      <c r="I104">
        <f t="shared" si="28"/>
        <v>-95.421534575307859</v>
      </c>
    </row>
    <row r="105" spans="1:9" x14ac:dyDescent="0.25">
      <c r="A105" t="s">
        <v>145</v>
      </c>
      <c r="B105">
        <v>86.96</v>
      </c>
      <c r="C105">
        <v>0</v>
      </c>
      <c r="D105">
        <v>159.87</v>
      </c>
      <c r="E105">
        <v>11.46</v>
      </c>
      <c r="F105">
        <f t="shared" si="25"/>
        <v>86.96</v>
      </c>
      <c r="G105">
        <f t="shared" si="26"/>
        <v>148.41</v>
      </c>
      <c r="H105">
        <f t="shared" si="27"/>
        <v>-100.00000000000001</v>
      </c>
      <c r="I105">
        <f t="shared" si="28"/>
        <v>-92.831675736535928</v>
      </c>
    </row>
    <row r="106" spans="1:9" x14ac:dyDescent="0.25">
      <c r="A106" t="s">
        <v>146</v>
      </c>
      <c r="B106">
        <v>136.65</v>
      </c>
      <c r="C106">
        <v>5.12</v>
      </c>
      <c r="D106">
        <v>141.43</v>
      </c>
      <c r="E106">
        <v>36.6</v>
      </c>
      <c r="F106">
        <f t="shared" si="25"/>
        <v>131.53</v>
      </c>
      <c r="G106">
        <f t="shared" si="26"/>
        <v>104.83000000000001</v>
      </c>
      <c r="H106">
        <f t="shared" si="27"/>
        <v>-96.253201609952427</v>
      </c>
      <c r="I106">
        <f t="shared" si="28"/>
        <v>-74.121473520469493</v>
      </c>
    </row>
    <row r="107" spans="1:9" x14ac:dyDescent="0.25">
      <c r="A107" t="s">
        <v>147</v>
      </c>
      <c r="B107">
        <v>83.91</v>
      </c>
      <c r="C107">
        <v>11.46</v>
      </c>
      <c r="D107">
        <v>87.01</v>
      </c>
      <c r="E107">
        <v>5.12</v>
      </c>
      <c r="F107">
        <f t="shared" si="25"/>
        <v>72.449999999999989</v>
      </c>
      <c r="G107">
        <f t="shared" si="26"/>
        <v>81.89</v>
      </c>
      <c r="H107">
        <f t="shared" si="27"/>
        <v>-86.342509831962815</v>
      </c>
      <c r="I107">
        <f t="shared" si="28"/>
        <v>-94.115618894379949</v>
      </c>
    </row>
    <row r="108" spans="1:9" x14ac:dyDescent="0.25">
      <c r="A108" t="s">
        <v>148</v>
      </c>
      <c r="B108">
        <v>56.24</v>
      </c>
      <c r="C108">
        <v>5.12</v>
      </c>
      <c r="D108">
        <v>105.64</v>
      </c>
      <c r="E108">
        <v>5.12</v>
      </c>
      <c r="F108">
        <f t="shared" si="25"/>
        <v>51.120000000000005</v>
      </c>
      <c r="G108">
        <f t="shared" si="26"/>
        <v>100.52</v>
      </c>
      <c r="H108">
        <f t="shared" si="27"/>
        <v>-90.896159317211939</v>
      </c>
      <c r="I108">
        <f t="shared" si="28"/>
        <v>-95.153351003407806</v>
      </c>
    </row>
    <row r="109" spans="1:9" ht="60" x14ac:dyDescent="0.25">
      <c r="A109" s="25" t="s">
        <v>80</v>
      </c>
      <c r="B109" s="29" t="s">
        <v>81</v>
      </c>
      <c r="C109" s="29" t="s">
        <v>82</v>
      </c>
      <c r="D109" s="29" t="s">
        <v>83</v>
      </c>
      <c r="E109" s="29" t="s">
        <v>84</v>
      </c>
      <c r="F109" s="29" t="s">
        <v>85</v>
      </c>
      <c r="G109" s="29" t="s">
        <v>86</v>
      </c>
      <c r="H109" s="29" t="s">
        <v>87</v>
      </c>
      <c r="I109" s="29" t="s">
        <v>88</v>
      </c>
    </row>
    <row r="110" spans="1:9" x14ac:dyDescent="0.25">
      <c r="A110" t="s">
        <v>133</v>
      </c>
      <c r="B110">
        <v>127.67</v>
      </c>
      <c r="C110">
        <v>11.65</v>
      </c>
      <c r="D110">
        <v>177.26</v>
      </c>
      <c r="E110">
        <v>11.65</v>
      </c>
      <c r="F110">
        <f>B110-C110</f>
        <v>116.02</v>
      </c>
      <c r="G110">
        <f>D110-E110</f>
        <v>165.60999999999999</v>
      </c>
      <c r="H110">
        <f t="shared" ref="H110:H125" si="29">(C110-B110)*100/B110</f>
        <v>-90.874911882196287</v>
      </c>
      <c r="I110">
        <f t="shared" ref="I110:I125" si="30">(E110-D110)*100/D110</f>
        <v>-93.427733273158083</v>
      </c>
    </row>
    <row r="111" spans="1:9" x14ac:dyDescent="0.25">
      <c r="A111" t="s">
        <v>134</v>
      </c>
      <c r="B111">
        <v>40.369999999999997</v>
      </c>
      <c r="C111">
        <v>10.25</v>
      </c>
      <c r="D111">
        <v>93.17</v>
      </c>
      <c r="E111">
        <v>21.74</v>
      </c>
      <c r="F111">
        <f t="shared" ref="F111:F125" si="31">B111-C111</f>
        <v>30.119999999999997</v>
      </c>
      <c r="G111">
        <f t="shared" ref="G111:G125" si="32">D111-E111</f>
        <v>71.430000000000007</v>
      </c>
      <c r="H111">
        <f t="shared" si="29"/>
        <v>-74.609858806044087</v>
      </c>
      <c r="I111">
        <f t="shared" si="30"/>
        <v>-76.666308897713861</v>
      </c>
    </row>
    <row r="112" spans="1:9" x14ac:dyDescent="0.25">
      <c r="A112" t="s">
        <v>135</v>
      </c>
      <c r="B112">
        <v>177.45</v>
      </c>
      <c r="C112">
        <v>10.25</v>
      </c>
      <c r="D112">
        <v>90.06</v>
      </c>
      <c r="E112">
        <v>16.2</v>
      </c>
      <c r="F112">
        <f t="shared" si="31"/>
        <v>167.2</v>
      </c>
      <c r="G112">
        <f t="shared" si="32"/>
        <v>73.86</v>
      </c>
      <c r="H112">
        <f t="shared" si="29"/>
        <v>-94.223724992955766</v>
      </c>
      <c r="I112">
        <f t="shared" si="30"/>
        <v>-82.011992005329773</v>
      </c>
    </row>
    <row r="113" spans="1:9" x14ac:dyDescent="0.25">
      <c r="A113" t="s">
        <v>136</v>
      </c>
      <c r="B113">
        <v>93.16</v>
      </c>
      <c r="C113">
        <v>21.74</v>
      </c>
      <c r="D113">
        <v>152.30000000000001</v>
      </c>
      <c r="E113">
        <v>7.25</v>
      </c>
      <c r="F113">
        <f t="shared" si="31"/>
        <v>71.42</v>
      </c>
      <c r="G113">
        <f t="shared" si="32"/>
        <v>145.05000000000001</v>
      </c>
      <c r="H113">
        <f t="shared" si="29"/>
        <v>-76.663804207814522</v>
      </c>
      <c r="I113">
        <f t="shared" si="30"/>
        <v>-95.239658568614587</v>
      </c>
    </row>
    <row r="114" spans="1:9" x14ac:dyDescent="0.25">
      <c r="A114" t="s">
        <v>137</v>
      </c>
      <c r="B114">
        <v>102.44</v>
      </c>
      <c r="C114">
        <v>0</v>
      </c>
      <c r="D114">
        <v>149.07</v>
      </c>
      <c r="E114">
        <v>18.48</v>
      </c>
      <c r="F114">
        <f t="shared" si="31"/>
        <v>102.44</v>
      </c>
      <c r="G114">
        <f t="shared" si="32"/>
        <v>130.59</v>
      </c>
      <c r="H114">
        <f t="shared" si="29"/>
        <v>-100</v>
      </c>
      <c r="I114">
        <f t="shared" si="30"/>
        <v>-87.603139464681021</v>
      </c>
    </row>
    <row r="115" spans="1:9" x14ac:dyDescent="0.25">
      <c r="A115" t="s">
        <v>138</v>
      </c>
      <c r="B115">
        <v>101.73</v>
      </c>
      <c r="C115">
        <v>7.25</v>
      </c>
      <c r="D115">
        <v>62.11</v>
      </c>
      <c r="E115">
        <v>5.12</v>
      </c>
      <c r="F115">
        <f t="shared" si="31"/>
        <v>94.48</v>
      </c>
      <c r="G115">
        <f t="shared" si="32"/>
        <v>56.99</v>
      </c>
      <c r="H115">
        <f t="shared" si="29"/>
        <v>-92.873292047576911</v>
      </c>
      <c r="I115">
        <f t="shared" si="30"/>
        <v>-91.756560940267264</v>
      </c>
    </row>
    <row r="116" spans="1:9" x14ac:dyDescent="0.25">
      <c r="A116" t="s">
        <v>139</v>
      </c>
      <c r="B116">
        <v>87.18</v>
      </c>
      <c r="C116">
        <v>5.12</v>
      </c>
      <c r="D116">
        <v>164.71</v>
      </c>
      <c r="E116">
        <v>16.2</v>
      </c>
      <c r="F116">
        <f t="shared" si="31"/>
        <v>82.06</v>
      </c>
      <c r="G116">
        <f t="shared" si="32"/>
        <v>148.51000000000002</v>
      </c>
      <c r="H116">
        <f t="shared" si="29"/>
        <v>-94.127093370038992</v>
      </c>
      <c r="I116">
        <f t="shared" si="30"/>
        <v>-90.164531600995701</v>
      </c>
    </row>
    <row r="117" spans="1:9" x14ac:dyDescent="0.25">
      <c r="A117" t="s">
        <v>140</v>
      </c>
      <c r="B117">
        <v>104.16</v>
      </c>
      <c r="C117">
        <v>23.94</v>
      </c>
      <c r="D117">
        <v>139.79</v>
      </c>
      <c r="E117">
        <v>11.46</v>
      </c>
      <c r="F117">
        <f t="shared" si="31"/>
        <v>80.22</v>
      </c>
      <c r="G117">
        <f t="shared" si="32"/>
        <v>128.32999999999998</v>
      </c>
      <c r="H117">
        <f t="shared" si="29"/>
        <v>-77.016129032258064</v>
      </c>
      <c r="I117">
        <f t="shared" si="30"/>
        <v>-91.801988697331709</v>
      </c>
    </row>
    <row r="118" spans="1:9" x14ac:dyDescent="0.25">
      <c r="A118" t="s">
        <v>141</v>
      </c>
      <c r="B118">
        <v>99.38</v>
      </c>
      <c r="C118">
        <v>7.25</v>
      </c>
      <c r="D118">
        <v>108.87</v>
      </c>
      <c r="E118">
        <v>41.31</v>
      </c>
      <c r="F118">
        <f t="shared" si="31"/>
        <v>92.13</v>
      </c>
      <c r="G118">
        <f t="shared" si="32"/>
        <v>67.56</v>
      </c>
      <c r="H118">
        <f t="shared" si="29"/>
        <v>-92.704769571342325</v>
      </c>
      <c r="I118">
        <f t="shared" si="30"/>
        <v>-62.05566271700193</v>
      </c>
    </row>
    <row r="119" spans="1:9" x14ac:dyDescent="0.25">
      <c r="A119" t="s">
        <v>142</v>
      </c>
      <c r="B119">
        <v>102.91</v>
      </c>
      <c r="C119">
        <v>22.92</v>
      </c>
      <c r="D119">
        <v>111.84</v>
      </c>
      <c r="E119">
        <v>27.59</v>
      </c>
      <c r="F119">
        <f t="shared" si="31"/>
        <v>79.989999999999995</v>
      </c>
      <c r="G119">
        <f t="shared" si="32"/>
        <v>84.25</v>
      </c>
      <c r="H119">
        <f t="shared" si="29"/>
        <v>-77.728111942474001</v>
      </c>
      <c r="I119">
        <f t="shared" si="30"/>
        <v>-75.330829756795424</v>
      </c>
    </row>
    <row r="120" spans="1:9" x14ac:dyDescent="0.25">
      <c r="A120" t="s">
        <v>143</v>
      </c>
      <c r="B120">
        <v>84.08</v>
      </c>
      <c r="C120">
        <v>15.37</v>
      </c>
      <c r="D120">
        <v>99.57</v>
      </c>
      <c r="E120">
        <v>11.46</v>
      </c>
      <c r="F120">
        <f t="shared" si="31"/>
        <v>68.709999999999994</v>
      </c>
      <c r="G120">
        <f t="shared" si="32"/>
        <v>88.109999999999985</v>
      </c>
      <c r="H120">
        <f t="shared" si="29"/>
        <v>-81.719790675547088</v>
      </c>
      <c r="I120">
        <f t="shared" si="30"/>
        <v>-88.490509189514896</v>
      </c>
    </row>
    <row r="121" spans="1:9" x14ac:dyDescent="0.25">
      <c r="A121" t="s">
        <v>144</v>
      </c>
      <c r="B121">
        <v>59.01</v>
      </c>
      <c r="C121">
        <v>16.2</v>
      </c>
      <c r="D121">
        <v>87.01</v>
      </c>
      <c r="E121">
        <v>5.12</v>
      </c>
      <c r="F121">
        <f t="shared" si="31"/>
        <v>42.81</v>
      </c>
      <c r="G121">
        <f t="shared" si="32"/>
        <v>81.89</v>
      </c>
      <c r="H121">
        <f t="shared" si="29"/>
        <v>-72.547025927808846</v>
      </c>
      <c r="I121">
        <f t="shared" si="30"/>
        <v>-94.115618894379949</v>
      </c>
    </row>
    <row r="122" spans="1:9" x14ac:dyDescent="0.25">
      <c r="A122" t="s">
        <v>145</v>
      </c>
      <c r="B122">
        <v>143.69999999999999</v>
      </c>
      <c r="C122">
        <v>10.25</v>
      </c>
      <c r="D122">
        <v>93.17</v>
      </c>
      <c r="E122">
        <v>7.25</v>
      </c>
      <c r="F122">
        <f t="shared" si="31"/>
        <v>133.44999999999999</v>
      </c>
      <c r="G122">
        <f t="shared" si="32"/>
        <v>85.92</v>
      </c>
      <c r="H122">
        <f t="shared" si="29"/>
        <v>-92.867084203201102</v>
      </c>
      <c r="I122">
        <f t="shared" si="30"/>
        <v>-92.218525276376511</v>
      </c>
    </row>
    <row r="123" spans="1:9" x14ac:dyDescent="0.25">
      <c r="A123" t="s">
        <v>146</v>
      </c>
      <c r="B123">
        <v>108.74</v>
      </c>
      <c r="C123">
        <v>16.2</v>
      </c>
      <c r="D123">
        <v>113.34</v>
      </c>
      <c r="E123">
        <v>7.25</v>
      </c>
      <c r="F123">
        <f t="shared" si="31"/>
        <v>92.539999999999992</v>
      </c>
      <c r="G123">
        <f t="shared" si="32"/>
        <v>106.09</v>
      </c>
      <c r="H123">
        <f t="shared" si="29"/>
        <v>-85.102078352032379</v>
      </c>
      <c r="I123">
        <f t="shared" si="30"/>
        <v>-93.603317451914592</v>
      </c>
    </row>
    <row r="124" spans="1:9" x14ac:dyDescent="0.25">
      <c r="A124" t="s">
        <v>147</v>
      </c>
      <c r="B124">
        <v>65.510000000000005</v>
      </c>
      <c r="C124">
        <v>5.12</v>
      </c>
      <c r="D124">
        <v>68.39</v>
      </c>
      <c r="E124">
        <v>21.13</v>
      </c>
      <c r="F124">
        <f t="shared" si="31"/>
        <v>60.390000000000008</v>
      </c>
      <c r="G124">
        <f t="shared" si="32"/>
        <v>47.260000000000005</v>
      </c>
      <c r="H124">
        <f t="shared" si="29"/>
        <v>-92.184399328346828</v>
      </c>
      <c r="I124">
        <f t="shared" si="30"/>
        <v>-69.103670127211586</v>
      </c>
    </row>
    <row r="125" spans="1:9" x14ac:dyDescent="0.25">
      <c r="A125" t="s">
        <v>148</v>
      </c>
      <c r="B125">
        <v>121.16</v>
      </c>
      <c r="C125">
        <v>10.25</v>
      </c>
      <c r="D125">
        <v>99.43</v>
      </c>
      <c r="E125">
        <v>16.2</v>
      </c>
      <c r="F125">
        <f t="shared" si="31"/>
        <v>110.91</v>
      </c>
      <c r="G125">
        <f t="shared" si="32"/>
        <v>83.23</v>
      </c>
      <c r="H125">
        <f t="shared" si="29"/>
        <v>-91.540112248266752</v>
      </c>
      <c r="I125">
        <f t="shared" si="30"/>
        <v>-83.707130644674635</v>
      </c>
    </row>
  </sheetData>
  <mergeCells count="4">
    <mergeCell ref="A1:I1"/>
    <mergeCell ref="A91:I91"/>
    <mergeCell ref="K1:S1"/>
    <mergeCell ref="K23:S23"/>
  </mergeCells>
  <conditionalFormatting sqref="H93:I10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{FB1D431F-677C-41CA-A3AE-7E7DC6EBD7A0}</x14:id>
        </ext>
      </extLst>
    </cfRule>
  </conditionalFormatting>
  <conditionalFormatting sqref="H110:I125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{8252B472-7300-4D1B-8844-72F1700EAD17}</x14:id>
        </ext>
      </extLst>
    </cfRule>
  </conditionalFormatting>
  <conditionalFormatting sqref="R3:S21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{27DC85B4-930F-4434-8D76-357943B9892B}</x14:id>
        </ext>
      </extLst>
    </cfRule>
  </conditionalFormatting>
  <conditionalFormatting sqref="R25:S4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{D1F770A7-21E8-4765-9CE9-5E8CC32A4379}</x14:id>
        </ext>
      </extLst>
    </cfRule>
  </conditionalFormatting>
  <conditionalFormatting sqref="R47:S6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{5E09E529-B090-4C7D-967E-C11F179D6B44}</x14:id>
        </ext>
      </extLst>
    </cfRule>
  </conditionalFormatting>
  <conditionalFormatting sqref="R65:S8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{D83DAE2A-DE3B-44EC-92BA-DE6333D4F25F}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1D431F-677C-41CA-A3AE-7E7DC6EBD7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H93:I108</xm:sqref>
        </x14:conditionalFormatting>
        <x14:conditionalFormatting xmlns:xm="http://schemas.microsoft.com/office/excel/2006/main">
          <x14:cfRule type="dataBar" id="{8252B472-7300-4D1B-8844-72F1700EAD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H110:I125</xm:sqref>
        </x14:conditionalFormatting>
        <x14:conditionalFormatting xmlns:xm="http://schemas.microsoft.com/office/excel/2006/main">
          <x14:cfRule type="dataBar" id="{27DC85B4-930F-4434-8D76-357943B98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R3:S21</xm:sqref>
        </x14:conditionalFormatting>
        <x14:conditionalFormatting xmlns:xm="http://schemas.microsoft.com/office/excel/2006/main">
          <x14:cfRule type="dataBar" id="{D1F770A7-21E8-4765-9CE9-5E8CC32A43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R25:S43</xm:sqref>
        </x14:conditionalFormatting>
        <x14:conditionalFormatting xmlns:xm="http://schemas.microsoft.com/office/excel/2006/main">
          <x14:cfRule type="dataBar" id="{5E09E529-B090-4C7D-967E-C11F179D6B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R47:S63</xm:sqref>
        </x14:conditionalFormatting>
        <x14:conditionalFormatting xmlns:xm="http://schemas.microsoft.com/office/excel/2006/main">
          <x14:cfRule type="dataBar" id="{D83DAE2A-DE3B-44EC-92BA-DE6333D4F2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R65:S81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80BED-0AE2-4F16-B725-5BB2EC9E07CC}">
  <dimension ref="A1:AP65"/>
  <sheetViews>
    <sheetView zoomScale="60" zoomScaleNormal="60" workbookViewId="0">
      <selection activeCell="L23" sqref="L23:M43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5" width="11.5703125" customWidth="1"/>
    <col min="6" max="7" width="11.28515625" customWidth="1"/>
    <col min="8" max="8" width="17" customWidth="1"/>
    <col min="9" max="9" width="13.28515625" customWidth="1"/>
    <col min="10" max="14" width="15.140625" customWidth="1"/>
    <col min="15" max="15" width="13.140625" customWidth="1"/>
    <col min="16" max="21" width="17.5703125" customWidth="1"/>
    <col min="22" max="22" width="6.140625" customWidth="1"/>
    <col min="23" max="23" width="18.140625" customWidth="1"/>
    <col min="28" max="28" width="14.42578125" customWidth="1"/>
    <col min="29" max="29" width="9.140625" style="27" customWidth="1"/>
    <col min="30" max="30" width="14.140625" customWidth="1"/>
    <col min="31" max="34" width="10.42578125" style="28" customWidth="1"/>
    <col min="35" max="35" width="13.85546875" style="28" customWidth="1"/>
    <col min="36" max="36" width="14.140625" style="28" customWidth="1"/>
    <col min="37" max="38" width="15.140625" style="28" customWidth="1"/>
    <col min="39" max="39" width="22.28515625" style="28" customWidth="1"/>
    <col min="40" max="40" width="9.140625" style="28"/>
    <col min="41" max="42" width="17.5703125" style="28" customWidth="1"/>
  </cols>
  <sheetData>
    <row r="1" spans="1:42" x14ac:dyDescent="0.25">
      <c r="A1" s="82" t="s">
        <v>191</v>
      </c>
      <c r="B1" s="82"/>
      <c r="C1" s="82"/>
      <c r="H1" s="78" t="s">
        <v>192</v>
      </c>
      <c r="I1" s="78"/>
      <c r="J1" s="78"/>
      <c r="K1" s="78"/>
      <c r="L1" s="32"/>
      <c r="M1" s="32"/>
      <c r="P1" s="83" t="s">
        <v>36</v>
      </c>
      <c r="Q1" s="83"/>
      <c r="R1" s="83"/>
      <c r="S1" s="83"/>
      <c r="T1" s="33"/>
      <c r="U1" s="33"/>
      <c r="AK1" s="34"/>
      <c r="AL1" s="34"/>
      <c r="AM1" s="34"/>
      <c r="AN1" s="34"/>
      <c r="AO1" s="34"/>
      <c r="AP1" s="34"/>
    </row>
    <row r="2" spans="1:42" s="2" customFormat="1" ht="30" x14ac:dyDescent="0.25">
      <c r="A2" s="25" t="s">
        <v>151</v>
      </c>
      <c r="B2" s="25" t="s">
        <v>152</v>
      </c>
      <c r="C2" s="25" t="s">
        <v>193</v>
      </c>
      <c r="D2" s="26" t="s">
        <v>81</v>
      </c>
      <c r="E2" s="26" t="s">
        <v>82</v>
      </c>
      <c r="F2" s="26" t="s">
        <v>83</v>
      </c>
      <c r="G2" s="26" t="s">
        <v>84</v>
      </c>
      <c r="H2" s="26" t="s">
        <v>85</v>
      </c>
      <c r="I2" s="26" t="s">
        <v>86</v>
      </c>
      <c r="J2" s="26" t="s">
        <v>87</v>
      </c>
      <c r="K2" s="26" t="s">
        <v>88</v>
      </c>
      <c r="L2" s="26" t="s">
        <v>87</v>
      </c>
      <c r="M2" s="26" t="s">
        <v>88</v>
      </c>
      <c r="N2" s="26" t="s">
        <v>194</v>
      </c>
      <c r="O2" s="26" t="s">
        <v>195</v>
      </c>
      <c r="P2" s="26" t="s">
        <v>85</v>
      </c>
      <c r="Q2" s="26" t="s">
        <v>86</v>
      </c>
      <c r="R2" s="26" t="s">
        <v>87</v>
      </c>
      <c r="S2" s="26" t="s">
        <v>88</v>
      </c>
      <c r="T2" s="26" t="s">
        <v>87</v>
      </c>
      <c r="U2" s="26" t="s">
        <v>88</v>
      </c>
      <c r="W2" s="35"/>
      <c r="X2" s="84" t="s">
        <v>192</v>
      </c>
      <c r="Y2" s="84"/>
      <c r="Z2" s="84"/>
      <c r="AA2" s="84"/>
      <c r="AB2" s="36"/>
      <c r="AC2" s="37"/>
      <c r="AD2" s="38"/>
      <c r="AE2" s="85" t="s">
        <v>36</v>
      </c>
      <c r="AF2" s="85"/>
      <c r="AG2" s="85"/>
      <c r="AH2" s="85"/>
      <c r="AI2" s="39"/>
      <c r="AJ2" s="40"/>
      <c r="AK2" s="41"/>
      <c r="AL2" s="41"/>
      <c r="AM2" s="41"/>
      <c r="AN2" s="42"/>
      <c r="AO2" s="41"/>
      <c r="AP2" s="41"/>
    </row>
    <row r="3" spans="1:42" x14ac:dyDescent="0.25">
      <c r="A3" s="30" t="s">
        <v>196</v>
      </c>
      <c r="B3" s="28" t="s">
        <v>154</v>
      </c>
      <c r="C3" s="28" t="s">
        <v>154</v>
      </c>
      <c r="D3">
        <v>51.49</v>
      </c>
      <c r="E3">
        <v>57.36</v>
      </c>
      <c r="F3" s="6">
        <v>7.94</v>
      </c>
      <c r="G3">
        <v>5.88</v>
      </c>
      <c r="H3">
        <f t="shared" ref="H3:H20" si="0">D3-E3</f>
        <v>-5.8699999999999974</v>
      </c>
      <c r="I3">
        <f t="shared" ref="I3:I8" si="1">F3-G3</f>
        <v>2.0600000000000005</v>
      </c>
      <c r="J3">
        <f t="shared" ref="J3:J9" si="2">(E3-D3)*100/D3</f>
        <v>11.400271897455811</v>
      </c>
      <c r="K3">
        <f>(G3-F3)*100/F3</f>
        <v>-25.944584382871543</v>
      </c>
      <c r="L3">
        <f>J3*(-1)</f>
        <v>-11.400271897455811</v>
      </c>
      <c r="M3">
        <f>K3*(-1)</f>
        <v>25.944584382871543</v>
      </c>
      <c r="N3">
        <v>0</v>
      </c>
      <c r="O3">
        <v>0</v>
      </c>
      <c r="P3">
        <f>D3-N3</f>
        <v>51.49</v>
      </c>
      <c r="Q3">
        <f>F3-O3</f>
        <v>7.94</v>
      </c>
      <c r="R3">
        <f>(N3-D3)*100/D3</f>
        <v>-100</v>
      </c>
      <c r="S3">
        <f>(O3-F3)*100/F3</f>
        <v>-100</v>
      </c>
      <c r="T3">
        <f>R3*(-1)</f>
        <v>100</v>
      </c>
      <c r="U3">
        <f>S3*(-1)</f>
        <v>100</v>
      </c>
      <c r="X3" s="86" t="s">
        <v>197</v>
      </c>
      <c r="Y3" s="86"/>
      <c r="Z3" s="86"/>
      <c r="AA3" s="86"/>
      <c r="AB3" s="43"/>
      <c r="AC3" s="44"/>
      <c r="AE3" s="86" t="s">
        <v>197</v>
      </c>
      <c r="AF3" s="86"/>
      <c r="AG3" s="86"/>
      <c r="AH3" s="86"/>
      <c r="AI3" s="43"/>
      <c r="AJ3" s="45"/>
    </row>
    <row r="4" spans="1:42" x14ac:dyDescent="0.25">
      <c r="A4" s="30" t="s">
        <v>198</v>
      </c>
      <c r="B4" s="28" t="s">
        <v>199</v>
      </c>
      <c r="C4" s="28" t="s">
        <v>199</v>
      </c>
      <c r="D4">
        <v>19.12</v>
      </c>
      <c r="E4">
        <v>52.96</v>
      </c>
      <c r="F4" s="6">
        <v>33.82</v>
      </c>
      <c r="G4">
        <v>19.34</v>
      </c>
      <c r="H4">
        <f t="shared" si="0"/>
        <v>-33.840000000000003</v>
      </c>
      <c r="I4">
        <f t="shared" si="1"/>
        <v>14.48</v>
      </c>
      <c r="J4">
        <f t="shared" si="2"/>
        <v>176.98744769874477</v>
      </c>
      <c r="K4">
        <f t="shared" ref="K4:K8" si="3">(G4-F4)*100/F4</f>
        <v>-42.814902424600831</v>
      </c>
      <c r="L4">
        <f t="shared" ref="L4:M20" si="4">J4*(-1)</f>
        <v>-176.98744769874477</v>
      </c>
      <c r="M4">
        <f t="shared" si="4"/>
        <v>42.814902424600831</v>
      </c>
      <c r="N4">
        <v>3.12</v>
      </c>
      <c r="O4">
        <v>0</v>
      </c>
      <c r="P4">
        <f t="shared" ref="P4:P20" si="5">D4-N4</f>
        <v>16</v>
      </c>
      <c r="Q4">
        <f t="shared" ref="Q4:Q20" si="6">F4-O4</f>
        <v>33.82</v>
      </c>
      <c r="R4">
        <f t="shared" ref="R4:R20" si="7">(N4-D4)*100/D4</f>
        <v>-83.682008368200826</v>
      </c>
      <c r="S4">
        <f t="shared" ref="S4:S20" si="8">(O4-F4)*100/F4</f>
        <v>-100</v>
      </c>
      <c r="T4">
        <f t="shared" ref="T4:U20" si="9">R4*(-1)</f>
        <v>83.682008368200826</v>
      </c>
      <c r="U4">
        <f t="shared" si="9"/>
        <v>100</v>
      </c>
      <c r="W4" s="46"/>
      <c r="X4" s="87" t="s">
        <v>200</v>
      </c>
      <c r="Y4" s="88"/>
      <c r="Z4" s="89" t="s">
        <v>201</v>
      </c>
      <c r="AA4" s="89"/>
      <c r="AB4" s="80" t="s">
        <v>202</v>
      </c>
      <c r="AC4" s="47"/>
      <c r="AD4" s="46"/>
      <c r="AE4" s="87" t="s">
        <v>200</v>
      </c>
      <c r="AF4" s="88"/>
      <c r="AG4" s="89" t="s">
        <v>201</v>
      </c>
      <c r="AH4" s="89"/>
      <c r="AI4" s="80" t="s">
        <v>202</v>
      </c>
      <c r="AJ4" s="45"/>
    </row>
    <row r="5" spans="1:42" x14ac:dyDescent="0.25">
      <c r="A5" s="30" t="s">
        <v>203</v>
      </c>
      <c r="B5" s="28" t="s">
        <v>196</v>
      </c>
      <c r="C5" s="28" t="s">
        <v>204</v>
      </c>
      <c r="D5">
        <v>32.39</v>
      </c>
      <c r="E5">
        <v>82.35</v>
      </c>
      <c r="F5" s="6">
        <v>11.76</v>
      </c>
      <c r="G5">
        <v>4.6500000000000004</v>
      </c>
      <c r="H5">
        <f t="shared" si="0"/>
        <v>-49.959999999999994</v>
      </c>
      <c r="I5">
        <f t="shared" si="1"/>
        <v>7.1099999999999994</v>
      </c>
      <c r="J5">
        <f t="shared" si="2"/>
        <v>154.24513738808272</v>
      </c>
      <c r="K5">
        <f t="shared" si="3"/>
        <v>-60.45918367346939</v>
      </c>
      <c r="L5">
        <f t="shared" si="4"/>
        <v>-154.24513738808272</v>
      </c>
      <c r="M5">
        <f t="shared" si="4"/>
        <v>60.45918367346939</v>
      </c>
      <c r="N5">
        <v>4.9400000000000004</v>
      </c>
      <c r="O5">
        <v>0</v>
      </c>
      <c r="P5">
        <f t="shared" si="5"/>
        <v>27.45</v>
      </c>
      <c r="Q5">
        <f t="shared" si="6"/>
        <v>11.76</v>
      </c>
      <c r="R5">
        <f t="shared" si="7"/>
        <v>-84.748379129360913</v>
      </c>
      <c r="S5">
        <f t="shared" si="8"/>
        <v>-100</v>
      </c>
      <c r="T5">
        <f t="shared" si="9"/>
        <v>84.748379129360913</v>
      </c>
      <c r="U5">
        <f t="shared" si="9"/>
        <v>100</v>
      </c>
      <c r="W5" s="48"/>
      <c r="X5" s="49" t="s">
        <v>50</v>
      </c>
      <c r="Y5" s="48" t="s">
        <v>205</v>
      </c>
      <c r="Z5" s="50" t="s">
        <v>50</v>
      </c>
      <c r="AA5" s="51" t="s">
        <v>205</v>
      </c>
      <c r="AB5" s="81"/>
      <c r="AC5" s="28"/>
      <c r="AD5" s="48"/>
      <c r="AE5" s="49" t="s">
        <v>50</v>
      </c>
      <c r="AF5" s="48" t="s">
        <v>205</v>
      </c>
      <c r="AG5" s="50" t="s">
        <v>50</v>
      </c>
      <c r="AH5" s="51" t="s">
        <v>205</v>
      </c>
      <c r="AI5" s="81"/>
      <c r="AJ5" s="6"/>
    </row>
    <row r="6" spans="1:42" x14ac:dyDescent="0.25">
      <c r="A6" s="30" t="s">
        <v>206</v>
      </c>
      <c r="B6" s="28" t="s">
        <v>198</v>
      </c>
      <c r="C6" s="30"/>
      <c r="D6">
        <v>26.47</v>
      </c>
      <c r="E6">
        <v>66.19</v>
      </c>
      <c r="F6" s="6">
        <v>58.82</v>
      </c>
      <c r="G6">
        <v>50.34</v>
      </c>
      <c r="H6">
        <f t="shared" si="0"/>
        <v>-39.72</v>
      </c>
      <c r="I6">
        <f t="shared" si="1"/>
        <v>8.4799999999999969</v>
      </c>
      <c r="J6">
        <f t="shared" si="2"/>
        <v>150.05666792595392</v>
      </c>
      <c r="K6">
        <f t="shared" si="3"/>
        <v>-14.416865011900708</v>
      </c>
      <c r="L6">
        <f t="shared" si="4"/>
        <v>-150.05666792595392</v>
      </c>
      <c r="M6">
        <f t="shared" si="4"/>
        <v>14.416865011900708</v>
      </c>
      <c r="W6" s="52" t="s">
        <v>207</v>
      </c>
      <c r="X6" s="53">
        <f>AVERAGE(D3:D20)</f>
        <v>32.229999999999997</v>
      </c>
      <c r="Y6" s="46">
        <f>STDEV(D3:D20)/SQRT(COUNT(D3:D20))</f>
        <v>2.4590228677367518</v>
      </c>
      <c r="Z6">
        <f>AVERAGE(F3:F20)</f>
        <v>39.344999999999999</v>
      </c>
      <c r="AA6">
        <f>STDEV(F3:F20)/SQRT(COUNT(F3:F20))</f>
        <v>4.6009896100900765</v>
      </c>
      <c r="AB6" s="54"/>
      <c r="AD6" s="52" t="s">
        <v>207</v>
      </c>
      <c r="AE6" s="53">
        <f>AVERAGE(J3:J20)</f>
        <v>73.185794308089356</v>
      </c>
      <c r="AF6" s="46">
        <f>STDEV(J3:J20)/SQRT(COUNT(J3:J20))</f>
        <v>14.145407316938861</v>
      </c>
      <c r="AG6">
        <f>AVERAGE(N3:N20)</f>
        <v>2.4475000000000002</v>
      </c>
      <c r="AH6">
        <f>STDEV(N3:N20)/SQRT(COUNT(N3:N20))</f>
        <v>0.59431227762291206</v>
      </c>
      <c r="AI6" s="54"/>
      <c r="AJ6" s="6"/>
    </row>
    <row r="7" spans="1:42" x14ac:dyDescent="0.25">
      <c r="A7" s="30" t="s">
        <v>204</v>
      </c>
      <c r="B7" t="s">
        <v>208</v>
      </c>
      <c r="C7" t="s">
        <v>208</v>
      </c>
      <c r="D7">
        <v>28.29</v>
      </c>
      <c r="E7">
        <v>33.950000000000003</v>
      </c>
      <c r="F7" s="6">
        <v>46.14</v>
      </c>
      <c r="G7">
        <v>45.68</v>
      </c>
      <c r="H7">
        <f t="shared" si="0"/>
        <v>-5.6600000000000037</v>
      </c>
      <c r="I7">
        <f t="shared" si="1"/>
        <v>0.46000000000000085</v>
      </c>
      <c r="J7">
        <f t="shared" si="2"/>
        <v>20.007069635913762</v>
      </c>
      <c r="K7">
        <f t="shared" si="3"/>
        <v>-0.99696575639358653</v>
      </c>
      <c r="L7">
        <f t="shared" si="4"/>
        <v>-20.007069635913762</v>
      </c>
      <c r="M7">
        <f t="shared" si="4"/>
        <v>0.99696575639358653</v>
      </c>
      <c r="N7">
        <v>4.6900000000000004</v>
      </c>
      <c r="O7">
        <v>3.49</v>
      </c>
      <c r="P7">
        <f t="shared" si="5"/>
        <v>23.599999999999998</v>
      </c>
      <c r="Q7">
        <f t="shared" si="6"/>
        <v>42.65</v>
      </c>
      <c r="R7">
        <f t="shared" si="7"/>
        <v>-83.421703782255221</v>
      </c>
      <c r="S7">
        <f t="shared" si="8"/>
        <v>-92.436064152579107</v>
      </c>
      <c r="T7">
        <f t="shared" si="9"/>
        <v>83.421703782255221</v>
      </c>
      <c r="U7">
        <f t="shared" si="9"/>
        <v>92.436064152579107</v>
      </c>
      <c r="W7" s="9" t="s">
        <v>209</v>
      </c>
      <c r="X7" s="53">
        <f>AVERAGE(H3:H20)</f>
        <v>-22.212777777777774</v>
      </c>
      <c r="Y7" s="46">
        <f>STDEV(H3:H20)/SQRT(COUNT(H3:H20))</f>
        <v>4.0785549316428833</v>
      </c>
      <c r="Z7">
        <f>AVERAGE(I3:I20)</f>
        <v>25.048888888888889</v>
      </c>
      <c r="AA7">
        <f>STDEV(I3:I20)/SQRT(COUNT(I3:I20))</f>
        <v>4.7635010665516271</v>
      </c>
      <c r="AB7" s="53"/>
      <c r="AD7" s="9" t="s">
        <v>209</v>
      </c>
      <c r="AE7" s="53">
        <f>AVERAGE(P3:P20)</f>
        <v>30.5</v>
      </c>
      <c r="AF7" s="46">
        <f>STDEV(P3:P20)/SQRT(COUNT(P3:P20))</f>
        <v>2.9769507609856971</v>
      </c>
      <c r="AG7">
        <f>AVERAGE(Q3:Q20)</f>
        <v>36.943125000000002</v>
      </c>
      <c r="AH7">
        <f>STDEV(Q3:Q20)/SQRT(COUNT(Q3:Q20))</f>
        <v>4.9278521114468958</v>
      </c>
      <c r="AI7" s="53"/>
      <c r="AJ7" s="6"/>
    </row>
    <row r="8" spans="1:42" x14ac:dyDescent="0.25">
      <c r="A8" s="30" t="s">
        <v>210</v>
      </c>
      <c r="B8" s="28" t="s">
        <v>211</v>
      </c>
      <c r="C8" s="28" t="s">
        <v>211</v>
      </c>
      <c r="D8">
        <v>44.22</v>
      </c>
      <c r="E8">
        <v>47.08</v>
      </c>
      <c r="F8" s="6">
        <v>57.37</v>
      </c>
      <c r="G8">
        <v>30.92</v>
      </c>
      <c r="H8">
        <f t="shared" si="0"/>
        <v>-2.8599999999999994</v>
      </c>
      <c r="I8">
        <f t="shared" si="1"/>
        <v>26.449999999999996</v>
      </c>
      <c r="J8">
        <f t="shared" si="2"/>
        <v>6.4676616915422871</v>
      </c>
      <c r="K8">
        <f t="shared" si="3"/>
        <v>-46.104235663238619</v>
      </c>
      <c r="L8">
        <f t="shared" si="4"/>
        <v>-6.4676616915422871</v>
      </c>
      <c r="M8">
        <f t="shared" si="4"/>
        <v>46.104235663238619</v>
      </c>
      <c r="N8">
        <v>2.21</v>
      </c>
      <c r="O8">
        <v>0</v>
      </c>
      <c r="P8">
        <f t="shared" si="5"/>
        <v>42.01</v>
      </c>
      <c r="Q8">
        <f t="shared" si="6"/>
        <v>57.37</v>
      </c>
      <c r="R8">
        <f t="shared" si="7"/>
        <v>-95.002261420171877</v>
      </c>
      <c r="S8">
        <f t="shared" si="8"/>
        <v>-100</v>
      </c>
      <c r="T8">
        <f t="shared" si="9"/>
        <v>95.002261420171877</v>
      </c>
      <c r="U8">
        <f t="shared" si="9"/>
        <v>100</v>
      </c>
      <c r="W8" s="9"/>
      <c r="X8" s="53"/>
      <c r="Y8" s="46"/>
      <c r="AB8" s="53"/>
      <c r="AD8" s="9"/>
      <c r="AE8" s="53"/>
      <c r="AF8" s="46"/>
      <c r="AG8"/>
      <c r="AH8"/>
      <c r="AI8" s="53"/>
      <c r="AJ8" s="6"/>
    </row>
    <row r="9" spans="1:42" x14ac:dyDescent="0.25">
      <c r="A9" s="30" t="s">
        <v>212</v>
      </c>
      <c r="B9" s="28" t="s">
        <v>213</v>
      </c>
      <c r="C9" s="28" t="s">
        <v>214</v>
      </c>
      <c r="D9">
        <v>36.76</v>
      </c>
      <c r="E9">
        <v>76.47</v>
      </c>
      <c r="F9" s="6">
        <v>42.67</v>
      </c>
      <c r="G9">
        <v>1.47</v>
      </c>
      <c r="H9">
        <f t="shared" si="0"/>
        <v>-39.71</v>
      </c>
      <c r="I9">
        <f>F9-G9</f>
        <v>41.2</v>
      </c>
      <c r="J9">
        <f t="shared" si="2"/>
        <v>108.02502720348205</v>
      </c>
      <c r="K9">
        <f>(G9-F9)*100/F9</f>
        <v>-96.554956644012179</v>
      </c>
      <c r="L9">
        <f t="shared" si="4"/>
        <v>-108.02502720348205</v>
      </c>
      <c r="M9">
        <f t="shared" si="4"/>
        <v>96.554956644012179</v>
      </c>
      <c r="N9">
        <v>0</v>
      </c>
      <c r="O9">
        <v>0</v>
      </c>
      <c r="P9">
        <f t="shared" si="5"/>
        <v>36.76</v>
      </c>
      <c r="Q9">
        <f t="shared" si="6"/>
        <v>42.67</v>
      </c>
      <c r="R9">
        <f t="shared" si="7"/>
        <v>-100</v>
      </c>
      <c r="S9">
        <f t="shared" si="8"/>
        <v>-100</v>
      </c>
      <c r="T9">
        <f t="shared" si="9"/>
        <v>100</v>
      </c>
      <c r="U9">
        <f t="shared" si="9"/>
        <v>100</v>
      </c>
      <c r="W9" s="9" t="s">
        <v>215</v>
      </c>
      <c r="X9" s="53">
        <f>AVERAGE(J3:J20)</f>
        <v>73.185794308089356</v>
      </c>
      <c r="Y9" s="46">
        <f>STDEV(J3:J20)/SQRT(COUNT(J3:J20))</f>
        <v>14.145407316938861</v>
      </c>
      <c r="Z9">
        <f>AVERAGE(K3:K20)</f>
        <v>-60.795990799994343</v>
      </c>
      <c r="AA9">
        <f>STDEV(K3:K20)/SQRT(COUNT(K3:K20))</f>
        <v>6.6539822825040167</v>
      </c>
      <c r="AB9" s="53"/>
      <c r="AD9" s="9" t="s">
        <v>215</v>
      </c>
      <c r="AE9" s="53">
        <f>AVERAGE(R3:R20)</f>
        <v>-90.980023333302043</v>
      </c>
      <c r="AF9" s="46">
        <f>STDEV(R3:R20)/SQRT(COUNT(R3:R20))</f>
        <v>2.2704953168099107</v>
      </c>
      <c r="AG9">
        <f>AVERAGE(S3:S20)</f>
        <v>-97.028691765131214</v>
      </c>
      <c r="AH9">
        <f>STDEV(S3:S20)/SQRT(COUNT(S3:S20))</f>
        <v>0.94690728435526472</v>
      </c>
      <c r="AI9" s="53"/>
      <c r="AJ9" s="6"/>
    </row>
    <row r="10" spans="1:42" x14ac:dyDescent="0.25">
      <c r="A10" s="30" t="s">
        <v>216</v>
      </c>
      <c r="B10" s="28" t="s">
        <v>217</v>
      </c>
      <c r="C10" s="28" t="s">
        <v>218</v>
      </c>
      <c r="D10">
        <v>38.82</v>
      </c>
      <c r="E10">
        <v>72.3</v>
      </c>
      <c r="F10" s="6">
        <v>33.86</v>
      </c>
      <c r="G10">
        <v>11.76</v>
      </c>
      <c r="H10">
        <f t="shared" si="0"/>
        <v>-33.479999999999997</v>
      </c>
      <c r="I10">
        <f>F10-G10</f>
        <v>22.1</v>
      </c>
      <c r="J10">
        <f>(E10-D10)*100/D10</f>
        <v>86.244204018547123</v>
      </c>
      <c r="K10">
        <f>(G10-F10)*100/F10</f>
        <v>-65.268753691671591</v>
      </c>
      <c r="L10">
        <f t="shared" si="4"/>
        <v>-86.244204018547123</v>
      </c>
      <c r="M10">
        <f t="shared" si="4"/>
        <v>65.268753691671591</v>
      </c>
      <c r="N10">
        <v>2.21</v>
      </c>
      <c r="O10">
        <v>3.12</v>
      </c>
      <c r="P10">
        <f t="shared" si="5"/>
        <v>36.61</v>
      </c>
      <c r="Q10">
        <f t="shared" si="6"/>
        <v>30.74</v>
      </c>
      <c r="R10">
        <f t="shared" si="7"/>
        <v>-94.307058217413697</v>
      </c>
      <c r="S10">
        <f t="shared" si="8"/>
        <v>-90.785587714116957</v>
      </c>
      <c r="T10">
        <f t="shared" si="9"/>
        <v>94.307058217413697</v>
      </c>
      <c r="U10">
        <f t="shared" si="9"/>
        <v>90.785587714116957</v>
      </c>
      <c r="W10" s="9"/>
      <c r="X10" s="53"/>
      <c r="Y10" s="46"/>
      <c r="AB10" s="53"/>
      <c r="AE10" s="6"/>
      <c r="AF10" s="6"/>
      <c r="AG10" s="6"/>
      <c r="AH10" s="6"/>
      <c r="AI10" s="6"/>
      <c r="AJ10" s="6"/>
    </row>
    <row r="11" spans="1:42" x14ac:dyDescent="0.25">
      <c r="A11" s="28" t="s">
        <v>154</v>
      </c>
      <c r="B11" s="28" t="s">
        <v>219</v>
      </c>
      <c r="C11" s="28" t="s">
        <v>196</v>
      </c>
      <c r="D11">
        <v>14.71</v>
      </c>
      <c r="E11">
        <v>17.71</v>
      </c>
      <c r="F11" s="6">
        <v>50</v>
      </c>
      <c r="G11">
        <v>19.34</v>
      </c>
      <c r="H11">
        <f t="shared" si="0"/>
        <v>-3</v>
      </c>
      <c r="I11">
        <f t="shared" ref="I11:I20" si="10">F11-G11</f>
        <v>30.66</v>
      </c>
      <c r="J11">
        <f t="shared" ref="J11:J20" si="11">(E11-D11)*100/D11</f>
        <v>20.394289598912302</v>
      </c>
      <c r="K11">
        <f t="shared" ref="K11:K20" si="12">(G11-F11)*100/F11</f>
        <v>-61.32</v>
      </c>
      <c r="L11">
        <f t="shared" si="4"/>
        <v>-20.394289598912302</v>
      </c>
      <c r="M11">
        <f t="shared" si="4"/>
        <v>61.32</v>
      </c>
      <c r="N11">
        <v>2.21</v>
      </c>
      <c r="O11">
        <v>2.21</v>
      </c>
      <c r="P11">
        <f t="shared" si="5"/>
        <v>12.5</v>
      </c>
      <c r="Q11">
        <f t="shared" si="6"/>
        <v>47.79</v>
      </c>
      <c r="R11">
        <f t="shared" si="7"/>
        <v>-84.976206662134601</v>
      </c>
      <c r="S11">
        <f t="shared" si="8"/>
        <v>-95.58</v>
      </c>
      <c r="T11">
        <f t="shared" si="9"/>
        <v>84.976206662134601</v>
      </c>
      <c r="U11">
        <f t="shared" si="9"/>
        <v>95.58</v>
      </c>
      <c r="W11" s="1"/>
      <c r="X11" s="30"/>
      <c r="Y11" s="30"/>
      <c r="AE11" s="6"/>
      <c r="AF11" s="6"/>
      <c r="AG11" s="6"/>
      <c r="AH11" s="6"/>
      <c r="AI11" s="6"/>
      <c r="AJ11" s="6"/>
    </row>
    <row r="12" spans="1:42" x14ac:dyDescent="0.25">
      <c r="A12" s="28" t="s">
        <v>199</v>
      </c>
      <c r="B12" s="28" t="s">
        <v>220</v>
      </c>
      <c r="C12" s="28" t="s">
        <v>198</v>
      </c>
      <c r="D12">
        <v>26.47</v>
      </c>
      <c r="E12">
        <v>28.06</v>
      </c>
      <c r="F12" s="6">
        <v>19.12</v>
      </c>
      <c r="G12">
        <v>11.76</v>
      </c>
      <c r="H12">
        <f t="shared" si="0"/>
        <v>-1.5899999999999999</v>
      </c>
      <c r="I12">
        <f t="shared" si="10"/>
        <v>7.3600000000000012</v>
      </c>
      <c r="J12">
        <f t="shared" si="11"/>
        <v>6.0068001511144695</v>
      </c>
      <c r="K12">
        <f t="shared" si="12"/>
        <v>-38.493723849372387</v>
      </c>
      <c r="L12">
        <f t="shared" si="4"/>
        <v>-6.0068001511144695</v>
      </c>
      <c r="M12">
        <f t="shared" si="4"/>
        <v>38.493723849372387</v>
      </c>
      <c r="N12">
        <v>4.6900000000000004</v>
      </c>
      <c r="O12">
        <v>0</v>
      </c>
      <c r="P12">
        <f t="shared" si="5"/>
        <v>21.779999999999998</v>
      </c>
      <c r="Q12">
        <f t="shared" si="6"/>
        <v>19.12</v>
      </c>
      <c r="R12">
        <f t="shared" si="7"/>
        <v>-82.281828485077426</v>
      </c>
      <c r="S12">
        <f t="shared" si="8"/>
        <v>-100</v>
      </c>
      <c r="T12">
        <f t="shared" si="9"/>
        <v>82.281828485077426</v>
      </c>
      <c r="U12">
        <f t="shared" si="9"/>
        <v>100</v>
      </c>
      <c r="W12" s="1"/>
      <c r="X12" s="30"/>
      <c r="Y12" s="30"/>
      <c r="AE12" s="6"/>
      <c r="AF12" s="6"/>
      <c r="AG12" s="6"/>
      <c r="AH12" s="6"/>
      <c r="AI12" s="6"/>
      <c r="AJ12" s="6"/>
    </row>
    <row r="13" spans="1:42" x14ac:dyDescent="0.25">
      <c r="A13" s="28" t="s">
        <v>213</v>
      </c>
      <c r="B13" s="28" t="s">
        <v>203</v>
      </c>
      <c r="C13" s="30"/>
      <c r="D13">
        <v>26.51</v>
      </c>
      <c r="E13">
        <v>39.729999999999997</v>
      </c>
      <c r="F13" s="6">
        <v>39.729999999999997</v>
      </c>
      <c r="G13">
        <v>14.78</v>
      </c>
      <c r="H13">
        <f t="shared" si="0"/>
        <v>-13.219999999999995</v>
      </c>
      <c r="I13">
        <f t="shared" si="10"/>
        <v>24.949999999999996</v>
      </c>
      <c r="J13">
        <f t="shared" si="11"/>
        <v>49.867974349302131</v>
      </c>
      <c r="K13">
        <f t="shared" si="12"/>
        <v>-62.798892524540641</v>
      </c>
      <c r="L13">
        <f t="shared" si="4"/>
        <v>-49.867974349302131</v>
      </c>
      <c r="M13">
        <f t="shared" si="4"/>
        <v>62.798892524540641</v>
      </c>
      <c r="W13" s="1"/>
      <c r="X13" s="30"/>
      <c r="Y13" s="30"/>
      <c r="AE13" s="6"/>
      <c r="AF13" s="6"/>
      <c r="AG13" s="6"/>
      <c r="AH13" s="6"/>
      <c r="AI13" s="6"/>
      <c r="AJ13" s="6"/>
    </row>
    <row r="14" spans="1:42" x14ac:dyDescent="0.25">
      <c r="A14" s="28" t="s">
        <v>217</v>
      </c>
      <c r="B14" s="28" t="s">
        <v>206</v>
      </c>
      <c r="C14" s="28" t="s">
        <v>213</v>
      </c>
      <c r="D14">
        <v>39.81</v>
      </c>
      <c r="E14">
        <v>42.49</v>
      </c>
      <c r="F14" s="6">
        <v>40.14</v>
      </c>
      <c r="G14">
        <v>13.24</v>
      </c>
      <c r="H14">
        <f t="shared" si="0"/>
        <v>-2.6799999999999997</v>
      </c>
      <c r="I14">
        <f t="shared" si="10"/>
        <v>26.9</v>
      </c>
      <c r="J14">
        <f t="shared" si="11"/>
        <v>6.7319768902285855</v>
      </c>
      <c r="K14">
        <f t="shared" si="12"/>
        <v>-67.015445939212754</v>
      </c>
      <c r="L14">
        <f t="shared" si="4"/>
        <v>-6.7319768902285855</v>
      </c>
      <c r="M14">
        <f t="shared" si="4"/>
        <v>67.015445939212754</v>
      </c>
      <c r="N14">
        <v>6.44</v>
      </c>
      <c r="O14">
        <v>2.21</v>
      </c>
      <c r="P14">
        <f t="shared" si="5"/>
        <v>33.370000000000005</v>
      </c>
      <c r="Q14">
        <f t="shared" si="6"/>
        <v>37.93</v>
      </c>
      <c r="R14">
        <f t="shared" si="7"/>
        <v>-83.823160010047729</v>
      </c>
      <c r="S14">
        <f t="shared" si="8"/>
        <v>-94.494270054808169</v>
      </c>
      <c r="T14">
        <f t="shared" si="9"/>
        <v>83.823160010047729</v>
      </c>
      <c r="U14">
        <f t="shared" si="9"/>
        <v>94.494270054808169</v>
      </c>
      <c r="W14" s="1"/>
      <c r="X14" s="30"/>
      <c r="Y14" s="30"/>
      <c r="AE14" s="6"/>
      <c r="AF14" s="6"/>
      <c r="AG14" s="6"/>
      <c r="AH14" s="6"/>
      <c r="AI14" s="6"/>
      <c r="AJ14" s="6"/>
    </row>
    <row r="15" spans="1:42" x14ac:dyDescent="0.25">
      <c r="A15" s="28" t="s">
        <v>214</v>
      </c>
      <c r="B15" s="28" t="s">
        <v>221</v>
      </c>
      <c r="C15" s="28" t="s">
        <v>220</v>
      </c>
      <c r="D15">
        <v>50</v>
      </c>
      <c r="E15">
        <v>80.94</v>
      </c>
      <c r="F15" s="6">
        <v>83.94</v>
      </c>
      <c r="G15">
        <v>7.35</v>
      </c>
      <c r="H15">
        <f t="shared" si="0"/>
        <v>-30.939999999999998</v>
      </c>
      <c r="I15">
        <f t="shared" si="10"/>
        <v>76.59</v>
      </c>
      <c r="J15">
        <f t="shared" si="11"/>
        <v>61.88</v>
      </c>
      <c r="K15">
        <f t="shared" si="12"/>
        <v>-91.243745532523235</v>
      </c>
      <c r="L15">
        <f t="shared" si="4"/>
        <v>-61.88</v>
      </c>
      <c r="M15">
        <f t="shared" si="4"/>
        <v>91.243745532523235</v>
      </c>
      <c r="N15">
        <v>0</v>
      </c>
      <c r="O15">
        <v>3.12</v>
      </c>
      <c r="P15">
        <f t="shared" si="5"/>
        <v>50</v>
      </c>
      <c r="Q15">
        <f t="shared" si="6"/>
        <v>80.819999999999993</v>
      </c>
      <c r="R15">
        <f t="shared" si="7"/>
        <v>-100</v>
      </c>
      <c r="S15">
        <f t="shared" si="8"/>
        <v>-96.283059328091483</v>
      </c>
      <c r="T15">
        <f t="shared" si="9"/>
        <v>100</v>
      </c>
      <c r="U15">
        <f t="shared" si="9"/>
        <v>96.283059328091483</v>
      </c>
      <c r="W15" s="1"/>
      <c r="X15" s="30"/>
      <c r="Y15" s="30"/>
      <c r="AE15" s="6"/>
      <c r="AF15" s="6"/>
      <c r="AG15" s="6"/>
      <c r="AH15" s="6"/>
      <c r="AI15" s="6"/>
      <c r="AJ15" s="6"/>
    </row>
    <row r="16" spans="1:42" x14ac:dyDescent="0.25">
      <c r="A16" s="28" t="s">
        <v>218</v>
      </c>
      <c r="B16" s="28" t="s">
        <v>214</v>
      </c>
      <c r="C16" s="28" t="s">
        <v>203</v>
      </c>
      <c r="D16">
        <v>41.28</v>
      </c>
      <c r="E16">
        <v>86.76</v>
      </c>
      <c r="F16" s="6">
        <v>54.41</v>
      </c>
      <c r="G16">
        <v>4.41</v>
      </c>
      <c r="H16">
        <f t="shared" si="0"/>
        <v>-45.480000000000004</v>
      </c>
      <c r="I16">
        <f t="shared" si="10"/>
        <v>50</v>
      </c>
      <c r="J16">
        <f t="shared" si="11"/>
        <v>110.17441860465117</v>
      </c>
      <c r="K16">
        <f t="shared" si="12"/>
        <v>-91.89487226612755</v>
      </c>
      <c r="L16">
        <f t="shared" si="4"/>
        <v>-110.17441860465117</v>
      </c>
      <c r="M16">
        <f t="shared" si="4"/>
        <v>91.89487226612755</v>
      </c>
      <c r="N16">
        <v>0</v>
      </c>
      <c r="O16">
        <v>0</v>
      </c>
      <c r="P16">
        <f t="shared" si="5"/>
        <v>41.28</v>
      </c>
      <c r="Q16">
        <f t="shared" si="6"/>
        <v>54.41</v>
      </c>
      <c r="R16">
        <f t="shared" si="7"/>
        <v>-100</v>
      </c>
      <c r="S16">
        <f t="shared" si="8"/>
        <v>-100</v>
      </c>
      <c r="T16">
        <f t="shared" si="9"/>
        <v>100</v>
      </c>
      <c r="U16">
        <f t="shared" si="9"/>
        <v>100</v>
      </c>
      <c r="W16" s="1"/>
      <c r="X16" s="30"/>
      <c r="Y16" s="30"/>
      <c r="AE16" s="6"/>
      <c r="AF16" s="6"/>
      <c r="AG16" s="6"/>
      <c r="AH16" s="6"/>
      <c r="AI16" s="6"/>
      <c r="AJ16" s="6"/>
    </row>
    <row r="17" spans="1:42" x14ac:dyDescent="0.25">
      <c r="A17" s="28" t="s">
        <v>222</v>
      </c>
      <c r="B17" s="28" t="s">
        <v>218</v>
      </c>
      <c r="C17" s="28" t="s">
        <v>206</v>
      </c>
      <c r="D17">
        <v>29.99</v>
      </c>
      <c r="E17">
        <v>61.83</v>
      </c>
      <c r="F17" s="6">
        <v>31.02</v>
      </c>
      <c r="G17">
        <v>4.41</v>
      </c>
      <c r="H17">
        <f t="shared" si="0"/>
        <v>-31.84</v>
      </c>
      <c r="I17">
        <f t="shared" si="10"/>
        <v>26.61</v>
      </c>
      <c r="J17">
        <f t="shared" si="11"/>
        <v>106.16872290763588</v>
      </c>
      <c r="K17">
        <f t="shared" si="12"/>
        <v>-85.783365570599614</v>
      </c>
      <c r="L17">
        <f t="shared" si="4"/>
        <v>-106.16872290763588</v>
      </c>
      <c r="M17">
        <f t="shared" si="4"/>
        <v>85.783365570599614</v>
      </c>
      <c r="N17">
        <v>0</v>
      </c>
      <c r="O17">
        <v>2.21</v>
      </c>
      <c r="P17">
        <f t="shared" si="5"/>
        <v>29.99</v>
      </c>
      <c r="Q17">
        <f t="shared" si="6"/>
        <v>28.81</v>
      </c>
      <c r="R17">
        <f t="shared" si="7"/>
        <v>-100</v>
      </c>
      <c r="S17">
        <f t="shared" si="8"/>
        <v>-92.875564152159896</v>
      </c>
      <c r="T17">
        <f t="shared" si="9"/>
        <v>100</v>
      </c>
      <c r="U17">
        <f t="shared" si="9"/>
        <v>92.875564152159896</v>
      </c>
      <c r="W17" s="1"/>
      <c r="X17" s="30"/>
      <c r="Y17" s="30"/>
      <c r="AE17" s="6"/>
      <c r="AF17" s="6"/>
      <c r="AG17" s="6"/>
      <c r="AH17" s="6"/>
      <c r="AI17" s="6"/>
      <c r="AJ17" s="6"/>
    </row>
    <row r="18" spans="1:42" x14ac:dyDescent="0.25">
      <c r="A18" s="28" t="s">
        <v>208</v>
      </c>
      <c r="B18" s="28" t="s">
        <v>204</v>
      </c>
      <c r="C18" s="28" t="s">
        <v>221</v>
      </c>
      <c r="D18">
        <v>29.99</v>
      </c>
      <c r="E18">
        <v>56.06</v>
      </c>
      <c r="F18" s="6">
        <v>57.65</v>
      </c>
      <c r="G18">
        <v>1.47</v>
      </c>
      <c r="H18">
        <f t="shared" si="0"/>
        <v>-26.070000000000004</v>
      </c>
      <c r="I18">
        <f t="shared" si="10"/>
        <v>56.18</v>
      </c>
      <c r="J18">
        <f t="shared" si="11"/>
        <v>86.928976325441838</v>
      </c>
      <c r="K18">
        <f t="shared" si="12"/>
        <v>-97.450130095403296</v>
      </c>
      <c r="L18">
        <f t="shared" si="4"/>
        <v>-86.928976325441838</v>
      </c>
      <c r="M18">
        <f t="shared" si="4"/>
        <v>97.450130095403296</v>
      </c>
      <c r="N18">
        <v>2.21</v>
      </c>
      <c r="O18">
        <v>0</v>
      </c>
      <c r="P18">
        <f t="shared" si="5"/>
        <v>27.779999999999998</v>
      </c>
      <c r="Q18">
        <f t="shared" si="6"/>
        <v>57.65</v>
      </c>
      <c r="R18">
        <f t="shared" si="7"/>
        <v>-92.63087695898632</v>
      </c>
      <c r="S18">
        <f t="shared" si="8"/>
        <v>-100</v>
      </c>
      <c r="T18">
        <f t="shared" si="9"/>
        <v>92.63087695898632</v>
      </c>
      <c r="U18">
        <f t="shared" si="9"/>
        <v>100</v>
      </c>
      <c r="W18" s="1"/>
      <c r="X18" s="30"/>
      <c r="Y18" s="30"/>
      <c r="AE18" s="6"/>
      <c r="AF18" s="6"/>
      <c r="AG18" s="6"/>
      <c r="AH18" s="6"/>
      <c r="AI18" s="6"/>
      <c r="AJ18" s="6"/>
    </row>
    <row r="19" spans="1:42" x14ac:dyDescent="0.25">
      <c r="A19" s="28" t="s">
        <v>211</v>
      </c>
      <c r="B19" s="28" t="s">
        <v>210</v>
      </c>
      <c r="C19" s="28" t="s">
        <v>217</v>
      </c>
      <c r="D19">
        <v>22.06</v>
      </c>
      <c r="E19">
        <v>23.32</v>
      </c>
      <c r="F19" s="6">
        <v>22.11</v>
      </c>
      <c r="G19">
        <v>4.6500000000000004</v>
      </c>
      <c r="H19">
        <f t="shared" si="0"/>
        <v>-1.2600000000000016</v>
      </c>
      <c r="I19">
        <f t="shared" si="10"/>
        <v>17.46</v>
      </c>
      <c r="J19">
        <f t="shared" si="11"/>
        <v>5.7116953762466078</v>
      </c>
      <c r="K19">
        <f t="shared" si="12"/>
        <v>-78.968792401628221</v>
      </c>
      <c r="L19">
        <f t="shared" si="4"/>
        <v>-5.7116953762466078</v>
      </c>
      <c r="M19">
        <f t="shared" si="4"/>
        <v>78.968792401628221</v>
      </c>
      <c r="N19">
        <v>6.44</v>
      </c>
      <c r="O19">
        <v>2.21</v>
      </c>
      <c r="P19">
        <f t="shared" si="5"/>
        <v>15.619999999999997</v>
      </c>
      <c r="Q19">
        <f t="shared" si="6"/>
        <v>19.899999999999999</v>
      </c>
      <c r="R19">
        <f t="shared" si="7"/>
        <v>-70.806890299184033</v>
      </c>
      <c r="S19">
        <f t="shared" si="8"/>
        <v>-90.004522840343725</v>
      </c>
      <c r="T19">
        <f t="shared" si="9"/>
        <v>70.806890299184033</v>
      </c>
      <c r="U19">
        <f t="shared" si="9"/>
        <v>90.004522840343725</v>
      </c>
      <c r="W19" s="1"/>
      <c r="X19" s="30"/>
      <c r="Y19" s="30"/>
      <c r="AE19" s="6"/>
      <c r="AF19" s="6"/>
      <c r="AG19" s="6"/>
      <c r="AH19" s="6"/>
      <c r="AI19" s="6"/>
      <c r="AJ19" s="6"/>
    </row>
    <row r="20" spans="1:42" x14ac:dyDescent="0.25">
      <c r="A20" s="28" t="s">
        <v>223</v>
      </c>
      <c r="B20" s="28" t="s">
        <v>223</v>
      </c>
      <c r="C20" s="28" t="s">
        <v>219</v>
      </c>
      <c r="D20">
        <v>21.76</v>
      </c>
      <c r="E20">
        <v>54.41</v>
      </c>
      <c r="F20" s="6">
        <v>17.71</v>
      </c>
      <c r="G20">
        <v>5.88</v>
      </c>
      <c r="H20">
        <f t="shared" si="0"/>
        <v>-32.649999999999991</v>
      </c>
      <c r="I20">
        <f t="shared" si="10"/>
        <v>11.830000000000002</v>
      </c>
      <c r="J20">
        <f t="shared" si="11"/>
        <v>150.0459558823529</v>
      </c>
      <c r="K20">
        <f t="shared" si="12"/>
        <v>-66.79841897233203</v>
      </c>
      <c r="L20">
        <f t="shared" si="4"/>
        <v>-150.0459558823529</v>
      </c>
      <c r="M20">
        <f t="shared" si="4"/>
        <v>66.79841897233203</v>
      </c>
      <c r="N20">
        <v>0</v>
      </c>
      <c r="O20">
        <v>0</v>
      </c>
      <c r="P20">
        <f t="shared" si="5"/>
        <v>21.76</v>
      </c>
      <c r="Q20">
        <f t="shared" si="6"/>
        <v>17.71</v>
      </c>
      <c r="R20">
        <f t="shared" si="7"/>
        <v>-99.999999999999986</v>
      </c>
      <c r="S20">
        <f t="shared" si="8"/>
        <v>-100</v>
      </c>
      <c r="T20">
        <f t="shared" si="9"/>
        <v>99.999999999999986</v>
      </c>
      <c r="U20">
        <f t="shared" si="9"/>
        <v>100</v>
      </c>
      <c r="W20" s="1"/>
      <c r="X20" s="30"/>
      <c r="Y20" s="30"/>
      <c r="AE20" s="6"/>
      <c r="AF20" s="55"/>
      <c r="AG20" s="55"/>
      <c r="AH20" s="55"/>
      <c r="AI20" s="55"/>
      <c r="AJ20" s="55"/>
    </row>
    <row r="21" spans="1:42" x14ac:dyDescent="0.25">
      <c r="A21" s="82" t="s">
        <v>224</v>
      </c>
      <c r="B21" s="82"/>
      <c r="C21" s="82"/>
      <c r="E21" s="27"/>
      <c r="H21" s="78" t="s">
        <v>192</v>
      </c>
      <c r="I21" s="78"/>
      <c r="J21" s="78"/>
      <c r="K21" s="78"/>
      <c r="L21" s="32"/>
      <c r="M21" s="32"/>
      <c r="P21" s="83" t="s">
        <v>36</v>
      </c>
      <c r="Q21" s="83"/>
      <c r="R21" s="83"/>
      <c r="S21" s="83"/>
      <c r="T21" s="33"/>
      <c r="U21" s="33"/>
      <c r="AE21" s="6"/>
      <c r="AF21" s="6"/>
      <c r="AG21" s="6"/>
      <c r="AH21" s="6"/>
      <c r="AI21" s="6"/>
      <c r="AJ21" s="6"/>
      <c r="AK21" s="6"/>
    </row>
    <row r="22" spans="1:42" ht="30" x14ac:dyDescent="0.25">
      <c r="A22" s="25" t="s">
        <v>151</v>
      </c>
      <c r="B22" s="25" t="s">
        <v>152</v>
      </c>
      <c r="C22" s="25" t="s">
        <v>193</v>
      </c>
      <c r="D22" s="29" t="s">
        <v>81</v>
      </c>
      <c r="E22" s="29" t="s">
        <v>82</v>
      </c>
      <c r="F22" s="29" t="s">
        <v>83</v>
      </c>
      <c r="G22" s="29" t="s">
        <v>84</v>
      </c>
      <c r="H22" s="29" t="s">
        <v>85</v>
      </c>
      <c r="I22" s="29" t="s">
        <v>86</v>
      </c>
      <c r="J22" s="29" t="s">
        <v>87</v>
      </c>
      <c r="K22" s="29" t="s">
        <v>88</v>
      </c>
      <c r="L22" s="29" t="s">
        <v>87</v>
      </c>
      <c r="M22" s="29" t="s">
        <v>88</v>
      </c>
      <c r="N22" s="29" t="s">
        <v>194</v>
      </c>
      <c r="O22" s="29" t="s">
        <v>195</v>
      </c>
      <c r="P22" s="29" t="s">
        <v>85</v>
      </c>
      <c r="Q22" s="29" t="s">
        <v>86</v>
      </c>
      <c r="R22" s="29" t="s">
        <v>87</v>
      </c>
      <c r="S22" s="29" t="s">
        <v>88</v>
      </c>
      <c r="T22" s="29" t="s">
        <v>87</v>
      </c>
      <c r="U22" s="29" t="s">
        <v>88</v>
      </c>
      <c r="X22" s="84" t="s">
        <v>192</v>
      </c>
      <c r="Y22" s="84"/>
      <c r="Z22" s="84"/>
      <c r="AA22" s="84"/>
      <c r="AB22" s="56"/>
      <c r="AE22" s="85" t="s">
        <v>36</v>
      </c>
      <c r="AF22" s="85"/>
      <c r="AG22" s="85"/>
      <c r="AH22" s="85"/>
      <c r="AI22" s="39"/>
      <c r="AJ22" s="6"/>
      <c r="AK22" s="41"/>
      <c r="AL22" s="41"/>
      <c r="AM22" s="41"/>
      <c r="AO22" s="41"/>
      <c r="AP22" s="41"/>
    </row>
    <row r="23" spans="1:42" x14ac:dyDescent="0.25">
      <c r="A23" s="30" t="s">
        <v>216</v>
      </c>
      <c r="B23" s="28" t="s">
        <v>199</v>
      </c>
      <c r="C23" s="28" t="s">
        <v>212</v>
      </c>
      <c r="D23">
        <v>53.93</v>
      </c>
      <c r="E23">
        <v>23.58</v>
      </c>
      <c r="F23" s="28">
        <v>27.94</v>
      </c>
      <c r="G23" s="28">
        <v>67.650000000000006</v>
      </c>
      <c r="H23">
        <f t="shared" ref="H23:H43" si="13">D23-E23</f>
        <v>30.35</v>
      </c>
      <c r="I23">
        <f t="shared" ref="I23:I43" si="14">F23-G23</f>
        <v>-39.710000000000008</v>
      </c>
      <c r="J23">
        <f t="shared" ref="J23:J43" si="15">(E23-D23)*100/D23</f>
        <v>-56.276654923048397</v>
      </c>
      <c r="K23">
        <f t="shared" ref="K23:K43" si="16">(G23-F23)*100/F23</f>
        <v>142.12598425196853</v>
      </c>
      <c r="L23">
        <f>J23*(-1)</f>
        <v>56.276654923048397</v>
      </c>
      <c r="M23">
        <f>K23*(-1)</f>
        <v>-142.12598425196853</v>
      </c>
      <c r="N23">
        <v>4.9400000000000004</v>
      </c>
      <c r="O23">
        <v>2.21</v>
      </c>
      <c r="P23">
        <f>D23-N23</f>
        <v>48.99</v>
      </c>
      <c r="Q23">
        <f>F23-O23</f>
        <v>25.73</v>
      </c>
      <c r="R23">
        <f>(N23-D23)*100/D23</f>
        <v>-90.839977748933805</v>
      </c>
      <c r="S23">
        <f>(O23-F23)*100/F23</f>
        <v>-92.090193271295632</v>
      </c>
      <c r="T23">
        <f>R23*(-1)</f>
        <v>90.839977748933805</v>
      </c>
      <c r="U23">
        <f>S23*(-1)</f>
        <v>92.090193271295632</v>
      </c>
      <c r="X23" s="90" t="s">
        <v>225</v>
      </c>
      <c r="Y23" s="90"/>
      <c r="Z23" s="90"/>
      <c r="AA23" s="90"/>
      <c r="AB23" s="57"/>
      <c r="AE23" s="90" t="s">
        <v>225</v>
      </c>
      <c r="AF23" s="90"/>
      <c r="AG23" s="90"/>
      <c r="AH23" s="90"/>
      <c r="AI23" s="57"/>
      <c r="AJ23" s="6"/>
    </row>
    <row r="24" spans="1:42" x14ac:dyDescent="0.25">
      <c r="A24" s="30" t="s">
        <v>204</v>
      </c>
      <c r="B24" s="28" t="s">
        <v>196</v>
      </c>
      <c r="C24" s="28" t="s">
        <v>204</v>
      </c>
      <c r="D24">
        <v>55.96</v>
      </c>
      <c r="E24">
        <v>41.28</v>
      </c>
      <c r="F24" s="28">
        <v>32.39</v>
      </c>
      <c r="G24" s="28">
        <v>94.16</v>
      </c>
      <c r="H24">
        <f t="shared" si="13"/>
        <v>14.68</v>
      </c>
      <c r="I24">
        <f t="shared" si="14"/>
        <v>-61.769999999999996</v>
      </c>
      <c r="J24">
        <f t="shared" si="15"/>
        <v>-26.233023588277341</v>
      </c>
      <c r="K24">
        <f t="shared" si="16"/>
        <v>190.70700833590615</v>
      </c>
      <c r="L24">
        <f t="shared" ref="L24:M40" si="17">J24*(-1)</f>
        <v>26.233023588277341</v>
      </c>
      <c r="M24">
        <f t="shared" si="17"/>
        <v>-190.70700833590615</v>
      </c>
      <c r="N24">
        <v>3.12</v>
      </c>
      <c r="O24">
        <v>3.12</v>
      </c>
      <c r="P24">
        <f t="shared" ref="P24:P42" si="18">D24-N24</f>
        <v>52.84</v>
      </c>
      <c r="Q24">
        <f t="shared" ref="Q24:Q42" si="19">F24-O24</f>
        <v>29.27</v>
      </c>
      <c r="R24">
        <f t="shared" ref="R24:R42" si="20">(N24-D24)*100/D24</f>
        <v>-94.424588992137245</v>
      </c>
      <c r="S24">
        <f t="shared" ref="S24:S42" si="21">(O24-F24)*100/F24</f>
        <v>-90.367397344859526</v>
      </c>
      <c r="T24">
        <f t="shared" ref="T24:U42" si="22">R24*(-1)</f>
        <v>94.424588992137245</v>
      </c>
      <c r="U24">
        <f t="shared" si="22"/>
        <v>90.367397344859526</v>
      </c>
      <c r="W24" s="46"/>
      <c r="X24" s="87" t="s">
        <v>200</v>
      </c>
      <c r="Y24" s="88"/>
      <c r="Z24" s="89" t="s">
        <v>201</v>
      </c>
      <c r="AA24" s="89"/>
      <c r="AB24" s="80" t="s">
        <v>202</v>
      </c>
      <c r="AD24" s="46"/>
      <c r="AE24" s="87" t="s">
        <v>200</v>
      </c>
      <c r="AF24" s="88"/>
      <c r="AG24" s="89" t="s">
        <v>201</v>
      </c>
      <c r="AH24" s="89"/>
      <c r="AI24" s="80" t="s">
        <v>202</v>
      </c>
      <c r="AJ24" s="6"/>
    </row>
    <row r="25" spans="1:42" x14ac:dyDescent="0.25">
      <c r="A25" s="30" t="s">
        <v>210</v>
      </c>
      <c r="B25" s="28" t="s">
        <v>198</v>
      </c>
      <c r="C25" s="28" t="s">
        <v>210</v>
      </c>
      <c r="D25">
        <v>57.37</v>
      </c>
      <c r="E25">
        <v>44.34</v>
      </c>
      <c r="F25" s="28">
        <v>36.76</v>
      </c>
      <c r="G25" s="28">
        <v>73.53</v>
      </c>
      <c r="H25">
        <f t="shared" si="13"/>
        <v>13.029999999999994</v>
      </c>
      <c r="I25">
        <f t="shared" si="14"/>
        <v>-36.770000000000003</v>
      </c>
      <c r="J25">
        <f t="shared" si="15"/>
        <v>-22.712218929754215</v>
      </c>
      <c r="K25">
        <f>(G25-F25)*100/F25</f>
        <v>100.02720348204572</v>
      </c>
      <c r="L25">
        <f t="shared" si="17"/>
        <v>22.712218929754215</v>
      </c>
      <c r="M25">
        <f t="shared" si="17"/>
        <v>-100.02720348204572</v>
      </c>
      <c r="N25">
        <v>0</v>
      </c>
      <c r="O25">
        <v>0</v>
      </c>
      <c r="P25">
        <f t="shared" si="18"/>
        <v>57.37</v>
      </c>
      <c r="Q25">
        <f t="shared" si="19"/>
        <v>36.76</v>
      </c>
      <c r="R25">
        <f t="shared" si="20"/>
        <v>-100</v>
      </c>
      <c r="S25">
        <f t="shared" si="21"/>
        <v>-100</v>
      </c>
      <c r="T25">
        <f t="shared" si="22"/>
        <v>100</v>
      </c>
      <c r="U25">
        <f t="shared" si="22"/>
        <v>100</v>
      </c>
      <c r="W25" s="48"/>
      <c r="X25" s="49" t="s">
        <v>50</v>
      </c>
      <c r="Y25" s="48" t="s">
        <v>205</v>
      </c>
      <c r="Z25" s="50" t="s">
        <v>50</v>
      </c>
      <c r="AA25" s="51" t="s">
        <v>205</v>
      </c>
      <c r="AB25" s="81"/>
      <c r="AD25" s="48"/>
      <c r="AE25" s="49" t="s">
        <v>50</v>
      </c>
      <c r="AF25" s="48" t="s">
        <v>205</v>
      </c>
      <c r="AG25" s="50" t="s">
        <v>50</v>
      </c>
      <c r="AH25" s="51" t="s">
        <v>205</v>
      </c>
      <c r="AI25" s="81"/>
    </row>
    <row r="26" spans="1:42" x14ac:dyDescent="0.25">
      <c r="A26" s="28" t="s">
        <v>206</v>
      </c>
      <c r="B26" t="s">
        <v>208</v>
      </c>
      <c r="C26" s="28" t="s">
        <v>216</v>
      </c>
      <c r="D26">
        <v>87.08</v>
      </c>
      <c r="E26">
        <v>48.62</v>
      </c>
      <c r="F26" s="28">
        <v>48.55</v>
      </c>
      <c r="G26" s="28">
        <v>69.180000000000007</v>
      </c>
      <c r="H26">
        <f t="shared" si="13"/>
        <v>38.46</v>
      </c>
      <c r="I26">
        <f t="shared" si="14"/>
        <v>-20.63000000000001</v>
      </c>
      <c r="J26">
        <f t="shared" si="15"/>
        <v>-44.166283876894809</v>
      </c>
      <c r="K26">
        <f t="shared" si="16"/>
        <v>42.492276004119489</v>
      </c>
      <c r="L26">
        <f t="shared" si="17"/>
        <v>44.166283876894809</v>
      </c>
      <c r="M26">
        <f t="shared" si="17"/>
        <v>-42.492276004119489</v>
      </c>
      <c r="N26">
        <v>4.6900000000000004</v>
      </c>
      <c r="O26">
        <v>2.21</v>
      </c>
      <c r="P26">
        <f t="shared" si="18"/>
        <v>82.39</v>
      </c>
      <c r="Q26">
        <f t="shared" si="19"/>
        <v>46.339999999999996</v>
      </c>
      <c r="R26">
        <f t="shared" si="20"/>
        <v>-94.614147909967841</v>
      </c>
      <c r="S26">
        <f t="shared" si="21"/>
        <v>-95.447991761071066</v>
      </c>
      <c r="T26">
        <f t="shared" si="22"/>
        <v>94.614147909967841</v>
      </c>
      <c r="U26">
        <f t="shared" si="22"/>
        <v>95.447991761071066</v>
      </c>
      <c r="W26" s="52" t="s">
        <v>207</v>
      </c>
      <c r="X26" s="53">
        <f>AVERAGE(D23:D65)</f>
        <v>64.311428571428564</v>
      </c>
      <c r="Y26" s="46">
        <f>STDEV(D23:D65)/SQRT(COUNT(D23:D65))</f>
        <v>4.818853068724879</v>
      </c>
      <c r="Z26">
        <f>AVERAGE(F23:F65)</f>
        <v>39.591428571428565</v>
      </c>
      <c r="AA26">
        <f>STDEV(F23:F65)/SQRT(COUNT(F23:F65))</f>
        <v>2.7913008817117722</v>
      </c>
      <c r="AB26" s="54"/>
      <c r="AD26" s="52" t="s">
        <v>207</v>
      </c>
      <c r="AE26" s="53">
        <f>AVERAGE(J23:J65)</f>
        <v>-41.029856647160877</v>
      </c>
      <c r="AF26" s="46">
        <f>STDEV(J23:J65)/SQRT(COUNT(J23:J65))</f>
        <v>5.573694188112678</v>
      </c>
      <c r="AG26">
        <f>AVERAGE(N23:N65)</f>
        <v>2.4266666666666663</v>
      </c>
      <c r="AH26">
        <f>STDEV(N23:N65)/SQRT(COUNT(N23:N65))</f>
        <v>0.45111771140411222</v>
      </c>
      <c r="AI26" s="54"/>
    </row>
    <row r="27" spans="1:42" x14ac:dyDescent="0.25">
      <c r="A27" s="28" t="s">
        <v>221</v>
      </c>
      <c r="B27" s="28" t="s">
        <v>211</v>
      </c>
      <c r="C27" s="28" t="s">
        <v>226</v>
      </c>
      <c r="D27">
        <v>80.900000000000006</v>
      </c>
      <c r="E27">
        <v>48.53</v>
      </c>
      <c r="F27" s="28">
        <v>37.71</v>
      </c>
      <c r="G27" s="28">
        <v>77.39</v>
      </c>
      <c r="H27">
        <f t="shared" si="13"/>
        <v>32.370000000000005</v>
      </c>
      <c r="I27">
        <f t="shared" si="14"/>
        <v>-39.68</v>
      </c>
      <c r="J27">
        <f t="shared" si="15"/>
        <v>-40.012360939431403</v>
      </c>
      <c r="K27">
        <f t="shared" si="16"/>
        <v>105.22407849376823</v>
      </c>
      <c r="L27">
        <f t="shared" si="17"/>
        <v>40.012360939431403</v>
      </c>
      <c r="M27">
        <f t="shared" si="17"/>
        <v>-105.22407849376823</v>
      </c>
      <c r="N27">
        <v>0</v>
      </c>
      <c r="O27">
        <v>0</v>
      </c>
      <c r="P27">
        <f t="shared" si="18"/>
        <v>80.900000000000006</v>
      </c>
      <c r="Q27">
        <f t="shared" si="19"/>
        <v>37.71</v>
      </c>
      <c r="R27">
        <f t="shared" si="20"/>
        <v>-100</v>
      </c>
      <c r="S27">
        <f t="shared" si="21"/>
        <v>-100</v>
      </c>
      <c r="T27">
        <f t="shared" si="22"/>
        <v>100</v>
      </c>
      <c r="U27">
        <f t="shared" si="22"/>
        <v>100</v>
      </c>
      <c r="W27" s="9" t="s">
        <v>209</v>
      </c>
      <c r="X27" s="53">
        <f>AVERAGE(H23:H65)</f>
        <v>29.523809523809526</v>
      </c>
      <c r="Y27" s="46">
        <f>STDEV(H23:H65)/SQRT(COUNT(H23:H65))</f>
        <v>5.0013968751687612</v>
      </c>
      <c r="Z27">
        <f>AVERAGE(I23:I65)</f>
        <v>-33.388095238095239</v>
      </c>
      <c r="AA27">
        <f>STDEV(I23:I65)/SQRT(COUNT(I23:I65))</f>
        <v>3.5443070797741227</v>
      </c>
      <c r="AB27" s="53"/>
      <c r="AD27" s="9" t="s">
        <v>209</v>
      </c>
      <c r="AE27" s="53">
        <f>AVERAGE(P23:P65)</f>
        <v>64.743333333333325</v>
      </c>
      <c r="AF27" s="46">
        <f>STDEV(P23:P65)/SQRT(COUNT(P23:P65))</f>
        <v>5.1024406565480787</v>
      </c>
      <c r="AG27">
        <f>AVERAGE(Q23:Q65)</f>
        <v>38.365555555555552</v>
      </c>
      <c r="AH27">
        <f>STDEV(Q23:Q65)/SQRT(COUNT(Q23:Q65))</f>
        <v>3.1546471812318044</v>
      </c>
      <c r="AI27" s="53"/>
    </row>
    <row r="28" spans="1:42" x14ac:dyDescent="0.25">
      <c r="A28" s="28" t="s">
        <v>198</v>
      </c>
      <c r="B28" s="28" t="s">
        <v>213</v>
      </c>
      <c r="C28" s="28" t="s">
        <v>211</v>
      </c>
      <c r="D28">
        <v>53.27</v>
      </c>
      <c r="E28">
        <v>51.83</v>
      </c>
      <c r="F28" s="28">
        <v>37.65</v>
      </c>
      <c r="G28" s="28">
        <v>98.53</v>
      </c>
      <c r="H28">
        <f t="shared" si="13"/>
        <v>1.4400000000000048</v>
      </c>
      <c r="I28">
        <f t="shared" si="14"/>
        <v>-60.88</v>
      </c>
      <c r="J28">
        <f t="shared" si="15"/>
        <v>-2.7032100619485728</v>
      </c>
      <c r="K28">
        <f t="shared" si="16"/>
        <v>161.69986719787516</v>
      </c>
      <c r="L28">
        <f t="shared" si="17"/>
        <v>2.7032100619485728</v>
      </c>
      <c r="M28">
        <f t="shared" si="17"/>
        <v>-161.69986719787516</v>
      </c>
      <c r="N28">
        <v>2.21</v>
      </c>
      <c r="O28">
        <v>3.12</v>
      </c>
      <c r="P28">
        <f t="shared" si="18"/>
        <v>51.06</v>
      </c>
      <c r="Q28">
        <f t="shared" si="19"/>
        <v>34.53</v>
      </c>
      <c r="R28">
        <f t="shared" si="20"/>
        <v>-95.851323446592829</v>
      </c>
      <c r="S28">
        <f t="shared" si="21"/>
        <v>-91.713147410358573</v>
      </c>
      <c r="T28">
        <f t="shared" si="22"/>
        <v>95.851323446592829</v>
      </c>
      <c r="U28">
        <f t="shared" si="22"/>
        <v>91.713147410358573</v>
      </c>
      <c r="W28" s="9"/>
      <c r="X28" s="53"/>
      <c r="Y28" s="46"/>
      <c r="AB28" s="53"/>
      <c r="AD28" s="9"/>
      <c r="AE28" s="53"/>
      <c r="AF28" s="46"/>
      <c r="AG28"/>
      <c r="AH28"/>
      <c r="AI28" s="53"/>
    </row>
    <row r="29" spans="1:42" x14ac:dyDescent="0.25">
      <c r="A29" s="28" t="s">
        <v>208</v>
      </c>
      <c r="B29" s="28" t="s">
        <v>217</v>
      </c>
      <c r="C29" s="28" t="s">
        <v>213</v>
      </c>
      <c r="D29">
        <v>35.32</v>
      </c>
      <c r="E29">
        <v>35.29</v>
      </c>
      <c r="F29" s="28">
        <v>21.76</v>
      </c>
      <c r="G29" s="28">
        <v>50.02</v>
      </c>
      <c r="H29">
        <f t="shared" si="13"/>
        <v>3.0000000000001137E-2</v>
      </c>
      <c r="I29">
        <f t="shared" si="14"/>
        <v>-28.26</v>
      </c>
      <c r="J29">
        <f t="shared" si="15"/>
        <v>-8.4937712344284072E-2</v>
      </c>
      <c r="K29">
        <f t="shared" si="16"/>
        <v>129.87132352941177</v>
      </c>
      <c r="L29">
        <f t="shared" si="17"/>
        <v>8.4937712344284072E-2</v>
      </c>
      <c r="M29">
        <f t="shared" si="17"/>
        <v>-129.87132352941177</v>
      </c>
      <c r="N29">
        <v>4.9400000000000004</v>
      </c>
      <c r="O29">
        <v>2.21</v>
      </c>
      <c r="P29">
        <f t="shared" si="18"/>
        <v>30.38</v>
      </c>
      <c r="Q29">
        <f t="shared" si="19"/>
        <v>19.55</v>
      </c>
      <c r="R29">
        <f t="shared" si="20"/>
        <v>-86.013590033975078</v>
      </c>
      <c r="S29">
        <f t="shared" si="21"/>
        <v>-89.84375</v>
      </c>
      <c r="T29">
        <f t="shared" si="22"/>
        <v>86.013590033975078</v>
      </c>
      <c r="U29">
        <f t="shared" si="22"/>
        <v>89.84375</v>
      </c>
      <c r="W29" s="9" t="s">
        <v>215</v>
      </c>
      <c r="X29" s="53">
        <f>AVERAGE(J23:J65)</f>
        <v>-41.029856647160877</v>
      </c>
      <c r="Y29" s="46">
        <f>STDEV(J23:J65)/SQRT(COUNT(J23:J65))</f>
        <v>5.573694188112678</v>
      </c>
      <c r="Z29">
        <f>AVERAGE(K23:K65)</f>
        <v>93.722968733911088</v>
      </c>
      <c r="AA29">
        <f>STDEV(K23:K65)/SQRT(COUNT(K23:K65))</f>
        <v>11.865055336867368</v>
      </c>
      <c r="AB29" s="53"/>
      <c r="AD29" s="9" t="s">
        <v>215</v>
      </c>
      <c r="AE29" s="53">
        <f>AVERAGE(R23:R65)</f>
        <v>-95.581862741109362</v>
      </c>
      <c r="AF29" s="46">
        <f>STDEV(R23:R65)/SQRT(COUNT(R23:R65))</f>
        <v>0.94624299193677319</v>
      </c>
      <c r="AG29">
        <f>AVERAGE(S23:S65)</f>
        <v>-94.756201839133396</v>
      </c>
      <c r="AH29">
        <f>STDEV(S23:S65)/SQRT(COUNT(S23:S65))</f>
        <v>1.1048505610483326</v>
      </c>
      <c r="AI29" s="53"/>
    </row>
    <row r="30" spans="1:42" x14ac:dyDescent="0.25">
      <c r="A30" s="28" t="s">
        <v>217</v>
      </c>
      <c r="B30" s="28" t="s">
        <v>219</v>
      </c>
      <c r="C30" s="58" t="s">
        <v>214</v>
      </c>
      <c r="D30">
        <v>17.649999999999999</v>
      </c>
      <c r="E30">
        <v>16.239999999999998</v>
      </c>
      <c r="F30" s="28">
        <v>23.56</v>
      </c>
      <c r="G30" s="28">
        <v>60.29</v>
      </c>
      <c r="H30">
        <f t="shared" si="13"/>
        <v>1.4100000000000001</v>
      </c>
      <c r="I30">
        <f t="shared" si="14"/>
        <v>-36.730000000000004</v>
      </c>
      <c r="J30">
        <f t="shared" si="15"/>
        <v>-7.9886685552407934</v>
      </c>
      <c r="K30">
        <f t="shared" si="16"/>
        <v>155.89983022071311</v>
      </c>
      <c r="L30">
        <f t="shared" si="17"/>
        <v>7.9886685552407934</v>
      </c>
      <c r="M30">
        <f t="shared" si="17"/>
        <v>-155.89983022071311</v>
      </c>
    </row>
    <row r="31" spans="1:42" x14ac:dyDescent="0.25">
      <c r="A31" s="28" t="s">
        <v>212</v>
      </c>
      <c r="B31" s="28" t="s">
        <v>203</v>
      </c>
      <c r="C31" s="28" t="s">
        <v>221</v>
      </c>
      <c r="D31">
        <v>40.14</v>
      </c>
      <c r="E31">
        <v>16.18</v>
      </c>
      <c r="F31" s="28">
        <v>39.81</v>
      </c>
      <c r="G31" s="28">
        <v>73.53</v>
      </c>
      <c r="H31">
        <f t="shared" si="13"/>
        <v>23.96</v>
      </c>
      <c r="I31">
        <f t="shared" si="14"/>
        <v>-33.72</v>
      </c>
      <c r="J31">
        <f t="shared" si="15"/>
        <v>-59.691081215744894</v>
      </c>
      <c r="K31">
        <f t="shared" si="16"/>
        <v>84.702336096458168</v>
      </c>
      <c r="L31">
        <f t="shared" si="17"/>
        <v>59.691081215744894</v>
      </c>
      <c r="M31">
        <f t="shared" si="17"/>
        <v>-84.702336096458168</v>
      </c>
      <c r="N31">
        <v>3.12</v>
      </c>
      <c r="O31">
        <v>4.9400000000000004</v>
      </c>
      <c r="P31">
        <f t="shared" si="18"/>
        <v>37.020000000000003</v>
      </c>
      <c r="Q31">
        <f t="shared" si="19"/>
        <v>34.870000000000005</v>
      </c>
      <c r="R31">
        <f t="shared" si="20"/>
        <v>-92.2272047832586</v>
      </c>
      <c r="S31">
        <f t="shared" si="21"/>
        <v>-87.591057523235378</v>
      </c>
      <c r="T31">
        <f t="shared" si="22"/>
        <v>92.2272047832586</v>
      </c>
      <c r="U31">
        <f t="shared" si="22"/>
        <v>87.591057523235378</v>
      </c>
    </row>
    <row r="32" spans="1:42" x14ac:dyDescent="0.25">
      <c r="A32" s="28" t="s">
        <v>223</v>
      </c>
      <c r="B32" s="28" t="s">
        <v>206</v>
      </c>
      <c r="C32" s="28" t="s">
        <v>199</v>
      </c>
      <c r="D32">
        <v>93.39</v>
      </c>
      <c r="E32">
        <v>50.09</v>
      </c>
      <c r="F32" s="28">
        <v>61.78</v>
      </c>
      <c r="G32" s="28">
        <v>88.24</v>
      </c>
      <c r="H32">
        <f t="shared" si="13"/>
        <v>43.3</v>
      </c>
      <c r="I32">
        <f t="shared" si="14"/>
        <v>-26.459999999999994</v>
      </c>
      <c r="J32">
        <f t="shared" si="15"/>
        <v>-46.3647071420923</v>
      </c>
      <c r="K32">
        <f t="shared" si="16"/>
        <v>42.829394626092579</v>
      </c>
      <c r="L32">
        <f t="shared" si="17"/>
        <v>46.3647071420923</v>
      </c>
      <c r="M32">
        <f t="shared" si="17"/>
        <v>-42.829394626092579</v>
      </c>
      <c r="N32">
        <v>0</v>
      </c>
      <c r="O32">
        <v>3.12</v>
      </c>
      <c r="P32">
        <f t="shared" si="18"/>
        <v>93.39</v>
      </c>
      <c r="Q32">
        <f t="shared" si="19"/>
        <v>58.660000000000004</v>
      </c>
      <c r="R32">
        <f t="shared" si="20"/>
        <v>-100</v>
      </c>
      <c r="S32">
        <f t="shared" si="21"/>
        <v>-94.949821948850754</v>
      </c>
      <c r="T32">
        <f t="shared" si="22"/>
        <v>100</v>
      </c>
      <c r="U32">
        <f t="shared" si="22"/>
        <v>94.949821948850754</v>
      </c>
    </row>
    <row r="33" spans="1:42" x14ac:dyDescent="0.25">
      <c r="A33" s="28" t="s">
        <v>214</v>
      </c>
      <c r="B33" s="28" t="s">
        <v>221</v>
      </c>
      <c r="C33" s="28" t="s">
        <v>198</v>
      </c>
      <c r="D33">
        <v>62.62</v>
      </c>
      <c r="E33">
        <v>14.71</v>
      </c>
      <c r="F33" s="28">
        <v>36.880000000000003</v>
      </c>
      <c r="G33" s="28">
        <v>61.92</v>
      </c>
      <c r="H33">
        <f t="shared" si="13"/>
        <v>47.91</v>
      </c>
      <c r="I33">
        <f t="shared" si="14"/>
        <v>-25.04</v>
      </c>
      <c r="J33">
        <f t="shared" si="15"/>
        <v>-76.509102523155548</v>
      </c>
      <c r="K33">
        <f t="shared" si="16"/>
        <v>67.895878524945772</v>
      </c>
      <c r="L33">
        <f t="shared" si="17"/>
        <v>76.509102523155548</v>
      </c>
      <c r="M33">
        <f t="shared" si="17"/>
        <v>-67.895878524945772</v>
      </c>
      <c r="N33">
        <v>3.12</v>
      </c>
      <c r="O33">
        <v>3.12</v>
      </c>
      <c r="P33">
        <f t="shared" si="18"/>
        <v>59.5</v>
      </c>
      <c r="Q33">
        <f t="shared" si="19"/>
        <v>33.760000000000005</v>
      </c>
      <c r="R33">
        <f t="shared" si="20"/>
        <v>-95.017566272756312</v>
      </c>
      <c r="S33">
        <f t="shared" si="21"/>
        <v>-91.540130151843826</v>
      </c>
      <c r="T33">
        <f t="shared" si="22"/>
        <v>95.017566272756312</v>
      </c>
      <c r="U33">
        <f t="shared" si="22"/>
        <v>91.540130151843826</v>
      </c>
    </row>
    <row r="34" spans="1:42" x14ac:dyDescent="0.25">
      <c r="A34" s="28" t="s">
        <v>218</v>
      </c>
      <c r="B34" s="28" t="s">
        <v>214</v>
      </c>
      <c r="C34" t="s">
        <v>208</v>
      </c>
      <c r="D34">
        <v>77.94</v>
      </c>
      <c r="E34">
        <v>62.39</v>
      </c>
      <c r="F34" s="28">
        <v>39.17</v>
      </c>
      <c r="G34" s="28">
        <v>95.6</v>
      </c>
      <c r="H34">
        <f t="shared" si="13"/>
        <v>15.549999999999997</v>
      </c>
      <c r="I34">
        <f t="shared" si="14"/>
        <v>-56.429999999999993</v>
      </c>
      <c r="J34">
        <f t="shared" si="15"/>
        <v>-19.951244547087502</v>
      </c>
      <c r="K34">
        <f>(G34-F34)*100/F34</f>
        <v>144.06433495021696</v>
      </c>
      <c r="L34">
        <f t="shared" si="17"/>
        <v>19.951244547087502</v>
      </c>
      <c r="M34">
        <f t="shared" si="17"/>
        <v>-144.06433495021696</v>
      </c>
      <c r="N34">
        <v>3.49</v>
      </c>
      <c r="O34">
        <v>0</v>
      </c>
      <c r="P34">
        <f t="shared" si="18"/>
        <v>74.45</v>
      </c>
      <c r="Q34">
        <f t="shared" si="19"/>
        <v>39.17</v>
      </c>
      <c r="R34">
        <f t="shared" si="20"/>
        <v>-95.522196561457534</v>
      </c>
      <c r="S34">
        <f t="shared" si="21"/>
        <v>-100</v>
      </c>
      <c r="T34">
        <f t="shared" si="22"/>
        <v>95.522196561457534</v>
      </c>
      <c r="U34">
        <f t="shared" si="22"/>
        <v>100</v>
      </c>
    </row>
    <row r="35" spans="1:42" x14ac:dyDescent="0.25">
      <c r="A35" s="28" t="s">
        <v>226</v>
      </c>
      <c r="B35" s="28" t="s">
        <v>218</v>
      </c>
      <c r="C35" s="28" t="s">
        <v>196</v>
      </c>
      <c r="D35">
        <v>32.49</v>
      </c>
      <c r="E35">
        <v>32.35</v>
      </c>
      <c r="F35" s="28">
        <v>33.82</v>
      </c>
      <c r="G35" s="28">
        <v>70.650000000000006</v>
      </c>
      <c r="H35">
        <f t="shared" si="13"/>
        <v>0.14000000000000057</v>
      </c>
      <c r="I35">
        <f t="shared" si="14"/>
        <v>-36.830000000000005</v>
      </c>
      <c r="J35">
        <f t="shared" si="15"/>
        <v>-0.4309018159433689</v>
      </c>
      <c r="K35">
        <f t="shared" si="16"/>
        <v>108.90005913660558</v>
      </c>
      <c r="L35">
        <f t="shared" si="17"/>
        <v>0.4309018159433689</v>
      </c>
      <c r="M35">
        <f t="shared" si="17"/>
        <v>-108.90005913660558</v>
      </c>
      <c r="N35">
        <v>3.12</v>
      </c>
      <c r="O35">
        <v>3.12</v>
      </c>
      <c r="P35">
        <f t="shared" si="18"/>
        <v>29.37</v>
      </c>
      <c r="Q35">
        <f t="shared" si="19"/>
        <v>30.7</v>
      </c>
      <c r="R35">
        <f t="shared" si="20"/>
        <v>-90.397045244690673</v>
      </c>
      <c r="S35">
        <f t="shared" si="21"/>
        <v>-90.774689532820815</v>
      </c>
      <c r="T35">
        <f t="shared" si="22"/>
        <v>90.397045244690673</v>
      </c>
      <c r="U35">
        <f t="shared" si="22"/>
        <v>90.774689532820815</v>
      </c>
    </row>
    <row r="36" spans="1:42" x14ac:dyDescent="0.25">
      <c r="A36" s="28" t="s">
        <v>154</v>
      </c>
      <c r="B36" s="28" t="s">
        <v>204</v>
      </c>
      <c r="C36" s="30"/>
      <c r="D36">
        <v>57.65</v>
      </c>
      <c r="E36">
        <v>21.06</v>
      </c>
      <c r="F36" s="28">
        <v>50</v>
      </c>
      <c r="G36" s="28">
        <v>55.04</v>
      </c>
      <c r="H36">
        <f t="shared" si="13"/>
        <v>36.590000000000003</v>
      </c>
      <c r="I36">
        <f t="shared" si="14"/>
        <v>-5.0399999999999991</v>
      </c>
      <c r="J36">
        <f t="shared" si="15"/>
        <v>-63.469210754553352</v>
      </c>
      <c r="K36">
        <f t="shared" si="16"/>
        <v>10.079999999999998</v>
      </c>
      <c r="L36">
        <f t="shared" si="17"/>
        <v>63.469210754553352</v>
      </c>
      <c r="M36">
        <f t="shared" si="17"/>
        <v>-10.079999999999998</v>
      </c>
    </row>
    <row r="37" spans="1:42" x14ac:dyDescent="0.25">
      <c r="A37" s="28" t="s">
        <v>199</v>
      </c>
      <c r="B37" s="28" t="s">
        <v>210</v>
      </c>
      <c r="C37" s="28" t="s">
        <v>203</v>
      </c>
      <c r="D37">
        <v>79.63</v>
      </c>
      <c r="E37">
        <v>33.950000000000003</v>
      </c>
      <c r="F37" s="28">
        <v>30.4</v>
      </c>
      <c r="G37" s="28">
        <v>64.709999999999994</v>
      </c>
      <c r="H37">
        <f t="shared" si="13"/>
        <v>45.679999999999993</v>
      </c>
      <c r="I37">
        <f t="shared" si="14"/>
        <v>-34.309999999999995</v>
      </c>
      <c r="J37">
        <f t="shared" si="15"/>
        <v>-57.365314579932175</v>
      </c>
      <c r="K37">
        <f t="shared" si="16"/>
        <v>112.86184210526315</v>
      </c>
      <c r="L37">
        <f t="shared" si="17"/>
        <v>57.365314579932175</v>
      </c>
      <c r="M37">
        <f t="shared" si="17"/>
        <v>-112.86184210526315</v>
      </c>
      <c r="N37">
        <v>0</v>
      </c>
      <c r="O37">
        <v>0</v>
      </c>
      <c r="P37">
        <f t="shared" si="18"/>
        <v>79.63</v>
      </c>
      <c r="Q37">
        <f t="shared" si="19"/>
        <v>30.4</v>
      </c>
      <c r="R37">
        <f t="shared" si="20"/>
        <v>-100</v>
      </c>
      <c r="S37">
        <f t="shared" si="21"/>
        <v>-100</v>
      </c>
      <c r="T37">
        <f t="shared" si="22"/>
        <v>100</v>
      </c>
      <c r="U37">
        <f t="shared" si="22"/>
        <v>100</v>
      </c>
    </row>
    <row r="38" spans="1:42" x14ac:dyDescent="0.25">
      <c r="A38" s="28" t="s">
        <v>219</v>
      </c>
      <c r="B38" s="28" t="s">
        <v>223</v>
      </c>
      <c r="C38" s="28" t="s">
        <v>219</v>
      </c>
      <c r="D38">
        <v>62.04</v>
      </c>
      <c r="E38">
        <v>29.41</v>
      </c>
      <c r="F38" s="28">
        <v>44.51</v>
      </c>
      <c r="G38" s="28">
        <v>67.790000000000006</v>
      </c>
      <c r="H38">
        <f t="shared" si="13"/>
        <v>32.629999999999995</v>
      </c>
      <c r="I38">
        <f t="shared" si="14"/>
        <v>-23.280000000000008</v>
      </c>
      <c r="J38">
        <f t="shared" si="15"/>
        <v>-52.595099935525461</v>
      </c>
      <c r="K38">
        <f t="shared" si="16"/>
        <v>52.302853291395216</v>
      </c>
      <c r="L38">
        <f t="shared" si="17"/>
        <v>52.595099935525461</v>
      </c>
      <c r="M38">
        <f t="shared" si="17"/>
        <v>-52.302853291395216</v>
      </c>
      <c r="N38">
        <v>0</v>
      </c>
      <c r="O38">
        <v>0</v>
      </c>
      <c r="P38">
        <f t="shared" si="18"/>
        <v>62.04</v>
      </c>
      <c r="Q38">
        <f t="shared" si="19"/>
        <v>44.51</v>
      </c>
      <c r="R38">
        <f t="shared" si="20"/>
        <v>-100</v>
      </c>
      <c r="S38">
        <f t="shared" si="21"/>
        <v>-100</v>
      </c>
      <c r="T38">
        <f t="shared" si="22"/>
        <v>100</v>
      </c>
      <c r="U38">
        <f t="shared" si="22"/>
        <v>100</v>
      </c>
    </row>
    <row r="39" spans="1:42" x14ac:dyDescent="0.25">
      <c r="A39" s="28" t="s">
        <v>220</v>
      </c>
      <c r="B39" s="28" t="s">
        <v>212</v>
      </c>
      <c r="C39" s="28" t="s">
        <v>220</v>
      </c>
      <c r="D39">
        <v>82.41</v>
      </c>
      <c r="E39">
        <v>26.63</v>
      </c>
      <c r="F39" s="28">
        <v>19.170000000000002</v>
      </c>
      <c r="G39" s="28">
        <v>23.53</v>
      </c>
      <c r="H39">
        <f t="shared" si="13"/>
        <v>55.78</v>
      </c>
      <c r="I39">
        <f t="shared" si="14"/>
        <v>-4.3599999999999994</v>
      </c>
      <c r="J39">
        <f t="shared" si="15"/>
        <v>-67.685960441693979</v>
      </c>
      <c r="K39">
        <f t="shared" si="16"/>
        <v>22.743870631194572</v>
      </c>
      <c r="L39">
        <f t="shared" si="17"/>
        <v>67.685960441693979</v>
      </c>
      <c r="M39">
        <f t="shared" si="17"/>
        <v>-22.743870631194572</v>
      </c>
      <c r="N39">
        <v>4.6900000000000004</v>
      </c>
      <c r="O39">
        <v>2.21</v>
      </c>
      <c r="P39">
        <f t="shared" si="18"/>
        <v>77.72</v>
      </c>
      <c r="Q39">
        <f t="shared" si="19"/>
        <v>16.96</v>
      </c>
      <c r="R39">
        <f t="shared" si="20"/>
        <v>-94.308943089430898</v>
      </c>
      <c r="S39">
        <f t="shared" si="21"/>
        <v>-88.471570161711</v>
      </c>
      <c r="T39">
        <f t="shared" si="22"/>
        <v>94.308943089430898</v>
      </c>
      <c r="U39">
        <f t="shared" si="22"/>
        <v>88.471570161711</v>
      </c>
    </row>
    <row r="40" spans="1:42" x14ac:dyDescent="0.25">
      <c r="A40" s="28" t="s">
        <v>196</v>
      </c>
      <c r="B40" s="28" t="s">
        <v>216</v>
      </c>
      <c r="C40" s="30" t="s">
        <v>154</v>
      </c>
      <c r="D40">
        <v>64.77</v>
      </c>
      <c r="E40">
        <v>28.1</v>
      </c>
      <c r="F40" s="28">
        <v>48.62</v>
      </c>
      <c r="G40" s="28">
        <v>64.77</v>
      </c>
      <c r="H40">
        <f t="shared" si="13"/>
        <v>36.669999999999995</v>
      </c>
      <c r="I40">
        <f t="shared" si="14"/>
        <v>-16.149999999999999</v>
      </c>
      <c r="J40">
        <f t="shared" si="15"/>
        <v>-56.615717153002933</v>
      </c>
      <c r="K40">
        <f t="shared" si="16"/>
        <v>33.216783216783213</v>
      </c>
      <c r="L40">
        <f t="shared" si="17"/>
        <v>56.615717153002933</v>
      </c>
      <c r="M40">
        <f t="shared" si="17"/>
        <v>-33.216783216783213</v>
      </c>
      <c r="N40">
        <v>3.12</v>
      </c>
      <c r="O40">
        <v>3.49</v>
      </c>
      <c r="P40">
        <f t="shared" si="18"/>
        <v>61.65</v>
      </c>
      <c r="Q40">
        <f t="shared" si="19"/>
        <v>45.129999999999995</v>
      </c>
      <c r="R40">
        <f t="shared" si="20"/>
        <v>-95.182955071792506</v>
      </c>
      <c r="S40">
        <f t="shared" si="21"/>
        <v>-92.821883998354593</v>
      </c>
      <c r="T40">
        <f t="shared" si="22"/>
        <v>95.182955071792506</v>
      </c>
      <c r="U40">
        <f t="shared" si="22"/>
        <v>92.821883998354593</v>
      </c>
    </row>
    <row r="41" spans="1:42" x14ac:dyDescent="0.25">
      <c r="A41" s="28" t="s">
        <v>203</v>
      </c>
      <c r="B41" s="28" t="s">
        <v>226</v>
      </c>
      <c r="C41" s="28" t="s">
        <v>217</v>
      </c>
      <c r="D41">
        <v>110.33</v>
      </c>
      <c r="E41">
        <v>11.76</v>
      </c>
      <c r="F41" s="28">
        <v>66.239999999999995</v>
      </c>
      <c r="G41" s="28">
        <v>92.75</v>
      </c>
      <c r="H41">
        <f t="shared" si="13"/>
        <v>98.57</v>
      </c>
      <c r="I41">
        <f t="shared" si="14"/>
        <v>-26.510000000000005</v>
      </c>
      <c r="J41">
        <f t="shared" si="15"/>
        <v>-89.341067705972989</v>
      </c>
      <c r="K41">
        <f t="shared" si="16"/>
        <v>40.021135265700494</v>
      </c>
      <c r="L41">
        <f>J41*(-1)</f>
        <v>89.341067705972989</v>
      </c>
      <c r="M41">
        <f>K41*(-1)</f>
        <v>-40.021135265700494</v>
      </c>
      <c r="N41">
        <v>0</v>
      </c>
      <c r="O41">
        <v>0</v>
      </c>
      <c r="P41">
        <f t="shared" si="18"/>
        <v>110.33</v>
      </c>
      <c r="Q41">
        <f t="shared" si="19"/>
        <v>66.239999999999995</v>
      </c>
      <c r="R41">
        <f t="shared" si="20"/>
        <v>-100</v>
      </c>
      <c r="S41">
        <f t="shared" si="21"/>
        <v>-100</v>
      </c>
      <c r="T41">
        <f t="shared" si="22"/>
        <v>100</v>
      </c>
      <c r="U41">
        <f t="shared" si="22"/>
        <v>100</v>
      </c>
    </row>
    <row r="42" spans="1:42" x14ac:dyDescent="0.25">
      <c r="A42" s="28" t="s">
        <v>211</v>
      </c>
      <c r="B42" s="28" t="s">
        <v>222</v>
      </c>
      <c r="C42" s="28" t="s">
        <v>218</v>
      </c>
      <c r="D42">
        <v>79.47</v>
      </c>
      <c r="E42">
        <v>54.49</v>
      </c>
      <c r="F42" s="28">
        <v>60.29</v>
      </c>
      <c r="G42" s="28">
        <v>89.9</v>
      </c>
      <c r="H42">
        <f t="shared" si="13"/>
        <v>24.979999999999997</v>
      </c>
      <c r="I42">
        <f t="shared" si="14"/>
        <v>-29.610000000000007</v>
      </c>
      <c r="J42">
        <f t="shared" si="15"/>
        <v>-31.433245249779787</v>
      </c>
      <c r="K42">
        <f t="shared" si="16"/>
        <v>49.112622325427111</v>
      </c>
      <c r="L42">
        <f t="shared" ref="L42:M43" si="23">J42*(-1)</f>
        <v>31.433245249779787</v>
      </c>
      <c r="M42">
        <f t="shared" si="23"/>
        <v>-49.112622325427111</v>
      </c>
      <c r="N42">
        <v>3.12</v>
      </c>
      <c r="O42">
        <v>0</v>
      </c>
      <c r="P42">
        <f t="shared" si="18"/>
        <v>76.349999999999994</v>
      </c>
      <c r="Q42">
        <f t="shared" si="19"/>
        <v>60.29</v>
      </c>
      <c r="R42">
        <f t="shared" si="20"/>
        <v>-96.073990184975457</v>
      </c>
      <c r="S42">
        <f t="shared" si="21"/>
        <v>-100</v>
      </c>
      <c r="T42">
        <f t="shared" si="22"/>
        <v>96.073990184975457</v>
      </c>
      <c r="U42">
        <f t="shared" si="22"/>
        <v>100</v>
      </c>
    </row>
    <row r="43" spans="1:42" x14ac:dyDescent="0.25">
      <c r="A43" s="28" t="s">
        <v>213</v>
      </c>
      <c r="B43" s="28" t="s">
        <v>227</v>
      </c>
      <c r="C43" s="28"/>
      <c r="D43">
        <v>66.180000000000007</v>
      </c>
      <c r="E43">
        <v>39.71</v>
      </c>
      <c r="F43" s="28">
        <v>34.409999999999997</v>
      </c>
      <c r="G43" s="28">
        <v>93.39</v>
      </c>
      <c r="H43">
        <f t="shared" si="13"/>
        <v>26.470000000000006</v>
      </c>
      <c r="I43">
        <f t="shared" si="14"/>
        <v>-58.980000000000004</v>
      </c>
      <c r="J43">
        <f t="shared" si="15"/>
        <v>-39.996977938954373</v>
      </c>
      <c r="K43">
        <f t="shared" si="16"/>
        <v>171.40366172624238</v>
      </c>
      <c r="L43">
        <f t="shared" si="23"/>
        <v>39.996977938954373</v>
      </c>
      <c r="M43">
        <f t="shared" si="23"/>
        <v>-171.40366172624238</v>
      </c>
    </row>
    <row r="44" spans="1:42" x14ac:dyDescent="0.25">
      <c r="C44" s="28"/>
      <c r="D44" s="27"/>
      <c r="E44" s="27"/>
      <c r="G44" s="28"/>
    </row>
    <row r="45" spans="1:42" x14ac:dyDescent="0.25">
      <c r="D45" s="27"/>
      <c r="E45" s="27"/>
      <c r="G45" s="28"/>
      <c r="AK45" s="34"/>
      <c r="AL45" s="34"/>
      <c r="AM45" s="44"/>
      <c r="AO45" s="34"/>
      <c r="AP45" s="34"/>
    </row>
    <row r="46" spans="1:42" x14ac:dyDescent="0.25">
      <c r="D46" s="27"/>
      <c r="E46" s="27"/>
    </row>
    <row r="47" spans="1:42" x14ac:dyDescent="0.25">
      <c r="D47" s="27"/>
      <c r="E47" s="27"/>
    </row>
    <row r="48" spans="1:42" x14ac:dyDescent="0.25">
      <c r="D48" s="27"/>
      <c r="E48" s="27"/>
      <c r="AC48" s="44"/>
    </row>
    <row r="49" spans="4:29" x14ac:dyDescent="0.25">
      <c r="D49" s="27"/>
      <c r="E49" s="27"/>
      <c r="AC49" s="47"/>
    </row>
    <row r="50" spans="4:29" x14ac:dyDescent="0.25">
      <c r="D50" s="27"/>
      <c r="E50" s="27"/>
      <c r="AC50" s="28"/>
    </row>
    <row r="51" spans="4:29" x14ac:dyDescent="0.25">
      <c r="D51" s="27"/>
      <c r="E51" s="27"/>
    </row>
    <row r="52" spans="4:29" x14ac:dyDescent="0.25">
      <c r="D52" s="27"/>
      <c r="E52" s="27"/>
    </row>
    <row r="53" spans="4:29" x14ac:dyDescent="0.25">
      <c r="D53" s="27"/>
      <c r="E53" s="27"/>
    </row>
    <row r="54" spans="4:29" x14ac:dyDescent="0.25">
      <c r="D54" s="27"/>
      <c r="E54" s="27"/>
    </row>
    <row r="55" spans="4:29" x14ac:dyDescent="0.25">
      <c r="D55" s="27"/>
      <c r="E55" s="27"/>
    </row>
    <row r="56" spans="4:29" x14ac:dyDescent="0.25">
      <c r="D56" s="27"/>
      <c r="E56" s="27"/>
    </row>
    <row r="57" spans="4:29" x14ac:dyDescent="0.25">
      <c r="D57" s="27"/>
      <c r="E57" s="27"/>
    </row>
    <row r="58" spans="4:29" x14ac:dyDescent="0.25">
      <c r="D58" s="27"/>
      <c r="E58" s="27"/>
    </row>
    <row r="59" spans="4:29" x14ac:dyDescent="0.25">
      <c r="D59" s="27"/>
      <c r="E59" s="27"/>
    </row>
    <row r="60" spans="4:29" x14ac:dyDescent="0.25">
      <c r="D60" s="27"/>
      <c r="E60" s="27"/>
    </row>
    <row r="61" spans="4:29" x14ac:dyDescent="0.25">
      <c r="D61" s="27"/>
      <c r="E61" s="27"/>
    </row>
    <row r="62" spans="4:29" x14ac:dyDescent="0.25">
      <c r="D62" s="27"/>
      <c r="E62" s="27"/>
    </row>
    <row r="63" spans="4:29" x14ac:dyDescent="0.25">
      <c r="D63" s="27"/>
      <c r="E63" s="27"/>
    </row>
    <row r="64" spans="4:29" x14ac:dyDescent="0.25">
      <c r="D64" s="27"/>
      <c r="E64" s="27"/>
    </row>
    <row r="65" spans="4:5" x14ac:dyDescent="0.25">
      <c r="D65" s="27"/>
      <c r="E65" s="27"/>
    </row>
  </sheetData>
  <mergeCells count="26">
    <mergeCell ref="AI24:AI25"/>
    <mergeCell ref="A21:C21"/>
    <mergeCell ref="H21:K21"/>
    <mergeCell ref="P21:S21"/>
    <mergeCell ref="X22:AA22"/>
    <mergeCell ref="AE22:AH22"/>
    <mergeCell ref="X23:AA23"/>
    <mergeCell ref="AE23:AH23"/>
    <mergeCell ref="X24:Y24"/>
    <mergeCell ref="Z24:AA24"/>
    <mergeCell ref="AB24:AB25"/>
    <mergeCell ref="AE24:AF24"/>
    <mergeCell ref="AG24:AH24"/>
    <mergeCell ref="AI4:AI5"/>
    <mergeCell ref="A1:C1"/>
    <mergeCell ref="H1:K1"/>
    <mergeCell ref="P1:S1"/>
    <mergeCell ref="X2:AA2"/>
    <mergeCell ref="AE2:AH2"/>
    <mergeCell ref="X3:AA3"/>
    <mergeCell ref="AE3:AH3"/>
    <mergeCell ref="X4:Y4"/>
    <mergeCell ref="Z4:AA4"/>
    <mergeCell ref="AB4:AB5"/>
    <mergeCell ref="AE4:AF4"/>
    <mergeCell ref="AG4:AH4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BECFE-B7E3-4A35-851E-E3B8CE1BAF1B}">
  <dimension ref="A1:H59"/>
  <sheetViews>
    <sheetView workbookViewId="0">
      <selection activeCell="J46" sqref="J46"/>
    </sheetView>
  </sheetViews>
  <sheetFormatPr defaultRowHeight="15" x14ac:dyDescent="0.25"/>
  <cols>
    <col min="4" max="4" width="9.140625" style="4"/>
  </cols>
  <sheetData>
    <row r="1" spans="1:8" x14ac:dyDescent="0.25">
      <c r="A1" s="50" t="s">
        <v>241</v>
      </c>
      <c r="B1" s="14" t="s">
        <v>80</v>
      </c>
      <c r="C1" s="60" t="s">
        <v>200</v>
      </c>
      <c r="D1" s="60" t="s">
        <v>201</v>
      </c>
      <c r="F1" s="14" t="s">
        <v>242</v>
      </c>
      <c r="G1" s="60" t="s">
        <v>200</v>
      </c>
      <c r="H1" s="60" t="s">
        <v>201</v>
      </c>
    </row>
    <row r="2" spans="1:8" x14ac:dyDescent="0.25">
      <c r="A2" s="91" t="s">
        <v>237</v>
      </c>
      <c r="B2" s="61" t="s">
        <v>154</v>
      </c>
      <c r="C2" s="62"/>
      <c r="D2" s="62"/>
      <c r="F2" s="59" t="s">
        <v>56</v>
      </c>
      <c r="G2" s="70" t="s">
        <v>238</v>
      </c>
      <c r="H2" s="70" t="s">
        <v>238</v>
      </c>
    </row>
    <row r="3" spans="1:8" x14ac:dyDescent="0.25">
      <c r="A3" s="92"/>
      <c r="B3" s="63" t="s">
        <v>199</v>
      </c>
      <c r="C3" s="64"/>
      <c r="D3" s="64"/>
      <c r="F3" s="59" t="s">
        <v>57</v>
      </c>
      <c r="G3" s="70"/>
      <c r="H3" s="70" t="s">
        <v>238</v>
      </c>
    </row>
    <row r="4" spans="1:8" x14ac:dyDescent="0.25">
      <c r="A4" s="92"/>
      <c r="B4" s="27" t="s">
        <v>196</v>
      </c>
      <c r="C4" s="64"/>
      <c r="D4" s="64"/>
      <c r="F4" s="59" t="s">
        <v>58</v>
      </c>
      <c r="G4" s="70" t="s">
        <v>238</v>
      </c>
      <c r="H4" s="70" t="s">
        <v>238</v>
      </c>
    </row>
    <row r="5" spans="1:8" x14ac:dyDescent="0.25">
      <c r="A5" s="92"/>
      <c r="B5" s="27" t="s">
        <v>198</v>
      </c>
      <c r="C5" s="64"/>
      <c r="D5" s="64"/>
      <c r="F5" s="59" t="s">
        <v>59</v>
      </c>
      <c r="G5" s="70"/>
      <c r="H5" s="70" t="s">
        <v>238</v>
      </c>
    </row>
    <row r="6" spans="1:8" x14ac:dyDescent="0.25">
      <c r="A6" s="92"/>
      <c r="B6" s="61" t="s">
        <v>208</v>
      </c>
      <c r="C6" s="30"/>
      <c r="D6" s="64" t="s">
        <v>238</v>
      </c>
      <c r="F6" s="59" t="s">
        <v>60</v>
      </c>
      <c r="G6" s="70" t="s">
        <v>238</v>
      </c>
      <c r="H6" s="70" t="s">
        <v>238</v>
      </c>
    </row>
    <row r="7" spans="1:8" x14ac:dyDescent="0.25">
      <c r="A7" s="92"/>
      <c r="B7" s="61" t="s">
        <v>211</v>
      </c>
      <c r="C7" s="30"/>
      <c r="D7" s="64"/>
      <c r="F7" s="59" t="s">
        <v>71</v>
      </c>
      <c r="G7" s="70" t="s">
        <v>238</v>
      </c>
      <c r="H7" s="70" t="s">
        <v>238</v>
      </c>
    </row>
    <row r="8" spans="1:8" x14ac:dyDescent="0.25">
      <c r="A8" s="92"/>
      <c r="B8" s="61" t="s">
        <v>213</v>
      </c>
      <c r="C8" s="30"/>
      <c r="D8" s="64" t="s">
        <v>238</v>
      </c>
      <c r="F8" s="59" t="s">
        <v>72</v>
      </c>
      <c r="G8" s="70"/>
      <c r="H8" s="70" t="s">
        <v>238</v>
      </c>
    </row>
    <row r="9" spans="1:8" x14ac:dyDescent="0.25">
      <c r="A9" s="92"/>
      <c r="B9" s="61" t="s">
        <v>217</v>
      </c>
      <c r="C9" s="30"/>
      <c r="D9" s="5" t="s">
        <v>238</v>
      </c>
      <c r="F9" s="59" t="s">
        <v>228</v>
      </c>
      <c r="G9" s="70" t="s">
        <v>238</v>
      </c>
      <c r="H9" s="70" t="s">
        <v>238</v>
      </c>
    </row>
    <row r="10" spans="1:8" x14ac:dyDescent="0.25">
      <c r="A10" s="92"/>
      <c r="B10" s="63" t="s">
        <v>219</v>
      </c>
      <c r="C10" s="30"/>
      <c r="D10" s="64" t="s">
        <v>238</v>
      </c>
      <c r="F10" s="59" t="s">
        <v>229</v>
      </c>
      <c r="G10" s="70" t="s">
        <v>238</v>
      </c>
      <c r="H10" s="70" t="s">
        <v>238</v>
      </c>
    </row>
    <row r="11" spans="1:8" x14ac:dyDescent="0.25">
      <c r="A11" s="92"/>
      <c r="B11" s="27" t="s">
        <v>220</v>
      </c>
      <c r="C11" s="30"/>
      <c r="D11" s="64" t="s">
        <v>238</v>
      </c>
      <c r="F11" s="59" t="s">
        <v>230</v>
      </c>
      <c r="G11" s="70"/>
      <c r="H11" s="70" t="s">
        <v>238</v>
      </c>
    </row>
    <row r="12" spans="1:8" x14ac:dyDescent="0.25">
      <c r="A12" s="92"/>
      <c r="B12" s="63" t="s">
        <v>203</v>
      </c>
      <c r="C12" s="30"/>
      <c r="D12" s="64"/>
      <c r="F12" s="59" t="s">
        <v>231</v>
      </c>
      <c r="G12" s="70"/>
      <c r="H12" s="70" t="s">
        <v>238</v>
      </c>
    </row>
    <row r="13" spans="1:8" x14ac:dyDescent="0.25">
      <c r="A13" s="92"/>
      <c r="B13" s="61" t="s">
        <v>206</v>
      </c>
      <c r="C13" s="30"/>
      <c r="D13" s="64"/>
      <c r="F13" s="59" t="s">
        <v>232</v>
      </c>
      <c r="G13" s="70"/>
      <c r="H13" s="70" t="s">
        <v>238</v>
      </c>
    </row>
    <row r="14" spans="1:8" x14ac:dyDescent="0.25">
      <c r="A14" s="92"/>
      <c r="B14" s="27" t="s">
        <v>221</v>
      </c>
      <c r="C14" s="30"/>
      <c r="D14" s="64"/>
      <c r="F14" s="59" t="s">
        <v>233</v>
      </c>
      <c r="G14" s="70" t="s">
        <v>238</v>
      </c>
      <c r="H14" s="70" t="s">
        <v>238</v>
      </c>
    </row>
    <row r="15" spans="1:8" x14ac:dyDescent="0.25">
      <c r="A15" s="92"/>
      <c r="B15" s="27" t="s">
        <v>214</v>
      </c>
      <c r="C15" s="30"/>
      <c r="D15" s="64" t="s">
        <v>238</v>
      </c>
      <c r="F15" s="59" t="s">
        <v>234</v>
      </c>
      <c r="G15" s="70"/>
      <c r="H15" s="70" t="s">
        <v>238</v>
      </c>
    </row>
    <row r="16" spans="1:8" x14ac:dyDescent="0.25">
      <c r="A16" s="92"/>
      <c r="B16" s="27" t="s">
        <v>218</v>
      </c>
      <c r="C16" s="30"/>
      <c r="D16" s="5" t="s">
        <v>238</v>
      </c>
      <c r="F16" s="59" t="s">
        <v>235</v>
      </c>
      <c r="G16" s="70"/>
      <c r="H16" s="70" t="s">
        <v>238</v>
      </c>
    </row>
    <row r="17" spans="1:8" x14ac:dyDescent="0.25">
      <c r="A17" s="92"/>
      <c r="B17" s="61" t="s">
        <v>204</v>
      </c>
      <c r="C17" s="30"/>
      <c r="D17" s="5"/>
      <c r="F17" s="59" t="s">
        <v>236</v>
      </c>
      <c r="G17" s="71" t="s">
        <v>238</v>
      </c>
      <c r="H17" s="71" t="s">
        <v>238</v>
      </c>
    </row>
    <row r="18" spans="1:8" x14ac:dyDescent="0.25">
      <c r="A18" s="92"/>
      <c r="B18" s="27" t="s">
        <v>210</v>
      </c>
      <c r="C18" s="30"/>
      <c r="D18" s="5" t="s">
        <v>238</v>
      </c>
    </row>
    <row r="19" spans="1:8" x14ac:dyDescent="0.25">
      <c r="A19" s="92"/>
      <c r="B19" s="27" t="s">
        <v>223</v>
      </c>
      <c r="C19" s="30"/>
      <c r="D19" s="5" t="s">
        <v>238</v>
      </c>
    </row>
    <row r="20" spans="1:8" x14ac:dyDescent="0.25">
      <c r="A20" s="92"/>
      <c r="B20" s="27" t="s">
        <v>212</v>
      </c>
      <c r="C20" s="30"/>
      <c r="D20" s="5"/>
    </row>
    <row r="21" spans="1:8" x14ac:dyDescent="0.25">
      <c r="A21" s="92"/>
      <c r="B21" s="61" t="s">
        <v>216</v>
      </c>
      <c r="C21" s="30"/>
      <c r="D21" s="5"/>
    </row>
    <row r="22" spans="1:8" x14ac:dyDescent="0.25">
      <c r="A22" s="92"/>
      <c r="B22" s="27" t="s">
        <v>226</v>
      </c>
      <c r="C22" s="30"/>
      <c r="D22" s="5" t="s">
        <v>238</v>
      </c>
    </row>
    <row r="23" spans="1:8" x14ac:dyDescent="0.25">
      <c r="A23" s="92"/>
      <c r="B23" s="27" t="s">
        <v>222</v>
      </c>
      <c r="C23" s="30"/>
      <c r="D23" s="5"/>
    </row>
    <row r="24" spans="1:8" x14ac:dyDescent="0.25">
      <c r="A24" s="92"/>
      <c r="B24" s="61" t="s">
        <v>227</v>
      </c>
      <c r="C24" s="30"/>
      <c r="D24" s="5"/>
    </row>
    <row r="25" spans="1:8" x14ac:dyDescent="0.25">
      <c r="A25" s="92"/>
      <c r="B25" s="63" t="s">
        <v>239</v>
      </c>
      <c r="C25" s="30"/>
      <c r="D25" s="5"/>
    </row>
    <row r="26" spans="1:8" x14ac:dyDescent="0.25">
      <c r="A26" s="93"/>
      <c r="B26" s="51" t="s">
        <v>240</v>
      </c>
      <c r="C26" s="50"/>
      <c r="D26" s="65"/>
    </row>
    <row r="27" spans="1:8" x14ac:dyDescent="0.25">
      <c r="A27" s="92" t="s">
        <v>132</v>
      </c>
      <c r="B27" s="30" t="s">
        <v>154</v>
      </c>
      <c r="C27" s="30"/>
      <c r="D27" s="5"/>
    </row>
    <row r="28" spans="1:8" x14ac:dyDescent="0.25">
      <c r="A28" s="92"/>
      <c r="B28" s="66" t="s">
        <v>199</v>
      </c>
      <c r="C28" s="30"/>
      <c r="D28" s="5"/>
    </row>
    <row r="29" spans="1:8" x14ac:dyDescent="0.25">
      <c r="A29" s="92"/>
      <c r="B29" s="30" t="s">
        <v>196</v>
      </c>
      <c r="C29" s="30"/>
      <c r="D29" s="5"/>
    </row>
    <row r="30" spans="1:8" x14ac:dyDescent="0.25">
      <c r="A30" s="92"/>
      <c r="B30" s="30" t="s">
        <v>198</v>
      </c>
      <c r="C30" s="30"/>
      <c r="D30" s="5"/>
    </row>
    <row r="31" spans="1:8" x14ac:dyDescent="0.25">
      <c r="A31" s="92"/>
      <c r="B31" s="30" t="s">
        <v>208</v>
      </c>
      <c r="C31" s="30"/>
      <c r="D31" s="5" t="s">
        <v>238</v>
      </c>
    </row>
    <row r="32" spans="1:8" x14ac:dyDescent="0.25">
      <c r="A32" s="92"/>
      <c r="B32" s="66" t="s">
        <v>211</v>
      </c>
      <c r="C32" s="30"/>
      <c r="D32" s="5"/>
    </row>
    <row r="33" spans="1:4" x14ac:dyDescent="0.25">
      <c r="A33" s="92"/>
      <c r="B33" s="67" t="s">
        <v>213</v>
      </c>
      <c r="C33" s="30"/>
      <c r="D33" s="5"/>
    </row>
    <row r="34" spans="1:4" x14ac:dyDescent="0.25">
      <c r="A34" s="92"/>
      <c r="B34" s="67" t="s">
        <v>217</v>
      </c>
      <c r="C34" s="30"/>
      <c r="D34" s="5"/>
    </row>
    <row r="35" spans="1:4" x14ac:dyDescent="0.25">
      <c r="A35" s="92"/>
      <c r="B35" s="67" t="s">
        <v>219</v>
      </c>
      <c r="C35" s="30"/>
      <c r="D35" s="5"/>
    </row>
    <row r="36" spans="1:4" x14ac:dyDescent="0.25">
      <c r="A36" s="92"/>
      <c r="B36" s="30" t="s">
        <v>220</v>
      </c>
      <c r="C36" s="30"/>
      <c r="D36" s="5"/>
    </row>
    <row r="37" spans="1:4" x14ac:dyDescent="0.25">
      <c r="A37" s="92"/>
      <c r="B37" s="30" t="s">
        <v>203</v>
      </c>
      <c r="C37" s="30"/>
      <c r="D37" s="5" t="s">
        <v>238</v>
      </c>
    </row>
    <row r="38" spans="1:4" x14ac:dyDescent="0.25">
      <c r="A38" s="92"/>
      <c r="B38" s="67" t="s">
        <v>206</v>
      </c>
      <c r="C38" s="30"/>
      <c r="D38" s="5"/>
    </row>
    <row r="39" spans="1:4" x14ac:dyDescent="0.25">
      <c r="A39" s="92"/>
      <c r="B39" s="30" t="s">
        <v>221</v>
      </c>
      <c r="C39" s="30"/>
      <c r="D39" s="5" t="s">
        <v>238</v>
      </c>
    </row>
    <row r="40" spans="1:4" x14ac:dyDescent="0.25">
      <c r="A40" s="92"/>
      <c r="B40" s="30" t="s">
        <v>214</v>
      </c>
      <c r="C40" s="30"/>
      <c r="D40" s="5"/>
    </row>
    <row r="41" spans="1:4" x14ac:dyDescent="0.25">
      <c r="A41" s="92"/>
      <c r="B41" s="30" t="s">
        <v>218</v>
      </c>
      <c r="C41" s="30"/>
      <c r="D41" s="5" t="s">
        <v>238</v>
      </c>
    </row>
    <row r="42" spans="1:4" x14ac:dyDescent="0.25">
      <c r="A42" s="92"/>
      <c r="B42" s="30" t="s">
        <v>204</v>
      </c>
      <c r="C42" s="30"/>
      <c r="D42" s="5" t="s">
        <v>238</v>
      </c>
    </row>
    <row r="43" spans="1:4" x14ac:dyDescent="0.25">
      <c r="A43" s="93"/>
      <c r="B43" s="50" t="s">
        <v>210</v>
      </c>
      <c r="C43" s="50"/>
      <c r="D43" s="65"/>
    </row>
    <row r="44" spans="1:4" x14ac:dyDescent="0.25">
      <c r="A44" s="94" t="s">
        <v>149</v>
      </c>
      <c r="B44" s="61" t="s">
        <v>199</v>
      </c>
      <c r="C44" s="30"/>
      <c r="D44" s="5"/>
    </row>
    <row r="45" spans="1:4" x14ac:dyDescent="0.25">
      <c r="A45" s="94"/>
      <c r="B45" s="27" t="s">
        <v>196</v>
      </c>
      <c r="C45" s="30"/>
      <c r="D45" s="5" t="s">
        <v>238</v>
      </c>
    </row>
    <row r="46" spans="1:4" x14ac:dyDescent="0.25">
      <c r="A46" s="94"/>
      <c r="B46" s="27" t="s">
        <v>198</v>
      </c>
      <c r="C46" s="30"/>
      <c r="D46" s="5" t="s">
        <v>238</v>
      </c>
    </row>
    <row r="47" spans="1:4" x14ac:dyDescent="0.25">
      <c r="A47" s="94"/>
      <c r="B47" s="27" t="s">
        <v>211</v>
      </c>
      <c r="C47" s="30"/>
      <c r="D47" s="5" t="s">
        <v>238</v>
      </c>
    </row>
    <row r="48" spans="1:4" x14ac:dyDescent="0.25">
      <c r="A48" s="94"/>
      <c r="B48" s="61" t="s">
        <v>213</v>
      </c>
      <c r="C48" s="30"/>
      <c r="D48" s="5" t="s">
        <v>238</v>
      </c>
    </row>
    <row r="49" spans="1:4" x14ac:dyDescent="0.25">
      <c r="A49" s="94"/>
      <c r="B49" s="27" t="s">
        <v>217</v>
      </c>
      <c r="C49" s="30"/>
      <c r="D49" s="5" t="s">
        <v>238</v>
      </c>
    </row>
    <row r="50" spans="1:4" x14ac:dyDescent="0.25">
      <c r="A50" s="94"/>
      <c r="B50" s="27" t="s">
        <v>219</v>
      </c>
      <c r="C50" s="30"/>
      <c r="D50" s="5"/>
    </row>
    <row r="51" spans="1:4" x14ac:dyDescent="0.25">
      <c r="A51" s="94"/>
      <c r="B51" s="27" t="s">
        <v>220</v>
      </c>
      <c r="C51" s="30"/>
      <c r="D51" s="5"/>
    </row>
    <row r="52" spans="1:4" x14ac:dyDescent="0.25">
      <c r="A52" s="94"/>
      <c r="B52" s="27" t="s">
        <v>203</v>
      </c>
      <c r="C52" s="30"/>
      <c r="D52" s="5" t="s">
        <v>238</v>
      </c>
    </row>
    <row r="53" spans="1:4" x14ac:dyDescent="0.25">
      <c r="A53" s="94"/>
      <c r="B53" s="27" t="s">
        <v>206</v>
      </c>
      <c r="C53" s="30"/>
      <c r="D53" s="5"/>
    </row>
    <row r="54" spans="1:4" x14ac:dyDescent="0.25">
      <c r="A54" s="94"/>
      <c r="B54" s="27" t="s">
        <v>221</v>
      </c>
      <c r="C54" s="30"/>
      <c r="D54" s="5"/>
    </row>
    <row r="55" spans="1:4" x14ac:dyDescent="0.25">
      <c r="A55" s="94"/>
      <c r="B55" s="27" t="s">
        <v>214</v>
      </c>
      <c r="C55" s="30"/>
      <c r="D55" s="5"/>
    </row>
    <row r="56" spans="1:4" x14ac:dyDescent="0.25">
      <c r="A56" s="94"/>
      <c r="B56" s="27" t="s">
        <v>218</v>
      </c>
      <c r="C56" s="30"/>
      <c r="D56" s="5"/>
    </row>
    <row r="57" spans="1:4" x14ac:dyDescent="0.25">
      <c r="A57" s="95"/>
      <c r="B57" s="51" t="s">
        <v>204</v>
      </c>
      <c r="C57" s="50"/>
      <c r="D57" s="65" t="s">
        <v>238</v>
      </c>
    </row>
    <row r="58" spans="1:4" x14ac:dyDescent="0.25">
      <c r="A58">
        <v>56</v>
      </c>
      <c r="C58" s="4">
        <f>COUNTIF(C2:C57,"x")</f>
        <v>0</v>
      </c>
      <c r="D58" s="4">
        <f>COUNTIF(D2:D57,"x")</f>
        <v>22</v>
      </c>
    </row>
    <row r="59" spans="1:4" x14ac:dyDescent="0.25">
      <c r="A59" s="68">
        <v>100</v>
      </c>
      <c r="B59" s="68"/>
      <c r="C59" s="68">
        <f>C58/A58*100</f>
        <v>0</v>
      </c>
      <c r="D59" s="69">
        <f>D58/A58*100</f>
        <v>39.285714285714285</v>
      </c>
    </row>
  </sheetData>
  <mergeCells count="3">
    <mergeCell ref="A2:A26"/>
    <mergeCell ref="A27:A43"/>
    <mergeCell ref="A44:A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8EF2E-9694-4517-8729-96E3F849E0F0}">
  <dimension ref="A1:F4"/>
  <sheetViews>
    <sheetView workbookViewId="0">
      <selection sqref="A1:F4"/>
    </sheetView>
  </sheetViews>
  <sheetFormatPr defaultRowHeight="15" x14ac:dyDescent="0.25"/>
  <sheetData>
    <row r="1" spans="1:6" x14ac:dyDescent="0.25">
      <c r="B1" s="100" t="s">
        <v>192</v>
      </c>
      <c r="C1" s="100"/>
      <c r="D1" s="99" t="s">
        <v>248</v>
      </c>
      <c r="E1" s="99"/>
    </row>
    <row r="2" spans="1:6" x14ac:dyDescent="0.25">
      <c r="B2" s="98" t="s">
        <v>247</v>
      </c>
      <c r="C2" s="98" t="s">
        <v>246</v>
      </c>
      <c r="D2" s="98" t="s">
        <v>247</v>
      </c>
      <c r="E2" s="98" t="s">
        <v>246</v>
      </c>
      <c r="F2" s="97" t="s">
        <v>245</v>
      </c>
    </row>
    <row r="3" spans="1:6" x14ac:dyDescent="0.25">
      <c r="A3" t="s">
        <v>244</v>
      </c>
      <c r="B3">
        <v>19</v>
      </c>
      <c r="C3">
        <v>17</v>
      </c>
      <c r="D3">
        <v>34</v>
      </c>
      <c r="E3">
        <v>2</v>
      </c>
      <c r="F3">
        <v>36</v>
      </c>
    </row>
    <row r="4" spans="1:6" x14ac:dyDescent="0.25">
      <c r="A4" t="s">
        <v>243</v>
      </c>
      <c r="B4" s="96">
        <f>B3/$F3*100</f>
        <v>52.777777777777779</v>
      </c>
      <c r="C4" s="96">
        <f>C3/$F3*100</f>
        <v>47.222222222222221</v>
      </c>
      <c r="D4" s="96">
        <f>D3/$F3*100</f>
        <v>94.444444444444443</v>
      </c>
      <c r="E4" s="96">
        <f>E3/$F3*100</f>
        <v>5.5555555555555554</v>
      </c>
      <c r="F4">
        <v>100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 6C</vt:lpstr>
      <vt:lpstr>Fig 6D</vt:lpstr>
      <vt:lpstr>Fig 6F</vt:lpstr>
      <vt:lpstr>Fig 6H</vt:lpstr>
      <vt:lpstr>Fig 6I</vt:lpstr>
      <vt:lpstr>Fig 6J</vt:lpstr>
      <vt:lpstr>Fig 6K,L</vt:lpstr>
      <vt:lpstr>Fig 6M</vt:lpstr>
      <vt:lpstr>Fig6 suppl 1A</vt:lpstr>
      <vt:lpstr>Fig 6 suppl 1C</vt:lpstr>
      <vt:lpstr>Fig 6 suppl 1D</vt:lpstr>
      <vt:lpstr>Fig 6 suppl 1E</vt:lpstr>
      <vt:lpstr>Fig 6 suppl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Sehring</dc:creator>
  <cp:lastModifiedBy>Ivonne Sehring</cp:lastModifiedBy>
  <dcterms:created xsi:type="dcterms:W3CDTF">2022-02-17T10:16:22Z</dcterms:created>
  <dcterms:modified xsi:type="dcterms:W3CDTF">2022-05-20T15:54:39Z</dcterms:modified>
</cp:coreProperties>
</file>