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my/Desktop/DSer_source_data/"/>
    </mc:Choice>
  </mc:AlternateContent>
  <xr:revisionPtr revIDLastSave="0" documentId="13_ncr:1_{34F6575D-0476-4A4F-B3EE-B469BC2EC764}" xr6:coauthVersionLast="47" xr6:coauthVersionMax="47" xr10:uidLastSave="{00000000-0000-0000-0000-000000000000}"/>
  <bookViews>
    <workbookView xWindow="3800" yWindow="500" windowWidth="26880" windowHeight="17060" tabRatio="500" xr2:uid="{00000000-000D-0000-FFFF-FFFF00000000}"/>
  </bookViews>
  <sheets>
    <sheet name="2_GluN2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156" i="1" l="1"/>
  <c r="D155" i="1"/>
  <c r="E155" i="1"/>
  <c r="F155" i="1"/>
  <c r="C155" i="1"/>
  <c r="D156" i="1"/>
  <c r="E156" i="1"/>
  <c r="F156" i="1"/>
  <c r="H144" i="1"/>
  <c r="C145" i="1"/>
  <c r="C149" i="1" l="1"/>
  <c r="H136" i="1"/>
  <c r="H128" i="1"/>
  <c r="H130" i="1"/>
  <c r="H132" i="1"/>
  <c r="H134" i="1"/>
  <c r="H126" i="1"/>
  <c r="H120" i="1"/>
  <c r="H122" i="1"/>
  <c r="G125" i="1"/>
  <c r="G127" i="1"/>
  <c r="G129" i="1"/>
  <c r="G131" i="1"/>
  <c r="G133" i="1"/>
  <c r="G135" i="1"/>
  <c r="H124" i="1"/>
  <c r="H47" i="1"/>
  <c r="H23" i="1"/>
  <c r="F144" i="1"/>
  <c r="K126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K70" i="1"/>
  <c r="E144" i="1" s="1"/>
  <c r="F149" i="1" l="1"/>
  <c r="F145" i="1"/>
  <c r="F146" i="1" s="1"/>
  <c r="F148" i="1" s="1"/>
  <c r="H72" i="1"/>
  <c r="H74" i="1"/>
  <c r="H76" i="1"/>
  <c r="H78" i="1"/>
  <c r="H80" i="1"/>
  <c r="H82" i="1"/>
  <c r="H84" i="1"/>
  <c r="H88" i="1"/>
  <c r="H90" i="1"/>
  <c r="H92" i="1"/>
  <c r="H94" i="1"/>
  <c r="H96" i="1"/>
  <c r="H98" i="1"/>
  <c r="H100" i="1"/>
  <c r="H102" i="1"/>
  <c r="H104" i="1"/>
  <c r="H106" i="1"/>
  <c r="H108" i="1"/>
  <c r="H110" i="1"/>
  <c r="H112" i="1"/>
  <c r="H114" i="1"/>
  <c r="H118" i="1"/>
  <c r="H70" i="1"/>
  <c r="H65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69" i="1"/>
  <c r="G66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G68" i="1"/>
  <c r="F68" i="1"/>
  <c r="H67" i="1"/>
  <c r="F67" i="1"/>
  <c r="F66" i="1"/>
  <c r="F65" i="1"/>
  <c r="G64" i="1"/>
  <c r="F64" i="1"/>
  <c r="H63" i="1"/>
  <c r="F63" i="1"/>
  <c r="G62" i="1"/>
  <c r="F62" i="1"/>
  <c r="H61" i="1"/>
  <c r="F61" i="1"/>
  <c r="G60" i="1"/>
  <c r="F60" i="1"/>
  <c r="H59" i="1"/>
  <c r="F59" i="1"/>
  <c r="G58" i="1"/>
  <c r="F58" i="1"/>
  <c r="H57" i="1"/>
  <c r="F57" i="1"/>
  <c r="G56" i="1"/>
  <c r="F56" i="1"/>
  <c r="H55" i="1"/>
  <c r="F55" i="1"/>
  <c r="G54" i="1"/>
  <c r="F54" i="1"/>
  <c r="H53" i="1"/>
  <c r="F53" i="1"/>
  <c r="G52" i="1"/>
  <c r="F52" i="1"/>
  <c r="H51" i="1"/>
  <c r="F51" i="1"/>
  <c r="G50" i="1"/>
  <c r="F50" i="1"/>
  <c r="K49" i="1"/>
  <c r="D144" i="1" s="1"/>
  <c r="H49" i="1"/>
  <c r="F49" i="1"/>
  <c r="G48" i="1"/>
  <c r="F48" i="1"/>
  <c r="F47" i="1"/>
  <c r="G46" i="1"/>
  <c r="F46" i="1"/>
  <c r="H45" i="1"/>
  <c r="F45" i="1"/>
  <c r="G44" i="1"/>
  <c r="F44" i="1"/>
  <c r="H43" i="1"/>
  <c r="F43" i="1"/>
  <c r="G42" i="1"/>
  <c r="F42" i="1"/>
  <c r="H41" i="1"/>
  <c r="F41" i="1"/>
  <c r="G40" i="1"/>
  <c r="F40" i="1"/>
  <c r="H39" i="1"/>
  <c r="F39" i="1"/>
  <c r="G38" i="1"/>
  <c r="F38" i="1"/>
  <c r="H37" i="1"/>
  <c r="F37" i="1"/>
  <c r="G36" i="1"/>
  <c r="F36" i="1"/>
  <c r="H35" i="1"/>
  <c r="F35" i="1"/>
  <c r="G34" i="1"/>
  <c r="F34" i="1"/>
  <c r="H33" i="1"/>
  <c r="F33" i="1"/>
  <c r="G32" i="1"/>
  <c r="F32" i="1"/>
  <c r="H31" i="1"/>
  <c r="F31" i="1"/>
  <c r="G30" i="1"/>
  <c r="F30" i="1"/>
  <c r="H29" i="1"/>
  <c r="F29" i="1"/>
  <c r="G28" i="1"/>
  <c r="F28" i="1"/>
  <c r="H27" i="1"/>
  <c r="F27" i="1"/>
  <c r="G26" i="1"/>
  <c r="F26" i="1"/>
  <c r="K25" i="1"/>
  <c r="H25" i="1"/>
  <c r="F25" i="1"/>
  <c r="G24" i="1"/>
  <c r="F24" i="1"/>
  <c r="H21" i="1"/>
  <c r="H19" i="1"/>
  <c r="H17" i="1"/>
  <c r="K15" i="1"/>
  <c r="H15" i="1"/>
  <c r="H13" i="1"/>
  <c r="F13" i="1"/>
  <c r="G12" i="1"/>
  <c r="F12" i="1"/>
  <c r="H11" i="1"/>
  <c r="F11" i="1"/>
  <c r="G10" i="1"/>
  <c r="F10" i="1"/>
  <c r="H9" i="1"/>
  <c r="F9" i="1"/>
  <c r="G8" i="1"/>
  <c r="F8" i="1"/>
  <c r="H7" i="1"/>
  <c r="F7" i="1"/>
  <c r="G6" i="1"/>
  <c r="F6" i="1"/>
  <c r="H5" i="1"/>
  <c r="F5" i="1"/>
  <c r="G4" i="1"/>
  <c r="F4" i="1"/>
  <c r="K3" i="1"/>
  <c r="H3" i="1"/>
  <c r="F3" i="1"/>
  <c r="G2" i="1"/>
  <c r="F2" i="1"/>
  <c r="D149" i="1" l="1"/>
  <c r="D145" i="1"/>
  <c r="D146" i="1" s="1"/>
  <c r="D148" i="1" s="1"/>
  <c r="C144" i="1"/>
  <c r="G144" i="1" s="1"/>
  <c r="E149" i="1"/>
  <c r="E145" i="1"/>
  <c r="E146" i="1" s="1"/>
  <c r="E148" i="1" s="1"/>
  <c r="C146" i="1" l="1"/>
  <c r="C148" i="1" l="1"/>
  <c r="C153" i="1" l="1"/>
  <c r="C152" i="1"/>
</calcChain>
</file>

<file path=xl/sharedStrings.xml><?xml version="1.0" encoding="utf-8"?>
<sst xmlns="http://schemas.openxmlformats.org/spreadsheetml/2006/main" count="584" uniqueCount="194">
  <si>
    <t>Path ID</t>
  </si>
  <si>
    <t>Event Type</t>
  </si>
  <si>
    <t>Ligand ID</t>
  </si>
  <si>
    <t>Start frame</t>
  </si>
  <si>
    <t>End Frame</t>
  </si>
  <si>
    <t>Event duration (ns)</t>
  </si>
  <si>
    <t>Time bound (ns)</t>
  </si>
  <si>
    <t>Time apo after (ns)</t>
  </si>
  <si>
    <t>Median (xi1, xi2)</t>
  </si>
  <si>
    <t>Dataset</t>
  </si>
  <si>
    <t>Summary Data</t>
  </si>
  <si>
    <t>LA4</t>
  </si>
  <si>
    <t>B</t>
  </si>
  <si>
    <t>14.5 13.7</t>
  </si>
  <si>
    <t>10 D-Ser 10 Glu noglyc</t>
  </si>
  <si>
    <t xml:space="preserve"> frames</t>
  </si>
  <si>
    <t>U</t>
  </si>
  <si>
    <t>13.9 13.1</t>
  </si>
  <si>
    <t xml:space="preserve"> microseconds</t>
  </si>
  <si>
    <t>LA7</t>
  </si>
  <si>
    <t>14.3 14.2</t>
  </si>
  <si>
    <t>13.9 13.7</t>
  </si>
  <si>
    <t>LA2</t>
  </si>
  <si>
    <t>15.5 14.0</t>
  </si>
  <si>
    <t>14.5 14.6</t>
  </si>
  <si>
    <t>17.1 15.1</t>
  </si>
  <si>
    <t>17.4 15.2</t>
  </si>
  <si>
    <t>17.1 15.5</t>
  </si>
  <si>
    <t>16.8 14.5</t>
  </si>
  <si>
    <t>30.5 14.7</t>
  </si>
  <si>
    <t>24.4 14.6</t>
  </si>
  <si>
    <t>19.3 16.1</t>
  </si>
  <si>
    <t>10 D-Ser 10 Glu glyc</t>
  </si>
  <si>
    <t>19.0 16.5</t>
  </si>
  <si>
    <t>17.8 14.3</t>
  </si>
  <si>
    <t>17.9 14.6</t>
  </si>
  <si>
    <t>19.0 14.7</t>
  </si>
  <si>
    <t>16.5 13.8</t>
  </si>
  <si>
    <t>LA9</t>
  </si>
  <si>
    <t>21.8 15.4</t>
  </si>
  <si>
    <t>20.1 15.6</t>
  </si>
  <si>
    <t>LA5</t>
  </si>
  <si>
    <t>18.7 13.9</t>
  </si>
  <si>
    <t>20.4 13.7</t>
  </si>
  <si>
    <t>12.8 14.5</t>
  </si>
  <si>
    <t>20 D-Ser noglyc</t>
  </si>
  <si>
    <t>14.2 14.0</t>
  </si>
  <si>
    <t>LA3</t>
  </si>
  <si>
    <t>19.0 12.2</t>
  </si>
  <si>
    <t>18.1 12.5</t>
  </si>
  <si>
    <t>LA1</t>
  </si>
  <si>
    <t>11.3 12.0</t>
  </si>
  <si>
    <t>11.0 12.0</t>
  </si>
  <si>
    <t>LA15</t>
  </si>
  <si>
    <t>20.1 12.9</t>
  </si>
  <si>
    <t>22.7 14.0</t>
  </si>
  <si>
    <t>24.2 13.3</t>
  </si>
  <si>
    <t>26.5 13.6</t>
  </si>
  <si>
    <t>16.8 13.4</t>
  </si>
  <si>
    <t>17.5 12.2</t>
  </si>
  <si>
    <t>24.7 12.3</t>
  </si>
  <si>
    <t>20.1 12.4</t>
  </si>
  <si>
    <t>20.7 12.5</t>
  </si>
  <si>
    <t>17.1 13.9</t>
  </si>
  <si>
    <t>LA12</t>
  </si>
  <si>
    <t>16.4 12.8</t>
  </si>
  <si>
    <t>15.8 12.8</t>
  </si>
  <si>
    <t>15.4 12.7</t>
  </si>
  <si>
    <t>14.7 12.2</t>
  </si>
  <si>
    <t>LA18</t>
  </si>
  <si>
    <t>16.3 12.3</t>
  </si>
  <si>
    <t>LA16</t>
  </si>
  <si>
    <t>15.0 12.5</t>
  </si>
  <si>
    <t>15.0 12.7</t>
  </si>
  <si>
    <t>LA13</t>
  </si>
  <si>
    <t>13.9 15.1</t>
  </si>
  <si>
    <t>20 D-Ser glyc</t>
  </si>
  <si>
    <t>13.6 14.7</t>
  </si>
  <si>
    <t>15.1 14.6</t>
  </si>
  <si>
    <t>13.2 13.4</t>
  </si>
  <si>
    <t>LA8</t>
  </si>
  <si>
    <t>15.4 15.0</t>
  </si>
  <si>
    <t>15.3 15.2</t>
  </si>
  <si>
    <t>15.5 14.8</t>
  </si>
  <si>
    <t>15.8 15.0</t>
  </si>
  <si>
    <t>15.4 14.2</t>
  </si>
  <si>
    <t>16.1 13.1</t>
  </si>
  <si>
    <t>16.6 13.3</t>
  </si>
  <si>
    <t>16.1 13.3</t>
  </si>
  <si>
    <t>LA6</t>
  </si>
  <si>
    <t>16.5 14.0</t>
  </si>
  <si>
    <t>19.1 14.3</t>
  </si>
  <si>
    <t>17.9 15.4</t>
  </si>
  <si>
    <t>16.3 14.9</t>
  </si>
  <si>
    <t>LA14</t>
  </si>
  <si>
    <t>17.0 14.4</t>
  </si>
  <si>
    <t>16.8 14.3</t>
  </si>
  <si>
    <t>18.3 14.8</t>
  </si>
  <si>
    <t>17.9 15.0</t>
  </si>
  <si>
    <t>LA17</t>
  </si>
  <si>
    <t>16.6 14.5</t>
  </si>
  <si>
    <t>Does not unbind at end of trajectory</t>
  </si>
  <si>
    <t>LA10</t>
  </si>
  <si>
    <t>LA11</t>
  </si>
  <si>
    <t>LA19</t>
  </si>
  <si>
    <t>LA20</t>
  </si>
  <si>
    <t>15.3 13.1</t>
  </si>
  <si>
    <t>15.5 13.6</t>
  </si>
  <si>
    <t>17.4 14.4</t>
  </si>
  <si>
    <t>20 D-Ser glyc 2020</t>
  </si>
  <si>
    <t>frames</t>
  </si>
  <si>
    <t>microseonds</t>
  </si>
  <si>
    <t>27.1 12.0</t>
  </si>
  <si>
    <t>25.3 12.8</t>
  </si>
  <si>
    <t>25.5 13.2</t>
  </si>
  <si>
    <t>18.1 14.5</t>
  </si>
  <si>
    <t>18.0 14.1</t>
  </si>
  <si>
    <t>16.4 13.9</t>
  </si>
  <si>
    <t>28.5 13.8</t>
  </si>
  <si>
    <t>31.8 13.6</t>
  </si>
  <si>
    <t>20.9 13.5</t>
  </si>
  <si>
    <t>25.3 14.6</t>
  </si>
  <si>
    <t>25.4 14.9</t>
  </si>
  <si>
    <t>22.4 14.5</t>
  </si>
  <si>
    <t>30.2 14.1</t>
  </si>
  <si>
    <t>24.1 14.3</t>
  </si>
  <si>
    <t>32.4 16.0</t>
  </si>
  <si>
    <t>19.0 14.3</t>
  </si>
  <si>
    <t>24.0 13.6</t>
  </si>
  <si>
    <t>19.7 13.8</t>
  </si>
  <si>
    <t>18.5 14.6</t>
  </si>
  <si>
    <t>18.8 14.3</t>
  </si>
  <si>
    <t>21.5 15.3</t>
  </si>
  <si>
    <t>29.5 13.9</t>
  </si>
  <si>
    <t>29.4 13.9</t>
  </si>
  <si>
    <t>25.3 14.0</t>
  </si>
  <si>
    <t>25.9 13.6</t>
  </si>
  <si>
    <t>28.7 14.4</t>
  </si>
  <si>
    <t>27.8 14.2</t>
  </si>
  <si>
    <t>28.5 14.7</t>
  </si>
  <si>
    <t>27.8 14.8</t>
  </si>
  <si>
    <t>26.1 14.4</t>
  </si>
  <si>
    <t>26.0 15.1</t>
  </si>
  <si>
    <t>18.6 16.6</t>
  </si>
  <si>
    <t>25.2 14.0</t>
  </si>
  <si>
    <t>12.9 14.9</t>
  </si>
  <si>
    <t>22.0 14.7</t>
  </si>
  <si>
    <t>23.3 13.5</t>
  </si>
  <si>
    <t>27.4 14.2</t>
  </si>
  <si>
    <t>28.9 14.8</t>
  </si>
  <si>
    <t>28.0 14.4</t>
  </si>
  <si>
    <t>19.2 15.3</t>
  </si>
  <si>
    <t>19.5 15.3</t>
  </si>
  <si>
    <t>16.9 14.0</t>
  </si>
  <si>
    <t>16.8 13.7</t>
  </si>
  <si>
    <t>18.4 14.2</t>
  </si>
  <si>
    <t>17.6 13.3</t>
  </si>
  <si>
    <t>19.8 13.5</t>
  </si>
  <si>
    <t>19.1 15.1</t>
  </si>
  <si>
    <t>28.3 14.8</t>
  </si>
  <si>
    <t>24.8 12.4</t>
  </si>
  <si>
    <t>21.7 13.0</t>
  </si>
  <si>
    <t>26.6 14.3</t>
  </si>
  <si>
    <t>26.3 14.4</t>
  </si>
  <si>
    <t>Total Time</t>
  </si>
  <si>
    <t>Time not free</t>
  </si>
  <si>
    <t>Time free</t>
  </si>
  <si>
    <t>k_on</t>
  </si>
  <si>
    <t>System 1</t>
  </si>
  <si>
    <t xml:space="preserve">System 2 </t>
  </si>
  <si>
    <t>System 3</t>
  </si>
  <si>
    <t>denominator</t>
  </si>
  <si>
    <t>numerator (Nb)</t>
  </si>
  <si>
    <t>19.3 14.9</t>
  </si>
  <si>
    <t>19.3 14.6</t>
  </si>
  <si>
    <t>19.5 14.4</t>
  </si>
  <si>
    <t>18.4 14.3</t>
  </si>
  <si>
    <t>30.4 14.2</t>
  </si>
  <si>
    <t>18.3 14.0</t>
  </si>
  <si>
    <t>27.5 14.6</t>
  </si>
  <si>
    <t>27.7 14.8</t>
  </si>
  <si>
    <t>14.1 13.6</t>
  </si>
  <si>
    <t>12.2 11.7</t>
  </si>
  <si>
    <t>12.9 11.7</t>
  </si>
  <si>
    <t>System 4</t>
  </si>
  <si>
    <t>microseconds</t>
  </si>
  <si>
    <t>20 D-Ser glyc 2021</t>
  </si>
  <si>
    <t>TOTAL</t>
  </si>
  <si>
    <t>all</t>
  </si>
  <si>
    <t>&gt;100 ns</t>
  </si>
  <si>
    <t>dG_bind</t>
  </si>
  <si>
    <t>Kd</t>
  </si>
  <si>
    <t>VOL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</si>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</sst>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 wrapText="1"/>
    </xf>
    <xf numFmtId="0" fontId="0" fillId="2" borderId="0" xfId="0" applyFill="1"/>
    <xf numFmtId="0" fontId="0" fillId="2" borderId="4" xfId="0" applyFill="1" applyBorder="1" applyAlignment="1">
      <alignment horizontal="center"/>
    </xf>
    <xf numFmtId="0" fontId="0" fillId="2" borderId="4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5" xfId="0" applyFont="1" applyFill="1" applyBorder="1" applyAlignment="1">
      <alignment horizontal="center" wrapText="1"/>
    </xf>
    <xf numFmtId="0" fontId="0" fillId="2" borderId="5" xfId="0" applyFill="1" applyBorder="1"/>
    <xf numFmtId="11" fontId="0" fillId="0" borderId="0" xfId="0" applyNumberFormat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6"/>
  <sheetViews>
    <sheetView tabSelected="1" zoomScale="156" zoomScaleNormal="100" workbookViewId="0">
      <selection activeCell="D148" sqref="D148"/>
    </sheetView>
  </sheetViews>
  <sheetFormatPr baseColWidth="10" defaultColWidth="8.83203125" defaultRowHeight="13" x14ac:dyDescent="0.15"/>
  <cols>
    <col min="1" max="2" width="11.5" style="1"/>
    <col min="3" max="3" width="12.33203125" style="1" bestFit="1" customWidth="1"/>
    <col min="4" max="4" width="12.1640625" style="1" bestFit="1" customWidth="1"/>
    <col min="5" max="5" width="12.33203125" style="1" bestFit="1" customWidth="1"/>
    <col min="6" max="6" width="16.83203125" style="1" customWidth="1"/>
    <col min="7" max="7" width="15.6640625" style="1" customWidth="1"/>
    <col min="8" max="10" width="20.33203125" style="1" customWidth="1"/>
    <col min="11" max="11" width="22.33203125" style="1" customWidth="1"/>
    <col min="12" max="13" width="18.6640625" style="1" customWidth="1"/>
    <col min="14" max="1025" width="11.5" style="1"/>
  </cols>
  <sheetData>
    <row r="1" spans="1:1025" s="3" customForma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AMJ1" s="4"/>
    </row>
    <row r="2" spans="1:1025" s="5" customFormat="1" ht="14" x14ac:dyDescent="0.15">
      <c r="A2" s="5">
        <v>100</v>
      </c>
      <c r="B2" s="5" t="s">
        <v>11</v>
      </c>
      <c r="C2" s="5" t="s">
        <v>12</v>
      </c>
      <c r="D2" s="5">
        <v>22061</v>
      </c>
      <c r="E2" s="5">
        <v>22070</v>
      </c>
      <c r="F2" s="1">
        <f t="shared" ref="F2:F13" si="0">(E2-D2)*0.24</f>
        <v>2.16</v>
      </c>
      <c r="G2" s="1">
        <f>(D3-E2+1)*0.24</f>
        <v>1.92</v>
      </c>
      <c r="H2" s="1"/>
      <c r="I2" s="6" t="s">
        <v>13</v>
      </c>
      <c r="J2" s="5" t="s">
        <v>14</v>
      </c>
      <c r="K2" s="5">
        <v>62660</v>
      </c>
      <c r="L2" s="5" t="s">
        <v>15</v>
      </c>
    </row>
    <row r="3" spans="1:1025" ht="14" x14ac:dyDescent="0.15">
      <c r="A3" s="5">
        <v>101</v>
      </c>
      <c r="B3" s="1" t="s">
        <v>11</v>
      </c>
      <c r="C3" s="1" t="s">
        <v>16</v>
      </c>
      <c r="D3" s="1">
        <v>22077</v>
      </c>
      <c r="E3" s="1">
        <v>22078</v>
      </c>
      <c r="F3" s="1">
        <f t="shared" si="0"/>
        <v>0.24</v>
      </c>
      <c r="H3" s="1">
        <f>(D4-E3-1)*0.24</f>
        <v>11.28</v>
      </c>
      <c r="I3" s="6" t="s">
        <v>17</v>
      </c>
      <c r="J3" s="1" t="s">
        <v>14</v>
      </c>
      <c r="K3" s="1">
        <f>K2*0.24/1000</f>
        <v>15.038399999999999</v>
      </c>
      <c r="L3" s="1" t="s">
        <v>18</v>
      </c>
    </row>
    <row r="4" spans="1:1025" ht="14" x14ac:dyDescent="0.15">
      <c r="A4" s="5">
        <v>102</v>
      </c>
      <c r="B4" s="1" t="s">
        <v>19</v>
      </c>
      <c r="C4" s="1" t="s">
        <v>12</v>
      </c>
      <c r="D4" s="1">
        <v>22126</v>
      </c>
      <c r="E4" s="1">
        <v>22146</v>
      </c>
      <c r="F4" s="1">
        <f t="shared" si="0"/>
        <v>4.8</v>
      </c>
      <c r="G4" s="1">
        <f>(D5-E4+1)*0.24</f>
        <v>1.92</v>
      </c>
      <c r="I4" s="6" t="s">
        <v>20</v>
      </c>
      <c r="J4" s="1" t="s">
        <v>14</v>
      </c>
    </row>
    <row r="5" spans="1:1025" ht="14" x14ac:dyDescent="0.15">
      <c r="A5" s="5">
        <v>103</v>
      </c>
      <c r="B5" s="1" t="s">
        <v>19</v>
      </c>
      <c r="C5" s="1" t="s">
        <v>16</v>
      </c>
      <c r="D5" s="1">
        <v>22153</v>
      </c>
      <c r="E5" s="1">
        <v>22155</v>
      </c>
      <c r="F5" s="1">
        <f t="shared" si="0"/>
        <v>0.48</v>
      </c>
      <c r="H5" s="1">
        <f>(D6-E5-1)*0.24</f>
        <v>175.68</v>
      </c>
      <c r="I5" s="6" t="s">
        <v>21</v>
      </c>
      <c r="J5" s="1" t="s">
        <v>14</v>
      </c>
    </row>
    <row r="6" spans="1:1025" ht="14" x14ac:dyDescent="0.15">
      <c r="A6" s="5">
        <v>104</v>
      </c>
      <c r="B6" s="1" t="s">
        <v>22</v>
      </c>
      <c r="C6" s="1" t="s">
        <v>12</v>
      </c>
      <c r="D6" s="1">
        <v>22888</v>
      </c>
      <c r="E6" s="1">
        <v>22895</v>
      </c>
      <c r="F6" s="1">
        <f t="shared" si="0"/>
        <v>1.68</v>
      </c>
      <c r="G6" s="1">
        <f>(D7-E6+1)*0.24</f>
        <v>0.24</v>
      </c>
      <c r="I6" s="6" t="s">
        <v>23</v>
      </c>
      <c r="J6" s="1" t="s">
        <v>14</v>
      </c>
    </row>
    <row r="7" spans="1:1025" ht="14" x14ac:dyDescent="0.15">
      <c r="A7" s="5">
        <v>105</v>
      </c>
      <c r="B7" s="1" t="s">
        <v>22</v>
      </c>
      <c r="C7" s="1" t="s">
        <v>16</v>
      </c>
      <c r="D7" s="1">
        <v>22895</v>
      </c>
      <c r="E7" s="1">
        <v>22896</v>
      </c>
      <c r="F7" s="1">
        <f t="shared" si="0"/>
        <v>0.24</v>
      </c>
      <c r="H7" s="1">
        <f>(D8-E7-1)*0.24</f>
        <v>5495.76</v>
      </c>
      <c r="I7" s="6" t="s">
        <v>24</v>
      </c>
      <c r="J7" s="1" t="s">
        <v>14</v>
      </c>
    </row>
    <row r="8" spans="1:1025" ht="14" x14ac:dyDescent="0.15">
      <c r="A8" s="5">
        <v>106</v>
      </c>
      <c r="B8" s="1" t="s">
        <v>22</v>
      </c>
      <c r="C8" s="1" t="s">
        <v>12</v>
      </c>
      <c r="D8" s="1">
        <v>45796</v>
      </c>
      <c r="E8" s="1">
        <v>45802</v>
      </c>
      <c r="F8" s="1">
        <f t="shared" si="0"/>
        <v>1.44</v>
      </c>
      <c r="G8" s="1">
        <f>(D9-E8+1)*0.24</f>
        <v>6.24</v>
      </c>
      <c r="I8" s="6" t="s">
        <v>25</v>
      </c>
      <c r="J8" s="1" t="s">
        <v>14</v>
      </c>
    </row>
    <row r="9" spans="1:1025" ht="14" x14ac:dyDescent="0.15">
      <c r="A9" s="5">
        <v>107</v>
      </c>
      <c r="B9" s="1" t="s">
        <v>22</v>
      </c>
      <c r="C9" s="1" t="s">
        <v>16</v>
      </c>
      <c r="D9" s="1">
        <v>45827</v>
      </c>
      <c r="E9" s="1">
        <v>45831</v>
      </c>
      <c r="F9" s="1">
        <f t="shared" si="0"/>
        <v>0.96</v>
      </c>
      <c r="H9" s="1">
        <f>(D10-E9-1)*0.24</f>
        <v>75.84</v>
      </c>
      <c r="I9" s="6" t="s">
        <v>26</v>
      </c>
      <c r="J9" s="1" t="s">
        <v>14</v>
      </c>
    </row>
    <row r="10" spans="1:1025" ht="14" x14ac:dyDescent="0.15">
      <c r="A10" s="5">
        <v>108</v>
      </c>
      <c r="B10" s="1" t="s">
        <v>22</v>
      </c>
      <c r="C10" s="1" t="s">
        <v>12</v>
      </c>
      <c r="D10" s="1">
        <v>46148</v>
      </c>
      <c r="E10" s="1">
        <v>46150</v>
      </c>
      <c r="F10" s="1">
        <f t="shared" si="0"/>
        <v>0.48</v>
      </c>
      <c r="G10" s="1">
        <f>(D11-E10+1)*0.24</f>
        <v>4.8</v>
      </c>
      <c r="I10" s="6" t="s">
        <v>27</v>
      </c>
      <c r="J10" s="1" t="s">
        <v>14</v>
      </c>
    </row>
    <row r="11" spans="1:1025" ht="14" x14ac:dyDescent="0.15">
      <c r="A11" s="5">
        <v>109</v>
      </c>
      <c r="B11" s="1" t="s">
        <v>22</v>
      </c>
      <c r="C11" s="1" t="s">
        <v>16</v>
      </c>
      <c r="D11" s="1">
        <v>46169</v>
      </c>
      <c r="E11" s="1">
        <v>46176</v>
      </c>
      <c r="F11" s="1">
        <f t="shared" si="0"/>
        <v>1.68</v>
      </c>
      <c r="H11" s="1">
        <f>(D12-E11-1)*0.24</f>
        <v>1445.76</v>
      </c>
      <c r="I11" s="6" t="s">
        <v>28</v>
      </c>
      <c r="J11" s="1" t="s">
        <v>14</v>
      </c>
    </row>
    <row r="12" spans="1:1025" s="12" customFormat="1" ht="14" x14ac:dyDescent="0.15">
      <c r="A12" s="9">
        <v>110</v>
      </c>
      <c r="B12" s="10" t="s">
        <v>11</v>
      </c>
      <c r="C12" s="10" t="s">
        <v>12</v>
      </c>
      <c r="D12" s="10">
        <v>52201</v>
      </c>
      <c r="E12" s="10">
        <v>52205</v>
      </c>
      <c r="F12" s="10">
        <f t="shared" si="0"/>
        <v>0.96</v>
      </c>
      <c r="G12" s="10">
        <f>(D13-E12+1)*0.24</f>
        <v>322.08</v>
      </c>
      <c r="H12" s="10"/>
      <c r="I12" s="11" t="s">
        <v>29</v>
      </c>
      <c r="J12" s="10" t="s">
        <v>14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10"/>
      <c r="LN12" s="10"/>
      <c r="LO12" s="10"/>
      <c r="LP12" s="10"/>
      <c r="LQ12" s="10"/>
      <c r="LR12" s="10"/>
      <c r="LS12" s="10"/>
      <c r="LT12" s="10"/>
      <c r="LU12" s="10"/>
      <c r="LV12" s="10"/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10"/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10"/>
      <c r="OA12" s="10"/>
      <c r="OB12" s="10"/>
      <c r="OC12" s="10"/>
      <c r="OD12" s="10"/>
      <c r="OE12" s="10"/>
      <c r="OF12" s="10"/>
      <c r="OG12" s="10"/>
      <c r="OH12" s="10"/>
      <c r="OI12" s="10"/>
      <c r="OJ12" s="10"/>
      <c r="OK12" s="10"/>
      <c r="OL12" s="10"/>
      <c r="OM12" s="10"/>
      <c r="ON12" s="10"/>
      <c r="OO12" s="10"/>
      <c r="OP12" s="10"/>
      <c r="OQ12" s="10"/>
      <c r="OR12" s="10"/>
      <c r="OS12" s="10"/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0"/>
      <c r="PE12" s="10"/>
      <c r="PF12" s="10"/>
      <c r="PG12" s="10"/>
      <c r="PH12" s="10"/>
      <c r="PI12" s="10"/>
      <c r="PJ12" s="10"/>
      <c r="PK12" s="10"/>
      <c r="PL12" s="10"/>
      <c r="PM12" s="10"/>
      <c r="PN12" s="10"/>
      <c r="PO12" s="10"/>
      <c r="PP12" s="10"/>
      <c r="PQ12" s="10"/>
      <c r="PR12" s="10"/>
      <c r="PS12" s="10"/>
      <c r="PT12" s="10"/>
      <c r="PU12" s="10"/>
      <c r="PV12" s="10"/>
      <c r="PW12" s="10"/>
      <c r="PX12" s="10"/>
      <c r="PY12" s="10"/>
      <c r="PZ12" s="10"/>
      <c r="QA12" s="10"/>
      <c r="QB12" s="10"/>
      <c r="QC12" s="10"/>
      <c r="QD12" s="10"/>
      <c r="QE12" s="10"/>
      <c r="QF12" s="10"/>
      <c r="QG12" s="10"/>
      <c r="QH12" s="10"/>
      <c r="QI12" s="10"/>
      <c r="QJ12" s="10"/>
      <c r="QK12" s="10"/>
      <c r="QL12" s="10"/>
      <c r="QM12" s="10"/>
      <c r="QN12" s="10"/>
      <c r="QO12" s="10"/>
      <c r="QP12" s="10"/>
      <c r="QQ12" s="10"/>
      <c r="QR12" s="10"/>
      <c r="QS12" s="10"/>
      <c r="QT12" s="10"/>
      <c r="QU12" s="10"/>
      <c r="QV12" s="10"/>
      <c r="QW12" s="10"/>
      <c r="QX12" s="10"/>
      <c r="QY12" s="10"/>
      <c r="QZ12" s="10"/>
      <c r="RA12" s="10"/>
      <c r="RB12" s="10"/>
      <c r="RC12" s="10"/>
      <c r="RD12" s="10"/>
      <c r="RE12" s="10"/>
      <c r="RF12" s="10"/>
      <c r="RG12" s="10"/>
      <c r="RH12" s="10"/>
      <c r="RI12" s="10"/>
      <c r="RJ12" s="10"/>
      <c r="RK12" s="10"/>
      <c r="RL12" s="10"/>
      <c r="RM12" s="10"/>
      <c r="RN12" s="10"/>
      <c r="RO12" s="10"/>
      <c r="RP12" s="10"/>
      <c r="RQ12" s="10"/>
      <c r="RR12" s="10"/>
      <c r="RS12" s="10"/>
      <c r="RT12" s="10"/>
      <c r="RU12" s="10"/>
      <c r="RV12" s="10"/>
      <c r="RW12" s="10"/>
      <c r="RX12" s="10"/>
      <c r="RY12" s="10"/>
      <c r="RZ12" s="10"/>
      <c r="SA12" s="10"/>
      <c r="SB12" s="10"/>
      <c r="SC12" s="10"/>
      <c r="SD12" s="10"/>
      <c r="SE12" s="10"/>
      <c r="SF12" s="10"/>
      <c r="SG12" s="10"/>
      <c r="SH12" s="10"/>
      <c r="SI12" s="10"/>
      <c r="SJ12" s="10"/>
      <c r="SK12" s="10"/>
      <c r="SL12" s="10"/>
      <c r="SM12" s="10"/>
      <c r="SN12" s="10"/>
      <c r="SO12" s="10"/>
      <c r="SP12" s="10"/>
      <c r="SQ12" s="10"/>
      <c r="SR12" s="10"/>
      <c r="SS12" s="10"/>
      <c r="ST12" s="10"/>
      <c r="SU12" s="10"/>
      <c r="SV12" s="10"/>
      <c r="SW12" s="10"/>
      <c r="SX12" s="10"/>
      <c r="SY12" s="10"/>
      <c r="SZ12" s="10"/>
      <c r="TA12" s="10"/>
      <c r="TB12" s="10"/>
      <c r="TC12" s="10"/>
      <c r="TD12" s="10"/>
      <c r="TE12" s="10"/>
      <c r="TF12" s="10"/>
      <c r="TG12" s="10"/>
      <c r="TH12" s="10"/>
      <c r="TI12" s="10"/>
      <c r="TJ12" s="10"/>
      <c r="TK12" s="10"/>
      <c r="TL12" s="10"/>
      <c r="TM12" s="10"/>
      <c r="TN12" s="10"/>
      <c r="TO12" s="10"/>
      <c r="TP12" s="10"/>
      <c r="TQ12" s="10"/>
      <c r="TR12" s="10"/>
      <c r="TS12" s="10"/>
      <c r="TT12" s="10"/>
      <c r="TU12" s="10"/>
      <c r="TV12" s="10"/>
      <c r="TW12" s="10"/>
      <c r="TX12" s="10"/>
      <c r="TY12" s="10"/>
      <c r="TZ12" s="10"/>
      <c r="UA12" s="10"/>
      <c r="UB12" s="10"/>
      <c r="UC12" s="10"/>
      <c r="UD12" s="10"/>
      <c r="UE12" s="10"/>
      <c r="UF12" s="10"/>
      <c r="UG12" s="10"/>
      <c r="UH12" s="10"/>
      <c r="UI12" s="10"/>
      <c r="UJ12" s="10"/>
      <c r="UK12" s="10"/>
      <c r="UL12" s="10"/>
      <c r="UM12" s="10"/>
      <c r="UN12" s="10"/>
      <c r="UO12" s="10"/>
      <c r="UP12" s="10"/>
      <c r="UQ12" s="10"/>
      <c r="UR12" s="10"/>
      <c r="US12" s="10"/>
      <c r="UT12" s="10"/>
      <c r="UU12" s="10"/>
      <c r="UV12" s="10"/>
      <c r="UW12" s="10"/>
      <c r="UX12" s="10"/>
      <c r="UY12" s="10"/>
      <c r="UZ12" s="10"/>
      <c r="VA12" s="10"/>
      <c r="VB12" s="10"/>
      <c r="VC12" s="10"/>
      <c r="VD12" s="10"/>
      <c r="VE12" s="10"/>
      <c r="VF12" s="10"/>
      <c r="VG12" s="10"/>
      <c r="VH12" s="10"/>
      <c r="VI12" s="10"/>
      <c r="VJ12" s="10"/>
      <c r="VK12" s="10"/>
      <c r="VL12" s="10"/>
      <c r="VM12" s="10"/>
      <c r="VN12" s="10"/>
      <c r="VO12" s="10"/>
      <c r="VP12" s="10"/>
      <c r="VQ12" s="10"/>
      <c r="VR12" s="10"/>
      <c r="VS12" s="10"/>
      <c r="VT12" s="10"/>
      <c r="VU12" s="10"/>
      <c r="VV12" s="10"/>
      <c r="VW12" s="10"/>
      <c r="VX12" s="10"/>
      <c r="VY12" s="10"/>
      <c r="VZ12" s="10"/>
      <c r="WA12" s="10"/>
      <c r="WB12" s="10"/>
      <c r="WC12" s="10"/>
      <c r="WD12" s="10"/>
      <c r="WE12" s="10"/>
      <c r="WF12" s="10"/>
      <c r="WG12" s="10"/>
      <c r="WH12" s="10"/>
      <c r="WI12" s="10"/>
      <c r="WJ12" s="10"/>
      <c r="WK12" s="10"/>
      <c r="WL12" s="10"/>
      <c r="WM12" s="10"/>
      <c r="WN12" s="10"/>
      <c r="WO12" s="10"/>
      <c r="WP12" s="10"/>
      <c r="WQ12" s="10"/>
      <c r="WR12" s="10"/>
      <c r="WS12" s="10"/>
      <c r="WT12" s="10"/>
      <c r="WU12" s="10"/>
      <c r="WV12" s="10"/>
      <c r="WW12" s="10"/>
      <c r="WX12" s="10"/>
      <c r="WY12" s="10"/>
      <c r="WZ12" s="10"/>
      <c r="XA12" s="10"/>
      <c r="XB12" s="10"/>
      <c r="XC12" s="10"/>
      <c r="XD12" s="10"/>
      <c r="XE12" s="10"/>
      <c r="XF12" s="10"/>
      <c r="XG12" s="10"/>
      <c r="XH12" s="10"/>
      <c r="XI12" s="10"/>
      <c r="XJ12" s="10"/>
      <c r="XK12" s="10"/>
      <c r="XL12" s="10"/>
      <c r="XM12" s="10"/>
      <c r="XN12" s="10"/>
      <c r="XO12" s="10"/>
      <c r="XP12" s="10"/>
      <c r="XQ12" s="10"/>
      <c r="XR12" s="10"/>
      <c r="XS12" s="10"/>
      <c r="XT12" s="10"/>
      <c r="XU12" s="10"/>
      <c r="XV12" s="10"/>
      <c r="XW12" s="10"/>
      <c r="XX12" s="10"/>
      <c r="XY12" s="10"/>
      <c r="XZ12" s="10"/>
      <c r="YA12" s="10"/>
      <c r="YB12" s="10"/>
      <c r="YC12" s="10"/>
      <c r="YD12" s="10"/>
      <c r="YE12" s="10"/>
      <c r="YF12" s="10"/>
      <c r="YG12" s="10"/>
      <c r="YH12" s="10"/>
      <c r="YI12" s="10"/>
      <c r="YJ12" s="10"/>
      <c r="YK12" s="10"/>
      <c r="YL12" s="10"/>
      <c r="YM12" s="10"/>
      <c r="YN12" s="10"/>
      <c r="YO12" s="10"/>
      <c r="YP12" s="10"/>
      <c r="YQ12" s="10"/>
      <c r="YR12" s="10"/>
      <c r="YS12" s="10"/>
      <c r="YT12" s="10"/>
      <c r="YU12" s="10"/>
      <c r="YV12" s="10"/>
      <c r="YW12" s="10"/>
      <c r="YX12" s="10"/>
      <c r="YY12" s="10"/>
      <c r="YZ12" s="10"/>
      <c r="ZA12" s="10"/>
      <c r="ZB12" s="10"/>
      <c r="ZC12" s="10"/>
      <c r="ZD12" s="10"/>
      <c r="ZE12" s="10"/>
      <c r="ZF12" s="10"/>
      <c r="ZG12" s="10"/>
      <c r="ZH12" s="10"/>
      <c r="ZI12" s="10"/>
      <c r="ZJ12" s="10"/>
      <c r="ZK12" s="10"/>
      <c r="ZL12" s="10"/>
      <c r="ZM12" s="10"/>
      <c r="ZN12" s="10"/>
      <c r="ZO12" s="10"/>
      <c r="ZP12" s="10"/>
      <c r="ZQ12" s="10"/>
      <c r="ZR12" s="10"/>
      <c r="ZS12" s="10"/>
      <c r="ZT12" s="10"/>
      <c r="ZU12" s="10"/>
      <c r="ZV12" s="10"/>
      <c r="ZW12" s="10"/>
      <c r="ZX12" s="10"/>
      <c r="ZY12" s="10"/>
      <c r="ZZ12" s="10"/>
      <c r="AAA12" s="10"/>
      <c r="AAB12" s="10"/>
      <c r="AAC12" s="10"/>
      <c r="AAD12" s="10"/>
      <c r="AAE12" s="10"/>
      <c r="AAF12" s="10"/>
      <c r="AAG12" s="10"/>
      <c r="AAH12" s="10"/>
      <c r="AAI12" s="10"/>
      <c r="AAJ12" s="10"/>
      <c r="AAK12" s="10"/>
      <c r="AAL12" s="10"/>
      <c r="AAM12" s="10"/>
      <c r="AAN12" s="10"/>
      <c r="AAO12" s="10"/>
      <c r="AAP12" s="10"/>
      <c r="AAQ12" s="10"/>
      <c r="AAR12" s="10"/>
      <c r="AAS12" s="10"/>
      <c r="AAT12" s="10"/>
      <c r="AAU12" s="10"/>
      <c r="AAV12" s="10"/>
      <c r="AAW12" s="10"/>
      <c r="AAX12" s="10"/>
      <c r="AAY12" s="10"/>
      <c r="AAZ12" s="10"/>
      <c r="ABA12" s="10"/>
      <c r="ABB12" s="10"/>
      <c r="ABC12" s="10"/>
      <c r="ABD12" s="10"/>
      <c r="ABE12" s="10"/>
      <c r="ABF12" s="10"/>
      <c r="ABG12" s="10"/>
      <c r="ABH12" s="10"/>
      <c r="ABI12" s="10"/>
      <c r="ABJ12" s="10"/>
      <c r="ABK12" s="10"/>
      <c r="ABL12" s="10"/>
      <c r="ABM12" s="10"/>
      <c r="ABN12" s="10"/>
      <c r="ABO12" s="10"/>
      <c r="ABP12" s="10"/>
      <c r="ABQ12" s="10"/>
      <c r="ABR12" s="10"/>
      <c r="ABS12" s="10"/>
      <c r="ABT12" s="10"/>
      <c r="ABU12" s="10"/>
      <c r="ABV12" s="10"/>
      <c r="ABW12" s="10"/>
      <c r="ABX12" s="10"/>
      <c r="ABY12" s="10"/>
      <c r="ABZ12" s="10"/>
      <c r="ACA12" s="10"/>
      <c r="ACB12" s="10"/>
      <c r="ACC12" s="10"/>
      <c r="ACD12" s="10"/>
      <c r="ACE12" s="10"/>
      <c r="ACF12" s="10"/>
      <c r="ACG12" s="10"/>
      <c r="ACH12" s="10"/>
      <c r="ACI12" s="10"/>
      <c r="ACJ12" s="10"/>
      <c r="ACK12" s="10"/>
      <c r="ACL12" s="10"/>
      <c r="ACM12" s="10"/>
      <c r="ACN12" s="10"/>
      <c r="ACO12" s="10"/>
      <c r="ACP12" s="10"/>
      <c r="ACQ12" s="10"/>
      <c r="ACR12" s="10"/>
      <c r="ACS12" s="10"/>
      <c r="ACT12" s="10"/>
      <c r="ACU12" s="10"/>
      <c r="ACV12" s="10"/>
      <c r="ACW12" s="10"/>
      <c r="ACX12" s="10"/>
      <c r="ACY12" s="10"/>
      <c r="ACZ12" s="10"/>
      <c r="ADA12" s="10"/>
      <c r="ADB12" s="10"/>
      <c r="ADC12" s="10"/>
      <c r="ADD12" s="10"/>
      <c r="ADE12" s="10"/>
      <c r="ADF12" s="10"/>
      <c r="ADG12" s="10"/>
      <c r="ADH12" s="10"/>
      <c r="ADI12" s="10"/>
      <c r="ADJ12" s="10"/>
      <c r="ADK12" s="10"/>
      <c r="ADL12" s="10"/>
      <c r="ADM12" s="10"/>
      <c r="ADN12" s="10"/>
      <c r="ADO12" s="10"/>
      <c r="ADP12" s="10"/>
      <c r="ADQ12" s="10"/>
      <c r="ADR12" s="10"/>
      <c r="ADS12" s="10"/>
      <c r="ADT12" s="10"/>
      <c r="ADU12" s="10"/>
      <c r="ADV12" s="10"/>
      <c r="ADW12" s="10"/>
      <c r="ADX12" s="10"/>
      <c r="ADY12" s="10"/>
      <c r="ADZ12" s="10"/>
      <c r="AEA12" s="10"/>
      <c r="AEB12" s="10"/>
      <c r="AEC12" s="10"/>
      <c r="AED12" s="10"/>
      <c r="AEE12" s="10"/>
      <c r="AEF12" s="10"/>
      <c r="AEG12" s="10"/>
      <c r="AEH12" s="10"/>
      <c r="AEI12" s="10"/>
      <c r="AEJ12" s="10"/>
      <c r="AEK12" s="10"/>
      <c r="AEL12" s="10"/>
      <c r="AEM12" s="10"/>
      <c r="AEN12" s="10"/>
      <c r="AEO12" s="10"/>
      <c r="AEP12" s="10"/>
      <c r="AEQ12" s="10"/>
      <c r="AER12" s="10"/>
      <c r="AES12" s="10"/>
      <c r="AET12" s="10"/>
      <c r="AEU12" s="10"/>
      <c r="AEV12" s="10"/>
      <c r="AEW12" s="10"/>
      <c r="AEX12" s="10"/>
      <c r="AEY12" s="10"/>
      <c r="AEZ12" s="10"/>
      <c r="AFA12" s="10"/>
      <c r="AFB12" s="10"/>
      <c r="AFC12" s="10"/>
      <c r="AFD12" s="10"/>
      <c r="AFE12" s="10"/>
      <c r="AFF12" s="10"/>
      <c r="AFG12" s="10"/>
      <c r="AFH12" s="10"/>
      <c r="AFI12" s="10"/>
      <c r="AFJ12" s="10"/>
      <c r="AFK12" s="10"/>
      <c r="AFL12" s="10"/>
      <c r="AFM12" s="10"/>
      <c r="AFN12" s="10"/>
      <c r="AFO12" s="10"/>
      <c r="AFP12" s="10"/>
      <c r="AFQ12" s="10"/>
      <c r="AFR12" s="10"/>
      <c r="AFS12" s="10"/>
      <c r="AFT12" s="10"/>
      <c r="AFU12" s="10"/>
      <c r="AFV12" s="10"/>
      <c r="AFW12" s="10"/>
      <c r="AFX12" s="10"/>
      <c r="AFY12" s="10"/>
      <c r="AFZ12" s="10"/>
      <c r="AGA12" s="10"/>
      <c r="AGB12" s="10"/>
      <c r="AGC12" s="10"/>
      <c r="AGD12" s="10"/>
      <c r="AGE12" s="10"/>
      <c r="AGF12" s="10"/>
      <c r="AGG12" s="10"/>
      <c r="AGH12" s="10"/>
      <c r="AGI12" s="10"/>
      <c r="AGJ12" s="10"/>
      <c r="AGK12" s="10"/>
      <c r="AGL12" s="10"/>
      <c r="AGM12" s="10"/>
      <c r="AGN12" s="10"/>
      <c r="AGO12" s="10"/>
      <c r="AGP12" s="10"/>
      <c r="AGQ12" s="10"/>
      <c r="AGR12" s="10"/>
      <c r="AGS12" s="10"/>
      <c r="AGT12" s="10"/>
      <c r="AGU12" s="10"/>
      <c r="AGV12" s="10"/>
      <c r="AGW12" s="10"/>
      <c r="AGX12" s="10"/>
      <c r="AGY12" s="10"/>
      <c r="AGZ12" s="10"/>
      <c r="AHA12" s="10"/>
      <c r="AHB12" s="10"/>
      <c r="AHC12" s="10"/>
      <c r="AHD12" s="10"/>
      <c r="AHE12" s="10"/>
      <c r="AHF12" s="10"/>
      <c r="AHG12" s="10"/>
      <c r="AHH12" s="10"/>
      <c r="AHI12" s="10"/>
      <c r="AHJ12" s="10"/>
      <c r="AHK12" s="10"/>
      <c r="AHL12" s="10"/>
      <c r="AHM12" s="10"/>
      <c r="AHN12" s="10"/>
      <c r="AHO12" s="10"/>
      <c r="AHP12" s="10"/>
      <c r="AHQ12" s="10"/>
      <c r="AHR12" s="10"/>
      <c r="AHS12" s="10"/>
      <c r="AHT12" s="10"/>
      <c r="AHU12" s="10"/>
      <c r="AHV12" s="10"/>
      <c r="AHW12" s="10"/>
      <c r="AHX12" s="10"/>
      <c r="AHY12" s="10"/>
      <c r="AHZ12" s="10"/>
      <c r="AIA12" s="10"/>
      <c r="AIB12" s="10"/>
      <c r="AIC12" s="10"/>
      <c r="AID12" s="10"/>
      <c r="AIE12" s="10"/>
      <c r="AIF12" s="10"/>
      <c r="AIG12" s="10"/>
      <c r="AIH12" s="10"/>
      <c r="AII12" s="10"/>
      <c r="AIJ12" s="10"/>
      <c r="AIK12" s="10"/>
      <c r="AIL12" s="10"/>
      <c r="AIM12" s="10"/>
      <c r="AIN12" s="10"/>
      <c r="AIO12" s="10"/>
      <c r="AIP12" s="10"/>
      <c r="AIQ12" s="10"/>
      <c r="AIR12" s="10"/>
      <c r="AIS12" s="10"/>
      <c r="AIT12" s="10"/>
      <c r="AIU12" s="10"/>
      <c r="AIV12" s="10"/>
      <c r="AIW12" s="10"/>
      <c r="AIX12" s="10"/>
      <c r="AIY12" s="10"/>
      <c r="AIZ12" s="10"/>
      <c r="AJA12" s="10"/>
      <c r="AJB12" s="10"/>
      <c r="AJC12" s="10"/>
      <c r="AJD12" s="10"/>
      <c r="AJE12" s="10"/>
      <c r="AJF12" s="10"/>
      <c r="AJG12" s="10"/>
      <c r="AJH12" s="10"/>
      <c r="AJI12" s="10"/>
      <c r="AJJ12" s="10"/>
      <c r="AJK12" s="10"/>
      <c r="AJL12" s="10"/>
      <c r="AJM12" s="10"/>
      <c r="AJN12" s="10"/>
      <c r="AJO12" s="10"/>
      <c r="AJP12" s="10"/>
      <c r="AJQ12" s="10"/>
      <c r="AJR12" s="10"/>
      <c r="AJS12" s="10"/>
      <c r="AJT12" s="10"/>
      <c r="AJU12" s="10"/>
      <c r="AJV12" s="10"/>
      <c r="AJW12" s="10"/>
      <c r="AJX12" s="10"/>
      <c r="AJY12" s="10"/>
      <c r="AJZ12" s="10"/>
      <c r="AKA12" s="10"/>
      <c r="AKB12" s="10"/>
      <c r="AKC12" s="10"/>
      <c r="AKD12" s="10"/>
      <c r="AKE12" s="10"/>
      <c r="AKF12" s="10"/>
      <c r="AKG12" s="10"/>
      <c r="AKH12" s="10"/>
      <c r="AKI12" s="10"/>
      <c r="AKJ12" s="10"/>
      <c r="AKK12" s="10"/>
      <c r="AKL12" s="10"/>
      <c r="AKM12" s="10"/>
      <c r="AKN12" s="10"/>
      <c r="AKO12" s="10"/>
      <c r="AKP12" s="10"/>
      <c r="AKQ12" s="10"/>
      <c r="AKR12" s="10"/>
      <c r="AKS12" s="10"/>
      <c r="AKT12" s="10"/>
      <c r="AKU12" s="10"/>
      <c r="AKV12" s="10"/>
      <c r="AKW12" s="10"/>
      <c r="AKX12" s="10"/>
      <c r="AKY12" s="10"/>
      <c r="AKZ12" s="10"/>
      <c r="ALA12" s="10"/>
      <c r="ALB12" s="10"/>
      <c r="ALC12" s="10"/>
      <c r="ALD12" s="10"/>
      <c r="ALE12" s="10"/>
      <c r="ALF12" s="10"/>
      <c r="ALG12" s="10"/>
      <c r="ALH12" s="10"/>
      <c r="ALI12" s="10"/>
      <c r="ALJ12" s="10"/>
      <c r="ALK12" s="10"/>
      <c r="ALL12" s="10"/>
      <c r="ALM12" s="10"/>
      <c r="ALN12" s="10"/>
      <c r="ALO12" s="10"/>
      <c r="ALP12" s="10"/>
      <c r="ALQ12" s="10"/>
      <c r="ALR12" s="10"/>
      <c r="ALS12" s="10"/>
      <c r="ALT12" s="10"/>
      <c r="ALU12" s="10"/>
      <c r="ALV12" s="10"/>
      <c r="ALW12" s="10"/>
      <c r="ALX12" s="10"/>
      <c r="ALY12" s="10"/>
      <c r="ALZ12" s="10"/>
      <c r="AMA12" s="10"/>
      <c r="AMB12" s="10"/>
      <c r="AMC12" s="10"/>
      <c r="AMD12" s="10"/>
      <c r="AME12" s="10"/>
      <c r="AMF12" s="10"/>
      <c r="AMG12" s="10"/>
      <c r="AMH12" s="10"/>
      <c r="AMI12" s="10"/>
      <c r="AMJ12" s="10"/>
      <c r="AMK12" s="10"/>
    </row>
    <row r="13" spans="1:1025" ht="14" x14ac:dyDescent="0.15">
      <c r="A13" s="5">
        <v>111</v>
      </c>
      <c r="B13" s="1" t="s">
        <v>11</v>
      </c>
      <c r="C13" s="1" t="s">
        <v>16</v>
      </c>
      <c r="D13" s="1">
        <v>53546</v>
      </c>
      <c r="E13" s="1">
        <v>53589</v>
      </c>
      <c r="F13" s="1">
        <f t="shared" si="0"/>
        <v>10.32</v>
      </c>
      <c r="H13" s="1">
        <f>(62660-E13)*0.24</f>
        <v>2177.04</v>
      </c>
      <c r="I13" s="6" t="s">
        <v>30</v>
      </c>
      <c r="J13" s="1" t="s">
        <v>14</v>
      </c>
    </row>
    <row r="14" spans="1:1025" s="7" customFormat="1" ht="14" x14ac:dyDescent="0.15">
      <c r="A14" s="7">
        <v>200</v>
      </c>
      <c r="B14" s="7" t="s">
        <v>11</v>
      </c>
      <c r="C14" s="7" t="s">
        <v>12</v>
      </c>
      <c r="D14" s="7">
        <v>30674</v>
      </c>
      <c r="E14" s="7">
        <v>30675</v>
      </c>
      <c r="F14" s="7">
        <v>0.24</v>
      </c>
      <c r="G14" s="7">
        <v>0.24</v>
      </c>
      <c r="I14" s="8" t="s">
        <v>31</v>
      </c>
      <c r="J14" s="7" t="s">
        <v>32</v>
      </c>
      <c r="K14" s="7">
        <v>62620</v>
      </c>
      <c r="L14" s="7" t="s">
        <v>15</v>
      </c>
    </row>
    <row r="15" spans="1:1025" ht="14" x14ac:dyDescent="0.15">
      <c r="A15" s="5">
        <v>201</v>
      </c>
      <c r="B15" s="1" t="s">
        <v>11</v>
      </c>
      <c r="C15" s="1" t="s">
        <v>16</v>
      </c>
      <c r="D15" s="1">
        <v>30675</v>
      </c>
      <c r="E15" s="1">
        <v>30684</v>
      </c>
      <c r="F15" s="1">
        <v>2.16</v>
      </c>
      <c r="H15" s="1">
        <f>(D16-E15-1)*0.24</f>
        <v>797.28</v>
      </c>
      <c r="I15" s="6" t="s">
        <v>33</v>
      </c>
      <c r="J15" s="1" t="s">
        <v>32</v>
      </c>
      <c r="K15" s="1">
        <f>K14*0.24/1000</f>
        <v>15.028799999999999</v>
      </c>
      <c r="L15" s="1" t="s">
        <v>18</v>
      </c>
    </row>
    <row r="16" spans="1:1025" ht="14" x14ac:dyDescent="0.15">
      <c r="A16" s="5">
        <v>202</v>
      </c>
      <c r="B16" s="1" t="s">
        <v>19</v>
      </c>
      <c r="C16" s="1" t="s">
        <v>12</v>
      </c>
      <c r="D16" s="1">
        <v>34007</v>
      </c>
      <c r="E16" s="1">
        <v>34033</v>
      </c>
      <c r="F16" s="1">
        <v>6.24</v>
      </c>
      <c r="G16" s="1">
        <v>3.36</v>
      </c>
      <c r="I16" s="6" t="s">
        <v>34</v>
      </c>
      <c r="J16" s="1" t="s">
        <v>32</v>
      </c>
    </row>
    <row r="17" spans="1:12" ht="14" x14ac:dyDescent="0.15">
      <c r="A17" s="5">
        <v>203</v>
      </c>
      <c r="B17" s="1" t="s">
        <v>19</v>
      </c>
      <c r="C17" s="1" t="s">
        <v>16</v>
      </c>
      <c r="D17" s="1">
        <v>34046</v>
      </c>
      <c r="E17" s="1">
        <v>34064</v>
      </c>
      <c r="F17" s="1">
        <v>4.32</v>
      </c>
      <c r="H17" s="1">
        <f>(D18-E17-1)*0.24</f>
        <v>294</v>
      </c>
      <c r="I17" s="6" t="s">
        <v>35</v>
      </c>
      <c r="J17" s="1" t="s">
        <v>32</v>
      </c>
    </row>
    <row r="18" spans="1:12" ht="14" x14ac:dyDescent="0.15">
      <c r="A18" s="5">
        <v>204</v>
      </c>
      <c r="B18" s="1" t="s">
        <v>19</v>
      </c>
      <c r="C18" s="1" t="s">
        <v>12</v>
      </c>
      <c r="D18" s="1">
        <v>35290</v>
      </c>
      <c r="E18" s="1">
        <v>35294</v>
      </c>
      <c r="F18" s="1">
        <v>0.96</v>
      </c>
      <c r="G18" s="1">
        <v>1.92</v>
      </c>
      <c r="I18" s="6" t="s">
        <v>36</v>
      </c>
      <c r="J18" s="1" t="s">
        <v>32</v>
      </c>
    </row>
    <row r="19" spans="1:12" ht="14" x14ac:dyDescent="0.15">
      <c r="A19" s="5">
        <v>205</v>
      </c>
      <c r="B19" s="1" t="s">
        <v>19</v>
      </c>
      <c r="C19" s="1" t="s">
        <v>16</v>
      </c>
      <c r="D19" s="1">
        <v>35301</v>
      </c>
      <c r="E19" s="1">
        <v>35304</v>
      </c>
      <c r="F19" s="1">
        <v>0.72</v>
      </c>
      <c r="H19" s="1">
        <f>(D20-E19-1)*0.24</f>
        <v>408.96</v>
      </c>
      <c r="I19" s="6" t="s">
        <v>37</v>
      </c>
      <c r="J19" s="1" t="s">
        <v>32</v>
      </c>
    </row>
    <row r="20" spans="1:12" ht="14" x14ac:dyDescent="0.15">
      <c r="A20" s="5">
        <v>206</v>
      </c>
      <c r="B20" s="1" t="s">
        <v>38</v>
      </c>
      <c r="C20" s="1" t="s">
        <v>12</v>
      </c>
      <c r="D20" s="1">
        <v>37009</v>
      </c>
      <c r="E20" s="1">
        <v>37012</v>
      </c>
      <c r="F20" s="1">
        <v>0.72</v>
      </c>
      <c r="G20" s="1">
        <v>0.48</v>
      </c>
      <c r="I20" s="6" t="s">
        <v>39</v>
      </c>
      <c r="J20" s="1" t="s">
        <v>32</v>
      </c>
    </row>
    <row r="21" spans="1:12" ht="14" x14ac:dyDescent="0.15">
      <c r="A21" s="5">
        <v>207</v>
      </c>
      <c r="B21" s="1" t="s">
        <v>38</v>
      </c>
      <c r="C21" s="1" t="s">
        <v>16</v>
      </c>
      <c r="D21" s="1">
        <v>37013</v>
      </c>
      <c r="E21" s="1">
        <v>37016</v>
      </c>
      <c r="F21" s="1">
        <v>0.72</v>
      </c>
      <c r="H21" s="1">
        <f>(D22-E21-1)*0.24</f>
        <v>2755.2</v>
      </c>
      <c r="I21" s="6" t="s">
        <v>40</v>
      </c>
      <c r="J21" s="1" t="s">
        <v>32</v>
      </c>
    </row>
    <row r="22" spans="1:12" ht="14" x14ac:dyDescent="0.15">
      <c r="A22" s="5">
        <v>208</v>
      </c>
      <c r="B22" s="1" t="s">
        <v>41</v>
      </c>
      <c r="C22" s="1" t="s">
        <v>12</v>
      </c>
      <c r="D22" s="1">
        <v>48497</v>
      </c>
      <c r="E22" s="1">
        <v>48505</v>
      </c>
      <c r="F22" s="1">
        <v>1.92</v>
      </c>
      <c r="G22" s="1">
        <v>10.08</v>
      </c>
      <c r="I22" s="6" t="s">
        <v>42</v>
      </c>
      <c r="J22" s="1" t="s">
        <v>32</v>
      </c>
    </row>
    <row r="23" spans="1:12" ht="14" x14ac:dyDescent="0.15">
      <c r="A23" s="5">
        <v>209</v>
      </c>
      <c r="B23" s="1" t="s">
        <v>41</v>
      </c>
      <c r="C23" s="1" t="s">
        <v>16</v>
      </c>
      <c r="D23" s="1">
        <v>48546</v>
      </c>
      <c r="E23" s="1">
        <v>48554</v>
      </c>
      <c r="F23" s="1">
        <v>1.92</v>
      </c>
      <c r="H23" s="1">
        <f>(62620-E23)*0.24</f>
        <v>3375.8399999999997</v>
      </c>
      <c r="I23" s="6" t="s">
        <v>43</v>
      </c>
      <c r="J23" s="1" t="s">
        <v>32</v>
      </c>
    </row>
    <row r="24" spans="1:12" s="13" customFormat="1" ht="14" x14ac:dyDescent="0.15">
      <c r="A24" s="13">
        <v>300</v>
      </c>
      <c r="B24" s="13" t="s">
        <v>22</v>
      </c>
      <c r="C24" s="13" t="s">
        <v>12</v>
      </c>
      <c r="D24" s="13">
        <v>2321</v>
      </c>
      <c r="E24" s="13">
        <v>2441</v>
      </c>
      <c r="F24" s="13">
        <f t="shared" ref="F24:F136" si="1">(E24-D24)*0.24</f>
        <v>28.799999999999997</v>
      </c>
      <c r="G24" s="13">
        <f>(D25-E24+1)*0.24</f>
        <v>1061.04</v>
      </c>
      <c r="I24" s="14" t="s">
        <v>44</v>
      </c>
      <c r="J24" s="13" t="s">
        <v>45</v>
      </c>
      <c r="K24" s="13">
        <v>62559</v>
      </c>
      <c r="L24" s="13" t="s">
        <v>15</v>
      </c>
    </row>
    <row r="25" spans="1:12" ht="14" x14ac:dyDescent="0.15">
      <c r="A25" s="5">
        <v>301</v>
      </c>
      <c r="B25" s="1" t="s">
        <v>22</v>
      </c>
      <c r="C25" s="1" t="s">
        <v>16</v>
      </c>
      <c r="D25" s="1">
        <v>6861</v>
      </c>
      <c r="E25" s="1">
        <v>6881</v>
      </c>
      <c r="F25" s="1">
        <f t="shared" si="1"/>
        <v>4.8</v>
      </c>
      <c r="H25" s="1">
        <f>(D26-E25-1)*0.24</f>
        <v>10393.199999999999</v>
      </c>
      <c r="I25" s="6" t="s">
        <v>46</v>
      </c>
      <c r="J25" s="1" t="s">
        <v>45</v>
      </c>
      <c r="K25" s="1">
        <f>K24*0.24/1000</f>
        <v>15.01416</v>
      </c>
      <c r="L25" s="1" t="s">
        <v>18</v>
      </c>
    </row>
    <row r="26" spans="1:12" ht="14" x14ac:dyDescent="0.15">
      <c r="A26" s="5">
        <v>302</v>
      </c>
      <c r="B26" s="1" t="s">
        <v>47</v>
      </c>
      <c r="C26" s="1" t="s">
        <v>12</v>
      </c>
      <c r="D26" s="1">
        <v>50187</v>
      </c>
      <c r="E26" s="1">
        <v>50189</v>
      </c>
      <c r="F26" s="1">
        <f t="shared" si="1"/>
        <v>0.48</v>
      </c>
      <c r="G26" s="1">
        <f>(D27-E26+1)*0.24</f>
        <v>0.48</v>
      </c>
      <c r="I26" s="6" t="s">
        <v>48</v>
      </c>
      <c r="J26" s="1" t="s">
        <v>45</v>
      </c>
    </row>
    <row r="27" spans="1:12" ht="14" x14ac:dyDescent="0.15">
      <c r="A27" s="5">
        <v>303</v>
      </c>
      <c r="B27" s="1" t="s">
        <v>47</v>
      </c>
      <c r="C27" s="1" t="s">
        <v>16</v>
      </c>
      <c r="D27" s="1">
        <v>50190</v>
      </c>
      <c r="E27" s="1">
        <v>50191</v>
      </c>
      <c r="F27" s="1">
        <f t="shared" si="1"/>
        <v>0.24</v>
      </c>
      <c r="H27" s="1">
        <f>(D28-E27-1)*0.24</f>
        <v>62.4</v>
      </c>
      <c r="I27" s="6" t="s">
        <v>49</v>
      </c>
      <c r="J27" s="5" t="s">
        <v>45</v>
      </c>
      <c r="K27" s="5"/>
      <c r="L27" s="5"/>
    </row>
    <row r="28" spans="1:12" ht="14" x14ac:dyDescent="0.15">
      <c r="A28" s="5">
        <v>304</v>
      </c>
      <c r="B28" s="1" t="s">
        <v>50</v>
      </c>
      <c r="C28" s="1" t="s">
        <v>12</v>
      </c>
      <c r="D28" s="1">
        <v>50452</v>
      </c>
      <c r="E28" s="1">
        <v>50471</v>
      </c>
      <c r="F28" s="1">
        <f t="shared" si="1"/>
        <v>4.5599999999999996</v>
      </c>
      <c r="G28" s="1">
        <f>(D29-E28+1)*0.24</f>
        <v>0.48</v>
      </c>
      <c r="I28" s="6" t="s">
        <v>51</v>
      </c>
      <c r="J28" s="5" t="s">
        <v>45</v>
      </c>
      <c r="K28" s="5"/>
      <c r="L28" s="5"/>
    </row>
    <row r="29" spans="1:12" ht="14" x14ac:dyDescent="0.15">
      <c r="A29" s="5">
        <v>305</v>
      </c>
      <c r="B29" s="1" t="s">
        <v>50</v>
      </c>
      <c r="C29" s="1" t="s">
        <v>16</v>
      </c>
      <c r="D29" s="1">
        <v>50472</v>
      </c>
      <c r="E29" s="1">
        <v>50501</v>
      </c>
      <c r="F29" s="1">
        <f t="shared" si="1"/>
        <v>6.96</v>
      </c>
      <c r="H29" s="1">
        <f>(D30-E29-1)*0.24</f>
        <v>89.52</v>
      </c>
      <c r="I29" s="6" t="s">
        <v>52</v>
      </c>
      <c r="J29" s="5" t="s">
        <v>45</v>
      </c>
      <c r="K29" s="5"/>
      <c r="L29" s="5"/>
    </row>
    <row r="30" spans="1:12" ht="14" x14ac:dyDescent="0.15">
      <c r="A30" s="5">
        <v>306</v>
      </c>
      <c r="B30" s="1" t="s">
        <v>53</v>
      </c>
      <c r="C30" s="1" t="s">
        <v>12</v>
      </c>
      <c r="D30" s="1">
        <v>50875</v>
      </c>
      <c r="E30" s="1">
        <v>50885</v>
      </c>
      <c r="F30" s="1">
        <f t="shared" si="1"/>
        <v>2.4</v>
      </c>
      <c r="G30" s="1">
        <f>(D31-E30+1)*0.24</f>
        <v>3.5999999999999996</v>
      </c>
      <c r="I30" s="6" t="s">
        <v>54</v>
      </c>
      <c r="J30" s="5" t="s">
        <v>45</v>
      </c>
      <c r="K30" s="5"/>
      <c r="L30" s="5"/>
    </row>
    <row r="31" spans="1:12" ht="14" x14ac:dyDescent="0.15">
      <c r="A31" s="5">
        <v>307</v>
      </c>
      <c r="B31" s="1" t="s">
        <v>53</v>
      </c>
      <c r="C31" s="1" t="s">
        <v>16</v>
      </c>
      <c r="D31" s="1">
        <v>50899</v>
      </c>
      <c r="E31" s="1">
        <v>50899</v>
      </c>
      <c r="F31" s="1">
        <f t="shared" si="1"/>
        <v>0</v>
      </c>
      <c r="H31" s="1">
        <f>(D32-E31-1)*0.24</f>
        <v>291.59999999999997</v>
      </c>
      <c r="I31" s="6" t="s">
        <v>55</v>
      </c>
      <c r="J31" s="5" t="s">
        <v>45</v>
      </c>
      <c r="K31" s="5"/>
      <c r="L31" s="5"/>
    </row>
    <row r="32" spans="1:12" ht="14" x14ac:dyDescent="0.15">
      <c r="A32" s="5">
        <v>308</v>
      </c>
      <c r="B32" s="1" t="s">
        <v>11</v>
      </c>
      <c r="C32" s="1" t="s">
        <v>12</v>
      </c>
      <c r="D32" s="1">
        <v>52115</v>
      </c>
      <c r="E32" s="1">
        <v>52152</v>
      </c>
      <c r="F32" s="1">
        <f t="shared" si="1"/>
        <v>8.879999999999999</v>
      </c>
      <c r="G32" s="1">
        <f>(D33-E32+1)*0.24</f>
        <v>2.4</v>
      </c>
      <c r="I32" s="6" t="s">
        <v>56</v>
      </c>
      <c r="J32" s="5" t="s">
        <v>45</v>
      </c>
      <c r="K32" s="5"/>
      <c r="L32" s="5"/>
    </row>
    <row r="33" spans="1:1025" ht="14" x14ac:dyDescent="0.15">
      <c r="A33" s="5">
        <v>309</v>
      </c>
      <c r="B33" s="1" t="s">
        <v>11</v>
      </c>
      <c r="C33" s="1" t="s">
        <v>16</v>
      </c>
      <c r="D33" s="1">
        <v>52161</v>
      </c>
      <c r="E33" s="1">
        <v>52164</v>
      </c>
      <c r="F33" s="1">
        <f t="shared" si="1"/>
        <v>0.72</v>
      </c>
      <c r="H33" s="1">
        <f>(D34-E33-1)*0.24</f>
        <v>50.879999999999995</v>
      </c>
      <c r="I33" s="6" t="s">
        <v>57</v>
      </c>
      <c r="J33" s="5" t="s">
        <v>45</v>
      </c>
      <c r="K33" s="5"/>
      <c r="L33" s="5"/>
    </row>
    <row r="34" spans="1:1025" ht="14" x14ac:dyDescent="0.15">
      <c r="A34" s="5">
        <v>310</v>
      </c>
      <c r="B34" s="1" t="s">
        <v>22</v>
      </c>
      <c r="C34" s="1" t="s">
        <v>12</v>
      </c>
      <c r="D34" s="1">
        <v>52377</v>
      </c>
      <c r="E34" s="1">
        <v>52406</v>
      </c>
      <c r="F34" s="1">
        <f t="shared" si="1"/>
        <v>6.96</v>
      </c>
      <c r="G34" s="1">
        <f>(D35-E34+1)*0.24</f>
        <v>3.12</v>
      </c>
      <c r="I34" s="6" t="s">
        <v>58</v>
      </c>
      <c r="J34" s="5" t="s">
        <v>45</v>
      </c>
      <c r="K34" s="5"/>
      <c r="L34" s="5"/>
    </row>
    <row r="35" spans="1:1025" ht="14" x14ac:dyDescent="0.15">
      <c r="A35" s="5">
        <v>311</v>
      </c>
      <c r="B35" s="1" t="s">
        <v>22</v>
      </c>
      <c r="C35" s="1" t="s">
        <v>16</v>
      </c>
      <c r="D35" s="1">
        <v>52418</v>
      </c>
      <c r="E35" s="1">
        <v>52418</v>
      </c>
      <c r="F35" s="1">
        <f t="shared" si="1"/>
        <v>0</v>
      </c>
      <c r="H35" s="1">
        <f>(D36-E35-1)*0.24</f>
        <v>774.72</v>
      </c>
      <c r="I35" s="6" t="s">
        <v>59</v>
      </c>
      <c r="J35" s="5" t="s">
        <v>45</v>
      </c>
      <c r="K35" s="5"/>
      <c r="L35" s="5"/>
    </row>
    <row r="36" spans="1:1025" ht="14" x14ac:dyDescent="0.15">
      <c r="A36" s="5">
        <v>312</v>
      </c>
      <c r="B36" s="1" t="s">
        <v>53</v>
      </c>
      <c r="C36" s="1" t="s">
        <v>12</v>
      </c>
      <c r="D36" s="1">
        <v>55647</v>
      </c>
      <c r="E36" s="1">
        <v>55647</v>
      </c>
      <c r="F36" s="1">
        <f t="shared" si="1"/>
        <v>0</v>
      </c>
      <c r="G36" s="1">
        <f>(D37-E36+1)*0.24</f>
        <v>3.84</v>
      </c>
      <c r="I36" s="6" t="s">
        <v>60</v>
      </c>
      <c r="J36" s="5" t="s">
        <v>45</v>
      </c>
      <c r="K36" s="5"/>
      <c r="L36" s="5"/>
    </row>
    <row r="37" spans="1:1025" ht="14" x14ac:dyDescent="0.15">
      <c r="A37" s="5">
        <v>313</v>
      </c>
      <c r="B37" s="1" t="s">
        <v>53</v>
      </c>
      <c r="C37" s="1" t="s">
        <v>16</v>
      </c>
      <c r="D37" s="1">
        <v>55662</v>
      </c>
      <c r="E37" s="1">
        <v>55664</v>
      </c>
      <c r="F37" s="1">
        <f t="shared" si="1"/>
        <v>0.48</v>
      </c>
      <c r="H37" s="1">
        <f>(D38-E37-1)*0.24</f>
        <v>453.35999999999996</v>
      </c>
      <c r="I37" s="6" t="s">
        <v>61</v>
      </c>
      <c r="J37" s="5" t="s">
        <v>45</v>
      </c>
      <c r="K37" s="5"/>
      <c r="L37" s="5"/>
    </row>
    <row r="38" spans="1:1025" s="12" customFormat="1" ht="14" x14ac:dyDescent="0.15">
      <c r="A38" s="9">
        <v>314</v>
      </c>
      <c r="B38" s="10" t="s">
        <v>47</v>
      </c>
      <c r="C38" s="10" t="s">
        <v>12</v>
      </c>
      <c r="D38" s="10">
        <v>57554</v>
      </c>
      <c r="E38" s="10">
        <v>57584</v>
      </c>
      <c r="F38" s="10">
        <f t="shared" si="1"/>
        <v>7.1999999999999993</v>
      </c>
      <c r="G38" s="10">
        <f>(D39-E38+1)*0.24</f>
        <v>208.56</v>
      </c>
      <c r="H38" s="10"/>
      <c r="I38" s="11" t="s">
        <v>62</v>
      </c>
      <c r="J38" s="9" t="s">
        <v>45</v>
      </c>
      <c r="K38" s="9"/>
      <c r="L38" s="9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  <c r="PJ38" s="10"/>
      <c r="PK38" s="10"/>
      <c r="PL38" s="10"/>
      <c r="PM38" s="10"/>
      <c r="PN38" s="10"/>
      <c r="PO38" s="10"/>
      <c r="PP38" s="10"/>
      <c r="PQ38" s="10"/>
      <c r="PR38" s="10"/>
      <c r="PS38" s="10"/>
      <c r="PT38" s="10"/>
      <c r="PU38" s="10"/>
      <c r="PV38" s="10"/>
      <c r="PW38" s="10"/>
      <c r="PX38" s="10"/>
      <c r="PY38" s="10"/>
      <c r="PZ38" s="10"/>
      <c r="QA38" s="10"/>
      <c r="QB38" s="10"/>
      <c r="QC38" s="10"/>
      <c r="QD38" s="10"/>
      <c r="QE38" s="10"/>
      <c r="QF38" s="10"/>
      <c r="QG38" s="10"/>
      <c r="QH38" s="10"/>
      <c r="QI38" s="10"/>
      <c r="QJ38" s="10"/>
      <c r="QK38" s="10"/>
      <c r="QL38" s="10"/>
      <c r="QM38" s="10"/>
      <c r="QN38" s="10"/>
      <c r="QO38" s="10"/>
      <c r="QP38" s="10"/>
      <c r="QQ38" s="10"/>
      <c r="QR38" s="10"/>
      <c r="QS38" s="10"/>
      <c r="QT38" s="10"/>
      <c r="QU38" s="10"/>
      <c r="QV38" s="10"/>
      <c r="QW38" s="10"/>
      <c r="QX38" s="10"/>
      <c r="QY38" s="10"/>
      <c r="QZ38" s="10"/>
      <c r="RA38" s="10"/>
      <c r="RB38" s="10"/>
      <c r="RC38" s="10"/>
      <c r="RD38" s="10"/>
      <c r="RE38" s="10"/>
      <c r="RF38" s="10"/>
      <c r="RG38" s="10"/>
      <c r="RH38" s="10"/>
      <c r="RI38" s="10"/>
      <c r="RJ38" s="10"/>
      <c r="RK38" s="10"/>
      <c r="RL38" s="10"/>
      <c r="RM38" s="10"/>
      <c r="RN38" s="10"/>
      <c r="RO38" s="10"/>
      <c r="RP38" s="10"/>
      <c r="RQ38" s="10"/>
      <c r="RR38" s="10"/>
      <c r="RS38" s="10"/>
      <c r="RT38" s="10"/>
      <c r="RU38" s="10"/>
      <c r="RV38" s="10"/>
      <c r="RW38" s="10"/>
      <c r="RX38" s="10"/>
      <c r="RY38" s="10"/>
      <c r="RZ38" s="10"/>
      <c r="SA38" s="10"/>
      <c r="SB38" s="10"/>
      <c r="SC38" s="10"/>
      <c r="SD38" s="10"/>
      <c r="SE38" s="10"/>
      <c r="SF38" s="10"/>
      <c r="SG38" s="10"/>
      <c r="SH38" s="10"/>
      <c r="SI38" s="10"/>
      <c r="SJ38" s="10"/>
      <c r="SK38" s="10"/>
      <c r="SL38" s="10"/>
      <c r="SM38" s="10"/>
      <c r="SN38" s="10"/>
      <c r="SO38" s="10"/>
      <c r="SP38" s="10"/>
      <c r="SQ38" s="10"/>
      <c r="SR38" s="10"/>
      <c r="SS38" s="10"/>
      <c r="ST38" s="10"/>
      <c r="SU38" s="10"/>
      <c r="SV38" s="10"/>
      <c r="SW38" s="10"/>
      <c r="SX38" s="10"/>
      <c r="SY38" s="10"/>
      <c r="SZ38" s="10"/>
      <c r="TA38" s="10"/>
      <c r="TB38" s="10"/>
      <c r="TC38" s="10"/>
      <c r="TD38" s="10"/>
      <c r="TE38" s="10"/>
      <c r="TF38" s="10"/>
      <c r="TG38" s="10"/>
      <c r="TH38" s="10"/>
      <c r="TI38" s="10"/>
      <c r="TJ38" s="10"/>
      <c r="TK38" s="10"/>
      <c r="TL38" s="10"/>
      <c r="TM38" s="10"/>
      <c r="TN38" s="10"/>
      <c r="TO38" s="10"/>
      <c r="TP38" s="10"/>
      <c r="TQ38" s="10"/>
      <c r="TR38" s="10"/>
      <c r="TS38" s="10"/>
      <c r="TT38" s="10"/>
      <c r="TU38" s="10"/>
      <c r="TV38" s="10"/>
      <c r="TW38" s="10"/>
      <c r="TX38" s="10"/>
      <c r="TY38" s="10"/>
      <c r="TZ38" s="10"/>
      <c r="UA38" s="10"/>
      <c r="UB38" s="10"/>
      <c r="UC38" s="10"/>
      <c r="UD38" s="10"/>
      <c r="UE38" s="10"/>
      <c r="UF38" s="10"/>
      <c r="UG38" s="10"/>
      <c r="UH38" s="10"/>
      <c r="UI38" s="10"/>
      <c r="UJ38" s="10"/>
      <c r="UK38" s="10"/>
      <c r="UL38" s="10"/>
      <c r="UM38" s="10"/>
      <c r="UN38" s="10"/>
      <c r="UO38" s="10"/>
      <c r="UP38" s="10"/>
      <c r="UQ38" s="10"/>
      <c r="UR38" s="10"/>
      <c r="US38" s="10"/>
      <c r="UT38" s="10"/>
      <c r="UU38" s="10"/>
      <c r="UV38" s="10"/>
      <c r="UW38" s="10"/>
      <c r="UX38" s="10"/>
      <c r="UY38" s="10"/>
      <c r="UZ38" s="10"/>
      <c r="VA38" s="10"/>
      <c r="VB38" s="10"/>
      <c r="VC38" s="10"/>
      <c r="VD38" s="10"/>
      <c r="VE38" s="10"/>
      <c r="VF38" s="10"/>
      <c r="VG38" s="10"/>
      <c r="VH38" s="10"/>
      <c r="VI38" s="10"/>
      <c r="VJ38" s="10"/>
      <c r="VK38" s="10"/>
      <c r="VL38" s="10"/>
      <c r="VM38" s="10"/>
      <c r="VN38" s="10"/>
      <c r="VO38" s="10"/>
      <c r="VP38" s="10"/>
      <c r="VQ38" s="10"/>
      <c r="VR38" s="10"/>
      <c r="VS38" s="10"/>
      <c r="VT38" s="10"/>
      <c r="VU38" s="10"/>
      <c r="VV38" s="10"/>
      <c r="VW38" s="10"/>
      <c r="VX38" s="10"/>
      <c r="VY38" s="10"/>
      <c r="VZ38" s="10"/>
      <c r="WA38" s="10"/>
      <c r="WB38" s="10"/>
      <c r="WC38" s="10"/>
      <c r="WD38" s="10"/>
      <c r="WE38" s="10"/>
      <c r="WF38" s="10"/>
      <c r="WG38" s="10"/>
      <c r="WH38" s="10"/>
      <c r="WI38" s="10"/>
      <c r="WJ38" s="10"/>
      <c r="WK38" s="10"/>
      <c r="WL38" s="10"/>
      <c r="WM38" s="10"/>
      <c r="WN38" s="10"/>
      <c r="WO38" s="10"/>
      <c r="WP38" s="10"/>
      <c r="WQ38" s="10"/>
      <c r="WR38" s="10"/>
      <c r="WS38" s="10"/>
      <c r="WT38" s="10"/>
      <c r="WU38" s="10"/>
      <c r="WV38" s="10"/>
      <c r="WW38" s="10"/>
      <c r="WX38" s="10"/>
      <c r="WY38" s="10"/>
      <c r="WZ38" s="10"/>
      <c r="XA38" s="10"/>
      <c r="XB38" s="10"/>
      <c r="XC38" s="10"/>
      <c r="XD38" s="10"/>
      <c r="XE38" s="10"/>
      <c r="XF38" s="10"/>
      <c r="XG38" s="10"/>
      <c r="XH38" s="10"/>
      <c r="XI38" s="10"/>
      <c r="XJ38" s="10"/>
      <c r="XK38" s="10"/>
      <c r="XL38" s="10"/>
      <c r="XM38" s="10"/>
      <c r="XN38" s="10"/>
      <c r="XO38" s="10"/>
      <c r="XP38" s="10"/>
      <c r="XQ38" s="10"/>
      <c r="XR38" s="10"/>
      <c r="XS38" s="10"/>
      <c r="XT38" s="10"/>
      <c r="XU38" s="10"/>
      <c r="XV38" s="10"/>
      <c r="XW38" s="10"/>
      <c r="XX38" s="10"/>
      <c r="XY38" s="10"/>
      <c r="XZ38" s="10"/>
      <c r="YA38" s="10"/>
      <c r="YB38" s="10"/>
      <c r="YC38" s="10"/>
      <c r="YD38" s="10"/>
      <c r="YE38" s="10"/>
      <c r="YF38" s="10"/>
      <c r="YG38" s="10"/>
      <c r="YH38" s="10"/>
      <c r="YI38" s="10"/>
      <c r="YJ38" s="10"/>
      <c r="YK38" s="10"/>
      <c r="YL38" s="10"/>
      <c r="YM38" s="10"/>
      <c r="YN38" s="10"/>
      <c r="YO38" s="10"/>
      <c r="YP38" s="10"/>
      <c r="YQ38" s="10"/>
      <c r="YR38" s="10"/>
      <c r="YS38" s="10"/>
      <c r="YT38" s="10"/>
      <c r="YU38" s="10"/>
      <c r="YV38" s="10"/>
      <c r="YW38" s="10"/>
      <c r="YX38" s="10"/>
      <c r="YY38" s="10"/>
      <c r="YZ38" s="10"/>
      <c r="ZA38" s="10"/>
      <c r="ZB38" s="10"/>
      <c r="ZC38" s="10"/>
      <c r="ZD38" s="10"/>
      <c r="ZE38" s="10"/>
      <c r="ZF38" s="10"/>
      <c r="ZG38" s="10"/>
      <c r="ZH38" s="10"/>
      <c r="ZI38" s="10"/>
      <c r="ZJ38" s="10"/>
      <c r="ZK38" s="10"/>
      <c r="ZL38" s="10"/>
      <c r="ZM38" s="10"/>
      <c r="ZN38" s="10"/>
      <c r="ZO38" s="10"/>
      <c r="ZP38" s="10"/>
      <c r="ZQ38" s="10"/>
      <c r="ZR38" s="10"/>
      <c r="ZS38" s="10"/>
      <c r="ZT38" s="10"/>
      <c r="ZU38" s="10"/>
      <c r="ZV38" s="10"/>
      <c r="ZW38" s="10"/>
      <c r="ZX38" s="10"/>
      <c r="ZY38" s="10"/>
      <c r="ZZ38" s="10"/>
      <c r="AAA38" s="10"/>
      <c r="AAB38" s="10"/>
      <c r="AAC38" s="10"/>
      <c r="AAD38" s="10"/>
      <c r="AAE38" s="10"/>
      <c r="AAF38" s="10"/>
      <c r="AAG38" s="10"/>
      <c r="AAH38" s="10"/>
      <c r="AAI38" s="10"/>
      <c r="AAJ38" s="10"/>
      <c r="AAK38" s="10"/>
      <c r="AAL38" s="10"/>
      <c r="AAM38" s="10"/>
      <c r="AAN38" s="10"/>
      <c r="AAO38" s="10"/>
      <c r="AAP38" s="10"/>
      <c r="AAQ38" s="10"/>
      <c r="AAR38" s="10"/>
      <c r="AAS38" s="10"/>
      <c r="AAT38" s="10"/>
      <c r="AAU38" s="10"/>
      <c r="AAV38" s="10"/>
      <c r="AAW38" s="10"/>
      <c r="AAX38" s="10"/>
      <c r="AAY38" s="10"/>
      <c r="AAZ38" s="10"/>
      <c r="ABA38" s="10"/>
      <c r="ABB38" s="10"/>
      <c r="ABC38" s="10"/>
      <c r="ABD38" s="10"/>
      <c r="ABE38" s="10"/>
      <c r="ABF38" s="10"/>
      <c r="ABG38" s="10"/>
      <c r="ABH38" s="10"/>
      <c r="ABI38" s="10"/>
      <c r="ABJ38" s="10"/>
      <c r="ABK38" s="10"/>
      <c r="ABL38" s="10"/>
      <c r="ABM38" s="10"/>
      <c r="ABN38" s="10"/>
      <c r="ABO38" s="10"/>
      <c r="ABP38" s="10"/>
      <c r="ABQ38" s="10"/>
      <c r="ABR38" s="10"/>
      <c r="ABS38" s="10"/>
      <c r="ABT38" s="10"/>
      <c r="ABU38" s="10"/>
      <c r="ABV38" s="10"/>
      <c r="ABW38" s="10"/>
      <c r="ABX38" s="10"/>
      <c r="ABY38" s="10"/>
      <c r="ABZ38" s="10"/>
      <c r="ACA38" s="10"/>
      <c r="ACB38" s="10"/>
      <c r="ACC38" s="10"/>
      <c r="ACD38" s="10"/>
      <c r="ACE38" s="10"/>
      <c r="ACF38" s="10"/>
      <c r="ACG38" s="10"/>
      <c r="ACH38" s="10"/>
      <c r="ACI38" s="10"/>
      <c r="ACJ38" s="10"/>
      <c r="ACK38" s="10"/>
      <c r="ACL38" s="10"/>
      <c r="ACM38" s="10"/>
      <c r="ACN38" s="10"/>
      <c r="ACO38" s="10"/>
      <c r="ACP38" s="10"/>
      <c r="ACQ38" s="10"/>
      <c r="ACR38" s="10"/>
      <c r="ACS38" s="10"/>
      <c r="ACT38" s="10"/>
      <c r="ACU38" s="10"/>
      <c r="ACV38" s="10"/>
      <c r="ACW38" s="10"/>
      <c r="ACX38" s="10"/>
      <c r="ACY38" s="10"/>
      <c r="ACZ38" s="10"/>
      <c r="ADA38" s="10"/>
      <c r="ADB38" s="10"/>
      <c r="ADC38" s="10"/>
      <c r="ADD38" s="10"/>
      <c r="ADE38" s="10"/>
      <c r="ADF38" s="10"/>
      <c r="ADG38" s="10"/>
      <c r="ADH38" s="10"/>
      <c r="ADI38" s="10"/>
      <c r="ADJ38" s="10"/>
      <c r="ADK38" s="10"/>
      <c r="ADL38" s="10"/>
      <c r="ADM38" s="10"/>
      <c r="ADN38" s="10"/>
      <c r="ADO38" s="10"/>
      <c r="ADP38" s="10"/>
      <c r="ADQ38" s="10"/>
      <c r="ADR38" s="10"/>
      <c r="ADS38" s="10"/>
      <c r="ADT38" s="10"/>
      <c r="ADU38" s="10"/>
      <c r="ADV38" s="10"/>
      <c r="ADW38" s="10"/>
      <c r="ADX38" s="10"/>
      <c r="ADY38" s="10"/>
      <c r="ADZ38" s="10"/>
      <c r="AEA38" s="10"/>
      <c r="AEB38" s="10"/>
      <c r="AEC38" s="10"/>
      <c r="AED38" s="10"/>
      <c r="AEE38" s="10"/>
      <c r="AEF38" s="10"/>
      <c r="AEG38" s="10"/>
      <c r="AEH38" s="10"/>
      <c r="AEI38" s="10"/>
      <c r="AEJ38" s="10"/>
      <c r="AEK38" s="10"/>
      <c r="AEL38" s="10"/>
      <c r="AEM38" s="10"/>
      <c r="AEN38" s="10"/>
      <c r="AEO38" s="10"/>
      <c r="AEP38" s="10"/>
      <c r="AEQ38" s="10"/>
      <c r="AER38" s="10"/>
      <c r="AES38" s="10"/>
      <c r="AET38" s="10"/>
      <c r="AEU38" s="10"/>
      <c r="AEV38" s="10"/>
      <c r="AEW38" s="10"/>
      <c r="AEX38" s="10"/>
      <c r="AEY38" s="10"/>
      <c r="AEZ38" s="10"/>
      <c r="AFA38" s="10"/>
      <c r="AFB38" s="10"/>
      <c r="AFC38" s="10"/>
      <c r="AFD38" s="10"/>
      <c r="AFE38" s="10"/>
      <c r="AFF38" s="10"/>
      <c r="AFG38" s="10"/>
      <c r="AFH38" s="10"/>
      <c r="AFI38" s="10"/>
      <c r="AFJ38" s="10"/>
      <c r="AFK38" s="10"/>
      <c r="AFL38" s="10"/>
      <c r="AFM38" s="10"/>
      <c r="AFN38" s="10"/>
      <c r="AFO38" s="10"/>
      <c r="AFP38" s="10"/>
      <c r="AFQ38" s="10"/>
      <c r="AFR38" s="10"/>
      <c r="AFS38" s="10"/>
      <c r="AFT38" s="10"/>
      <c r="AFU38" s="10"/>
      <c r="AFV38" s="10"/>
      <c r="AFW38" s="10"/>
      <c r="AFX38" s="10"/>
      <c r="AFY38" s="10"/>
      <c r="AFZ38" s="10"/>
      <c r="AGA38" s="10"/>
      <c r="AGB38" s="10"/>
      <c r="AGC38" s="10"/>
      <c r="AGD38" s="10"/>
      <c r="AGE38" s="10"/>
      <c r="AGF38" s="10"/>
      <c r="AGG38" s="10"/>
      <c r="AGH38" s="10"/>
      <c r="AGI38" s="10"/>
      <c r="AGJ38" s="10"/>
      <c r="AGK38" s="10"/>
      <c r="AGL38" s="10"/>
      <c r="AGM38" s="10"/>
      <c r="AGN38" s="10"/>
      <c r="AGO38" s="10"/>
      <c r="AGP38" s="10"/>
      <c r="AGQ38" s="10"/>
      <c r="AGR38" s="10"/>
      <c r="AGS38" s="10"/>
      <c r="AGT38" s="10"/>
      <c r="AGU38" s="10"/>
      <c r="AGV38" s="10"/>
      <c r="AGW38" s="10"/>
      <c r="AGX38" s="10"/>
      <c r="AGY38" s="10"/>
      <c r="AGZ38" s="10"/>
      <c r="AHA38" s="10"/>
      <c r="AHB38" s="10"/>
      <c r="AHC38" s="10"/>
      <c r="AHD38" s="10"/>
      <c r="AHE38" s="10"/>
      <c r="AHF38" s="10"/>
      <c r="AHG38" s="10"/>
      <c r="AHH38" s="10"/>
      <c r="AHI38" s="10"/>
      <c r="AHJ38" s="10"/>
      <c r="AHK38" s="10"/>
      <c r="AHL38" s="10"/>
      <c r="AHM38" s="10"/>
      <c r="AHN38" s="10"/>
      <c r="AHO38" s="10"/>
      <c r="AHP38" s="10"/>
      <c r="AHQ38" s="10"/>
      <c r="AHR38" s="10"/>
      <c r="AHS38" s="10"/>
      <c r="AHT38" s="10"/>
      <c r="AHU38" s="10"/>
      <c r="AHV38" s="10"/>
      <c r="AHW38" s="10"/>
      <c r="AHX38" s="10"/>
      <c r="AHY38" s="10"/>
      <c r="AHZ38" s="10"/>
      <c r="AIA38" s="10"/>
      <c r="AIB38" s="10"/>
      <c r="AIC38" s="10"/>
      <c r="AID38" s="10"/>
      <c r="AIE38" s="10"/>
      <c r="AIF38" s="10"/>
      <c r="AIG38" s="10"/>
      <c r="AIH38" s="10"/>
      <c r="AII38" s="10"/>
      <c r="AIJ38" s="10"/>
      <c r="AIK38" s="10"/>
      <c r="AIL38" s="10"/>
      <c r="AIM38" s="10"/>
      <c r="AIN38" s="10"/>
      <c r="AIO38" s="10"/>
      <c r="AIP38" s="10"/>
      <c r="AIQ38" s="10"/>
      <c r="AIR38" s="10"/>
      <c r="AIS38" s="10"/>
      <c r="AIT38" s="10"/>
      <c r="AIU38" s="10"/>
      <c r="AIV38" s="10"/>
      <c r="AIW38" s="10"/>
      <c r="AIX38" s="10"/>
      <c r="AIY38" s="10"/>
      <c r="AIZ38" s="10"/>
      <c r="AJA38" s="10"/>
      <c r="AJB38" s="10"/>
      <c r="AJC38" s="10"/>
      <c r="AJD38" s="10"/>
      <c r="AJE38" s="10"/>
      <c r="AJF38" s="10"/>
      <c r="AJG38" s="10"/>
      <c r="AJH38" s="10"/>
      <c r="AJI38" s="10"/>
      <c r="AJJ38" s="10"/>
      <c r="AJK38" s="10"/>
      <c r="AJL38" s="10"/>
      <c r="AJM38" s="10"/>
      <c r="AJN38" s="10"/>
      <c r="AJO38" s="10"/>
      <c r="AJP38" s="10"/>
      <c r="AJQ38" s="10"/>
      <c r="AJR38" s="10"/>
      <c r="AJS38" s="10"/>
      <c r="AJT38" s="10"/>
      <c r="AJU38" s="10"/>
      <c r="AJV38" s="10"/>
      <c r="AJW38" s="10"/>
      <c r="AJX38" s="10"/>
      <c r="AJY38" s="10"/>
      <c r="AJZ38" s="10"/>
      <c r="AKA38" s="10"/>
      <c r="AKB38" s="10"/>
      <c r="AKC38" s="10"/>
      <c r="AKD38" s="10"/>
      <c r="AKE38" s="10"/>
      <c r="AKF38" s="10"/>
      <c r="AKG38" s="10"/>
      <c r="AKH38" s="10"/>
      <c r="AKI38" s="10"/>
      <c r="AKJ38" s="10"/>
      <c r="AKK38" s="10"/>
      <c r="AKL38" s="10"/>
      <c r="AKM38" s="10"/>
      <c r="AKN38" s="10"/>
      <c r="AKO38" s="10"/>
      <c r="AKP38" s="10"/>
      <c r="AKQ38" s="10"/>
      <c r="AKR38" s="10"/>
      <c r="AKS38" s="10"/>
      <c r="AKT38" s="10"/>
      <c r="AKU38" s="10"/>
      <c r="AKV38" s="10"/>
      <c r="AKW38" s="10"/>
      <c r="AKX38" s="10"/>
      <c r="AKY38" s="10"/>
      <c r="AKZ38" s="10"/>
      <c r="ALA38" s="10"/>
      <c r="ALB38" s="10"/>
      <c r="ALC38" s="10"/>
      <c r="ALD38" s="10"/>
      <c r="ALE38" s="10"/>
      <c r="ALF38" s="10"/>
      <c r="ALG38" s="10"/>
      <c r="ALH38" s="10"/>
      <c r="ALI38" s="10"/>
      <c r="ALJ38" s="10"/>
      <c r="ALK38" s="10"/>
      <c r="ALL38" s="10"/>
      <c r="ALM38" s="10"/>
      <c r="ALN38" s="10"/>
      <c r="ALO38" s="10"/>
      <c r="ALP38" s="10"/>
      <c r="ALQ38" s="10"/>
      <c r="ALR38" s="10"/>
      <c r="ALS38" s="10"/>
      <c r="ALT38" s="10"/>
      <c r="ALU38" s="10"/>
      <c r="ALV38" s="10"/>
      <c r="ALW38" s="10"/>
      <c r="ALX38" s="10"/>
      <c r="ALY38" s="10"/>
      <c r="ALZ38" s="10"/>
      <c r="AMA38" s="10"/>
      <c r="AMB38" s="10"/>
      <c r="AMC38" s="10"/>
      <c r="AMD38" s="10"/>
      <c r="AME38" s="10"/>
      <c r="AMF38" s="10"/>
      <c r="AMG38" s="10"/>
      <c r="AMH38" s="10"/>
      <c r="AMI38" s="10"/>
      <c r="AMJ38" s="10"/>
      <c r="AMK38" s="10"/>
    </row>
    <row r="39" spans="1:1025" ht="14" x14ac:dyDescent="0.15">
      <c r="A39" s="5">
        <v>315</v>
      </c>
      <c r="B39" s="1" t="s">
        <v>47</v>
      </c>
      <c r="C39" s="1" t="s">
        <v>16</v>
      </c>
      <c r="D39" s="1">
        <v>58452</v>
      </c>
      <c r="E39" s="1">
        <v>58460</v>
      </c>
      <c r="F39" s="1">
        <f t="shared" si="1"/>
        <v>1.92</v>
      </c>
      <c r="H39" s="1">
        <f>(D40-E39-1)*0.24</f>
        <v>221.28</v>
      </c>
      <c r="I39" s="6" t="s">
        <v>63</v>
      </c>
      <c r="J39" s="5" t="s">
        <v>45</v>
      </c>
      <c r="K39" s="5"/>
      <c r="L39" s="5"/>
    </row>
    <row r="40" spans="1:1025" ht="14" x14ac:dyDescent="0.15">
      <c r="A40" s="5">
        <v>316</v>
      </c>
      <c r="B40" s="1" t="s">
        <v>64</v>
      </c>
      <c r="C40" s="1" t="s">
        <v>12</v>
      </c>
      <c r="D40" s="1">
        <v>59383</v>
      </c>
      <c r="E40" s="1">
        <v>59394</v>
      </c>
      <c r="F40" s="1">
        <f t="shared" si="1"/>
        <v>2.6399999999999997</v>
      </c>
      <c r="G40" s="1">
        <f>(D41-E40+1)*0.24</f>
        <v>2.4</v>
      </c>
      <c r="I40" s="6" t="s">
        <v>65</v>
      </c>
      <c r="J40" s="5" t="s">
        <v>45</v>
      </c>
      <c r="K40" s="5"/>
      <c r="L40" s="5"/>
    </row>
    <row r="41" spans="1:1025" ht="14" x14ac:dyDescent="0.15">
      <c r="A41" s="5">
        <v>317</v>
      </c>
      <c r="B41" s="1" t="s">
        <v>64</v>
      </c>
      <c r="C41" s="1" t="s">
        <v>16</v>
      </c>
      <c r="D41" s="1">
        <v>59403</v>
      </c>
      <c r="E41" s="1">
        <v>59437</v>
      </c>
      <c r="F41" s="1">
        <f t="shared" si="1"/>
        <v>8.16</v>
      </c>
      <c r="H41" s="1">
        <f>(D42-E41-1)*0.24</f>
        <v>101.03999999999999</v>
      </c>
      <c r="I41" s="6" t="s">
        <v>66</v>
      </c>
      <c r="J41" s="5" t="s">
        <v>45</v>
      </c>
      <c r="K41" s="5"/>
      <c r="L41" s="5"/>
    </row>
    <row r="42" spans="1:1025" ht="14" x14ac:dyDescent="0.15">
      <c r="A42" s="5">
        <v>318</v>
      </c>
      <c r="B42" s="1" t="s">
        <v>64</v>
      </c>
      <c r="C42" s="1" t="s">
        <v>12</v>
      </c>
      <c r="D42" s="1">
        <v>59859</v>
      </c>
      <c r="E42" s="1">
        <v>59859</v>
      </c>
      <c r="F42" s="1">
        <f t="shared" si="1"/>
        <v>0</v>
      </c>
      <c r="G42" s="1">
        <f>(D43-E42+1)*0.24</f>
        <v>2.4</v>
      </c>
      <c r="I42" s="6" t="s">
        <v>67</v>
      </c>
      <c r="J42" s="5" t="s">
        <v>45</v>
      </c>
      <c r="K42" s="5"/>
      <c r="L42" s="5"/>
    </row>
    <row r="43" spans="1:1025" ht="14" x14ac:dyDescent="0.15">
      <c r="A43" s="5">
        <v>319</v>
      </c>
      <c r="B43" s="1" t="s">
        <v>64</v>
      </c>
      <c r="C43" s="1" t="s">
        <v>16</v>
      </c>
      <c r="D43" s="1">
        <v>59868</v>
      </c>
      <c r="E43" s="1">
        <v>59869</v>
      </c>
      <c r="F43" s="1">
        <f t="shared" si="1"/>
        <v>0.24</v>
      </c>
      <c r="H43" s="1">
        <f>(D44-E43-1)*0.24</f>
        <v>323.27999999999997</v>
      </c>
      <c r="I43" s="6" t="s">
        <v>68</v>
      </c>
      <c r="J43" s="5" t="s">
        <v>45</v>
      </c>
      <c r="K43" s="5"/>
      <c r="L43" s="5"/>
    </row>
    <row r="44" spans="1:1025" ht="14" x14ac:dyDescent="0.15">
      <c r="A44" s="5">
        <v>320</v>
      </c>
      <c r="B44" s="1" t="s">
        <v>69</v>
      </c>
      <c r="C44" s="1" t="s">
        <v>12</v>
      </c>
      <c r="D44" s="1">
        <v>61217</v>
      </c>
      <c r="E44" s="1">
        <v>61219</v>
      </c>
      <c r="F44" s="1">
        <f t="shared" si="1"/>
        <v>0.48</v>
      </c>
      <c r="G44" s="1">
        <f>(D45-E44+1)*0.24</f>
        <v>2.16</v>
      </c>
      <c r="I44" s="6" t="s">
        <v>28</v>
      </c>
      <c r="J44" s="5" t="s">
        <v>45</v>
      </c>
      <c r="K44" s="5"/>
      <c r="L44" s="5"/>
    </row>
    <row r="45" spans="1:1025" ht="14" x14ac:dyDescent="0.15">
      <c r="A45" s="5">
        <v>321</v>
      </c>
      <c r="B45" s="1" t="s">
        <v>69</v>
      </c>
      <c r="C45" s="1" t="s">
        <v>16</v>
      </c>
      <c r="D45" s="1">
        <v>61227</v>
      </c>
      <c r="E45" s="1">
        <v>61233</v>
      </c>
      <c r="F45" s="1">
        <f t="shared" si="1"/>
        <v>1.44</v>
      </c>
      <c r="H45" s="1">
        <f>(D46-E45-1)*0.24</f>
        <v>110.88</v>
      </c>
      <c r="I45" s="6" t="s">
        <v>70</v>
      </c>
      <c r="J45" s="5" t="s">
        <v>45</v>
      </c>
      <c r="K45" s="5"/>
      <c r="L45" s="5"/>
    </row>
    <row r="46" spans="1:1025" ht="14" x14ac:dyDescent="0.15">
      <c r="A46" s="5">
        <v>322</v>
      </c>
      <c r="B46" s="1" t="s">
        <v>71</v>
      </c>
      <c r="C46" s="1" t="s">
        <v>12</v>
      </c>
      <c r="D46" s="1">
        <v>61696</v>
      </c>
      <c r="E46" s="1">
        <v>61696</v>
      </c>
      <c r="F46" s="1">
        <f t="shared" si="1"/>
        <v>0</v>
      </c>
      <c r="G46" s="1">
        <f>(D47-E46+1)*0.24</f>
        <v>16.559999999999999</v>
      </c>
      <c r="I46" s="6" t="s">
        <v>72</v>
      </c>
      <c r="J46" s="5" t="s">
        <v>45</v>
      </c>
      <c r="K46" s="5"/>
      <c r="L46" s="5"/>
    </row>
    <row r="47" spans="1:1025" ht="14" x14ac:dyDescent="0.15">
      <c r="A47" s="5">
        <v>323</v>
      </c>
      <c r="B47" s="1" t="s">
        <v>71</v>
      </c>
      <c r="C47" s="1" t="s">
        <v>16</v>
      </c>
      <c r="D47" s="1">
        <v>61764</v>
      </c>
      <c r="E47" s="1">
        <v>61773</v>
      </c>
      <c r="F47" s="1">
        <f t="shared" si="1"/>
        <v>2.16</v>
      </c>
      <c r="H47" s="1">
        <f>(62559-E47)*0.24</f>
        <v>188.64</v>
      </c>
      <c r="I47" s="6" t="s">
        <v>73</v>
      </c>
      <c r="J47" s="5" t="s">
        <v>45</v>
      </c>
      <c r="K47" s="5"/>
      <c r="L47" s="5"/>
    </row>
    <row r="48" spans="1:1025" s="7" customFormat="1" ht="14" x14ac:dyDescent="0.15">
      <c r="A48" s="7">
        <v>400</v>
      </c>
      <c r="B48" s="7" t="s">
        <v>74</v>
      </c>
      <c r="C48" s="7" t="s">
        <v>12</v>
      </c>
      <c r="D48" s="7">
        <v>6401</v>
      </c>
      <c r="E48" s="7">
        <v>6411</v>
      </c>
      <c r="F48" s="7">
        <f t="shared" si="1"/>
        <v>2.4</v>
      </c>
      <c r="G48" s="7">
        <f>(D49-E48+1)*0.24</f>
        <v>1.2</v>
      </c>
      <c r="I48" s="8" t="s">
        <v>75</v>
      </c>
      <c r="J48" s="7" t="s">
        <v>76</v>
      </c>
      <c r="K48" s="7">
        <v>44034</v>
      </c>
      <c r="L48" s="7" t="s">
        <v>15</v>
      </c>
    </row>
    <row r="49" spans="1:1025" ht="14" x14ac:dyDescent="0.15">
      <c r="A49" s="5">
        <v>401</v>
      </c>
      <c r="B49" s="1" t="s">
        <v>74</v>
      </c>
      <c r="C49" s="1" t="s">
        <v>16</v>
      </c>
      <c r="D49" s="1">
        <v>6415</v>
      </c>
      <c r="E49" s="1">
        <v>6548</v>
      </c>
      <c r="F49" s="1">
        <f t="shared" si="1"/>
        <v>31.919999999999998</v>
      </c>
      <c r="H49" s="1">
        <f>(D50-E49-1)*0.24</f>
        <v>1026</v>
      </c>
      <c r="I49" s="6" t="s">
        <v>77</v>
      </c>
      <c r="J49" s="5" t="s">
        <v>76</v>
      </c>
      <c r="K49" s="5">
        <f>K48*0.24/1000</f>
        <v>10.568160000000001</v>
      </c>
      <c r="L49" s="5" t="s">
        <v>18</v>
      </c>
    </row>
    <row r="50" spans="1:1025" ht="14" x14ac:dyDescent="0.15">
      <c r="A50" s="5">
        <v>402</v>
      </c>
      <c r="B50" s="1" t="s">
        <v>69</v>
      </c>
      <c r="C50" s="1" t="s">
        <v>12</v>
      </c>
      <c r="D50" s="1">
        <v>10824</v>
      </c>
      <c r="E50" s="1">
        <v>10831</v>
      </c>
      <c r="F50" s="1">
        <f t="shared" si="1"/>
        <v>1.68</v>
      </c>
      <c r="G50" s="1">
        <f>(D51-E50+1)*0.24</f>
        <v>3.12</v>
      </c>
      <c r="I50" s="6" t="s">
        <v>78</v>
      </c>
      <c r="J50" s="5" t="s">
        <v>76</v>
      </c>
      <c r="K50" s="5"/>
      <c r="L50" s="5"/>
    </row>
    <row r="51" spans="1:1025" ht="14" x14ac:dyDescent="0.15">
      <c r="A51" s="5">
        <v>403</v>
      </c>
      <c r="B51" s="1" t="s">
        <v>69</v>
      </c>
      <c r="C51" s="1" t="s">
        <v>16</v>
      </c>
      <c r="D51" s="1">
        <v>10843</v>
      </c>
      <c r="E51" s="1">
        <v>10856</v>
      </c>
      <c r="F51" s="1">
        <f t="shared" si="1"/>
        <v>3.12</v>
      </c>
      <c r="H51" s="1">
        <f>(D52-E51-1)*0.24</f>
        <v>522.96</v>
      </c>
      <c r="I51" s="6" t="s">
        <v>79</v>
      </c>
      <c r="J51" s="5" t="s">
        <v>76</v>
      </c>
      <c r="K51" s="5"/>
      <c r="L51" s="5"/>
    </row>
    <row r="52" spans="1:1025" ht="14" x14ac:dyDescent="0.15">
      <c r="A52" s="5">
        <v>404</v>
      </c>
      <c r="B52" s="1" t="s">
        <v>80</v>
      </c>
      <c r="C52" s="1" t="s">
        <v>12</v>
      </c>
      <c r="D52" s="1">
        <v>13036</v>
      </c>
      <c r="E52" s="1">
        <v>13053</v>
      </c>
      <c r="F52" s="1">
        <f t="shared" si="1"/>
        <v>4.08</v>
      </c>
      <c r="G52" s="1">
        <f>(D53-E52+1)*0.24</f>
        <v>6</v>
      </c>
      <c r="I52" s="6" t="s">
        <v>81</v>
      </c>
      <c r="J52" s="5" t="s">
        <v>76</v>
      </c>
      <c r="K52" s="5"/>
      <c r="L52" s="5"/>
    </row>
    <row r="53" spans="1:1025" ht="14" x14ac:dyDescent="0.15">
      <c r="A53" s="5">
        <v>405</v>
      </c>
      <c r="B53" s="1" t="s">
        <v>80</v>
      </c>
      <c r="C53" s="1" t="s">
        <v>16</v>
      </c>
      <c r="D53" s="1">
        <v>13077</v>
      </c>
      <c r="E53" s="1">
        <v>13152</v>
      </c>
      <c r="F53" s="1">
        <f t="shared" si="1"/>
        <v>18</v>
      </c>
      <c r="H53" s="1">
        <f>(D54-E53-1)*0.24</f>
        <v>88.32</v>
      </c>
      <c r="I53" s="6" t="s">
        <v>82</v>
      </c>
      <c r="J53" s="5" t="s">
        <v>76</v>
      </c>
      <c r="K53" s="5"/>
      <c r="L53" s="5"/>
    </row>
    <row r="54" spans="1:1025" ht="14" x14ac:dyDescent="0.15">
      <c r="A54" s="5">
        <v>406</v>
      </c>
      <c r="B54" s="1" t="s">
        <v>22</v>
      </c>
      <c r="C54" s="1" t="s">
        <v>12</v>
      </c>
      <c r="D54" s="1">
        <v>13521</v>
      </c>
      <c r="E54" s="1">
        <v>13524</v>
      </c>
      <c r="F54" s="1">
        <f t="shared" si="1"/>
        <v>0.72</v>
      </c>
      <c r="G54" s="1">
        <f>(D55-E54+1)*0.24</f>
        <v>0.24</v>
      </c>
      <c r="I54" s="6" t="s">
        <v>83</v>
      </c>
      <c r="J54" s="5" t="s">
        <v>76</v>
      </c>
      <c r="K54" s="5"/>
      <c r="L54" s="5"/>
    </row>
    <row r="55" spans="1:1025" ht="14" x14ac:dyDescent="0.15">
      <c r="A55" s="5">
        <v>407</v>
      </c>
      <c r="B55" s="1" t="s">
        <v>22</v>
      </c>
      <c r="C55" s="1" t="s">
        <v>16</v>
      </c>
      <c r="D55" s="1">
        <v>13524</v>
      </c>
      <c r="E55" s="1">
        <v>13557</v>
      </c>
      <c r="F55" s="1">
        <f t="shared" si="1"/>
        <v>7.92</v>
      </c>
      <c r="H55" s="1">
        <f>(D56-E55-1)*0.24</f>
        <v>190.07999999999998</v>
      </c>
      <c r="I55" s="6" t="s">
        <v>84</v>
      </c>
      <c r="J55" s="5" t="s">
        <v>76</v>
      </c>
      <c r="K55" s="5"/>
      <c r="L55" s="5"/>
    </row>
    <row r="56" spans="1:1025" s="12" customFormat="1" ht="14" x14ac:dyDescent="0.15">
      <c r="A56" s="9">
        <v>408</v>
      </c>
      <c r="B56" s="10" t="s">
        <v>80</v>
      </c>
      <c r="C56" s="10" t="s">
        <v>12</v>
      </c>
      <c r="D56" s="10">
        <v>14350</v>
      </c>
      <c r="E56" s="10">
        <v>14382</v>
      </c>
      <c r="F56" s="10">
        <f t="shared" si="1"/>
        <v>7.68</v>
      </c>
      <c r="G56" s="10">
        <f>(D57-E56+1)*0.24</f>
        <v>497.76</v>
      </c>
      <c r="H56" s="10"/>
      <c r="I56" s="11" t="s">
        <v>85</v>
      </c>
      <c r="J56" s="9" t="s">
        <v>76</v>
      </c>
      <c r="K56" s="9"/>
      <c r="L56" s="9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/>
      <c r="IY56" s="10"/>
      <c r="IZ56" s="10"/>
      <c r="JA56" s="10"/>
      <c r="JB56" s="10"/>
      <c r="JC56" s="10"/>
      <c r="JD56" s="10"/>
      <c r="JE56" s="10"/>
      <c r="JF56" s="10"/>
      <c r="JG56" s="10"/>
      <c r="JH56" s="10"/>
      <c r="JI56" s="10"/>
      <c r="JJ56" s="10"/>
      <c r="JK56" s="10"/>
      <c r="JL56" s="10"/>
      <c r="JM56" s="10"/>
      <c r="JN56" s="10"/>
      <c r="JO56" s="10"/>
      <c r="JP56" s="10"/>
      <c r="JQ56" s="10"/>
      <c r="JR56" s="10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  <c r="KL56" s="10"/>
      <c r="KM56" s="10"/>
      <c r="KN56" s="10"/>
      <c r="KO56" s="10"/>
      <c r="KP56" s="10"/>
      <c r="KQ56" s="10"/>
      <c r="KR56" s="10"/>
      <c r="KS56" s="10"/>
      <c r="KT56" s="10"/>
      <c r="KU56" s="10"/>
      <c r="KV56" s="10"/>
      <c r="KW56" s="10"/>
      <c r="KX56" s="10"/>
      <c r="KY56" s="10"/>
      <c r="KZ56" s="10"/>
      <c r="LA56" s="10"/>
      <c r="LB56" s="10"/>
      <c r="LC56" s="10"/>
      <c r="LD56" s="10"/>
      <c r="LE56" s="10"/>
      <c r="LF56" s="10"/>
      <c r="LG56" s="10"/>
      <c r="LH56" s="10"/>
      <c r="LI56" s="10"/>
      <c r="LJ56" s="10"/>
      <c r="LK56" s="10"/>
      <c r="LL56" s="10"/>
      <c r="LM56" s="10"/>
      <c r="LN56" s="10"/>
      <c r="LO56" s="10"/>
      <c r="LP56" s="10"/>
      <c r="LQ56" s="10"/>
      <c r="LR56" s="10"/>
      <c r="LS56" s="10"/>
      <c r="LT56" s="10"/>
      <c r="LU56" s="10"/>
      <c r="LV56" s="10"/>
      <c r="LW56" s="10"/>
      <c r="LX56" s="10"/>
      <c r="LY56" s="10"/>
      <c r="LZ56" s="10"/>
      <c r="MA56" s="10"/>
      <c r="MB56" s="10"/>
      <c r="MC56" s="10"/>
      <c r="MD56" s="10"/>
      <c r="ME56" s="10"/>
      <c r="MF56" s="10"/>
      <c r="MG56" s="10"/>
      <c r="MH56" s="10"/>
      <c r="MI56" s="10"/>
      <c r="MJ56" s="10"/>
      <c r="MK56" s="10"/>
      <c r="ML56" s="10"/>
      <c r="MM56" s="10"/>
      <c r="MN56" s="10"/>
      <c r="MO56" s="10"/>
      <c r="MP56" s="10"/>
      <c r="MQ56" s="10"/>
      <c r="MR56" s="10"/>
      <c r="MS56" s="10"/>
      <c r="MT56" s="10"/>
      <c r="MU56" s="10"/>
      <c r="MV56" s="10"/>
      <c r="MW56" s="10"/>
      <c r="MX56" s="10"/>
      <c r="MY56" s="10"/>
      <c r="MZ56" s="10"/>
      <c r="NA56" s="10"/>
      <c r="NB56" s="10"/>
      <c r="NC56" s="10"/>
      <c r="ND56" s="10"/>
      <c r="NE56" s="10"/>
      <c r="NF56" s="10"/>
      <c r="NG56" s="10"/>
      <c r="NH56" s="10"/>
      <c r="NI56" s="10"/>
      <c r="NJ56" s="10"/>
      <c r="NK56" s="10"/>
      <c r="NL56" s="10"/>
      <c r="NM56" s="10"/>
      <c r="NN56" s="10"/>
      <c r="NO56" s="10"/>
      <c r="NP56" s="10"/>
      <c r="NQ56" s="10"/>
      <c r="NR56" s="10"/>
      <c r="NS56" s="10"/>
      <c r="NT56" s="10"/>
      <c r="NU56" s="10"/>
      <c r="NV56" s="10"/>
      <c r="NW56" s="10"/>
      <c r="NX56" s="10"/>
      <c r="NY56" s="10"/>
      <c r="NZ56" s="10"/>
      <c r="OA56" s="10"/>
      <c r="OB56" s="10"/>
      <c r="OC56" s="10"/>
      <c r="OD56" s="10"/>
      <c r="OE56" s="10"/>
      <c r="OF56" s="10"/>
      <c r="OG56" s="10"/>
      <c r="OH56" s="10"/>
      <c r="OI56" s="10"/>
      <c r="OJ56" s="10"/>
      <c r="OK56" s="10"/>
      <c r="OL56" s="10"/>
      <c r="OM56" s="10"/>
      <c r="ON56" s="10"/>
      <c r="OO56" s="10"/>
      <c r="OP56" s="10"/>
      <c r="OQ56" s="10"/>
      <c r="OR56" s="10"/>
      <c r="OS56" s="10"/>
      <c r="OT56" s="10"/>
      <c r="OU56" s="10"/>
      <c r="OV56" s="10"/>
      <c r="OW56" s="10"/>
      <c r="OX56" s="10"/>
      <c r="OY56" s="10"/>
      <c r="OZ56" s="10"/>
      <c r="PA56" s="10"/>
      <c r="PB56" s="10"/>
      <c r="PC56" s="10"/>
      <c r="PD56" s="10"/>
      <c r="PE56" s="10"/>
      <c r="PF56" s="10"/>
      <c r="PG56" s="10"/>
      <c r="PH56" s="10"/>
      <c r="PI56" s="10"/>
      <c r="PJ56" s="10"/>
      <c r="PK56" s="10"/>
      <c r="PL56" s="10"/>
      <c r="PM56" s="10"/>
      <c r="PN56" s="10"/>
      <c r="PO56" s="10"/>
      <c r="PP56" s="10"/>
      <c r="PQ56" s="10"/>
      <c r="PR56" s="10"/>
      <c r="PS56" s="10"/>
      <c r="PT56" s="10"/>
      <c r="PU56" s="10"/>
      <c r="PV56" s="10"/>
      <c r="PW56" s="10"/>
      <c r="PX56" s="10"/>
      <c r="PY56" s="10"/>
      <c r="PZ56" s="10"/>
      <c r="QA56" s="10"/>
      <c r="QB56" s="10"/>
      <c r="QC56" s="10"/>
      <c r="QD56" s="10"/>
      <c r="QE56" s="10"/>
      <c r="QF56" s="10"/>
      <c r="QG56" s="10"/>
      <c r="QH56" s="10"/>
      <c r="QI56" s="10"/>
      <c r="QJ56" s="10"/>
      <c r="QK56" s="10"/>
      <c r="QL56" s="10"/>
      <c r="QM56" s="10"/>
      <c r="QN56" s="10"/>
      <c r="QO56" s="10"/>
      <c r="QP56" s="10"/>
      <c r="QQ56" s="10"/>
      <c r="QR56" s="10"/>
      <c r="QS56" s="10"/>
      <c r="QT56" s="10"/>
      <c r="QU56" s="10"/>
      <c r="QV56" s="10"/>
      <c r="QW56" s="10"/>
      <c r="QX56" s="10"/>
      <c r="QY56" s="10"/>
      <c r="QZ56" s="10"/>
      <c r="RA56" s="10"/>
      <c r="RB56" s="10"/>
      <c r="RC56" s="10"/>
      <c r="RD56" s="10"/>
      <c r="RE56" s="10"/>
      <c r="RF56" s="10"/>
      <c r="RG56" s="10"/>
      <c r="RH56" s="10"/>
      <c r="RI56" s="10"/>
      <c r="RJ56" s="10"/>
      <c r="RK56" s="10"/>
      <c r="RL56" s="10"/>
      <c r="RM56" s="10"/>
      <c r="RN56" s="10"/>
      <c r="RO56" s="10"/>
      <c r="RP56" s="10"/>
      <c r="RQ56" s="10"/>
      <c r="RR56" s="10"/>
      <c r="RS56" s="10"/>
      <c r="RT56" s="10"/>
      <c r="RU56" s="10"/>
      <c r="RV56" s="10"/>
      <c r="RW56" s="10"/>
      <c r="RX56" s="10"/>
      <c r="RY56" s="10"/>
      <c r="RZ56" s="10"/>
      <c r="SA56" s="10"/>
      <c r="SB56" s="10"/>
      <c r="SC56" s="10"/>
      <c r="SD56" s="10"/>
      <c r="SE56" s="10"/>
      <c r="SF56" s="10"/>
      <c r="SG56" s="10"/>
      <c r="SH56" s="10"/>
      <c r="SI56" s="10"/>
      <c r="SJ56" s="10"/>
      <c r="SK56" s="10"/>
      <c r="SL56" s="10"/>
      <c r="SM56" s="10"/>
      <c r="SN56" s="10"/>
      <c r="SO56" s="10"/>
      <c r="SP56" s="10"/>
      <c r="SQ56" s="10"/>
      <c r="SR56" s="10"/>
      <c r="SS56" s="10"/>
      <c r="ST56" s="10"/>
      <c r="SU56" s="10"/>
      <c r="SV56" s="10"/>
      <c r="SW56" s="10"/>
      <c r="SX56" s="10"/>
      <c r="SY56" s="10"/>
      <c r="SZ56" s="10"/>
      <c r="TA56" s="10"/>
      <c r="TB56" s="10"/>
      <c r="TC56" s="10"/>
      <c r="TD56" s="10"/>
      <c r="TE56" s="10"/>
      <c r="TF56" s="10"/>
      <c r="TG56" s="10"/>
      <c r="TH56" s="10"/>
      <c r="TI56" s="10"/>
      <c r="TJ56" s="10"/>
      <c r="TK56" s="10"/>
      <c r="TL56" s="10"/>
      <c r="TM56" s="10"/>
      <c r="TN56" s="10"/>
      <c r="TO56" s="10"/>
      <c r="TP56" s="10"/>
      <c r="TQ56" s="10"/>
      <c r="TR56" s="10"/>
      <c r="TS56" s="10"/>
      <c r="TT56" s="10"/>
      <c r="TU56" s="10"/>
      <c r="TV56" s="10"/>
      <c r="TW56" s="10"/>
      <c r="TX56" s="10"/>
      <c r="TY56" s="10"/>
      <c r="TZ56" s="10"/>
      <c r="UA56" s="10"/>
      <c r="UB56" s="10"/>
      <c r="UC56" s="10"/>
      <c r="UD56" s="10"/>
      <c r="UE56" s="10"/>
      <c r="UF56" s="10"/>
      <c r="UG56" s="10"/>
      <c r="UH56" s="10"/>
      <c r="UI56" s="10"/>
      <c r="UJ56" s="10"/>
      <c r="UK56" s="10"/>
      <c r="UL56" s="10"/>
      <c r="UM56" s="10"/>
      <c r="UN56" s="10"/>
      <c r="UO56" s="10"/>
      <c r="UP56" s="10"/>
      <c r="UQ56" s="10"/>
      <c r="UR56" s="10"/>
      <c r="US56" s="10"/>
      <c r="UT56" s="10"/>
      <c r="UU56" s="10"/>
      <c r="UV56" s="10"/>
      <c r="UW56" s="10"/>
      <c r="UX56" s="10"/>
      <c r="UY56" s="10"/>
      <c r="UZ56" s="10"/>
      <c r="VA56" s="10"/>
      <c r="VB56" s="10"/>
      <c r="VC56" s="10"/>
      <c r="VD56" s="10"/>
      <c r="VE56" s="10"/>
      <c r="VF56" s="10"/>
      <c r="VG56" s="10"/>
      <c r="VH56" s="10"/>
      <c r="VI56" s="10"/>
      <c r="VJ56" s="10"/>
      <c r="VK56" s="10"/>
      <c r="VL56" s="10"/>
      <c r="VM56" s="10"/>
      <c r="VN56" s="10"/>
      <c r="VO56" s="10"/>
      <c r="VP56" s="10"/>
      <c r="VQ56" s="10"/>
      <c r="VR56" s="10"/>
      <c r="VS56" s="10"/>
      <c r="VT56" s="10"/>
      <c r="VU56" s="10"/>
      <c r="VV56" s="10"/>
      <c r="VW56" s="10"/>
      <c r="VX56" s="10"/>
      <c r="VY56" s="10"/>
      <c r="VZ56" s="10"/>
      <c r="WA56" s="10"/>
      <c r="WB56" s="10"/>
      <c r="WC56" s="10"/>
      <c r="WD56" s="10"/>
      <c r="WE56" s="10"/>
      <c r="WF56" s="10"/>
      <c r="WG56" s="10"/>
      <c r="WH56" s="10"/>
      <c r="WI56" s="10"/>
      <c r="WJ56" s="10"/>
      <c r="WK56" s="10"/>
      <c r="WL56" s="10"/>
      <c r="WM56" s="10"/>
      <c r="WN56" s="10"/>
      <c r="WO56" s="10"/>
      <c r="WP56" s="10"/>
      <c r="WQ56" s="10"/>
      <c r="WR56" s="10"/>
      <c r="WS56" s="10"/>
      <c r="WT56" s="10"/>
      <c r="WU56" s="10"/>
      <c r="WV56" s="10"/>
      <c r="WW56" s="10"/>
      <c r="WX56" s="10"/>
      <c r="WY56" s="10"/>
      <c r="WZ56" s="10"/>
      <c r="XA56" s="10"/>
      <c r="XB56" s="10"/>
      <c r="XC56" s="10"/>
      <c r="XD56" s="10"/>
      <c r="XE56" s="10"/>
      <c r="XF56" s="10"/>
      <c r="XG56" s="10"/>
      <c r="XH56" s="10"/>
      <c r="XI56" s="10"/>
      <c r="XJ56" s="10"/>
      <c r="XK56" s="10"/>
      <c r="XL56" s="10"/>
      <c r="XM56" s="10"/>
      <c r="XN56" s="10"/>
      <c r="XO56" s="10"/>
      <c r="XP56" s="10"/>
      <c r="XQ56" s="10"/>
      <c r="XR56" s="10"/>
      <c r="XS56" s="10"/>
      <c r="XT56" s="10"/>
      <c r="XU56" s="10"/>
      <c r="XV56" s="10"/>
      <c r="XW56" s="10"/>
      <c r="XX56" s="10"/>
      <c r="XY56" s="10"/>
      <c r="XZ56" s="10"/>
      <c r="YA56" s="10"/>
      <c r="YB56" s="10"/>
      <c r="YC56" s="10"/>
      <c r="YD56" s="10"/>
      <c r="YE56" s="10"/>
      <c r="YF56" s="10"/>
      <c r="YG56" s="10"/>
      <c r="YH56" s="10"/>
      <c r="YI56" s="10"/>
      <c r="YJ56" s="10"/>
      <c r="YK56" s="10"/>
      <c r="YL56" s="10"/>
      <c r="YM56" s="10"/>
      <c r="YN56" s="10"/>
      <c r="YO56" s="10"/>
      <c r="YP56" s="10"/>
      <c r="YQ56" s="10"/>
      <c r="YR56" s="10"/>
      <c r="YS56" s="10"/>
      <c r="YT56" s="10"/>
      <c r="YU56" s="10"/>
      <c r="YV56" s="10"/>
      <c r="YW56" s="10"/>
      <c r="YX56" s="10"/>
      <c r="YY56" s="10"/>
      <c r="YZ56" s="10"/>
      <c r="ZA56" s="10"/>
      <c r="ZB56" s="10"/>
      <c r="ZC56" s="10"/>
      <c r="ZD56" s="10"/>
      <c r="ZE56" s="10"/>
      <c r="ZF56" s="10"/>
      <c r="ZG56" s="10"/>
      <c r="ZH56" s="10"/>
      <c r="ZI56" s="10"/>
      <c r="ZJ56" s="10"/>
      <c r="ZK56" s="10"/>
      <c r="ZL56" s="10"/>
      <c r="ZM56" s="10"/>
      <c r="ZN56" s="10"/>
      <c r="ZO56" s="10"/>
      <c r="ZP56" s="10"/>
      <c r="ZQ56" s="10"/>
      <c r="ZR56" s="10"/>
      <c r="ZS56" s="10"/>
      <c r="ZT56" s="10"/>
      <c r="ZU56" s="10"/>
      <c r="ZV56" s="10"/>
      <c r="ZW56" s="10"/>
      <c r="ZX56" s="10"/>
      <c r="ZY56" s="10"/>
      <c r="ZZ56" s="10"/>
      <c r="AAA56" s="10"/>
      <c r="AAB56" s="10"/>
      <c r="AAC56" s="10"/>
      <c r="AAD56" s="10"/>
      <c r="AAE56" s="10"/>
      <c r="AAF56" s="10"/>
      <c r="AAG56" s="10"/>
      <c r="AAH56" s="10"/>
      <c r="AAI56" s="10"/>
      <c r="AAJ56" s="10"/>
      <c r="AAK56" s="10"/>
      <c r="AAL56" s="10"/>
      <c r="AAM56" s="10"/>
      <c r="AAN56" s="10"/>
      <c r="AAO56" s="10"/>
      <c r="AAP56" s="10"/>
      <c r="AAQ56" s="10"/>
      <c r="AAR56" s="10"/>
      <c r="AAS56" s="10"/>
      <c r="AAT56" s="10"/>
      <c r="AAU56" s="10"/>
      <c r="AAV56" s="10"/>
      <c r="AAW56" s="10"/>
      <c r="AAX56" s="10"/>
      <c r="AAY56" s="10"/>
      <c r="AAZ56" s="10"/>
      <c r="ABA56" s="10"/>
      <c r="ABB56" s="10"/>
      <c r="ABC56" s="10"/>
      <c r="ABD56" s="10"/>
      <c r="ABE56" s="10"/>
      <c r="ABF56" s="10"/>
      <c r="ABG56" s="10"/>
      <c r="ABH56" s="10"/>
      <c r="ABI56" s="10"/>
      <c r="ABJ56" s="10"/>
      <c r="ABK56" s="10"/>
      <c r="ABL56" s="10"/>
      <c r="ABM56" s="10"/>
      <c r="ABN56" s="10"/>
      <c r="ABO56" s="10"/>
      <c r="ABP56" s="10"/>
      <c r="ABQ56" s="10"/>
      <c r="ABR56" s="10"/>
      <c r="ABS56" s="10"/>
      <c r="ABT56" s="10"/>
      <c r="ABU56" s="10"/>
      <c r="ABV56" s="10"/>
      <c r="ABW56" s="10"/>
      <c r="ABX56" s="10"/>
      <c r="ABY56" s="10"/>
      <c r="ABZ56" s="10"/>
      <c r="ACA56" s="10"/>
      <c r="ACB56" s="10"/>
      <c r="ACC56" s="10"/>
      <c r="ACD56" s="10"/>
      <c r="ACE56" s="10"/>
      <c r="ACF56" s="10"/>
      <c r="ACG56" s="10"/>
      <c r="ACH56" s="10"/>
      <c r="ACI56" s="10"/>
      <c r="ACJ56" s="10"/>
      <c r="ACK56" s="10"/>
      <c r="ACL56" s="10"/>
      <c r="ACM56" s="10"/>
      <c r="ACN56" s="10"/>
      <c r="ACO56" s="10"/>
      <c r="ACP56" s="10"/>
      <c r="ACQ56" s="10"/>
      <c r="ACR56" s="10"/>
      <c r="ACS56" s="10"/>
      <c r="ACT56" s="10"/>
      <c r="ACU56" s="10"/>
      <c r="ACV56" s="10"/>
      <c r="ACW56" s="10"/>
      <c r="ACX56" s="10"/>
      <c r="ACY56" s="10"/>
      <c r="ACZ56" s="10"/>
      <c r="ADA56" s="10"/>
      <c r="ADB56" s="10"/>
      <c r="ADC56" s="10"/>
      <c r="ADD56" s="10"/>
      <c r="ADE56" s="10"/>
      <c r="ADF56" s="10"/>
      <c r="ADG56" s="10"/>
      <c r="ADH56" s="10"/>
      <c r="ADI56" s="10"/>
      <c r="ADJ56" s="10"/>
      <c r="ADK56" s="10"/>
      <c r="ADL56" s="10"/>
      <c r="ADM56" s="10"/>
      <c r="ADN56" s="10"/>
      <c r="ADO56" s="10"/>
      <c r="ADP56" s="10"/>
      <c r="ADQ56" s="10"/>
      <c r="ADR56" s="10"/>
      <c r="ADS56" s="10"/>
      <c r="ADT56" s="10"/>
      <c r="ADU56" s="10"/>
      <c r="ADV56" s="10"/>
      <c r="ADW56" s="10"/>
      <c r="ADX56" s="10"/>
      <c r="ADY56" s="10"/>
      <c r="ADZ56" s="10"/>
      <c r="AEA56" s="10"/>
      <c r="AEB56" s="10"/>
      <c r="AEC56" s="10"/>
      <c r="AED56" s="10"/>
      <c r="AEE56" s="10"/>
      <c r="AEF56" s="10"/>
      <c r="AEG56" s="10"/>
      <c r="AEH56" s="10"/>
      <c r="AEI56" s="10"/>
      <c r="AEJ56" s="10"/>
      <c r="AEK56" s="10"/>
      <c r="AEL56" s="10"/>
      <c r="AEM56" s="10"/>
      <c r="AEN56" s="10"/>
      <c r="AEO56" s="10"/>
      <c r="AEP56" s="10"/>
      <c r="AEQ56" s="10"/>
      <c r="AER56" s="10"/>
      <c r="AES56" s="10"/>
      <c r="AET56" s="10"/>
      <c r="AEU56" s="10"/>
      <c r="AEV56" s="10"/>
      <c r="AEW56" s="10"/>
      <c r="AEX56" s="10"/>
      <c r="AEY56" s="10"/>
      <c r="AEZ56" s="10"/>
      <c r="AFA56" s="10"/>
      <c r="AFB56" s="10"/>
      <c r="AFC56" s="10"/>
      <c r="AFD56" s="10"/>
      <c r="AFE56" s="10"/>
      <c r="AFF56" s="10"/>
      <c r="AFG56" s="10"/>
      <c r="AFH56" s="10"/>
      <c r="AFI56" s="10"/>
      <c r="AFJ56" s="10"/>
      <c r="AFK56" s="10"/>
      <c r="AFL56" s="10"/>
      <c r="AFM56" s="10"/>
      <c r="AFN56" s="10"/>
      <c r="AFO56" s="10"/>
      <c r="AFP56" s="10"/>
      <c r="AFQ56" s="10"/>
      <c r="AFR56" s="10"/>
      <c r="AFS56" s="10"/>
      <c r="AFT56" s="10"/>
      <c r="AFU56" s="10"/>
      <c r="AFV56" s="10"/>
      <c r="AFW56" s="10"/>
      <c r="AFX56" s="10"/>
      <c r="AFY56" s="10"/>
      <c r="AFZ56" s="10"/>
      <c r="AGA56" s="10"/>
      <c r="AGB56" s="10"/>
      <c r="AGC56" s="10"/>
      <c r="AGD56" s="10"/>
      <c r="AGE56" s="10"/>
      <c r="AGF56" s="10"/>
      <c r="AGG56" s="10"/>
      <c r="AGH56" s="10"/>
      <c r="AGI56" s="10"/>
      <c r="AGJ56" s="10"/>
      <c r="AGK56" s="10"/>
      <c r="AGL56" s="10"/>
      <c r="AGM56" s="10"/>
      <c r="AGN56" s="10"/>
      <c r="AGO56" s="10"/>
      <c r="AGP56" s="10"/>
      <c r="AGQ56" s="10"/>
      <c r="AGR56" s="10"/>
      <c r="AGS56" s="10"/>
      <c r="AGT56" s="10"/>
      <c r="AGU56" s="10"/>
      <c r="AGV56" s="10"/>
      <c r="AGW56" s="10"/>
      <c r="AGX56" s="10"/>
      <c r="AGY56" s="10"/>
      <c r="AGZ56" s="10"/>
      <c r="AHA56" s="10"/>
      <c r="AHB56" s="10"/>
      <c r="AHC56" s="10"/>
      <c r="AHD56" s="10"/>
      <c r="AHE56" s="10"/>
      <c r="AHF56" s="10"/>
      <c r="AHG56" s="10"/>
      <c r="AHH56" s="10"/>
      <c r="AHI56" s="10"/>
      <c r="AHJ56" s="10"/>
      <c r="AHK56" s="10"/>
      <c r="AHL56" s="10"/>
      <c r="AHM56" s="10"/>
      <c r="AHN56" s="10"/>
      <c r="AHO56" s="10"/>
      <c r="AHP56" s="10"/>
      <c r="AHQ56" s="10"/>
      <c r="AHR56" s="10"/>
      <c r="AHS56" s="10"/>
      <c r="AHT56" s="10"/>
      <c r="AHU56" s="10"/>
      <c r="AHV56" s="10"/>
      <c r="AHW56" s="10"/>
      <c r="AHX56" s="10"/>
      <c r="AHY56" s="10"/>
      <c r="AHZ56" s="10"/>
      <c r="AIA56" s="10"/>
      <c r="AIB56" s="10"/>
      <c r="AIC56" s="10"/>
      <c r="AID56" s="10"/>
      <c r="AIE56" s="10"/>
      <c r="AIF56" s="10"/>
      <c r="AIG56" s="10"/>
      <c r="AIH56" s="10"/>
      <c r="AII56" s="10"/>
      <c r="AIJ56" s="10"/>
      <c r="AIK56" s="10"/>
      <c r="AIL56" s="10"/>
      <c r="AIM56" s="10"/>
      <c r="AIN56" s="10"/>
      <c r="AIO56" s="10"/>
      <c r="AIP56" s="10"/>
      <c r="AIQ56" s="10"/>
      <c r="AIR56" s="10"/>
      <c r="AIS56" s="10"/>
      <c r="AIT56" s="10"/>
      <c r="AIU56" s="10"/>
      <c r="AIV56" s="10"/>
      <c r="AIW56" s="10"/>
      <c r="AIX56" s="10"/>
      <c r="AIY56" s="10"/>
      <c r="AIZ56" s="10"/>
      <c r="AJA56" s="10"/>
      <c r="AJB56" s="10"/>
      <c r="AJC56" s="10"/>
      <c r="AJD56" s="10"/>
      <c r="AJE56" s="10"/>
      <c r="AJF56" s="10"/>
      <c r="AJG56" s="10"/>
      <c r="AJH56" s="10"/>
      <c r="AJI56" s="10"/>
      <c r="AJJ56" s="10"/>
      <c r="AJK56" s="10"/>
      <c r="AJL56" s="10"/>
      <c r="AJM56" s="10"/>
      <c r="AJN56" s="10"/>
      <c r="AJO56" s="10"/>
      <c r="AJP56" s="10"/>
      <c r="AJQ56" s="10"/>
      <c r="AJR56" s="10"/>
      <c r="AJS56" s="10"/>
      <c r="AJT56" s="10"/>
      <c r="AJU56" s="10"/>
      <c r="AJV56" s="10"/>
      <c r="AJW56" s="10"/>
      <c r="AJX56" s="10"/>
      <c r="AJY56" s="10"/>
      <c r="AJZ56" s="10"/>
      <c r="AKA56" s="10"/>
      <c r="AKB56" s="10"/>
      <c r="AKC56" s="10"/>
      <c r="AKD56" s="10"/>
      <c r="AKE56" s="10"/>
      <c r="AKF56" s="10"/>
      <c r="AKG56" s="10"/>
      <c r="AKH56" s="10"/>
      <c r="AKI56" s="10"/>
      <c r="AKJ56" s="10"/>
      <c r="AKK56" s="10"/>
      <c r="AKL56" s="10"/>
      <c r="AKM56" s="10"/>
      <c r="AKN56" s="10"/>
      <c r="AKO56" s="10"/>
      <c r="AKP56" s="10"/>
      <c r="AKQ56" s="10"/>
      <c r="AKR56" s="10"/>
      <c r="AKS56" s="10"/>
      <c r="AKT56" s="10"/>
      <c r="AKU56" s="10"/>
      <c r="AKV56" s="10"/>
      <c r="AKW56" s="10"/>
      <c r="AKX56" s="10"/>
      <c r="AKY56" s="10"/>
      <c r="AKZ56" s="10"/>
      <c r="ALA56" s="10"/>
      <c r="ALB56" s="10"/>
      <c r="ALC56" s="10"/>
      <c r="ALD56" s="10"/>
      <c r="ALE56" s="10"/>
      <c r="ALF56" s="10"/>
      <c r="ALG56" s="10"/>
      <c r="ALH56" s="10"/>
      <c r="ALI56" s="10"/>
      <c r="ALJ56" s="10"/>
      <c r="ALK56" s="10"/>
      <c r="ALL56" s="10"/>
      <c r="ALM56" s="10"/>
      <c r="ALN56" s="10"/>
      <c r="ALO56" s="10"/>
      <c r="ALP56" s="10"/>
      <c r="ALQ56" s="10"/>
      <c r="ALR56" s="10"/>
      <c r="ALS56" s="10"/>
      <c r="ALT56" s="10"/>
      <c r="ALU56" s="10"/>
      <c r="ALV56" s="10"/>
      <c r="ALW56" s="10"/>
      <c r="ALX56" s="10"/>
      <c r="ALY56" s="10"/>
      <c r="ALZ56" s="10"/>
      <c r="AMA56" s="10"/>
      <c r="AMB56" s="10"/>
      <c r="AMC56" s="10"/>
      <c r="AMD56" s="10"/>
      <c r="AME56" s="10"/>
      <c r="AMF56" s="10"/>
      <c r="AMG56" s="10"/>
      <c r="AMH56" s="10"/>
      <c r="AMI56" s="10"/>
      <c r="AMJ56" s="10"/>
      <c r="AMK56" s="10"/>
    </row>
    <row r="57" spans="1:1025" ht="14" x14ac:dyDescent="0.15">
      <c r="A57" s="5">
        <v>409</v>
      </c>
      <c r="B57" s="1" t="s">
        <v>80</v>
      </c>
      <c r="C57" s="1" t="s">
        <v>16</v>
      </c>
      <c r="D57" s="1">
        <v>16455</v>
      </c>
      <c r="E57" s="1">
        <v>16456</v>
      </c>
      <c r="F57" s="1">
        <f t="shared" si="1"/>
        <v>0.24</v>
      </c>
      <c r="H57" s="1">
        <f>(D58-E57-1)*0.24</f>
        <v>187.92</v>
      </c>
      <c r="I57" s="6" t="s">
        <v>86</v>
      </c>
      <c r="J57" s="5" t="s">
        <v>76</v>
      </c>
      <c r="K57" s="5"/>
      <c r="L57" s="5"/>
    </row>
    <row r="58" spans="1:1025" ht="14" x14ac:dyDescent="0.15">
      <c r="A58" s="5">
        <v>410</v>
      </c>
      <c r="B58" s="1" t="s">
        <v>38</v>
      </c>
      <c r="C58" s="1" t="s">
        <v>12</v>
      </c>
      <c r="D58" s="1">
        <v>17240</v>
      </c>
      <c r="E58" s="1">
        <v>17245</v>
      </c>
      <c r="F58" s="1">
        <f t="shared" si="1"/>
        <v>1.2</v>
      </c>
      <c r="G58" s="1">
        <f>(D59-E58+1)*0.24</f>
        <v>13.92</v>
      </c>
      <c r="I58" s="6" t="s">
        <v>87</v>
      </c>
      <c r="J58" s="5" t="s">
        <v>76</v>
      </c>
      <c r="K58" s="5"/>
      <c r="L58" s="5"/>
    </row>
    <row r="59" spans="1:1025" ht="14" x14ac:dyDescent="0.15">
      <c r="A59" s="5">
        <v>411</v>
      </c>
      <c r="B59" s="1" t="s">
        <v>38</v>
      </c>
      <c r="C59" s="1" t="s">
        <v>16</v>
      </c>
      <c r="D59" s="1">
        <v>17302</v>
      </c>
      <c r="E59" s="1">
        <v>17316</v>
      </c>
      <c r="F59" s="1">
        <f t="shared" si="1"/>
        <v>3.36</v>
      </c>
      <c r="H59" s="1">
        <f>(D60-E59-1)*0.24</f>
        <v>350.88</v>
      </c>
      <c r="I59" s="6" t="s">
        <v>88</v>
      </c>
      <c r="J59" s="5" t="s">
        <v>76</v>
      </c>
      <c r="K59" s="5"/>
      <c r="L59" s="5"/>
    </row>
    <row r="60" spans="1:1025" s="12" customFormat="1" ht="14" x14ac:dyDescent="0.15">
      <c r="A60" s="9">
        <v>412</v>
      </c>
      <c r="B60" s="10" t="s">
        <v>89</v>
      </c>
      <c r="C60" s="10" t="s">
        <v>12</v>
      </c>
      <c r="D60" s="10">
        <v>18779</v>
      </c>
      <c r="E60" s="10">
        <v>18806</v>
      </c>
      <c r="F60" s="10">
        <f t="shared" si="1"/>
        <v>6.4799999999999995</v>
      </c>
      <c r="G60" s="10">
        <f>(D61-E60+1)*0.24</f>
        <v>209.28</v>
      </c>
      <c r="H60" s="10"/>
      <c r="I60" s="11" t="s">
        <v>90</v>
      </c>
      <c r="J60" s="9" t="s">
        <v>76</v>
      </c>
      <c r="K60" s="9"/>
      <c r="L60" s="9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  <c r="ND60" s="10"/>
      <c r="NE60" s="10"/>
      <c r="NF60" s="10"/>
      <c r="NG60" s="10"/>
      <c r="NH60" s="10"/>
      <c r="NI60" s="10"/>
      <c r="NJ60" s="10"/>
      <c r="NK60" s="10"/>
      <c r="NL60" s="10"/>
      <c r="NM60" s="10"/>
      <c r="NN60" s="10"/>
      <c r="NO60" s="10"/>
      <c r="NP60" s="10"/>
      <c r="NQ60" s="10"/>
      <c r="NR60" s="10"/>
      <c r="NS60" s="10"/>
      <c r="NT60" s="10"/>
      <c r="NU60" s="10"/>
      <c r="NV60" s="10"/>
      <c r="NW60" s="10"/>
      <c r="NX60" s="10"/>
      <c r="NY60" s="10"/>
      <c r="NZ60" s="10"/>
      <c r="OA60" s="10"/>
      <c r="OB60" s="10"/>
      <c r="OC60" s="10"/>
      <c r="OD60" s="10"/>
      <c r="OE60" s="10"/>
      <c r="OF60" s="10"/>
      <c r="OG60" s="10"/>
      <c r="OH60" s="10"/>
      <c r="OI60" s="10"/>
      <c r="OJ60" s="10"/>
      <c r="OK60" s="10"/>
      <c r="OL60" s="10"/>
      <c r="OM60" s="10"/>
      <c r="ON60" s="10"/>
      <c r="OO60" s="10"/>
      <c r="OP60" s="10"/>
      <c r="OQ60" s="10"/>
      <c r="OR60" s="10"/>
      <c r="OS60" s="10"/>
      <c r="OT60" s="10"/>
      <c r="OU60" s="10"/>
      <c r="OV60" s="10"/>
      <c r="OW60" s="10"/>
      <c r="OX60" s="10"/>
      <c r="OY60" s="10"/>
      <c r="OZ60" s="10"/>
      <c r="PA60" s="10"/>
      <c r="PB60" s="10"/>
      <c r="PC60" s="10"/>
      <c r="PD60" s="10"/>
      <c r="PE60" s="10"/>
      <c r="PF60" s="10"/>
      <c r="PG60" s="10"/>
      <c r="PH60" s="10"/>
      <c r="PI60" s="10"/>
      <c r="PJ60" s="10"/>
      <c r="PK60" s="10"/>
      <c r="PL60" s="10"/>
      <c r="PM60" s="10"/>
      <c r="PN60" s="10"/>
      <c r="PO60" s="10"/>
      <c r="PP60" s="10"/>
      <c r="PQ60" s="10"/>
      <c r="PR60" s="10"/>
      <c r="PS60" s="10"/>
      <c r="PT60" s="10"/>
      <c r="PU60" s="10"/>
      <c r="PV60" s="10"/>
      <c r="PW60" s="10"/>
      <c r="PX60" s="10"/>
      <c r="PY60" s="10"/>
      <c r="PZ60" s="10"/>
      <c r="QA60" s="10"/>
      <c r="QB60" s="10"/>
      <c r="QC60" s="10"/>
      <c r="QD60" s="10"/>
      <c r="QE60" s="10"/>
      <c r="QF60" s="10"/>
      <c r="QG60" s="10"/>
      <c r="QH60" s="10"/>
      <c r="QI60" s="10"/>
      <c r="QJ60" s="10"/>
      <c r="QK60" s="10"/>
      <c r="QL60" s="10"/>
      <c r="QM60" s="10"/>
      <c r="QN60" s="10"/>
      <c r="QO60" s="10"/>
      <c r="QP60" s="10"/>
      <c r="QQ60" s="10"/>
      <c r="QR60" s="10"/>
      <c r="QS60" s="10"/>
      <c r="QT60" s="10"/>
      <c r="QU60" s="10"/>
      <c r="QV60" s="10"/>
      <c r="QW60" s="10"/>
      <c r="QX60" s="10"/>
      <c r="QY60" s="10"/>
      <c r="QZ60" s="10"/>
      <c r="RA60" s="10"/>
      <c r="RB60" s="10"/>
      <c r="RC60" s="10"/>
      <c r="RD60" s="10"/>
      <c r="RE60" s="10"/>
      <c r="RF60" s="10"/>
      <c r="RG60" s="10"/>
      <c r="RH60" s="10"/>
      <c r="RI60" s="10"/>
      <c r="RJ60" s="10"/>
      <c r="RK60" s="10"/>
      <c r="RL60" s="10"/>
      <c r="RM60" s="10"/>
      <c r="RN60" s="10"/>
      <c r="RO60" s="10"/>
      <c r="RP60" s="10"/>
      <c r="RQ60" s="10"/>
      <c r="RR60" s="10"/>
      <c r="RS60" s="10"/>
      <c r="RT60" s="10"/>
      <c r="RU60" s="10"/>
      <c r="RV60" s="10"/>
      <c r="RW60" s="10"/>
      <c r="RX60" s="10"/>
      <c r="RY60" s="10"/>
      <c r="RZ60" s="10"/>
      <c r="SA60" s="10"/>
      <c r="SB60" s="10"/>
      <c r="SC60" s="10"/>
      <c r="SD60" s="10"/>
      <c r="SE60" s="10"/>
      <c r="SF60" s="10"/>
      <c r="SG60" s="10"/>
      <c r="SH60" s="10"/>
      <c r="SI60" s="10"/>
      <c r="SJ60" s="10"/>
      <c r="SK60" s="10"/>
      <c r="SL60" s="10"/>
      <c r="SM60" s="10"/>
      <c r="SN60" s="10"/>
      <c r="SO60" s="10"/>
      <c r="SP60" s="10"/>
      <c r="SQ60" s="10"/>
      <c r="SR60" s="10"/>
      <c r="SS60" s="10"/>
      <c r="ST60" s="10"/>
      <c r="SU60" s="10"/>
      <c r="SV60" s="10"/>
      <c r="SW60" s="10"/>
      <c r="SX60" s="10"/>
      <c r="SY60" s="10"/>
      <c r="SZ60" s="10"/>
      <c r="TA60" s="10"/>
      <c r="TB60" s="10"/>
      <c r="TC60" s="10"/>
      <c r="TD60" s="10"/>
      <c r="TE60" s="10"/>
      <c r="TF60" s="10"/>
      <c r="TG60" s="10"/>
      <c r="TH60" s="10"/>
      <c r="TI60" s="10"/>
      <c r="TJ60" s="10"/>
      <c r="TK60" s="10"/>
      <c r="TL60" s="10"/>
      <c r="TM60" s="10"/>
      <c r="TN60" s="10"/>
      <c r="TO60" s="10"/>
      <c r="TP60" s="10"/>
      <c r="TQ60" s="10"/>
      <c r="TR60" s="10"/>
      <c r="TS60" s="10"/>
      <c r="TT60" s="10"/>
      <c r="TU60" s="10"/>
      <c r="TV60" s="10"/>
      <c r="TW60" s="10"/>
      <c r="TX60" s="10"/>
      <c r="TY60" s="10"/>
      <c r="TZ60" s="10"/>
      <c r="UA60" s="10"/>
      <c r="UB60" s="10"/>
      <c r="UC60" s="10"/>
      <c r="UD60" s="10"/>
      <c r="UE60" s="10"/>
      <c r="UF60" s="10"/>
      <c r="UG60" s="10"/>
      <c r="UH60" s="10"/>
      <c r="UI60" s="10"/>
      <c r="UJ60" s="10"/>
      <c r="UK60" s="10"/>
      <c r="UL60" s="10"/>
      <c r="UM60" s="10"/>
      <c r="UN60" s="10"/>
      <c r="UO60" s="10"/>
      <c r="UP60" s="10"/>
      <c r="UQ60" s="10"/>
      <c r="UR60" s="10"/>
      <c r="US60" s="10"/>
      <c r="UT60" s="10"/>
      <c r="UU60" s="10"/>
      <c r="UV60" s="10"/>
      <c r="UW60" s="10"/>
      <c r="UX60" s="10"/>
      <c r="UY60" s="10"/>
      <c r="UZ60" s="10"/>
      <c r="VA60" s="10"/>
      <c r="VB60" s="10"/>
      <c r="VC60" s="10"/>
      <c r="VD60" s="10"/>
      <c r="VE60" s="10"/>
      <c r="VF60" s="10"/>
      <c r="VG60" s="10"/>
      <c r="VH60" s="10"/>
      <c r="VI60" s="10"/>
      <c r="VJ60" s="10"/>
      <c r="VK60" s="10"/>
      <c r="VL60" s="10"/>
      <c r="VM60" s="10"/>
      <c r="VN60" s="10"/>
      <c r="VO60" s="10"/>
      <c r="VP60" s="10"/>
      <c r="VQ60" s="10"/>
      <c r="VR60" s="10"/>
      <c r="VS60" s="10"/>
      <c r="VT60" s="10"/>
      <c r="VU60" s="10"/>
      <c r="VV60" s="10"/>
      <c r="VW60" s="10"/>
      <c r="VX60" s="10"/>
      <c r="VY60" s="10"/>
      <c r="VZ60" s="10"/>
      <c r="WA60" s="10"/>
      <c r="WB60" s="10"/>
      <c r="WC60" s="10"/>
      <c r="WD60" s="10"/>
      <c r="WE60" s="10"/>
      <c r="WF60" s="10"/>
      <c r="WG60" s="10"/>
      <c r="WH60" s="10"/>
      <c r="WI60" s="10"/>
      <c r="WJ60" s="10"/>
      <c r="WK60" s="10"/>
      <c r="WL60" s="10"/>
      <c r="WM60" s="10"/>
      <c r="WN60" s="10"/>
      <c r="WO60" s="10"/>
      <c r="WP60" s="10"/>
      <c r="WQ60" s="10"/>
      <c r="WR60" s="10"/>
      <c r="WS60" s="10"/>
      <c r="WT60" s="10"/>
      <c r="WU60" s="10"/>
      <c r="WV60" s="10"/>
      <c r="WW60" s="10"/>
      <c r="WX60" s="10"/>
      <c r="WY60" s="10"/>
      <c r="WZ60" s="10"/>
      <c r="XA60" s="10"/>
      <c r="XB60" s="10"/>
      <c r="XC60" s="10"/>
      <c r="XD60" s="10"/>
      <c r="XE60" s="10"/>
      <c r="XF60" s="10"/>
      <c r="XG60" s="10"/>
      <c r="XH60" s="10"/>
      <c r="XI60" s="10"/>
      <c r="XJ60" s="10"/>
      <c r="XK60" s="10"/>
      <c r="XL60" s="10"/>
      <c r="XM60" s="10"/>
      <c r="XN60" s="10"/>
      <c r="XO60" s="10"/>
      <c r="XP60" s="10"/>
      <c r="XQ60" s="10"/>
      <c r="XR60" s="10"/>
      <c r="XS60" s="10"/>
      <c r="XT60" s="10"/>
      <c r="XU60" s="10"/>
      <c r="XV60" s="10"/>
      <c r="XW60" s="10"/>
      <c r="XX60" s="10"/>
      <c r="XY60" s="10"/>
      <c r="XZ60" s="10"/>
      <c r="YA60" s="10"/>
      <c r="YB60" s="10"/>
      <c r="YC60" s="10"/>
      <c r="YD60" s="10"/>
      <c r="YE60" s="10"/>
      <c r="YF60" s="10"/>
      <c r="YG60" s="10"/>
      <c r="YH60" s="10"/>
      <c r="YI60" s="10"/>
      <c r="YJ60" s="10"/>
      <c r="YK60" s="10"/>
      <c r="YL60" s="10"/>
      <c r="YM60" s="10"/>
      <c r="YN60" s="10"/>
      <c r="YO60" s="10"/>
      <c r="YP60" s="10"/>
      <c r="YQ60" s="10"/>
      <c r="YR60" s="10"/>
      <c r="YS60" s="10"/>
      <c r="YT60" s="10"/>
      <c r="YU60" s="10"/>
      <c r="YV60" s="10"/>
      <c r="YW60" s="10"/>
      <c r="YX60" s="10"/>
      <c r="YY60" s="10"/>
      <c r="YZ60" s="10"/>
      <c r="ZA60" s="10"/>
      <c r="ZB60" s="10"/>
      <c r="ZC60" s="10"/>
      <c r="ZD60" s="10"/>
      <c r="ZE60" s="10"/>
      <c r="ZF60" s="10"/>
      <c r="ZG60" s="10"/>
      <c r="ZH60" s="10"/>
      <c r="ZI60" s="10"/>
      <c r="ZJ60" s="10"/>
      <c r="ZK60" s="10"/>
      <c r="ZL60" s="10"/>
      <c r="ZM60" s="10"/>
      <c r="ZN60" s="10"/>
      <c r="ZO60" s="10"/>
      <c r="ZP60" s="10"/>
      <c r="ZQ60" s="10"/>
      <c r="ZR60" s="10"/>
      <c r="ZS60" s="10"/>
      <c r="ZT60" s="10"/>
      <c r="ZU60" s="10"/>
      <c r="ZV60" s="10"/>
      <c r="ZW60" s="10"/>
      <c r="ZX60" s="10"/>
      <c r="ZY60" s="10"/>
      <c r="ZZ60" s="10"/>
      <c r="AAA60" s="10"/>
      <c r="AAB60" s="10"/>
      <c r="AAC60" s="10"/>
      <c r="AAD60" s="10"/>
      <c r="AAE60" s="10"/>
      <c r="AAF60" s="10"/>
      <c r="AAG60" s="10"/>
      <c r="AAH60" s="10"/>
      <c r="AAI60" s="10"/>
      <c r="AAJ60" s="10"/>
      <c r="AAK60" s="10"/>
      <c r="AAL60" s="10"/>
      <c r="AAM60" s="10"/>
      <c r="AAN60" s="10"/>
      <c r="AAO60" s="10"/>
      <c r="AAP60" s="10"/>
      <c r="AAQ60" s="10"/>
      <c r="AAR60" s="10"/>
      <c r="AAS60" s="10"/>
      <c r="AAT60" s="10"/>
      <c r="AAU60" s="10"/>
      <c r="AAV60" s="10"/>
      <c r="AAW60" s="10"/>
      <c r="AAX60" s="10"/>
      <c r="AAY60" s="10"/>
      <c r="AAZ60" s="10"/>
      <c r="ABA60" s="10"/>
      <c r="ABB60" s="10"/>
      <c r="ABC60" s="10"/>
      <c r="ABD60" s="10"/>
      <c r="ABE60" s="10"/>
      <c r="ABF60" s="10"/>
      <c r="ABG60" s="10"/>
      <c r="ABH60" s="10"/>
      <c r="ABI60" s="10"/>
      <c r="ABJ60" s="10"/>
      <c r="ABK60" s="10"/>
      <c r="ABL60" s="10"/>
      <c r="ABM60" s="10"/>
      <c r="ABN60" s="10"/>
      <c r="ABO60" s="10"/>
      <c r="ABP60" s="10"/>
      <c r="ABQ60" s="10"/>
      <c r="ABR60" s="10"/>
      <c r="ABS60" s="10"/>
      <c r="ABT60" s="10"/>
      <c r="ABU60" s="10"/>
      <c r="ABV60" s="10"/>
      <c r="ABW60" s="10"/>
      <c r="ABX60" s="10"/>
      <c r="ABY60" s="10"/>
      <c r="ABZ60" s="10"/>
      <c r="ACA60" s="10"/>
      <c r="ACB60" s="10"/>
      <c r="ACC60" s="10"/>
      <c r="ACD60" s="10"/>
      <c r="ACE60" s="10"/>
      <c r="ACF60" s="10"/>
      <c r="ACG60" s="10"/>
      <c r="ACH60" s="10"/>
      <c r="ACI60" s="10"/>
      <c r="ACJ60" s="10"/>
      <c r="ACK60" s="10"/>
      <c r="ACL60" s="10"/>
      <c r="ACM60" s="10"/>
      <c r="ACN60" s="10"/>
      <c r="ACO60" s="10"/>
      <c r="ACP60" s="10"/>
      <c r="ACQ60" s="10"/>
      <c r="ACR60" s="10"/>
      <c r="ACS60" s="10"/>
      <c r="ACT60" s="10"/>
      <c r="ACU60" s="10"/>
      <c r="ACV60" s="10"/>
      <c r="ACW60" s="10"/>
      <c r="ACX60" s="10"/>
      <c r="ACY60" s="10"/>
      <c r="ACZ60" s="10"/>
      <c r="ADA60" s="10"/>
      <c r="ADB60" s="10"/>
      <c r="ADC60" s="10"/>
      <c r="ADD60" s="10"/>
      <c r="ADE60" s="10"/>
      <c r="ADF60" s="10"/>
      <c r="ADG60" s="10"/>
      <c r="ADH60" s="10"/>
      <c r="ADI60" s="10"/>
      <c r="ADJ60" s="10"/>
      <c r="ADK60" s="10"/>
      <c r="ADL60" s="10"/>
      <c r="ADM60" s="10"/>
      <c r="ADN60" s="10"/>
      <c r="ADO60" s="10"/>
      <c r="ADP60" s="10"/>
      <c r="ADQ60" s="10"/>
      <c r="ADR60" s="10"/>
      <c r="ADS60" s="10"/>
      <c r="ADT60" s="10"/>
      <c r="ADU60" s="10"/>
      <c r="ADV60" s="10"/>
      <c r="ADW60" s="10"/>
      <c r="ADX60" s="10"/>
      <c r="ADY60" s="10"/>
      <c r="ADZ60" s="10"/>
      <c r="AEA60" s="10"/>
      <c r="AEB60" s="10"/>
      <c r="AEC60" s="10"/>
      <c r="AED60" s="10"/>
      <c r="AEE60" s="10"/>
      <c r="AEF60" s="10"/>
      <c r="AEG60" s="10"/>
      <c r="AEH60" s="10"/>
      <c r="AEI60" s="10"/>
      <c r="AEJ60" s="10"/>
      <c r="AEK60" s="10"/>
      <c r="AEL60" s="10"/>
      <c r="AEM60" s="10"/>
      <c r="AEN60" s="10"/>
      <c r="AEO60" s="10"/>
      <c r="AEP60" s="10"/>
      <c r="AEQ60" s="10"/>
      <c r="AER60" s="10"/>
      <c r="AES60" s="10"/>
      <c r="AET60" s="10"/>
      <c r="AEU60" s="10"/>
      <c r="AEV60" s="10"/>
      <c r="AEW60" s="10"/>
      <c r="AEX60" s="10"/>
      <c r="AEY60" s="10"/>
      <c r="AEZ60" s="10"/>
      <c r="AFA60" s="10"/>
      <c r="AFB60" s="10"/>
      <c r="AFC60" s="10"/>
      <c r="AFD60" s="10"/>
      <c r="AFE60" s="10"/>
      <c r="AFF60" s="10"/>
      <c r="AFG60" s="10"/>
      <c r="AFH60" s="10"/>
      <c r="AFI60" s="10"/>
      <c r="AFJ60" s="10"/>
      <c r="AFK60" s="10"/>
      <c r="AFL60" s="10"/>
      <c r="AFM60" s="10"/>
      <c r="AFN60" s="10"/>
      <c r="AFO60" s="10"/>
      <c r="AFP60" s="10"/>
      <c r="AFQ60" s="10"/>
      <c r="AFR60" s="10"/>
      <c r="AFS60" s="10"/>
      <c r="AFT60" s="10"/>
      <c r="AFU60" s="10"/>
      <c r="AFV60" s="10"/>
      <c r="AFW60" s="10"/>
      <c r="AFX60" s="10"/>
      <c r="AFY60" s="10"/>
      <c r="AFZ60" s="10"/>
      <c r="AGA60" s="10"/>
      <c r="AGB60" s="10"/>
      <c r="AGC60" s="10"/>
      <c r="AGD60" s="10"/>
      <c r="AGE60" s="10"/>
      <c r="AGF60" s="10"/>
      <c r="AGG60" s="10"/>
      <c r="AGH60" s="10"/>
      <c r="AGI60" s="10"/>
      <c r="AGJ60" s="10"/>
      <c r="AGK60" s="10"/>
      <c r="AGL60" s="10"/>
      <c r="AGM60" s="10"/>
      <c r="AGN60" s="10"/>
      <c r="AGO60" s="10"/>
      <c r="AGP60" s="10"/>
      <c r="AGQ60" s="10"/>
      <c r="AGR60" s="10"/>
      <c r="AGS60" s="10"/>
      <c r="AGT60" s="10"/>
      <c r="AGU60" s="10"/>
      <c r="AGV60" s="10"/>
      <c r="AGW60" s="10"/>
      <c r="AGX60" s="10"/>
      <c r="AGY60" s="10"/>
      <c r="AGZ60" s="10"/>
      <c r="AHA60" s="10"/>
      <c r="AHB60" s="10"/>
      <c r="AHC60" s="10"/>
      <c r="AHD60" s="10"/>
      <c r="AHE60" s="10"/>
      <c r="AHF60" s="10"/>
      <c r="AHG60" s="10"/>
      <c r="AHH60" s="10"/>
      <c r="AHI60" s="10"/>
      <c r="AHJ60" s="10"/>
      <c r="AHK60" s="10"/>
      <c r="AHL60" s="10"/>
      <c r="AHM60" s="10"/>
      <c r="AHN60" s="10"/>
      <c r="AHO60" s="10"/>
      <c r="AHP60" s="10"/>
      <c r="AHQ60" s="10"/>
      <c r="AHR60" s="10"/>
      <c r="AHS60" s="10"/>
      <c r="AHT60" s="10"/>
      <c r="AHU60" s="10"/>
      <c r="AHV60" s="10"/>
      <c r="AHW60" s="10"/>
      <c r="AHX60" s="10"/>
      <c r="AHY60" s="10"/>
      <c r="AHZ60" s="10"/>
      <c r="AIA60" s="10"/>
      <c r="AIB60" s="10"/>
      <c r="AIC60" s="10"/>
      <c r="AID60" s="10"/>
      <c r="AIE60" s="10"/>
      <c r="AIF60" s="10"/>
      <c r="AIG60" s="10"/>
      <c r="AIH60" s="10"/>
      <c r="AII60" s="10"/>
      <c r="AIJ60" s="10"/>
      <c r="AIK60" s="10"/>
      <c r="AIL60" s="10"/>
      <c r="AIM60" s="10"/>
      <c r="AIN60" s="10"/>
      <c r="AIO60" s="10"/>
      <c r="AIP60" s="10"/>
      <c r="AIQ60" s="10"/>
      <c r="AIR60" s="10"/>
      <c r="AIS60" s="10"/>
      <c r="AIT60" s="10"/>
      <c r="AIU60" s="10"/>
      <c r="AIV60" s="10"/>
      <c r="AIW60" s="10"/>
      <c r="AIX60" s="10"/>
      <c r="AIY60" s="10"/>
      <c r="AIZ60" s="10"/>
      <c r="AJA60" s="10"/>
      <c r="AJB60" s="10"/>
      <c r="AJC60" s="10"/>
      <c r="AJD60" s="10"/>
      <c r="AJE60" s="10"/>
      <c r="AJF60" s="10"/>
      <c r="AJG60" s="10"/>
      <c r="AJH60" s="10"/>
      <c r="AJI60" s="10"/>
      <c r="AJJ60" s="10"/>
      <c r="AJK60" s="10"/>
      <c r="AJL60" s="10"/>
      <c r="AJM60" s="10"/>
      <c r="AJN60" s="10"/>
      <c r="AJO60" s="10"/>
      <c r="AJP60" s="10"/>
      <c r="AJQ60" s="10"/>
      <c r="AJR60" s="10"/>
      <c r="AJS60" s="10"/>
      <c r="AJT60" s="10"/>
      <c r="AJU60" s="10"/>
      <c r="AJV60" s="10"/>
      <c r="AJW60" s="10"/>
      <c r="AJX60" s="10"/>
      <c r="AJY60" s="10"/>
      <c r="AJZ60" s="10"/>
      <c r="AKA60" s="10"/>
      <c r="AKB60" s="10"/>
      <c r="AKC60" s="10"/>
      <c r="AKD60" s="10"/>
      <c r="AKE60" s="10"/>
      <c r="AKF60" s="10"/>
      <c r="AKG60" s="10"/>
      <c r="AKH60" s="10"/>
      <c r="AKI60" s="10"/>
      <c r="AKJ60" s="10"/>
      <c r="AKK60" s="10"/>
      <c r="AKL60" s="10"/>
      <c r="AKM60" s="10"/>
      <c r="AKN60" s="10"/>
      <c r="AKO60" s="10"/>
      <c r="AKP60" s="10"/>
      <c r="AKQ60" s="10"/>
      <c r="AKR60" s="10"/>
      <c r="AKS60" s="10"/>
      <c r="AKT60" s="10"/>
      <c r="AKU60" s="10"/>
      <c r="AKV60" s="10"/>
      <c r="AKW60" s="10"/>
      <c r="AKX60" s="10"/>
      <c r="AKY60" s="10"/>
      <c r="AKZ60" s="10"/>
      <c r="ALA60" s="10"/>
      <c r="ALB60" s="10"/>
      <c r="ALC60" s="10"/>
      <c r="ALD60" s="10"/>
      <c r="ALE60" s="10"/>
      <c r="ALF60" s="10"/>
      <c r="ALG60" s="10"/>
      <c r="ALH60" s="10"/>
      <c r="ALI60" s="10"/>
      <c r="ALJ60" s="10"/>
      <c r="ALK60" s="10"/>
      <c r="ALL60" s="10"/>
      <c r="ALM60" s="10"/>
      <c r="ALN60" s="10"/>
      <c r="ALO60" s="10"/>
      <c r="ALP60" s="10"/>
      <c r="ALQ60" s="10"/>
      <c r="ALR60" s="10"/>
      <c r="ALS60" s="10"/>
      <c r="ALT60" s="10"/>
      <c r="ALU60" s="10"/>
      <c r="ALV60" s="10"/>
      <c r="ALW60" s="10"/>
      <c r="ALX60" s="10"/>
      <c r="ALY60" s="10"/>
      <c r="ALZ60" s="10"/>
      <c r="AMA60" s="10"/>
      <c r="AMB60" s="10"/>
      <c r="AMC60" s="10"/>
      <c r="AMD60" s="10"/>
      <c r="AME60" s="10"/>
      <c r="AMF60" s="10"/>
      <c r="AMG60" s="10"/>
      <c r="AMH60" s="10"/>
      <c r="AMI60" s="10"/>
      <c r="AMJ60" s="10"/>
      <c r="AMK60" s="10"/>
    </row>
    <row r="61" spans="1:1025" ht="15" customHeight="1" x14ac:dyDescent="0.15">
      <c r="A61" s="5">
        <v>413</v>
      </c>
      <c r="B61" s="1" t="s">
        <v>89</v>
      </c>
      <c r="C61" s="1" t="s">
        <v>16</v>
      </c>
      <c r="D61" s="1">
        <v>19677</v>
      </c>
      <c r="E61" s="1">
        <v>19685</v>
      </c>
      <c r="F61" s="1">
        <f t="shared" si="1"/>
        <v>1.92</v>
      </c>
      <c r="H61" s="1">
        <f>(D62-E61-1)*0.24</f>
        <v>1427.04</v>
      </c>
      <c r="I61" s="6" t="s">
        <v>91</v>
      </c>
      <c r="J61" s="5" t="s">
        <v>76</v>
      </c>
      <c r="K61" s="5"/>
      <c r="L61" s="5"/>
    </row>
    <row r="62" spans="1:1025" s="12" customFormat="1" ht="14" x14ac:dyDescent="0.15">
      <c r="A62" s="9">
        <v>414</v>
      </c>
      <c r="B62" s="10" t="s">
        <v>53</v>
      </c>
      <c r="C62" s="10" t="s">
        <v>12</v>
      </c>
      <c r="D62" s="10">
        <v>25632</v>
      </c>
      <c r="E62" s="10">
        <v>25636</v>
      </c>
      <c r="F62" s="10">
        <f t="shared" si="1"/>
        <v>0.96</v>
      </c>
      <c r="G62" s="10">
        <f>(D63-E62+1)*0.24</f>
        <v>329.52</v>
      </c>
      <c r="H62" s="10"/>
      <c r="I62" s="11" t="s">
        <v>92</v>
      </c>
      <c r="J62" s="9" t="s">
        <v>76</v>
      </c>
      <c r="K62" s="9"/>
      <c r="L62" s="9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0"/>
      <c r="OW62" s="10"/>
      <c r="OX62" s="10"/>
      <c r="OY62" s="10"/>
      <c r="OZ62" s="10"/>
      <c r="PA62" s="10"/>
      <c r="PB62" s="10"/>
      <c r="PC62" s="10"/>
      <c r="PD62" s="10"/>
      <c r="PE62" s="10"/>
      <c r="PF62" s="10"/>
      <c r="PG62" s="10"/>
      <c r="PH62" s="10"/>
      <c r="PI62" s="10"/>
      <c r="PJ62" s="10"/>
      <c r="PK62" s="10"/>
      <c r="PL62" s="10"/>
      <c r="PM62" s="10"/>
      <c r="PN62" s="10"/>
      <c r="PO62" s="10"/>
      <c r="PP62" s="10"/>
      <c r="PQ62" s="10"/>
      <c r="PR62" s="10"/>
      <c r="PS62" s="10"/>
      <c r="PT62" s="10"/>
      <c r="PU62" s="10"/>
      <c r="PV62" s="10"/>
      <c r="PW62" s="10"/>
      <c r="PX62" s="10"/>
      <c r="PY62" s="10"/>
      <c r="PZ62" s="10"/>
      <c r="QA62" s="10"/>
      <c r="QB62" s="10"/>
      <c r="QC62" s="10"/>
      <c r="QD62" s="10"/>
      <c r="QE62" s="10"/>
      <c r="QF62" s="10"/>
      <c r="QG62" s="10"/>
      <c r="QH62" s="10"/>
      <c r="QI62" s="10"/>
      <c r="QJ62" s="10"/>
      <c r="QK62" s="10"/>
      <c r="QL62" s="10"/>
      <c r="QM62" s="10"/>
      <c r="QN62" s="10"/>
      <c r="QO62" s="10"/>
      <c r="QP62" s="10"/>
      <c r="QQ62" s="10"/>
      <c r="QR62" s="10"/>
      <c r="QS62" s="10"/>
      <c r="QT62" s="10"/>
      <c r="QU62" s="10"/>
      <c r="QV62" s="10"/>
      <c r="QW62" s="10"/>
      <c r="QX62" s="10"/>
      <c r="QY62" s="10"/>
      <c r="QZ62" s="10"/>
      <c r="RA62" s="10"/>
      <c r="RB62" s="10"/>
      <c r="RC62" s="10"/>
      <c r="RD62" s="10"/>
      <c r="RE62" s="10"/>
      <c r="RF62" s="10"/>
      <c r="RG62" s="10"/>
      <c r="RH62" s="10"/>
      <c r="RI62" s="10"/>
      <c r="RJ62" s="10"/>
      <c r="RK62" s="10"/>
      <c r="RL62" s="10"/>
      <c r="RM62" s="10"/>
      <c r="RN62" s="10"/>
      <c r="RO62" s="10"/>
      <c r="RP62" s="10"/>
      <c r="RQ62" s="10"/>
      <c r="RR62" s="10"/>
      <c r="RS62" s="10"/>
      <c r="RT62" s="10"/>
      <c r="RU62" s="10"/>
      <c r="RV62" s="10"/>
      <c r="RW62" s="10"/>
      <c r="RX62" s="10"/>
      <c r="RY62" s="10"/>
      <c r="RZ62" s="10"/>
      <c r="SA62" s="10"/>
      <c r="SB62" s="10"/>
      <c r="SC62" s="10"/>
      <c r="SD62" s="10"/>
      <c r="SE62" s="10"/>
      <c r="SF62" s="10"/>
      <c r="SG62" s="10"/>
      <c r="SH62" s="10"/>
      <c r="SI62" s="10"/>
      <c r="SJ62" s="10"/>
      <c r="SK62" s="10"/>
      <c r="SL62" s="10"/>
      <c r="SM62" s="10"/>
      <c r="SN62" s="10"/>
      <c r="SO62" s="10"/>
      <c r="SP62" s="10"/>
      <c r="SQ62" s="10"/>
      <c r="SR62" s="10"/>
      <c r="SS62" s="10"/>
      <c r="ST62" s="10"/>
      <c r="SU62" s="10"/>
      <c r="SV62" s="10"/>
      <c r="SW62" s="10"/>
      <c r="SX62" s="10"/>
      <c r="SY62" s="10"/>
      <c r="SZ62" s="10"/>
      <c r="TA62" s="10"/>
      <c r="TB62" s="10"/>
      <c r="TC62" s="10"/>
      <c r="TD62" s="10"/>
      <c r="TE62" s="10"/>
      <c r="TF62" s="10"/>
      <c r="TG62" s="10"/>
      <c r="TH62" s="10"/>
      <c r="TI62" s="10"/>
      <c r="TJ62" s="10"/>
      <c r="TK62" s="10"/>
      <c r="TL62" s="10"/>
      <c r="TM62" s="10"/>
      <c r="TN62" s="10"/>
      <c r="TO62" s="10"/>
      <c r="TP62" s="10"/>
      <c r="TQ62" s="10"/>
      <c r="TR62" s="10"/>
      <c r="TS62" s="10"/>
      <c r="TT62" s="10"/>
      <c r="TU62" s="10"/>
      <c r="TV62" s="10"/>
      <c r="TW62" s="10"/>
      <c r="TX62" s="10"/>
      <c r="TY62" s="10"/>
      <c r="TZ62" s="10"/>
      <c r="UA62" s="10"/>
      <c r="UB62" s="10"/>
      <c r="UC62" s="10"/>
      <c r="UD62" s="10"/>
      <c r="UE62" s="10"/>
      <c r="UF62" s="10"/>
      <c r="UG62" s="10"/>
      <c r="UH62" s="10"/>
      <c r="UI62" s="10"/>
      <c r="UJ62" s="10"/>
      <c r="UK62" s="10"/>
      <c r="UL62" s="10"/>
      <c r="UM62" s="10"/>
      <c r="UN62" s="10"/>
      <c r="UO62" s="10"/>
      <c r="UP62" s="10"/>
      <c r="UQ62" s="10"/>
      <c r="UR62" s="10"/>
      <c r="US62" s="10"/>
      <c r="UT62" s="10"/>
      <c r="UU62" s="10"/>
      <c r="UV62" s="10"/>
      <c r="UW62" s="10"/>
      <c r="UX62" s="10"/>
      <c r="UY62" s="10"/>
      <c r="UZ62" s="10"/>
      <c r="VA62" s="10"/>
      <c r="VB62" s="10"/>
      <c r="VC62" s="10"/>
      <c r="VD62" s="10"/>
      <c r="VE62" s="10"/>
      <c r="VF62" s="10"/>
      <c r="VG62" s="10"/>
      <c r="VH62" s="10"/>
      <c r="VI62" s="10"/>
      <c r="VJ62" s="10"/>
      <c r="VK62" s="10"/>
      <c r="VL62" s="10"/>
      <c r="VM62" s="10"/>
      <c r="VN62" s="10"/>
      <c r="VO62" s="10"/>
      <c r="VP62" s="10"/>
      <c r="VQ62" s="10"/>
      <c r="VR62" s="10"/>
      <c r="VS62" s="10"/>
      <c r="VT62" s="10"/>
      <c r="VU62" s="10"/>
      <c r="VV62" s="10"/>
      <c r="VW62" s="10"/>
      <c r="VX62" s="10"/>
      <c r="VY62" s="10"/>
      <c r="VZ62" s="10"/>
      <c r="WA62" s="10"/>
      <c r="WB62" s="10"/>
      <c r="WC62" s="10"/>
      <c r="WD62" s="10"/>
      <c r="WE62" s="10"/>
      <c r="WF62" s="10"/>
      <c r="WG62" s="10"/>
      <c r="WH62" s="10"/>
      <c r="WI62" s="10"/>
      <c r="WJ62" s="10"/>
      <c r="WK62" s="10"/>
      <c r="WL62" s="10"/>
      <c r="WM62" s="10"/>
      <c r="WN62" s="10"/>
      <c r="WO62" s="10"/>
      <c r="WP62" s="10"/>
      <c r="WQ62" s="10"/>
      <c r="WR62" s="10"/>
      <c r="WS62" s="10"/>
      <c r="WT62" s="10"/>
      <c r="WU62" s="10"/>
      <c r="WV62" s="10"/>
      <c r="WW62" s="10"/>
      <c r="WX62" s="10"/>
      <c r="WY62" s="10"/>
      <c r="WZ62" s="10"/>
      <c r="XA62" s="10"/>
      <c r="XB62" s="10"/>
      <c r="XC62" s="10"/>
      <c r="XD62" s="10"/>
      <c r="XE62" s="10"/>
      <c r="XF62" s="10"/>
      <c r="XG62" s="10"/>
      <c r="XH62" s="10"/>
      <c r="XI62" s="10"/>
      <c r="XJ62" s="10"/>
      <c r="XK62" s="10"/>
      <c r="XL62" s="10"/>
      <c r="XM62" s="10"/>
      <c r="XN62" s="10"/>
      <c r="XO62" s="10"/>
      <c r="XP62" s="10"/>
      <c r="XQ62" s="10"/>
      <c r="XR62" s="10"/>
      <c r="XS62" s="10"/>
      <c r="XT62" s="10"/>
      <c r="XU62" s="10"/>
      <c r="XV62" s="10"/>
      <c r="XW62" s="10"/>
      <c r="XX62" s="10"/>
      <c r="XY62" s="10"/>
      <c r="XZ62" s="10"/>
      <c r="YA62" s="10"/>
      <c r="YB62" s="10"/>
      <c r="YC62" s="10"/>
      <c r="YD62" s="10"/>
      <c r="YE62" s="10"/>
      <c r="YF62" s="10"/>
      <c r="YG62" s="10"/>
      <c r="YH62" s="10"/>
      <c r="YI62" s="10"/>
      <c r="YJ62" s="10"/>
      <c r="YK62" s="10"/>
      <c r="YL62" s="10"/>
      <c r="YM62" s="10"/>
      <c r="YN62" s="10"/>
      <c r="YO62" s="10"/>
      <c r="YP62" s="10"/>
      <c r="YQ62" s="10"/>
      <c r="YR62" s="10"/>
      <c r="YS62" s="10"/>
      <c r="YT62" s="10"/>
      <c r="YU62" s="10"/>
      <c r="YV62" s="10"/>
      <c r="YW62" s="10"/>
      <c r="YX62" s="10"/>
      <c r="YY62" s="10"/>
      <c r="YZ62" s="10"/>
      <c r="ZA62" s="10"/>
      <c r="ZB62" s="10"/>
      <c r="ZC62" s="10"/>
      <c r="ZD62" s="10"/>
      <c r="ZE62" s="10"/>
      <c r="ZF62" s="10"/>
      <c r="ZG62" s="10"/>
      <c r="ZH62" s="10"/>
      <c r="ZI62" s="10"/>
      <c r="ZJ62" s="10"/>
      <c r="ZK62" s="10"/>
      <c r="ZL62" s="10"/>
      <c r="ZM62" s="10"/>
      <c r="ZN62" s="10"/>
      <c r="ZO62" s="10"/>
      <c r="ZP62" s="10"/>
      <c r="ZQ62" s="10"/>
      <c r="ZR62" s="10"/>
      <c r="ZS62" s="10"/>
      <c r="ZT62" s="10"/>
      <c r="ZU62" s="10"/>
      <c r="ZV62" s="10"/>
      <c r="ZW62" s="10"/>
      <c r="ZX62" s="10"/>
      <c r="ZY62" s="10"/>
      <c r="ZZ62" s="10"/>
      <c r="AAA62" s="10"/>
      <c r="AAB62" s="10"/>
      <c r="AAC62" s="10"/>
      <c r="AAD62" s="10"/>
      <c r="AAE62" s="10"/>
      <c r="AAF62" s="10"/>
      <c r="AAG62" s="10"/>
      <c r="AAH62" s="10"/>
      <c r="AAI62" s="10"/>
      <c r="AAJ62" s="10"/>
      <c r="AAK62" s="10"/>
      <c r="AAL62" s="10"/>
      <c r="AAM62" s="10"/>
      <c r="AAN62" s="10"/>
      <c r="AAO62" s="10"/>
      <c r="AAP62" s="10"/>
      <c r="AAQ62" s="10"/>
      <c r="AAR62" s="10"/>
      <c r="AAS62" s="10"/>
      <c r="AAT62" s="10"/>
      <c r="AAU62" s="10"/>
      <c r="AAV62" s="10"/>
      <c r="AAW62" s="10"/>
      <c r="AAX62" s="10"/>
      <c r="AAY62" s="10"/>
      <c r="AAZ62" s="10"/>
      <c r="ABA62" s="10"/>
      <c r="ABB62" s="10"/>
      <c r="ABC62" s="10"/>
      <c r="ABD62" s="10"/>
      <c r="ABE62" s="10"/>
      <c r="ABF62" s="10"/>
      <c r="ABG62" s="10"/>
      <c r="ABH62" s="10"/>
      <c r="ABI62" s="10"/>
      <c r="ABJ62" s="10"/>
      <c r="ABK62" s="10"/>
      <c r="ABL62" s="10"/>
      <c r="ABM62" s="10"/>
      <c r="ABN62" s="10"/>
      <c r="ABO62" s="10"/>
      <c r="ABP62" s="10"/>
      <c r="ABQ62" s="10"/>
      <c r="ABR62" s="10"/>
      <c r="ABS62" s="10"/>
      <c r="ABT62" s="10"/>
      <c r="ABU62" s="10"/>
      <c r="ABV62" s="10"/>
      <c r="ABW62" s="10"/>
      <c r="ABX62" s="10"/>
      <c r="ABY62" s="10"/>
      <c r="ABZ62" s="10"/>
      <c r="ACA62" s="10"/>
      <c r="ACB62" s="10"/>
      <c r="ACC62" s="10"/>
      <c r="ACD62" s="10"/>
      <c r="ACE62" s="10"/>
      <c r="ACF62" s="10"/>
      <c r="ACG62" s="10"/>
      <c r="ACH62" s="10"/>
      <c r="ACI62" s="10"/>
      <c r="ACJ62" s="10"/>
      <c r="ACK62" s="10"/>
      <c r="ACL62" s="10"/>
      <c r="ACM62" s="10"/>
      <c r="ACN62" s="10"/>
      <c r="ACO62" s="10"/>
      <c r="ACP62" s="10"/>
      <c r="ACQ62" s="10"/>
      <c r="ACR62" s="10"/>
      <c r="ACS62" s="10"/>
      <c r="ACT62" s="10"/>
      <c r="ACU62" s="10"/>
      <c r="ACV62" s="10"/>
      <c r="ACW62" s="10"/>
      <c r="ACX62" s="10"/>
      <c r="ACY62" s="10"/>
      <c r="ACZ62" s="10"/>
      <c r="ADA62" s="10"/>
      <c r="ADB62" s="10"/>
      <c r="ADC62" s="10"/>
      <c r="ADD62" s="10"/>
      <c r="ADE62" s="10"/>
      <c r="ADF62" s="10"/>
      <c r="ADG62" s="10"/>
      <c r="ADH62" s="10"/>
      <c r="ADI62" s="10"/>
      <c r="ADJ62" s="10"/>
      <c r="ADK62" s="10"/>
      <c r="ADL62" s="10"/>
      <c r="ADM62" s="10"/>
      <c r="ADN62" s="10"/>
      <c r="ADO62" s="10"/>
      <c r="ADP62" s="10"/>
      <c r="ADQ62" s="10"/>
      <c r="ADR62" s="10"/>
      <c r="ADS62" s="10"/>
      <c r="ADT62" s="10"/>
      <c r="ADU62" s="10"/>
      <c r="ADV62" s="10"/>
      <c r="ADW62" s="10"/>
      <c r="ADX62" s="10"/>
      <c r="ADY62" s="10"/>
      <c r="ADZ62" s="10"/>
      <c r="AEA62" s="10"/>
      <c r="AEB62" s="10"/>
      <c r="AEC62" s="10"/>
      <c r="AED62" s="10"/>
      <c r="AEE62" s="10"/>
      <c r="AEF62" s="10"/>
      <c r="AEG62" s="10"/>
      <c r="AEH62" s="10"/>
      <c r="AEI62" s="10"/>
      <c r="AEJ62" s="10"/>
      <c r="AEK62" s="10"/>
      <c r="AEL62" s="10"/>
      <c r="AEM62" s="10"/>
      <c r="AEN62" s="10"/>
      <c r="AEO62" s="10"/>
      <c r="AEP62" s="10"/>
      <c r="AEQ62" s="10"/>
      <c r="AER62" s="10"/>
      <c r="AES62" s="10"/>
      <c r="AET62" s="10"/>
      <c r="AEU62" s="10"/>
      <c r="AEV62" s="10"/>
      <c r="AEW62" s="10"/>
      <c r="AEX62" s="10"/>
      <c r="AEY62" s="10"/>
      <c r="AEZ62" s="10"/>
      <c r="AFA62" s="10"/>
      <c r="AFB62" s="10"/>
      <c r="AFC62" s="10"/>
      <c r="AFD62" s="10"/>
      <c r="AFE62" s="10"/>
      <c r="AFF62" s="10"/>
      <c r="AFG62" s="10"/>
      <c r="AFH62" s="10"/>
      <c r="AFI62" s="10"/>
      <c r="AFJ62" s="10"/>
      <c r="AFK62" s="10"/>
      <c r="AFL62" s="10"/>
      <c r="AFM62" s="10"/>
      <c r="AFN62" s="10"/>
      <c r="AFO62" s="10"/>
      <c r="AFP62" s="10"/>
      <c r="AFQ62" s="10"/>
      <c r="AFR62" s="10"/>
      <c r="AFS62" s="10"/>
      <c r="AFT62" s="10"/>
      <c r="AFU62" s="10"/>
      <c r="AFV62" s="10"/>
      <c r="AFW62" s="10"/>
      <c r="AFX62" s="10"/>
      <c r="AFY62" s="10"/>
      <c r="AFZ62" s="10"/>
      <c r="AGA62" s="10"/>
      <c r="AGB62" s="10"/>
      <c r="AGC62" s="10"/>
      <c r="AGD62" s="10"/>
      <c r="AGE62" s="10"/>
      <c r="AGF62" s="10"/>
      <c r="AGG62" s="10"/>
      <c r="AGH62" s="10"/>
      <c r="AGI62" s="10"/>
      <c r="AGJ62" s="10"/>
      <c r="AGK62" s="10"/>
      <c r="AGL62" s="10"/>
      <c r="AGM62" s="10"/>
      <c r="AGN62" s="10"/>
      <c r="AGO62" s="10"/>
      <c r="AGP62" s="10"/>
      <c r="AGQ62" s="10"/>
      <c r="AGR62" s="10"/>
      <c r="AGS62" s="10"/>
      <c r="AGT62" s="10"/>
      <c r="AGU62" s="10"/>
      <c r="AGV62" s="10"/>
      <c r="AGW62" s="10"/>
      <c r="AGX62" s="10"/>
      <c r="AGY62" s="10"/>
      <c r="AGZ62" s="10"/>
      <c r="AHA62" s="10"/>
      <c r="AHB62" s="10"/>
      <c r="AHC62" s="10"/>
      <c r="AHD62" s="10"/>
      <c r="AHE62" s="10"/>
      <c r="AHF62" s="10"/>
      <c r="AHG62" s="10"/>
      <c r="AHH62" s="10"/>
      <c r="AHI62" s="10"/>
      <c r="AHJ62" s="10"/>
      <c r="AHK62" s="10"/>
      <c r="AHL62" s="10"/>
      <c r="AHM62" s="10"/>
      <c r="AHN62" s="10"/>
      <c r="AHO62" s="10"/>
      <c r="AHP62" s="10"/>
      <c r="AHQ62" s="10"/>
      <c r="AHR62" s="10"/>
      <c r="AHS62" s="10"/>
      <c r="AHT62" s="10"/>
      <c r="AHU62" s="10"/>
      <c r="AHV62" s="10"/>
      <c r="AHW62" s="10"/>
      <c r="AHX62" s="10"/>
      <c r="AHY62" s="10"/>
      <c r="AHZ62" s="10"/>
      <c r="AIA62" s="10"/>
      <c r="AIB62" s="10"/>
      <c r="AIC62" s="10"/>
      <c r="AID62" s="10"/>
      <c r="AIE62" s="10"/>
      <c r="AIF62" s="10"/>
      <c r="AIG62" s="10"/>
      <c r="AIH62" s="10"/>
      <c r="AII62" s="10"/>
      <c r="AIJ62" s="10"/>
      <c r="AIK62" s="10"/>
      <c r="AIL62" s="10"/>
      <c r="AIM62" s="10"/>
      <c r="AIN62" s="10"/>
      <c r="AIO62" s="10"/>
      <c r="AIP62" s="10"/>
      <c r="AIQ62" s="10"/>
      <c r="AIR62" s="10"/>
      <c r="AIS62" s="10"/>
      <c r="AIT62" s="10"/>
      <c r="AIU62" s="10"/>
      <c r="AIV62" s="10"/>
      <c r="AIW62" s="10"/>
      <c r="AIX62" s="10"/>
      <c r="AIY62" s="10"/>
      <c r="AIZ62" s="10"/>
      <c r="AJA62" s="10"/>
      <c r="AJB62" s="10"/>
      <c r="AJC62" s="10"/>
      <c r="AJD62" s="10"/>
      <c r="AJE62" s="10"/>
      <c r="AJF62" s="10"/>
      <c r="AJG62" s="10"/>
      <c r="AJH62" s="10"/>
      <c r="AJI62" s="10"/>
      <c r="AJJ62" s="10"/>
      <c r="AJK62" s="10"/>
      <c r="AJL62" s="10"/>
      <c r="AJM62" s="10"/>
      <c r="AJN62" s="10"/>
      <c r="AJO62" s="10"/>
      <c r="AJP62" s="10"/>
      <c r="AJQ62" s="10"/>
      <c r="AJR62" s="10"/>
      <c r="AJS62" s="10"/>
      <c r="AJT62" s="10"/>
      <c r="AJU62" s="10"/>
      <c r="AJV62" s="10"/>
      <c r="AJW62" s="10"/>
      <c r="AJX62" s="10"/>
      <c r="AJY62" s="10"/>
      <c r="AJZ62" s="10"/>
      <c r="AKA62" s="10"/>
      <c r="AKB62" s="10"/>
      <c r="AKC62" s="10"/>
      <c r="AKD62" s="10"/>
      <c r="AKE62" s="10"/>
      <c r="AKF62" s="10"/>
      <c r="AKG62" s="10"/>
      <c r="AKH62" s="10"/>
      <c r="AKI62" s="10"/>
      <c r="AKJ62" s="10"/>
      <c r="AKK62" s="10"/>
      <c r="AKL62" s="10"/>
      <c r="AKM62" s="10"/>
      <c r="AKN62" s="10"/>
      <c r="AKO62" s="10"/>
      <c r="AKP62" s="10"/>
      <c r="AKQ62" s="10"/>
      <c r="AKR62" s="10"/>
      <c r="AKS62" s="10"/>
      <c r="AKT62" s="10"/>
      <c r="AKU62" s="10"/>
      <c r="AKV62" s="10"/>
      <c r="AKW62" s="10"/>
      <c r="AKX62" s="10"/>
      <c r="AKY62" s="10"/>
      <c r="AKZ62" s="10"/>
      <c r="ALA62" s="10"/>
      <c r="ALB62" s="10"/>
      <c r="ALC62" s="10"/>
      <c r="ALD62" s="10"/>
      <c r="ALE62" s="10"/>
      <c r="ALF62" s="10"/>
      <c r="ALG62" s="10"/>
      <c r="ALH62" s="10"/>
      <c r="ALI62" s="10"/>
      <c r="ALJ62" s="10"/>
      <c r="ALK62" s="10"/>
      <c r="ALL62" s="10"/>
      <c r="ALM62" s="10"/>
      <c r="ALN62" s="10"/>
      <c r="ALO62" s="10"/>
      <c r="ALP62" s="10"/>
      <c r="ALQ62" s="10"/>
      <c r="ALR62" s="10"/>
      <c r="ALS62" s="10"/>
      <c r="ALT62" s="10"/>
      <c r="ALU62" s="10"/>
      <c r="ALV62" s="10"/>
      <c r="ALW62" s="10"/>
      <c r="ALX62" s="10"/>
      <c r="ALY62" s="10"/>
      <c r="ALZ62" s="10"/>
      <c r="AMA62" s="10"/>
      <c r="AMB62" s="10"/>
      <c r="AMC62" s="10"/>
      <c r="AMD62" s="10"/>
      <c r="AME62" s="10"/>
      <c r="AMF62" s="10"/>
      <c r="AMG62" s="10"/>
      <c r="AMH62" s="10"/>
      <c r="AMI62" s="10"/>
      <c r="AMJ62" s="10"/>
      <c r="AMK62" s="10"/>
    </row>
    <row r="63" spans="1:1025" ht="14" x14ac:dyDescent="0.15">
      <c r="A63" s="5">
        <v>415</v>
      </c>
      <c r="B63" s="1" t="s">
        <v>53</v>
      </c>
      <c r="C63" s="1" t="s">
        <v>16</v>
      </c>
      <c r="D63" s="1">
        <v>27008</v>
      </c>
      <c r="E63" s="1">
        <v>27014</v>
      </c>
      <c r="F63" s="1">
        <f t="shared" si="1"/>
        <v>1.44</v>
      </c>
      <c r="H63" s="1">
        <f>(D64-E63-1)*0.24</f>
        <v>200.88</v>
      </c>
      <c r="I63" s="6" t="s">
        <v>93</v>
      </c>
      <c r="J63" s="5" t="s">
        <v>76</v>
      </c>
      <c r="K63" s="5"/>
      <c r="L63" s="5"/>
    </row>
    <row r="64" spans="1:1025" ht="14" x14ac:dyDescent="0.15">
      <c r="A64" s="5">
        <v>416</v>
      </c>
      <c r="B64" s="1" t="s">
        <v>94</v>
      </c>
      <c r="C64" s="1" t="s">
        <v>12</v>
      </c>
      <c r="D64" s="1">
        <v>27852</v>
      </c>
      <c r="E64" s="1">
        <v>27891</v>
      </c>
      <c r="F64" s="1">
        <f t="shared" si="1"/>
        <v>9.36</v>
      </c>
      <c r="G64" s="1">
        <f>(D65-E64+1)*0.24</f>
        <v>67.679999999999993</v>
      </c>
      <c r="I64" s="6" t="s">
        <v>95</v>
      </c>
      <c r="J64" s="5" t="s">
        <v>76</v>
      </c>
      <c r="K64" s="5"/>
      <c r="L64" s="5"/>
    </row>
    <row r="65" spans="1:1025" ht="14" x14ac:dyDescent="0.15">
      <c r="A65" s="5">
        <v>417</v>
      </c>
      <c r="B65" s="1" t="s">
        <v>94</v>
      </c>
      <c r="C65" s="1" t="s">
        <v>16</v>
      </c>
      <c r="D65" s="1">
        <v>28172</v>
      </c>
      <c r="E65" s="1">
        <v>28218</v>
      </c>
      <c r="F65" s="1">
        <f t="shared" si="1"/>
        <v>11.04</v>
      </c>
      <c r="H65" s="1">
        <f>(D66-E65-1)*0.24</f>
        <v>434.88</v>
      </c>
      <c r="I65" s="6" t="s">
        <v>96</v>
      </c>
      <c r="J65" s="5" t="s">
        <v>76</v>
      </c>
      <c r="K65" s="5"/>
      <c r="L65" s="5"/>
    </row>
    <row r="66" spans="1:1025" ht="14" x14ac:dyDescent="0.15">
      <c r="A66" s="5">
        <v>418</v>
      </c>
      <c r="B66" s="1" t="s">
        <v>22</v>
      </c>
      <c r="C66" s="1" t="s">
        <v>12</v>
      </c>
      <c r="D66" s="1">
        <v>30031</v>
      </c>
      <c r="E66" s="1">
        <v>30045</v>
      </c>
      <c r="F66" s="1">
        <f t="shared" si="1"/>
        <v>3.36</v>
      </c>
      <c r="G66" s="1">
        <f>(D67-E66+1)*0.24</f>
        <v>2.6399999999999997</v>
      </c>
      <c r="I66" s="6" t="s">
        <v>97</v>
      </c>
      <c r="J66" s="5" t="s">
        <v>76</v>
      </c>
      <c r="K66" s="5"/>
      <c r="L66" s="5"/>
    </row>
    <row r="67" spans="1:1025" ht="14" x14ac:dyDescent="0.15">
      <c r="A67" s="5">
        <v>419</v>
      </c>
      <c r="B67" s="1" t="s">
        <v>22</v>
      </c>
      <c r="C67" s="1" t="s">
        <v>16</v>
      </c>
      <c r="D67" s="1">
        <v>30055</v>
      </c>
      <c r="E67" s="1">
        <v>30084</v>
      </c>
      <c r="F67" s="1">
        <f t="shared" si="1"/>
        <v>6.96</v>
      </c>
      <c r="H67" s="1">
        <f>(D68-E67-1)*0.24</f>
        <v>263.76</v>
      </c>
      <c r="I67" s="6" t="s">
        <v>98</v>
      </c>
      <c r="J67" s="5" t="s">
        <v>76</v>
      </c>
      <c r="K67" s="5"/>
      <c r="L67" s="5"/>
    </row>
    <row r="68" spans="1:1025" s="17" customFormat="1" ht="14" x14ac:dyDescent="0.15">
      <c r="A68" s="15">
        <v>420</v>
      </c>
      <c r="B68" s="15" t="s">
        <v>99</v>
      </c>
      <c r="C68" s="15" t="s">
        <v>12</v>
      </c>
      <c r="D68" s="15">
        <v>31184</v>
      </c>
      <c r="E68" s="15">
        <v>31199</v>
      </c>
      <c r="F68" s="15">
        <f t="shared" si="1"/>
        <v>3.5999999999999996</v>
      </c>
      <c r="G68" s="15">
        <f>(K48-E68+1)*0.24</f>
        <v>3080.64</v>
      </c>
      <c r="H68" s="15"/>
      <c r="I68" s="16" t="s">
        <v>100</v>
      </c>
      <c r="J68" s="15" t="s">
        <v>76</v>
      </c>
      <c r="K68" s="15"/>
      <c r="L68" s="15"/>
      <c r="M68" s="15"/>
      <c r="N68" s="15" t="s">
        <v>101</v>
      </c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  <c r="IV68" s="15"/>
      <c r="IW68" s="15"/>
      <c r="IX68" s="15"/>
      <c r="IY68" s="15"/>
      <c r="IZ68" s="15"/>
      <c r="JA68" s="15"/>
      <c r="JB68" s="15"/>
      <c r="JC68" s="15"/>
      <c r="JD68" s="15"/>
      <c r="JE68" s="15"/>
      <c r="JF68" s="15"/>
      <c r="JG68" s="15"/>
      <c r="JH68" s="15"/>
      <c r="JI68" s="15"/>
      <c r="JJ68" s="15"/>
      <c r="JK68" s="15"/>
      <c r="JL68" s="15"/>
      <c r="JM68" s="15"/>
      <c r="JN68" s="15"/>
      <c r="JO68" s="15"/>
      <c r="JP68" s="15"/>
      <c r="JQ68" s="15"/>
      <c r="JR68" s="15"/>
      <c r="JS68" s="15"/>
      <c r="JT68" s="15"/>
      <c r="JU68" s="15"/>
      <c r="JV68" s="15"/>
      <c r="JW68" s="15"/>
      <c r="JX68" s="15"/>
      <c r="JY68" s="15"/>
      <c r="JZ68" s="15"/>
      <c r="KA68" s="15"/>
      <c r="KB68" s="15"/>
      <c r="KC68" s="15"/>
      <c r="KD68" s="15"/>
      <c r="KE68" s="15"/>
      <c r="KF68" s="15"/>
      <c r="KG68" s="15"/>
      <c r="KH68" s="15"/>
      <c r="KI68" s="15"/>
      <c r="KJ68" s="15"/>
      <c r="KK68" s="15"/>
      <c r="KL68" s="15"/>
      <c r="KM68" s="15"/>
      <c r="KN68" s="15"/>
      <c r="KO68" s="15"/>
      <c r="KP68" s="15"/>
      <c r="KQ68" s="15"/>
      <c r="KR68" s="15"/>
      <c r="KS68" s="15"/>
      <c r="KT68" s="15"/>
      <c r="KU68" s="15"/>
      <c r="KV68" s="15"/>
      <c r="KW68" s="15"/>
      <c r="KX68" s="15"/>
      <c r="KY68" s="15"/>
      <c r="KZ68" s="15"/>
      <c r="LA68" s="15"/>
      <c r="LB68" s="15"/>
      <c r="LC68" s="15"/>
      <c r="LD68" s="15"/>
      <c r="LE68" s="15"/>
      <c r="LF68" s="15"/>
      <c r="LG68" s="15"/>
      <c r="LH68" s="15"/>
      <c r="LI68" s="15"/>
      <c r="LJ68" s="15"/>
      <c r="LK68" s="15"/>
      <c r="LL68" s="15"/>
      <c r="LM68" s="15"/>
      <c r="LN68" s="15"/>
      <c r="LO68" s="15"/>
      <c r="LP68" s="15"/>
      <c r="LQ68" s="15"/>
      <c r="LR68" s="15"/>
      <c r="LS68" s="15"/>
      <c r="LT68" s="15"/>
      <c r="LU68" s="15"/>
      <c r="LV68" s="15"/>
      <c r="LW68" s="15"/>
      <c r="LX68" s="15"/>
      <c r="LY68" s="15"/>
      <c r="LZ68" s="15"/>
      <c r="MA68" s="15"/>
      <c r="MB68" s="15"/>
      <c r="MC68" s="15"/>
      <c r="MD68" s="15"/>
      <c r="ME68" s="15"/>
      <c r="MF68" s="15"/>
      <c r="MG68" s="15"/>
      <c r="MH68" s="15"/>
      <c r="MI68" s="15"/>
      <c r="MJ68" s="15"/>
      <c r="MK68" s="15"/>
      <c r="ML68" s="15"/>
      <c r="MM68" s="15"/>
      <c r="MN68" s="15"/>
      <c r="MO68" s="15"/>
      <c r="MP68" s="15"/>
      <c r="MQ68" s="15"/>
      <c r="MR68" s="15"/>
      <c r="MS68" s="15"/>
      <c r="MT68" s="15"/>
      <c r="MU68" s="15"/>
      <c r="MV68" s="15"/>
      <c r="MW68" s="15"/>
      <c r="MX68" s="15"/>
      <c r="MY68" s="15"/>
      <c r="MZ68" s="15"/>
      <c r="NA68" s="15"/>
      <c r="NB68" s="15"/>
      <c r="NC68" s="15"/>
      <c r="ND68" s="15"/>
      <c r="NE68" s="15"/>
      <c r="NF68" s="15"/>
      <c r="NG68" s="15"/>
      <c r="NH68" s="15"/>
      <c r="NI68" s="15"/>
      <c r="NJ68" s="15"/>
      <c r="NK68" s="15"/>
      <c r="NL68" s="15"/>
      <c r="NM68" s="15"/>
      <c r="NN68" s="15"/>
      <c r="NO68" s="15"/>
      <c r="NP68" s="15"/>
      <c r="NQ68" s="15"/>
      <c r="NR68" s="15"/>
      <c r="NS68" s="15"/>
      <c r="NT68" s="15"/>
      <c r="NU68" s="15"/>
      <c r="NV68" s="15"/>
      <c r="NW68" s="15"/>
      <c r="NX68" s="15"/>
      <c r="NY68" s="15"/>
      <c r="NZ68" s="15"/>
      <c r="OA68" s="15"/>
      <c r="OB68" s="15"/>
      <c r="OC68" s="15"/>
      <c r="OD68" s="15"/>
      <c r="OE68" s="15"/>
      <c r="OF68" s="15"/>
      <c r="OG68" s="15"/>
      <c r="OH68" s="15"/>
      <c r="OI68" s="15"/>
      <c r="OJ68" s="15"/>
      <c r="OK68" s="15"/>
      <c r="OL68" s="15"/>
      <c r="OM68" s="15"/>
      <c r="ON68" s="15"/>
      <c r="OO68" s="15"/>
      <c r="OP68" s="15"/>
      <c r="OQ68" s="15"/>
      <c r="OR68" s="15"/>
      <c r="OS68" s="15"/>
      <c r="OT68" s="15"/>
      <c r="OU68" s="15"/>
      <c r="OV68" s="15"/>
      <c r="OW68" s="15"/>
      <c r="OX68" s="15"/>
      <c r="OY68" s="15"/>
      <c r="OZ68" s="15"/>
      <c r="PA68" s="15"/>
      <c r="PB68" s="15"/>
      <c r="PC68" s="15"/>
      <c r="PD68" s="15"/>
      <c r="PE68" s="15"/>
      <c r="PF68" s="15"/>
      <c r="PG68" s="15"/>
      <c r="PH68" s="15"/>
      <c r="PI68" s="15"/>
      <c r="PJ68" s="15"/>
      <c r="PK68" s="15"/>
      <c r="PL68" s="15"/>
      <c r="PM68" s="15"/>
      <c r="PN68" s="15"/>
      <c r="PO68" s="15"/>
      <c r="PP68" s="15"/>
      <c r="PQ68" s="15"/>
      <c r="PR68" s="15"/>
      <c r="PS68" s="15"/>
      <c r="PT68" s="15"/>
      <c r="PU68" s="15"/>
      <c r="PV68" s="15"/>
      <c r="PW68" s="15"/>
      <c r="PX68" s="15"/>
      <c r="PY68" s="15"/>
      <c r="PZ68" s="15"/>
      <c r="QA68" s="15"/>
      <c r="QB68" s="15"/>
      <c r="QC68" s="15"/>
      <c r="QD68" s="15"/>
      <c r="QE68" s="15"/>
      <c r="QF68" s="15"/>
      <c r="QG68" s="15"/>
      <c r="QH68" s="15"/>
      <c r="QI68" s="15"/>
      <c r="QJ68" s="15"/>
      <c r="QK68" s="15"/>
      <c r="QL68" s="15"/>
      <c r="QM68" s="15"/>
      <c r="QN68" s="15"/>
      <c r="QO68" s="15"/>
      <c r="QP68" s="15"/>
      <c r="QQ68" s="15"/>
      <c r="QR68" s="15"/>
      <c r="QS68" s="15"/>
      <c r="QT68" s="15"/>
      <c r="QU68" s="15"/>
      <c r="QV68" s="15"/>
      <c r="QW68" s="15"/>
      <c r="QX68" s="15"/>
      <c r="QY68" s="15"/>
      <c r="QZ68" s="15"/>
      <c r="RA68" s="15"/>
      <c r="RB68" s="15"/>
      <c r="RC68" s="15"/>
      <c r="RD68" s="15"/>
      <c r="RE68" s="15"/>
      <c r="RF68" s="15"/>
      <c r="RG68" s="15"/>
      <c r="RH68" s="15"/>
      <c r="RI68" s="15"/>
      <c r="RJ68" s="15"/>
      <c r="RK68" s="15"/>
      <c r="RL68" s="15"/>
      <c r="RM68" s="15"/>
      <c r="RN68" s="15"/>
      <c r="RO68" s="15"/>
      <c r="RP68" s="15"/>
      <c r="RQ68" s="15"/>
      <c r="RR68" s="15"/>
      <c r="RS68" s="15"/>
      <c r="RT68" s="15"/>
      <c r="RU68" s="15"/>
      <c r="RV68" s="15"/>
      <c r="RW68" s="15"/>
      <c r="RX68" s="15"/>
      <c r="RY68" s="15"/>
      <c r="RZ68" s="15"/>
      <c r="SA68" s="15"/>
      <c r="SB68" s="15"/>
      <c r="SC68" s="15"/>
      <c r="SD68" s="15"/>
      <c r="SE68" s="15"/>
      <c r="SF68" s="15"/>
      <c r="SG68" s="15"/>
      <c r="SH68" s="15"/>
      <c r="SI68" s="15"/>
      <c r="SJ68" s="15"/>
      <c r="SK68" s="15"/>
      <c r="SL68" s="15"/>
      <c r="SM68" s="15"/>
      <c r="SN68" s="15"/>
      <c r="SO68" s="15"/>
      <c r="SP68" s="15"/>
      <c r="SQ68" s="15"/>
      <c r="SR68" s="15"/>
      <c r="SS68" s="15"/>
      <c r="ST68" s="15"/>
      <c r="SU68" s="15"/>
      <c r="SV68" s="15"/>
      <c r="SW68" s="15"/>
      <c r="SX68" s="15"/>
      <c r="SY68" s="15"/>
      <c r="SZ68" s="15"/>
      <c r="TA68" s="15"/>
      <c r="TB68" s="15"/>
      <c r="TC68" s="15"/>
      <c r="TD68" s="15"/>
      <c r="TE68" s="15"/>
      <c r="TF68" s="15"/>
      <c r="TG68" s="15"/>
      <c r="TH68" s="15"/>
      <c r="TI68" s="15"/>
      <c r="TJ68" s="15"/>
      <c r="TK68" s="15"/>
      <c r="TL68" s="15"/>
      <c r="TM68" s="15"/>
      <c r="TN68" s="15"/>
      <c r="TO68" s="15"/>
      <c r="TP68" s="15"/>
      <c r="TQ68" s="15"/>
      <c r="TR68" s="15"/>
      <c r="TS68" s="15"/>
      <c r="TT68" s="15"/>
      <c r="TU68" s="15"/>
      <c r="TV68" s="15"/>
      <c r="TW68" s="15"/>
      <c r="TX68" s="15"/>
      <c r="TY68" s="15"/>
      <c r="TZ68" s="15"/>
      <c r="UA68" s="15"/>
      <c r="UB68" s="15"/>
      <c r="UC68" s="15"/>
      <c r="UD68" s="15"/>
      <c r="UE68" s="15"/>
      <c r="UF68" s="15"/>
      <c r="UG68" s="15"/>
      <c r="UH68" s="15"/>
      <c r="UI68" s="15"/>
      <c r="UJ68" s="15"/>
      <c r="UK68" s="15"/>
      <c r="UL68" s="15"/>
      <c r="UM68" s="15"/>
      <c r="UN68" s="15"/>
      <c r="UO68" s="15"/>
      <c r="UP68" s="15"/>
      <c r="UQ68" s="15"/>
      <c r="UR68" s="15"/>
      <c r="US68" s="15"/>
      <c r="UT68" s="15"/>
      <c r="UU68" s="15"/>
      <c r="UV68" s="15"/>
      <c r="UW68" s="15"/>
      <c r="UX68" s="15"/>
      <c r="UY68" s="15"/>
      <c r="UZ68" s="15"/>
      <c r="VA68" s="15"/>
      <c r="VB68" s="15"/>
      <c r="VC68" s="15"/>
      <c r="VD68" s="15"/>
      <c r="VE68" s="15"/>
      <c r="VF68" s="15"/>
      <c r="VG68" s="15"/>
      <c r="VH68" s="15"/>
      <c r="VI68" s="15"/>
      <c r="VJ68" s="15"/>
      <c r="VK68" s="15"/>
      <c r="VL68" s="15"/>
      <c r="VM68" s="15"/>
      <c r="VN68" s="15"/>
      <c r="VO68" s="15"/>
      <c r="VP68" s="15"/>
      <c r="VQ68" s="15"/>
      <c r="VR68" s="15"/>
      <c r="VS68" s="15"/>
      <c r="VT68" s="15"/>
      <c r="VU68" s="15"/>
      <c r="VV68" s="15"/>
      <c r="VW68" s="15"/>
      <c r="VX68" s="15"/>
      <c r="VY68" s="15"/>
      <c r="VZ68" s="15"/>
      <c r="WA68" s="15"/>
      <c r="WB68" s="15"/>
      <c r="WC68" s="15"/>
      <c r="WD68" s="15"/>
      <c r="WE68" s="15"/>
      <c r="WF68" s="15"/>
      <c r="WG68" s="15"/>
      <c r="WH68" s="15"/>
      <c r="WI68" s="15"/>
      <c r="WJ68" s="15"/>
      <c r="WK68" s="15"/>
      <c r="WL68" s="15"/>
      <c r="WM68" s="15"/>
      <c r="WN68" s="15"/>
      <c r="WO68" s="15"/>
      <c r="WP68" s="15"/>
      <c r="WQ68" s="15"/>
      <c r="WR68" s="15"/>
      <c r="WS68" s="15"/>
      <c r="WT68" s="15"/>
      <c r="WU68" s="15"/>
      <c r="WV68" s="15"/>
      <c r="WW68" s="15"/>
      <c r="WX68" s="15"/>
      <c r="WY68" s="15"/>
      <c r="WZ68" s="15"/>
      <c r="XA68" s="15"/>
      <c r="XB68" s="15"/>
      <c r="XC68" s="15"/>
      <c r="XD68" s="15"/>
      <c r="XE68" s="15"/>
      <c r="XF68" s="15"/>
      <c r="XG68" s="15"/>
      <c r="XH68" s="15"/>
      <c r="XI68" s="15"/>
      <c r="XJ68" s="15"/>
      <c r="XK68" s="15"/>
      <c r="XL68" s="15"/>
      <c r="XM68" s="15"/>
      <c r="XN68" s="15"/>
      <c r="XO68" s="15"/>
      <c r="XP68" s="15"/>
      <c r="XQ68" s="15"/>
      <c r="XR68" s="15"/>
      <c r="XS68" s="15"/>
      <c r="XT68" s="15"/>
      <c r="XU68" s="15"/>
      <c r="XV68" s="15"/>
      <c r="XW68" s="15"/>
      <c r="XX68" s="15"/>
      <c r="XY68" s="15"/>
      <c r="XZ68" s="15"/>
      <c r="YA68" s="15"/>
      <c r="YB68" s="15"/>
      <c r="YC68" s="15"/>
      <c r="YD68" s="15"/>
      <c r="YE68" s="15"/>
      <c r="YF68" s="15"/>
      <c r="YG68" s="15"/>
      <c r="YH68" s="15"/>
      <c r="YI68" s="15"/>
      <c r="YJ68" s="15"/>
      <c r="YK68" s="15"/>
      <c r="YL68" s="15"/>
      <c r="YM68" s="15"/>
      <c r="YN68" s="15"/>
      <c r="YO68" s="15"/>
      <c r="YP68" s="15"/>
      <c r="YQ68" s="15"/>
      <c r="YR68" s="15"/>
      <c r="YS68" s="15"/>
      <c r="YT68" s="15"/>
      <c r="YU68" s="15"/>
      <c r="YV68" s="15"/>
      <c r="YW68" s="15"/>
      <c r="YX68" s="15"/>
      <c r="YY68" s="15"/>
      <c r="YZ68" s="15"/>
      <c r="ZA68" s="15"/>
      <c r="ZB68" s="15"/>
      <c r="ZC68" s="15"/>
      <c r="ZD68" s="15"/>
      <c r="ZE68" s="15"/>
      <c r="ZF68" s="15"/>
      <c r="ZG68" s="15"/>
      <c r="ZH68" s="15"/>
      <c r="ZI68" s="15"/>
      <c r="ZJ68" s="15"/>
      <c r="ZK68" s="15"/>
      <c r="ZL68" s="15"/>
      <c r="ZM68" s="15"/>
      <c r="ZN68" s="15"/>
      <c r="ZO68" s="15"/>
      <c r="ZP68" s="15"/>
      <c r="ZQ68" s="15"/>
      <c r="ZR68" s="15"/>
      <c r="ZS68" s="15"/>
      <c r="ZT68" s="15"/>
      <c r="ZU68" s="15"/>
      <c r="ZV68" s="15"/>
      <c r="ZW68" s="15"/>
      <c r="ZX68" s="15"/>
      <c r="ZY68" s="15"/>
      <c r="ZZ68" s="15"/>
      <c r="AAA68" s="15"/>
      <c r="AAB68" s="15"/>
      <c r="AAC68" s="15"/>
      <c r="AAD68" s="15"/>
      <c r="AAE68" s="15"/>
      <c r="AAF68" s="15"/>
      <c r="AAG68" s="15"/>
      <c r="AAH68" s="15"/>
      <c r="AAI68" s="15"/>
      <c r="AAJ68" s="15"/>
      <c r="AAK68" s="15"/>
      <c r="AAL68" s="15"/>
      <c r="AAM68" s="15"/>
      <c r="AAN68" s="15"/>
      <c r="AAO68" s="15"/>
      <c r="AAP68" s="15"/>
      <c r="AAQ68" s="15"/>
      <c r="AAR68" s="15"/>
      <c r="AAS68" s="15"/>
      <c r="AAT68" s="15"/>
      <c r="AAU68" s="15"/>
      <c r="AAV68" s="15"/>
      <c r="AAW68" s="15"/>
      <c r="AAX68" s="15"/>
      <c r="AAY68" s="15"/>
      <c r="AAZ68" s="15"/>
      <c r="ABA68" s="15"/>
      <c r="ABB68" s="15"/>
      <c r="ABC68" s="15"/>
      <c r="ABD68" s="15"/>
      <c r="ABE68" s="15"/>
      <c r="ABF68" s="15"/>
      <c r="ABG68" s="15"/>
      <c r="ABH68" s="15"/>
      <c r="ABI68" s="15"/>
      <c r="ABJ68" s="15"/>
      <c r="ABK68" s="15"/>
      <c r="ABL68" s="15"/>
      <c r="ABM68" s="15"/>
      <c r="ABN68" s="15"/>
      <c r="ABO68" s="15"/>
      <c r="ABP68" s="15"/>
      <c r="ABQ68" s="15"/>
      <c r="ABR68" s="15"/>
      <c r="ABS68" s="15"/>
      <c r="ABT68" s="15"/>
      <c r="ABU68" s="15"/>
      <c r="ABV68" s="15"/>
      <c r="ABW68" s="15"/>
      <c r="ABX68" s="15"/>
      <c r="ABY68" s="15"/>
      <c r="ABZ68" s="15"/>
      <c r="ACA68" s="15"/>
      <c r="ACB68" s="15"/>
      <c r="ACC68" s="15"/>
      <c r="ACD68" s="15"/>
      <c r="ACE68" s="15"/>
      <c r="ACF68" s="15"/>
      <c r="ACG68" s="15"/>
      <c r="ACH68" s="15"/>
      <c r="ACI68" s="15"/>
      <c r="ACJ68" s="15"/>
      <c r="ACK68" s="15"/>
      <c r="ACL68" s="15"/>
      <c r="ACM68" s="15"/>
      <c r="ACN68" s="15"/>
      <c r="ACO68" s="15"/>
      <c r="ACP68" s="15"/>
      <c r="ACQ68" s="15"/>
      <c r="ACR68" s="15"/>
      <c r="ACS68" s="15"/>
      <c r="ACT68" s="15"/>
      <c r="ACU68" s="15"/>
      <c r="ACV68" s="15"/>
      <c r="ACW68" s="15"/>
      <c r="ACX68" s="15"/>
      <c r="ACY68" s="15"/>
      <c r="ACZ68" s="15"/>
      <c r="ADA68" s="15"/>
      <c r="ADB68" s="15"/>
      <c r="ADC68" s="15"/>
      <c r="ADD68" s="15"/>
      <c r="ADE68" s="15"/>
      <c r="ADF68" s="15"/>
      <c r="ADG68" s="15"/>
      <c r="ADH68" s="15"/>
      <c r="ADI68" s="15"/>
      <c r="ADJ68" s="15"/>
      <c r="ADK68" s="15"/>
      <c r="ADL68" s="15"/>
      <c r="ADM68" s="15"/>
      <c r="ADN68" s="15"/>
      <c r="ADO68" s="15"/>
      <c r="ADP68" s="15"/>
      <c r="ADQ68" s="15"/>
      <c r="ADR68" s="15"/>
      <c r="ADS68" s="15"/>
      <c r="ADT68" s="15"/>
      <c r="ADU68" s="15"/>
      <c r="ADV68" s="15"/>
      <c r="ADW68" s="15"/>
      <c r="ADX68" s="15"/>
      <c r="ADY68" s="15"/>
      <c r="ADZ68" s="15"/>
      <c r="AEA68" s="15"/>
      <c r="AEB68" s="15"/>
      <c r="AEC68" s="15"/>
      <c r="AED68" s="15"/>
      <c r="AEE68" s="15"/>
      <c r="AEF68" s="15"/>
      <c r="AEG68" s="15"/>
      <c r="AEH68" s="15"/>
      <c r="AEI68" s="15"/>
      <c r="AEJ68" s="15"/>
      <c r="AEK68" s="15"/>
      <c r="AEL68" s="15"/>
      <c r="AEM68" s="15"/>
      <c r="AEN68" s="15"/>
      <c r="AEO68" s="15"/>
      <c r="AEP68" s="15"/>
      <c r="AEQ68" s="15"/>
      <c r="AER68" s="15"/>
      <c r="AES68" s="15"/>
      <c r="AET68" s="15"/>
      <c r="AEU68" s="15"/>
      <c r="AEV68" s="15"/>
      <c r="AEW68" s="15"/>
      <c r="AEX68" s="15"/>
      <c r="AEY68" s="15"/>
      <c r="AEZ68" s="15"/>
      <c r="AFA68" s="15"/>
      <c r="AFB68" s="15"/>
      <c r="AFC68" s="15"/>
      <c r="AFD68" s="15"/>
      <c r="AFE68" s="15"/>
      <c r="AFF68" s="15"/>
      <c r="AFG68" s="15"/>
      <c r="AFH68" s="15"/>
      <c r="AFI68" s="15"/>
      <c r="AFJ68" s="15"/>
      <c r="AFK68" s="15"/>
      <c r="AFL68" s="15"/>
      <c r="AFM68" s="15"/>
      <c r="AFN68" s="15"/>
      <c r="AFO68" s="15"/>
      <c r="AFP68" s="15"/>
      <c r="AFQ68" s="15"/>
      <c r="AFR68" s="15"/>
      <c r="AFS68" s="15"/>
      <c r="AFT68" s="15"/>
      <c r="AFU68" s="15"/>
      <c r="AFV68" s="15"/>
      <c r="AFW68" s="15"/>
      <c r="AFX68" s="15"/>
      <c r="AFY68" s="15"/>
      <c r="AFZ68" s="15"/>
      <c r="AGA68" s="15"/>
      <c r="AGB68" s="15"/>
      <c r="AGC68" s="15"/>
      <c r="AGD68" s="15"/>
      <c r="AGE68" s="15"/>
      <c r="AGF68" s="15"/>
      <c r="AGG68" s="15"/>
      <c r="AGH68" s="15"/>
      <c r="AGI68" s="15"/>
      <c r="AGJ68" s="15"/>
      <c r="AGK68" s="15"/>
      <c r="AGL68" s="15"/>
      <c r="AGM68" s="15"/>
      <c r="AGN68" s="15"/>
      <c r="AGO68" s="15"/>
      <c r="AGP68" s="15"/>
      <c r="AGQ68" s="15"/>
      <c r="AGR68" s="15"/>
      <c r="AGS68" s="15"/>
      <c r="AGT68" s="15"/>
      <c r="AGU68" s="15"/>
      <c r="AGV68" s="15"/>
      <c r="AGW68" s="15"/>
      <c r="AGX68" s="15"/>
      <c r="AGY68" s="15"/>
      <c r="AGZ68" s="15"/>
      <c r="AHA68" s="15"/>
      <c r="AHB68" s="15"/>
      <c r="AHC68" s="15"/>
      <c r="AHD68" s="15"/>
      <c r="AHE68" s="15"/>
      <c r="AHF68" s="15"/>
      <c r="AHG68" s="15"/>
      <c r="AHH68" s="15"/>
      <c r="AHI68" s="15"/>
      <c r="AHJ68" s="15"/>
      <c r="AHK68" s="15"/>
      <c r="AHL68" s="15"/>
      <c r="AHM68" s="15"/>
      <c r="AHN68" s="15"/>
      <c r="AHO68" s="15"/>
      <c r="AHP68" s="15"/>
      <c r="AHQ68" s="15"/>
      <c r="AHR68" s="15"/>
      <c r="AHS68" s="15"/>
      <c r="AHT68" s="15"/>
      <c r="AHU68" s="15"/>
      <c r="AHV68" s="15"/>
      <c r="AHW68" s="15"/>
      <c r="AHX68" s="15"/>
      <c r="AHY68" s="15"/>
      <c r="AHZ68" s="15"/>
      <c r="AIA68" s="15"/>
      <c r="AIB68" s="15"/>
      <c r="AIC68" s="15"/>
      <c r="AID68" s="15"/>
      <c r="AIE68" s="15"/>
      <c r="AIF68" s="15"/>
      <c r="AIG68" s="15"/>
      <c r="AIH68" s="15"/>
      <c r="AII68" s="15"/>
      <c r="AIJ68" s="15"/>
      <c r="AIK68" s="15"/>
      <c r="AIL68" s="15"/>
      <c r="AIM68" s="15"/>
      <c r="AIN68" s="15"/>
      <c r="AIO68" s="15"/>
      <c r="AIP68" s="15"/>
      <c r="AIQ68" s="15"/>
      <c r="AIR68" s="15"/>
      <c r="AIS68" s="15"/>
      <c r="AIT68" s="15"/>
      <c r="AIU68" s="15"/>
      <c r="AIV68" s="15"/>
      <c r="AIW68" s="15"/>
      <c r="AIX68" s="15"/>
      <c r="AIY68" s="15"/>
      <c r="AIZ68" s="15"/>
      <c r="AJA68" s="15"/>
      <c r="AJB68" s="15"/>
      <c r="AJC68" s="15"/>
      <c r="AJD68" s="15"/>
      <c r="AJE68" s="15"/>
      <c r="AJF68" s="15"/>
      <c r="AJG68" s="15"/>
      <c r="AJH68" s="15"/>
      <c r="AJI68" s="15"/>
      <c r="AJJ68" s="15"/>
      <c r="AJK68" s="15"/>
      <c r="AJL68" s="15"/>
      <c r="AJM68" s="15"/>
      <c r="AJN68" s="15"/>
      <c r="AJO68" s="15"/>
      <c r="AJP68" s="15"/>
      <c r="AJQ68" s="15"/>
      <c r="AJR68" s="15"/>
      <c r="AJS68" s="15"/>
      <c r="AJT68" s="15"/>
      <c r="AJU68" s="15"/>
      <c r="AJV68" s="15"/>
      <c r="AJW68" s="15"/>
      <c r="AJX68" s="15"/>
      <c r="AJY68" s="15"/>
      <c r="AJZ68" s="15"/>
      <c r="AKA68" s="15"/>
      <c r="AKB68" s="15"/>
      <c r="AKC68" s="15"/>
      <c r="AKD68" s="15"/>
      <c r="AKE68" s="15"/>
      <c r="AKF68" s="15"/>
      <c r="AKG68" s="15"/>
      <c r="AKH68" s="15"/>
      <c r="AKI68" s="15"/>
      <c r="AKJ68" s="15"/>
      <c r="AKK68" s="15"/>
      <c r="AKL68" s="15"/>
      <c r="AKM68" s="15"/>
      <c r="AKN68" s="15"/>
      <c r="AKO68" s="15"/>
      <c r="AKP68" s="15"/>
      <c r="AKQ68" s="15"/>
      <c r="AKR68" s="15"/>
      <c r="AKS68" s="15"/>
      <c r="AKT68" s="15"/>
      <c r="AKU68" s="15"/>
      <c r="AKV68" s="15"/>
      <c r="AKW68" s="15"/>
      <c r="AKX68" s="15"/>
      <c r="AKY68" s="15"/>
      <c r="AKZ68" s="15"/>
      <c r="ALA68" s="15"/>
      <c r="ALB68" s="15"/>
      <c r="ALC68" s="15"/>
      <c r="ALD68" s="15"/>
      <c r="ALE68" s="15"/>
      <c r="ALF68" s="15"/>
      <c r="ALG68" s="15"/>
      <c r="ALH68" s="15"/>
      <c r="ALI68" s="15"/>
      <c r="ALJ68" s="15"/>
      <c r="ALK68" s="15"/>
      <c r="ALL68" s="15"/>
      <c r="ALM68" s="15"/>
      <c r="ALN68" s="15"/>
      <c r="ALO68" s="15"/>
      <c r="ALP68" s="15"/>
      <c r="ALQ68" s="15"/>
      <c r="ALR68" s="15"/>
      <c r="ALS68" s="15"/>
      <c r="ALT68" s="15"/>
      <c r="ALU68" s="15"/>
      <c r="ALV68" s="15"/>
      <c r="ALW68" s="15"/>
      <c r="ALX68" s="15"/>
      <c r="ALY68" s="15"/>
      <c r="ALZ68" s="15"/>
      <c r="AMA68" s="15"/>
      <c r="AMB68" s="15"/>
      <c r="AMC68" s="15"/>
      <c r="AMD68" s="15"/>
      <c r="AME68" s="15"/>
      <c r="AMF68" s="15"/>
      <c r="AMG68" s="15"/>
      <c r="AMH68" s="15"/>
      <c r="AMI68" s="15"/>
      <c r="AMJ68" s="15"/>
      <c r="AMK68" s="15"/>
    </row>
    <row r="69" spans="1:1025" x14ac:dyDescent="0.15">
      <c r="A69" s="1">
        <v>600</v>
      </c>
      <c r="B69" s="1" t="s">
        <v>22</v>
      </c>
      <c r="C69" s="1" t="s">
        <v>12</v>
      </c>
      <c r="D69" s="1">
        <v>9108</v>
      </c>
      <c r="E69" s="1">
        <v>9111</v>
      </c>
      <c r="F69" s="1">
        <f t="shared" si="1"/>
        <v>0.72</v>
      </c>
      <c r="G69" s="1">
        <f>(D70-E69+1)*0.24</f>
        <v>2.6399999999999997</v>
      </c>
      <c r="I69" s="1" t="s">
        <v>112</v>
      </c>
      <c r="J69" s="5" t="s">
        <v>109</v>
      </c>
      <c r="K69" s="1">
        <v>62591</v>
      </c>
      <c r="L69" s="1" t="s">
        <v>110</v>
      </c>
    </row>
    <row r="70" spans="1:1025" x14ac:dyDescent="0.15">
      <c r="A70" s="1">
        <v>601</v>
      </c>
      <c r="B70" s="1" t="s">
        <v>22</v>
      </c>
      <c r="C70" s="1" t="s">
        <v>16</v>
      </c>
      <c r="D70" s="1">
        <v>9121</v>
      </c>
      <c r="E70" s="1">
        <v>9123</v>
      </c>
      <c r="F70" s="1">
        <f t="shared" si="1"/>
        <v>0.48</v>
      </c>
      <c r="H70" s="1">
        <f>(D71-E70-1)*0.24</f>
        <v>327.84</v>
      </c>
      <c r="I70" s="1" t="s">
        <v>113</v>
      </c>
      <c r="J70" s="5" t="s">
        <v>109</v>
      </c>
      <c r="K70" s="1">
        <f>K69*0.24/1000</f>
        <v>15.021840000000001</v>
      </c>
      <c r="L70" s="1" t="s">
        <v>111</v>
      </c>
    </row>
    <row r="71" spans="1:1025" s="12" customFormat="1" x14ac:dyDescent="0.15">
      <c r="A71" s="10">
        <v>602</v>
      </c>
      <c r="B71" s="10" t="s">
        <v>11</v>
      </c>
      <c r="C71" s="10" t="s">
        <v>12</v>
      </c>
      <c r="D71" s="10">
        <v>10490</v>
      </c>
      <c r="E71" s="10">
        <v>10497</v>
      </c>
      <c r="F71" s="10">
        <f t="shared" si="1"/>
        <v>1.68</v>
      </c>
      <c r="G71" s="10">
        <f t="shared" ref="G71:G133" si="2">(D72-E71+1)*0.24</f>
        <v>4041.6</v>
      </c>
      <c r="H71" s="10"/>
      <c r="I71" s="10" t="s">
        <v>114</v>
      </c>
      <c r="J71" s="9" t="s">
        <v>109</v>
      </c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10"/>
      <c r="PK71" s="10"/>
      <c r="PL71" s="10"/>
      <c r="PM71" s="10"/>
      <c r="PN71" s="10"/>
      <c r="PO71" s="10"/>
      <c r="PP71" s="10"/>
      <c r="PQ71" s="10"/>
      <c r="PR71" s="10"/>
      <c r="PS71" s="10"/>
      <c r="PT71" s="10"/>
      <c r="PU71" s="10"/>
      <c r="PV71" s="10"/>
      <c r="PW71" s="10"/>
      <c r="PX71" s="10"/>
      <c r="PY71" s="10"/>
      <c r="PZ71" s="10"/>
      <c r="QA71" s="10"/>
      <c r="QB71" s="10"/>
      <c r="QC71" s="10"/>
      <c r="QD71" s="10"/>
      <c r="QE71" s="10"/>
      <c r="QF71" s="10"/>
      <c r="QG71" s="10"/>
      <c r="QH71" s="10"/>
      <c r="QI71" s="10"/>
      <c r="QJ71" s="10"/>
      <c r="QK71" s="10"/>
      <c r="QL71" s="10"/>
      <c r="QM71" s="10"/>
      <c r="QN71" s="10"/>
      <c r="QO71" s="10"/>
      <c r="QP71" s="10"/>
      <c r="QQ71" s="10"/>
      <c r="QR71" s="10"/>
      <c r="QS71" s="10"/>
      <c r="QT71" s="10"/>
      <c r="QU71" s="10"/>
      <c r="QV71" s="10"/>
      <c r="QW71" s="10"/>
      <c r="QX71" s="10"/>
      <c r="QY71" s="10"/>
      <c r="QZ71" s="10"/>
      <c r="RA71" s="10"/>
      <c r="RB71" s="10"/>
      <c r="RC71" s="10"/>
      <c r="RD71" s="10"/>
      <c r="RE71" s="10"/>
      <c r="RF71" s="10"/>
      <c r="RG71" s="10"/>
      <c r="RH71" s="10"/>
      <c r="RI71" s="10"/>
      <c r="RJ71" s="10"/>
      <c r="RK71" s="10"/>
      <c r="RL71" s="10"/>
      <c r="RM71" s="10"/>
      <c r="RN71" s="10"/>
      <c r="RO71" s="10"/>
      <c r="RP71" s="10"/>
      <c r="RQ71" s="10"/>
      <c r="RR71" s="10"/>
      <c r="RS71" s="10"/>
      <c r="RT71" s="10"/>
      <c r="RU71" s="10"/>
      <c r="RV71" s="10"/>
      <c r="RW71" s="10"/>
      <c r="RX71" s="10"/>
      <c r="RY71" s="10"/>
      <c r="RZ71" s="10"/>
      <c r="SA71" s="10"/>
      <c r="SB71" s="10"/>
      <c r="SC71" s="10"/>
      <c r="SD71" s="10"/>
      <c r="SE71" s="10"/>
      <c r="SF71" s="10"/>
      <c r="SG71" s="10"/>
      <c r="SH71" s="10"/>
      <c r="SI71" s="10"/>
      <c r="SJ71" s="10"/>
      <c r="SK71" s="10"/>
      <c r="SL71" s="10"/>
      <c r="SM71" s="10"/>
      <c r="SN71" s="10"/>
      <c r="SO71" s="10"/>
      <c r="SP71" s="10"/>
      <c r="SQ71" s="10"/>
      <c r="SR71" s="10"/>
      <c r="SS71" s="10"/>
      <c r="ST71" s="10"/>
      <c r="SU71" s="10"/>
      <c r="SV71" s="10"/>
      <c r="SW71" s="10"/>
      <c r="SX71" s="10"/>
      <c r="SY71" s="10"/>
      <c r="SZ71" s="10"/>
      <c r="TA71" s="10"/>
      <c r="TB71" s="10"/>
      <c r="TC71" s="10"/>
      <c r="TD71" s="10"/>
      <c r="TE71" s="10"/>
      <c r="TF71" s="10"/>
      <c r="TG71" s="10"/>
      <c r="TH71" s="10"/>
      <c r="TI71" s="10"/>
      <c r="TJ71" s="10"/>
      <c r="TK71" s="10"/>
      <c r="TL71" s="10"/>
      <c r="TM71" s="10"/>
      <c r="TN71" s="10"/>
      <c r="TO71" s="10"/>
      <c r="TP71" s="10"/>
      <c r="TQ71" s="10"/>
      <c r="TR71" s="10"/>
      <c r="TS71" s="10"/>
      <c r="TT71" s="10"/>
      <c r="TU71" s="10"/>
      <c r="TV71" s="10"/>
      <c r="TW71" s="10"/>
      <c r="TX71" s="10"/>
      <c r="TY71" s="10"/>
      <c r="TZ71" s="10"/>
      <c r="UA71" s="10"/>
      <c r="UB71" s="10"/>
      <c r="UC71" s="10"/>
      <c r="UD71" s="10"/>
      <c r="UE71" s="10"/>
      <c r="UF71" s="10"/>
      <c r="UG71" s="10"/>
      <c r="UH71" s="10"/>
      <c r="UI71" s="10"/>
      <c r="UJ71" s="10"/>
      <c r="UK71" s="10"/>
      <c r="UL71" s="10"/>
      <c r="UM71" s="10"/>
      <c r="UN71" s="10"/>
      <c r="UO71" s="10"/>
      <c r="UP71" s="10"/>
      <c r="UQ71" s="10"/>
      <c r="UR71" s="10"/>
      <c r="US71" s="10"/>
      <c r="UT71" s="10"/>
      <c r="UU71" s="10"/>
      <c r="UV71" s="10"/>
      <c r="UW71" s="10"/>
      <c r="UX71" s="10"/>
      <c r="UY71" s="10"/>
      <c r="UZ71" s="10"/>
      <c r="VA71" s="10"/>
      <c r="VB71" s="10"/>
      <c r="VC71" s="10"/>
      <c r="VD71" s="10"/>
      <c r="VE71" s="10"/>
      <c r="VF71" s="10"/>
      <c r="VG71" s="10"/>
      <c r="VH71" s="10"/>
      <c r="VI71" s="10"/>
      <c r="VJ71" s="10"/>
      <c r="VK71" s="10"/>
      <c r="VL71" s="10"/>
      <c r="VM71" s="10"/>
      <c r="VN71" s="10"/>
      <c r="VO71" s="10"/>
      <c r="VP71" s="10"/>
      <c r="VQ71" s="10"/>
      <c r="VR71" s="10"/>
      <c r="VS71" s="10"/>
      <c r="VT71" s="10"/>
      <c r="VU71" s="10"/>
      <c r="VV71" s="10"/>
      <c r="VW71" s="10"/>
      <c r="VX71" s="10"/>
      <c r="VY71" s="10"/>
      <c r="VZ71" s="10"/>
      <c r="WA71" s="10"/>
      <c r="WB71" s="10"/>
      <c r="WC71" s="10"/>
      <c r="WD71" s="10"/>
      <c r="WE71" s="10"/>
      <c r="WF71" s="10"/>
      <c r="WG71" s="10"/>
      <c r="WH71" s="10"/>
      <c r="WI71" s="10"/>
      <c r="WJ71" s="10"/>
      <c r="WK71" s="10"/>
      <c r="WL71" s="10"/>
      <c r="WM71" s="10"/>
      <c r="WN71" s="10"/>
      <c r="WO71" s="10"/>
      <c r="WP71" s="10"/>
      <c r="WQ71" s="10"/>
      <c r="WR71" s="10"/>
      <c r="WS71" s="10"/>
      <c r="WT71" s="10"/>
      <c r="WU71" s="10"/>
      <c r="WV71" s="10"/>
      <c r="WW71" s="10"/>
      <c r="WX71" s="10"/>
      <c r="WY71" s="10"/>
      <c r="WZ71" s="10"/>
      <c r="XA71" s="10"/>
      <c r="XB71" s="10"/>
      <c r="XC71" s="10"/>
      <c r="XD71" s="10"/>
      <c r="XE71" s="10"/>
      <c r="XF71" s="10"/>
      <c r="XG71" s="10"/>
      <c r="XH71" s="10"/>
      <c r="XI71" s="10"/>
      <c r="XJ71" s="10"/>
      <c r="XK71" s="10"/>
      <c r="XL71" s="10"/>
      <c r="XM71" s="10"/>
      <c r="XN71" s="10"/>
      <c r="XO71" s="10"/>
      <c r="XP71" s="10"/>
      <c r="XQ71" s="10"/>
      <c r="XR71" s="10"/>
      <c r="XS71" s="10"/>
      <c r="XT71" s="10"/>
      <c r="XU71" s="10"/>
      <c r="XV71" s="10"/>
      <c r="XW71" s="10"/>
      <c r="XX71" s="10"/>
      <c r="XY71" s="10"/>
      <c r="XZ71" s="10"/>
      <c r="YA71" s="10"/>
      <c r="YB71" s="10"/>
      <c r="YC71" s="10"/>
      <c r="YD71" s="10"/>
      <c r="YE71" s="10"/>
      <c r="YF71" s="10"/>
      <c r="YG71" s="10"/>
      <c r="YH71" s="10"/>
      <c r="YI71" s="10"/>
      <c r="YJ71" s="10"/>
      <c r="YK71" s="10"/>
      <c r="YL71" s="10"/>
      <c r="YM71" s="10"/>
      <c r="YN71" s="10"/>
      <c r="YO71" s="10"/>
      <c r="YP71" s="10"/>
      <c r="YQ71" s="10"/>
      <c r="YR71" s="10"/>
      <c r="YS71" s="10"/>
      <c r="YT71" s="10"/>
      <c r="YU71" s="10"/>
      <c r="YV71" s="10"/>
      <c r="YW71" s="10"/>
      <c r="YX71" s="10"/>
      <c r="YY71" s="10"/>
      <c r="YZ71" s="10"/>
      <c r="ZA71" s="10"/>
      <c r="ZB71" s="10"/>
      <c r="ZC71" s="10"/>
      <c r="ZD71" s="10"/>
      <c r="ZE71" s="10"/>
      <c r="ZF71" s="10"/>
      <c r="ZG71" s="10"/>
      <c r="ZH71" s="10"/>
      <c r="ZI71" s="10"/>
      <c r="ZJ71" s="10"/>
      <c r="ZK71" s="10"/>
      <c r="ZL71" s="10"/>
      <c r="ZM71" s="10"/>
      <c r="ZN71" s="10"/>
      <c r="ZO71" s="10"/>
      <c r="ZP71" s="10"/>
      <c r="ZQ71" s="10"/>
      <c r="ZR71" s="10"/>
      <c r="ZS71" s="10"/>
      <c r="ZT71" s="10"/>
      <c r="ZU71" s="10"/>
      <c r="ZV71" s="10"/>
      <c r="ZW71" s="10"/>
      <c r="ZX71" s="10"/>
      <c r="ZY71" s="10"/>
      <c r="ZZ71" s="10"/>
      <c r="AAA71" s="10"/>
      <c r="AAB71" s="10"/>
      <c r="AAC71" s="10"/>
      <c r="AAD71" s="10"/>
      <c r="AAE71" s="10"/>
      <c r="AAF71" s="10"/>
      <c r="AAG71" s="10"/>
      <c r="AAH71" s="10"/>
      <c r="AAI71" s="10"/>
      <c r="AAJ71" s="10"/>
      <c r="AAK71" s="10"/>
      <c r="AAL71" s="10"/>
      <c r="AAM71" s="10"/>
      <c r="AAN71" s="10"/>
      <c r="AAO71" s="10"/>
      <c r="AAP71" s="10"/>
      <c r="AAQ71" s="10"/>
      <c r="AAR71" s="10"/>
      <c r="AAS71" s="10"/>
      <c r="AAT71" s="10"/>
      <c r="AAU71" s="10"/>
      <c r="AAV71" s="10"/>
      <c r="AAW71" s="10"/>
      <c r="AAX71" s="10"/>
      <c r="AAY71" s="10"/>
      <c r="AAZ71" s="10"/>
      <c r="ABA71" s="10"/>
      <c r="ABB71" s="10"/>
      <c r="ABC71" s="10"/>
      <c r="ABD71" s="10"/>
      <c r="ABE71" s="10"/>
      <c r="ABF71" s="10"/>
      <c r="ABG71" s="10"/>
      <c r="ABH71" s="10"/>
      <c r="ABI71" s="10"/>
      <c r="ABJ71" s="10"/>
      <c r="ABK71" s="10"/>
      <c r="ABL71" s="10"/>
      <c r="ABM71" s="10"/>
      <c r="ABN71" s="10"/>
      <c r="ABO71" s="10"/>
      <c r="ABP71" s="10"/>
      <c r="ABQ71" s="10"/>
      <c r="ABR71" s="10"/>
      <c r="ABS71" s="10"/>
      <c r="ABT71" s="10"/>
      <c r="ABU71" s="10"/>
      <c r="ABV71" s="10"/>
      <c r="ABW71" s="10"/>
      <c r="ABX71" s="10"/>
      <c r="ABY71" s="10"/>
      <c r="ABZ71" s="10"/>
      <c r="ACA71" s="10"/>
      <c r="ACB71" s="10"/>
      <c r="ACC71" s="10"/>
      <c r="ACD71" s="10"/>
      <c r="ACE71" s="10"/>
      <c r="ACF71" s="10"/>
      <c r="ACG71" s="10"/>
      <c r="ACH71" s="10"/>
      <c r="ACI71" s="10"/>
      <c r="ACJ71" s="10"/>
      <c r="ACK71" s="10"/>
      <c r="ACL71" s="10"/>
      <c r="ACM71" s="10"/>
      <c r="ACN71" s="10"/>
      <c r="ACO71" s="10"/>
      <c r="ACP71" s="10"/>
      <c r="ACQ71" s="10"/>
      <c r="ACR71" s="10"/>
      <c r="ACS71" s="10"/>
      <c r="ACT71" s="10"/>
      <c r="ACU71" s="10"/>
      <c r="ACV71" s="10"/>
      <c r="ACW71" s="10"/>
      <c r="ACX71" s="10"/>
      <c r="ACY71" s="10"/>
      <c r="ACZ71" s="10"/>
      <c r="ADA71" s="10"/>
      <c r="ADB71" s="10"/>
      <c r="ADC71" s="10"/>
      <c r="ADD71" s="10"/>
      <c r="ADE71" s="10"/>
      <c r="ADF71" s="10"/>
      <c r="ADG71" s="10"/>
      <c r="ADH71" s="10"/>
      <c r="ADI71" s="10"/>
      <c r="ADJ71" s="10"/>
      <c r="ADK71" s="10"/>
      <c r="ADL71" s="10"/>
      <c r="ADM71" s="10"/>
      <c r="ADN71" s="10"/>
      <c r="ADO71" s="10"/>
      <c r="ADP71" s="10"/>
      <c r="ADQ71" s="10"/>
      <c r="ADR71" s="10"/>
      <c r="ADS71" s="10"/>
      <c r="ADT71" s="10"/>
      <c r="ADU71" s="10"/>
      <c r="ADV71" s="10"/>
      <c r="ADW71" s="10"/>
      <c r="ADX71" s="10"/>
      <c r="ADY71" s="10"/>
      <c r="ADZ71" s="10"/>
      <c r="AEA71" s="10"/>
      <c r="AEB71" s="10"/>
      <c r="AEC71" s="10"/>
      <c r="AED71" s="10"/>
      <c r="AEE71" s="10"/>
      <c r="AEF71" s="10"/>
      <c r="AEG71" s="10"/>
      <c r="AEH71" s="10"/>
      <c r="AEI71" s="10"/>
      <c r="AEJ71" s="10"/>
      <c r="AEK71" s="10"/>
      <c r="AEL71" s="10"/>
      <c r="AEM71" s="10"/>
      <c r="AEN71" s="10"/>
      <c r="AEO71" s="10"/>
      <c r="AEP71" s="10"/>
      <c r="AEQ71" s="10"/>
      <c r="AER71" s="10"/>
      <c r="AES71" s="10"/>
      <c r="AET71" s="10"/>
      <c r="AEU71" s="10"/>
      <c r="AEV71" s="10"/>
      <c r="AEW71" s="10"/>
      <c r="AEX71" s="10"/>
      <c r="AEY71" s="10"/>
      <c r="AEZ71" s="10"/>
      <c r="AFA71" s="10"/>
      <c r="AFB71" s="10"/>
      <c r="AFC71" s="10"/>
      <c r="AFD71" s="10"/>
      <c r="AFE71" s="10"/>
      <c r="AFF71" s="10"/>
      <c r="AFG71" s="10"/>
      <c r="AFH71" s="10"/>
      <c r="AFI71" s="10"/>
      <c r="AFJ71" s="10"/>
      <c r="AFK71" s="10"/>
      <c r="AFL71" s="10"/>
      <c r="AFM71" s="10"/>
      <c r="AFN71" s="10"/>
      <c r="AFO71" s="10"/>
      <c r="AFP71" s="10"/>
      <c r="AFQ71" s="10"/>
      <c r="AFR71" s="10"/>
      <c r="AFS71" s="10"/>
      <c r="AFT71" s="10"/>
      <c r="AFU71" s="10"/>
      <c r="AFV71" s="10"/>
      <c r="AFW71" s="10"/>
      <c r="AFX71" s="10"/>
      <c r="AFY71" s="10"/>
      <c r="AFZ71" s="10"/>
      <c r="AGA71" s="10"/>
      <c r="AGB71" s="10"/>
      <c r="AGC71" s="10"/>
      <c r="AGD71" s="10"/>
      <c r="AGE71" s="10"/>
      <c r="AGF71" s="10"/>
      <c r="AGG71" s="10"/>
      <c r="AGH71" s="10"/>
      <c r="AGI71" s="10"/>
      <c r="AGJ71" s="10"/>
      <c r="AGK71" s="10"/>
      <c r="AGL71" s="10"/>
      <c r="AGM71" s="10"/>
      <c r="AGN71" s="10"/>
      <c r="AGO71" s="10"/>
      <c r="AGP71" s="10"/>
      <c r="AGQ71" s="10"/>
      <c r="AGR71" s="10"/>
      <c r="AGS71" s="10"/>
      <c r="AGT71" s="10"/>
      <c r="AGU71" s="10"/>
      <c r="AGV71" s="10"/>
      <c r="AGW71" s="10"/>
      <c r="AGX71" s="10"/>
      <c r="AGY71" s="10"/>
      <c r="AGZ71" s="10"/>
      <c r="AHA71" s="10"/>
      <c r="AHB71" s="10"/>
      <c r="AHC71" s="10"/>
      <c r="AHD71" s="10"/>
      <c r="AHE71" s="10"/>
      <c r="AHF71" s="10"/>
      <c r="AHG71" s="10"/>
      <c r="AHH71" s="10"/>
      <c r="AHI71" s="10"/>
      <c r="AHJ71" s="10"/>
      <c r="AHK71" s="10"/>
      <c r="AHL71" s="10"/>
      <c r="AHM71" s="10"/>
      <c r="AHN71" s="10"/>
      <c r="AHO71" s="10"/>
      <c r="AHP71" s="10"/>
      <c r="AHQ71" s="10"/>
      <c r="AHR71" s="10"/>
      <c r="AHS71" s="10"/>
      <c r="AHT71" s="10"/>
      <c r="AHU71" s="10"/>
      <c r="AHV71" s="10"/>
      <c r="AHW71" s="10"/>
      <c r="AHX71" s="10"/>
      <c r="AHY71" s="10"/>
      <c r="AHZ71" s="10"/>
      <c r="AIA71" s="10"/>
      <c r="AIB71" s="10"/>
      <c r="AIC71" s="10"/>
      <c r="AID71" s="10"/>
      <c r="AIE71" s="10"/>
      <c r="AIF71" s="10"/>
      <c r="AIG71" s="10"/>
      <c r="AIH71" s="10"/>
      <c r="AII71" s="10"/>
      <c r="AIJ71" s="10"/>
      <c r="AIK71" s="10"/>
      <c r="AIL71" s="10"/>
      <c r="AIM71" s="10"/>
      <c r="AIN71" s="10"/>
      <c r="AIO71" s="10"/>
      <c r="AIP71" s="10"/>
      <c r="AIQ71" s="10"/>
      <c r="AIR71" s="10"/>
      <c r="AIS71" s="10"/>
      <c r="AIT71" s="10"/>
      <c r="AIU71" s="10"/>
      <c r="AIV71" s="10"/>
      <c r="AIW71" s="10"/>
      <c r="AIX71" s="10"/>
      <c r="AIY71" s="10"/>
      <c r="AIZ71" s="10"/>
      <c r="AJA71" s="10"/>
      <c r="AJB71" s="10"/>
      <c r="AJC71" s="10"/>
      <c r="AJD71" s="10"/>
      <c r="AJE71" s="10"/>
      <c r="AJF71" s="10"/>
      <c r="AJG71" s="10"/>
      <c r="AJH71" s="10"/>
      <c r="AJI71" s="10"/>
      <c r="AJJ71" s="10"/>
      <c r="AJK71" s="10"/>
      <c r="AJL71" s="10"/>
      <c r="AJM71" s="10"/>
      <c r="AJN71" s="10"/>
      <c r="AJO71" s="10"/>
      <c r="AJP71" s="10"/>
      <c r="AJQ71" s="10"/>
      <c r="AJR71" s="10"/>
      <c r="AJS71" s="10"/>
      <c r="AJT71" s="10"/>
      <c r="AJU71" s="10"/>
      <c r="AJV71" s="10"/>
      <c r="AJW71" s="10"/>
      <c r="AJX71" s="10"/>
      <c r="AJY71" s="10"/>
      <c r="AJZ71" s="10"/>
      <c r="AKA71" s="10"/>
      <c r="AKB71" s="10"/>
      <c r="AKC71" s="10"/>
      <c r="AKD71" s="10"/>
      <c r="AKE71" s="10"/>
      <c r="AKF71" s="10"/>
      <c r="AKG71" s="10"/>
      <c r="AKH71" s="10"/>
      <c r="AKI71" s="10"/>
      <c r="AKJ71" s="10"/>
      <c r="AKK71" s="10"/>
      <c r="AKL71" s="10"/>
      <c r="AKM71" s="10"/>
      <c r="AKN71" s="10"/>
      <c r="AKO71" s="10"/>
      <c r="AKP71" s="10"/>
      <c r="AKQ71" s="10"/>
      <c r="AKR71" s="10"/>
      <c r="AKS71" s="10"/>
      <c r="AKT71" s="10"/>
      <c r="AKU71" s="10"/>
      <c r="AKV71" s="10"/>
      <c r="AKW71" s="10"/>
      <c r="AKX71" s="10"/>
      <c r="AKY71" s="10"/>
      <c r="AKZ71" s="10"/>
      <c r="ALA71" s="10"/>
      <c r="ALB71" s="10"/>
      <c r="ALC71" s="10"/>
      <c r="ALD71" s="10"/>
      <c r="ALE71" s="10"/>
      <c r="ALF71" s="10"/>
      <c r="ALG71" s="10"/>
      <c r="ALH71" s="10"/>
      <c r="ALI71" s="10"/>
      <c r="ALJ71" s="10"/>
      <c r="ALK71" s="10"/>
      <c r="ALL71" s="10"/>
      <c r="ALM71" s="10"/>
      <c r="ALN71" s="10"/>
      <c r="ALO71" s="10"/>
      <c r="ALP71" s="10"/>
      <c r="ALQ71" s="10"/>
      <c r="ALR71" s="10"/>
      <c r="ALS71" s="10"/>
      <c r="ALT71" s="10"/>
      <c r="ALU71" s="10"/>
      <c r="ALV71" s="10"/>
      <c r="ALW71" s="10"/>
      <c r="ALX71" s="10"/>
      <c r="ALY71" s="10"/>
      <c r="ALZ71" s="10"/>
      <c r="AMA71" s="10"/>
      <c r="AMB71" s="10"/>
      <c r="AMC71" s="10"/>
      <c r="AMD71" s="10"/>
      <c r="AME71" s="10"/>
      <c r="AMF71" s="10"/>
      <c r="AMG71" s="10"/>
      <c r="AMH71" s="10"/>
      <c r="AMI71" s="10"/>
      <c r="AMJ71" s="10"/>
      <c r="AMK71" s="10"/>
    </row>
    <row r="72" spans="1:1025" x14ac:dyDescent="0.15">
      <c r="A72" s="1">
        <v>603</v>
      </c>
      <c r="B72" s="1" t="s">
        <v>11</v>
      </c>
      <c r="C72" s="1" t="s">
        <v>16</v>
      </c>
      <c r="D72" s="1">
        <v>27336</v>
      </c>
      <c r="E72" s="1">
        <v>27366</v>
      </c>
      <c r="F72" s="1">
        <f t="shared" si="1"/>
        <v>7.1999999999999993</v>
      </c>
      <c r="H72" s="1">
        <f t="shared" ref="H72:H118" si="3">(D73-E72-1)*0.24</f>
        <v>667.92</v>
      </c>
      <c r="I72" s="1" t="s">
        <v>106</v>
      </c>
      <c r="J72" s="5" t="s">
        <v>109</v>
      </c>
    </row>
    <row r="73" spans="1:1025" x14ac:dyDescent="0.15">
      <c r="A73" s="1">
        <v>604</v>
      </c>
      <c r="B73" s="1" t="s">
        <v>74</v>
      </c>
      <c r="C73" s="1" t="s">
        <v>12</v>
      </c>
      <c r="D73" s="1">
        <v>30150</v>
      </c>
      <c r="E73" s="1">
        <v>30166</v>
      </c>
      <c r="F73" s="1">
        <f t="shared" si="1"/>
        <v>3.84</v>
      </c>
      <c r="G73" s="1">
        <f t="shared" si="2"/>
        <v>33.6</v>
      </c>
      <c r="I73" s="1" t="s">
        <v>115</v>
      </c>
      <c r="J73" s="5" t="s">
        <v>109</v>
      </c>
    </row>
    <row r="74" spans="1:1025" x14ac:dyDescent="0.15">
      <c r="A74" s="1">
        <v>605</v>
      </c>
      <c r="B74" s="1" t="s">
        <v>74</v>
      </c>
      <c r="C74" s="1" t="s">
        <v>16</v>
      </c>
      <c r="D74" s="1">
        <v>30305</v>
      </c>
      <c r="E74" s="1">
        <v>30325</v>
      </c>
      <c r="F74" s="1">
        <f t="shared" si="1"/>
        <v>4.8</v>
      </c>
      <c r="H74" s="1">
        <f t="shared" si="3"/>
        <v>27.599999999999998</v>
      </c>
      <c r="I74" s="1" t="s">
        <v>108</v>
      </c>
      <c r="J74" s="5" t="s">
        <v>109</v>
      </c>
    </row>
    <row r="75" spans="1:1025" x14ac:dyDescent="0.15">
      <c r="A75" s="1">
        <v>606</v>
      </c>
      <c r="B75" s="1" t="s">
        <v>102</v>
      </c>
      <c r="C75" s="1" t="s">
        <v>12</v>
      </c>
      <c r="D75" s="1">
        <v>30441</v>
      </c>
      <c r="E75" s="1">
        <v>30459</v>
      </c>
      <c r="F75" s="1">
        <f t="shared" si="1"/>
        <v>4.32</v>
      </c>
      <c r="G75" s="1">
        <f t="shared" si="2"/>
        <v>3.12</v>
      </c>
      <c r="I75" s="1" t="s">
        <v>116</v>
      </c>
      <c r="J75" s="5" t="s">
        <v>109</v>
      </c>
    </row>
    <row r="76" spans="1:1025" x14ac:dyDescent="0.15">
      <c r="A76" s="1">
        <v>607</v>
      </c>
      <c r="B76" s="1" t="s">
        <v>102</v>
      </c>
      <c r="C76" s="1" t="s">
        <v>16</v>
      </c>
      <c r="D76" s="1">
        <v>30471</v>
      </c>
      <c r="E76" s="1">
        <v>30482</v>
      </c>
      <c r="F76" s="1">
        <f t="shared" si="1"/>
        <v>2.6399999999999997</v>
      </c>
      <c r="H76" s="1">
        <f t="shared" si="3"/>
        <v>227.04</v>
      </c>
      <c r="I76" s="1" t="s">
        <v>117</v>
      </c>
      <c r="J76" s="5" t="s">
        <v>109</v>
      </c>
    </row>
    <row r="77" spans="1:1025" x14ac:dyDescent="0.15">
      <c r="A77" s="1">
        <v>608</v>
      </c>
      <c r="B77" s="1" t="s">
        <v>105</v>
      </c>
      <c r="C77" s="1" t="s">
        <v>12</v>
      </c>
      <c r="D77" s="1">
        <v>31429</v>
      </c>
      <c r="E77" s="1">
        <v>31435</v>
      </c>
      <c r="F77" s="1">
        <f t="shared" si="1"/>
        <v>1.44</v>
      </c>
      <c r="G77" s="1">
        <f t="shared" si="2"/>
        <v>6.96</v>
      </c>
      <c r="I77" s="1" t="s">
        <v>118</v>
      </c>
      <c r="J77" s="5" t="s">
        <v>109</v>
      </c>
    </row>
    <row r="78" spans="1:1025" x14ac:dyDescent="0.15">
      <c r="A78" s="1">
        <v>609</v>
      </c>
      <c r="B78" s="1" t="s">
        <v>105</v>
      </c>
      <c r="C78" s="1" t="s">
        <v>16</v>
      </c>
      <c r="D78" s="1">
        <v>31463</v>
      </c>
      <c r="E78" s="1">
        <v>31475</v>
      </c>
      <c r="F78" s="1">
        <f t="shared" si="1"/>
        <v>2.88</v>
      </c>
      <c r="H78" s="1">
        <f t="shared" si="3"/>
        <v>54.96</v>
      </c>
      <c r="I78" s="1" t="s">
        <v>119</v>
      </c>
      <c r="J78" s="5" t="s">
        <v>109</v>
      </c>
    </row>
    <row r="79" spans="1:1025" s="12" customFormat="1" x14ac:dyDescent="0.15">
      <c r="A79" s="10">
        <v>610</v>
      </c>
      <c r="B79" s="10" t="s">
        <v>74</v>
      </c>
      <c r="C79" s="10" t="s">
        <v>12</v>
      </c>
      <c r="D79" s="10">
        <v>31705</v>
      </c>
      <c r="E79" s="10">
        <v>31728</v>
      </c>
      <c r="F79" s="10">
        <f t="shared" si="1"/>
        <v>5.52</v>
      </c>
      <c r="G79" s="10">
        <f t="shared" si="2"/>
        <v>419.28</v>
      </c>
      <c r="H79" s="10"/>
      <c r="I79" s="10" t="s">
        <v>120</v>
      </c>
      <c r="J79" s="9" t="s">
        <v>109</v>
      </c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  <c r="ND79" s="10"/>
      <c r="NE79" s="10"/>
      <c r="NF79" s="10"/>
      <c r="NG79" s="10"/>
      <c r="NH79" s="10"/>
      <c r="NI79" s="10"/>
      <c r="NJ79" s="10"/>
      <c r="NK79" s="10"/>
      <c r="NL79" s="10"/>
      <c r="NM79" s="10"/>
      <c r="NN79" s="10"/>
      <c r="NO79" s="10"/>
      <c r="NP79" s="10"/>
      <c r="NQ79" s="10"/>
      <c r="NR79" s="10"/>
      <c r="NS79" s="10"/>
      <c r="NT79" s="10"/>
      <c r="NU79" s="10"/>
      <c r="NV79" s="10"/>
      <c r="NW79" s="10"/>
      <c r="NX79" s="10"/>
      <c r="NY79" s="10"/>
      <c r="NZ79" s="10"/>
      <c r="OA79" s="10"/>
      <c r="OB79" s="10"/>
      <c r="OC79" s="10"/>
      <c r="OD79" s="10"/>
      <c r="OE79" s="10"/>
      <c r="OF79" s="10"/>
      <c r="OG79" s="10"/>
      <c r="OH79" s="10"/>
      <c r="OI79" s="10"/>
      <c r="OJ79" s="10"/>
      <c r="OK79" s="10"/>
      <c r="OL79" s="10"/>
      <c r="OM79" s="10"/>
      <c r="ON79" s="10"/>
      <c r="OO79" s="10"/>
      <c r="OP79" s="10"/>
      <c r="OQ79" s="10"/>
      <c r="OR79" s="10"/>
      <c r="OS79" s="10"/>
      <c r="OT79" s="10"/>
      <c r="OU79" s="10"/>
      <c r="OV79" s="10"/>
      <c r="OW79" s="10"/>
      <c r="OX79" s="10"/>
      <c r="OY79" s="10"/>
      <c r="OZ79" s="10"/>
      <c r="PA79" s="10"/>
      <c r="PB79" s="10"/>
      <c r="PC79" s="10"/>
      <c r="PD79" s="10"/>
      <c r="PE79" s="10"/>
      <c r="PF79" s="10"/>
      <c r="PG79" s="10"/>
      <c r="PH79" s="10"/>
      <c r="PI79" s="10"/>
      <c r="PJ79" s="10"/>
      <c r="PK79" s="10"/>
      <c r="PL79" s="10"/>
      <c r="PM79" s="10"/>
      <c r="PN79" s="10"/>
      <c r="PO79" s="10"/>
      <c r="PP79" s="10"/>
      <c r="PQ79" s="10"/>
      <c r="PR79" s="10"/>
      <c r="PS79" s="10"/>
      <c r="PT79" s="10"/>
      <c r="PU79" s="10"/>
      <c r="PV79" s="10"/>
      <c r="PW79" s="10"/>
      <c r="PX79" s="10"/>
      <c r="PY79" s="10"/>
      <c r="PZ79" s="10"/>
      <c r="QA79" s="10"/>
      <c r="QB79" s="10"/>
      <c r="QC79" s="10"/>
      <c r="QD79" s="10"/>
      <c r="QE79" s="10"/>
      <c r="QF79" s="10"/>
      <c r="QG79" s="10"/>
      <c r="QH79" s="10"/>
      <c r="QI79" s="10"/>
      <c r="QJ79" s="10"/>
      <c r="QK79" s="10"/>
      <c r="QL79" s="10"/>
      <c r="QM79" s="10"/>
      <c r="QN79" s="10"/>
      <c r="QO79" s="10"/>
      <c r="QP79" s="10"/>
      <c r="QQ79" s="10"/>
      <c r="QR79" s="10"/>
      <c r="QS79" s="10"/>
      <c r="QT79" s="10"/>
      <c r="QU79" s="10"/>
      <c r="QV79" s="10"/>
      <c r="QW79" s="10"/>
      <c r="QX79" s="10"/>
      <c r="QY79" s="10"/>
      <c r="QZ79" s="10"/>
      <c r="RA79" s="10"/>
      <c r="RB79" s="10"/>
      <c r="RC79" s="10"/>
      <c r="RD79" s="10"/>
      <c r="RE79" s="10"/>
      <c r="RF79" s="10"/>
      <c r="RG79" s="10"/>
      <c r="RH79" s="10"/>
      <c r="RI79" s="10"/>
      <c r="RJ79" s="10"/>
      <c r="RK79" s="10"/>
      <c r="RL79" s="10"/>
      <c r="RM79" s="10"/>
      <c r="RN79" s="10"/>
      <c r="RO79" s="10"/>
      <c r="RP79" s="10"/>
      <c r="RQ79" s="10"/>
      <c r="RR79" s="10"/>
      <c r="RS79" s="10"/>
      <c r="RT79" s="10"/>
      <c r="RU79" s="10"/>
      <c r="RV79" s="10"/>
      <c r="RW79" s="10"/>
      <c r="RX79" s="10"/>
      <c r="RY79" s="10"/>
      <c r="RZ79" s="10"/>
      <c r="SA79" s="10"/>
      <c r="SB79" s="10"/>
      <c r="SC79" s="10"/>
      <c r="SD79" s="10"/>
      <c r="SE79" s="10"/>
      <c r="SF79" s="10"/>
      <c r="SG79" s="10"/>
      <c r="SH79" s="10"/>
      <c r="SI79" s="10"/>
      <c r="SJ79" s="10"/>
      <c r="SK79" s="10"/>
      <c r="SL79" s="10"/>
      <c r="SM79" s="10"/>
      <c r="SN79" s="10"/>
      <c r="SO79" s="10"/>
      <c r="SP79" s="10"/>
      <c r="SQ79" s="10"/>
      <c r="SR79" s="10"/>
      <c r="SS79" s="10"/>
      <c r="ST79" s="10"/>
      <c r="SU79" s="10"/>
      <c r="SV79" s="10"/>
      <c r="SW79" s="10"/>
      <c r="SX79" s="10"/>
      <c r="SY79" s="10"/>
      <c r="SZ79" s="10"/>
      <c r="TA79" s="10"/>
      <c r="TB79" s="10"/>
      <c r="TC79" s="10"/>
      <c r="TD79" s="10"/>
      <c r="TE79" s="10"/>
      <c r="TF79" s="10"/>
      <c r="TG79" s="10"/>
      <c r="TH79" s="10"/>
      <c r="TI79" s="10"/>
      <c r="TJ79" s="10"/>
      <c r="TK79" s="10"/>
      <c r="TL79" s="10"/>
      <c r="TM79" s="10"/>
      <c r="TN79" s="10"/>
      <c r="TO79" s="10"/>
      <c r="TP79" s="10"/>
      <c r="TQ79" s="10"/>
      <c r="TR79" s="10"/>
      <c r="TS79" s="10"/>
      <c r="TT79" s="10"/>
      <c r="TU79" s="10"/>
      <c r="TV79" s="10"/>
      <c r="TW79" s="10"/>
      <c r="TX79" s="10"/>
      <c r="TY79" s="10"/>
      <c r="TZ79" s="10"/>
      <c r="UA79" s="10"/>
      <c r="UB79" s="10"/>
      <c r="UC79" s="10"/>
      <c r="UD79" s="10"/>
      <c r="UE79" s="10"/>
      <c r="UF79" s="10"/>
      <c r="UG79" s="10"/>
      <c r="UH79" s="10"/>
      <c r="UI79" s="10"/>
      <c r="UJ79" s="10"/>
      <c r="UK79" s="10"/>
      <c r="UL79" s="10"/>
      <c r="UM79" s="10"/>
      <c r="UN79" s="10"/>
      <c r="UO79" s="10"/>
      <c r="UP79" s="10"/>
      <c r="UQ79" s="10"/>
      <c r="UR79" s="10"/>
      <c r="US79" s="10"/>
      <c r="UT79" s="10"/>
      <c r="UU79" s="10"/>
      <c r="UV79" s="10"/>
      <c r="UW79" s="10"/>
      <c r="UX79" s="10"/>
      <c r="UY79" s="10"/>
      <c r="UZ79" s="10"/>
      <c r="VA79" s="10"/>
      <c r="VB79" s="10"/>
      <c r="VC79" s="10"/>
      <c r="VD79" s="10"/>
      <c r="VE79" s="10"/>
      <c r="VF79" s="10"/>
      <c r="VG79" s="10"/>
      <c r="VH79" s="10"/>
      <c r="VI79" s="10"/>
      <c r="VJ79" s="10"/>
      <c r="VK79" s="10"/>
      <c r="VL79" s="10"/>
      <c r="VM79" s="10"/>
      <c r="VN79" s="10"/>
      <c r="VO79" s="10"/>
      <c r="VP79" s="10"/>
      <c r="VQ79" s="10"/>
      <c r="VR79" s="10"/>
      <c r="VS79" s="10"/>
      <c r="VT79" s="10"/>
      <c r="VU79" s="10"/>
      <c r="VV79" s="10"/>
      <c r="VW79" s="10"/>
      <c r="VX79" s="10"/>
      <c r="VY79" s="10"/>
      <c r="VZ79" s="10"/>
      <c r="WA79" s="10"/>
      <c r="WB79" s="10"/>
      <c r="WC79" s="10"/>
      <c r="WD79" s="10"/>
      <c r="WE79" s="10"/>
      <c r="WF79" s="10"/>
      <c r="WG79" s="10"/>
      <c r="WH79" s="10"/>
      <c r="WI79" s="10"/>
      <c r="WJ79" s="10"/>
      <c r="WK79" s="10"/>
      <c r="WL79" s="10"/>
      <c r="WM79" s="10"/>
      <c r="WN79" s="10"/>
      <c r="WO79" s="10"/>
      <c r="WP79" s="10"/>
      <c r="WQ79" s="10"/>
      <c r="WR79" s="10"/>
      <c r="WS79" s="10"/>
      <c r="WT79" s="10"/>
      <c r="WU79" s="10"/>
      <c r="WV79" s="10"/>
      <c r="WW79" s="10"/>
      <c r="WX79" s="10"/>
      <c r="WY79" s="10"/>
      <c r="WZ79" s="10"/>
      <c r="XA79" s="10"/>
      <c r="XB79" s="10"/>
      <c r="XC79" s="10"/>
      <c r="XD79" s="10"/>
      <c r="XE79" s="10"/>
      <c r="XF79" s="10"/>
      <c r="XG79" s="10"/>
      <c r="XH79" s="10"/>
      <c r="XI79" s="10"/>
      <c r="XJ79" s="10"/>
      <c r="XK79" s="10"/>
      <c r="XL79" s="10"/>
      <c r="XM79" s="10"/>
      <c r="XN79" s="10"/>
      <c r="XO79" s="10"/>
      <c r="XP79" s="10"/>
      <c r="XQ79" s="10"/>
      <c r="XR79" s="10"/>
      <c r="XS79" s="10"/>
      <c r="XT79" s="10"/>
      <c r="XU79" s="10"/>
      <c r="XV79" s="10"/>
      <c r="XW79" s="10"/>
      <c r="XX79" s="10"/>
      <c r="XY79" s="10"/>
      <c r="XZ79" s="10"/>
      <c r="YA79" s="10"/>
      <c r="YB79" s="10"/>
      <c r="YC79" s="10"/>
      <c r="YD79" s="10"/>
      <c r="YE79" s="10"/>
      <c r="YF79" s="10"/>
      <c r="YG79" s="10"/>
      <c r="YH79" s="10"/>
      <c r="YI79" s="10"/>
      <c r="YJ79" s="10"/>
      <c r="YK79" s="10"/>
      <c r="YL79" s="10"/>
      <c r="YM79" s="10"/>
      <c r="YN79" s="10"/>
      <c r="YO79" s="10"/>
      <c r="YP79" s="10"/>
      <c r="YQ79" s="10"/>
      <c r="YR79" s="10"/>
      <c r="YS79" s="10"/>
      <c r="YT79" s="10"/>
      <c r="YU79" s="10"/>
      <c r="YV79" s="10"/>
      <c r="YW79" s="10"/>
      <c r="YX79" s="10"/>
      <c r="YY79" s="10"/>
      <c r="YZ79" s="10"/>
      <c r="ZA79" s="10"/>
      <c r="ZB79" s="10"/>
      <c r="ZC79" s="10"/>
      <c r="ZD79" s="10"/>
      <c r="ZE79" s="10"/>
      <c r="ZF79" s="10"/>
      <c r="ZG79" s="10"/>
      <c r="ZH79" s="10"/>
      <c r="ZI79" s="10"/>
      <c r="ZJ79" s="10"/>
      <c r="ZK79" s="10"/>
      <c r="ZL79" s="10"/>
      <c r="ZM79" s="10"/>
      <c r="ZN79" s="10"/>
      <c r="ZO79" s="10"/>
      <c r="ZP79" s="10"/>
      <c r="ZQ79" s="10"/>
      <c r="ZR79" s="10"/>
      <c r="ZS79" s="10"/>
      <c r="ZT79" s="10"/>
      <c r="ZU79" s="10"/>
      <c r="ZV79" s="10"/>
      <c r="ZW79" s="10"/>
      <c r="ZX79" s="10"/>
      <c r="ZY79" s="10"/>
      <c r="ZZ79" s="10"/>
      <c r="AAA79" s="10"/>
      <c r="AAB79" s="10"/>
      <c r="AAC79" s="10"/>
      <c r="AAD79" s="10"/>
      <c r="AAE79" s="10"/>
      <c r="AAF79" s="10"/>
      <c r="AAG79" s="10"/>
      <c r="AAH79" s="10"/>
      <c r="AAI79" s="10"/>
      <c r="AAJ79" s="10"/>
      <c r="AAK79" s="10"/>
      <c r="AAL79" s="10"/>
      <c r="AAM79" s="10"/>
      <c r="AAN79" s="10"/>
      <c r="AAO79" s="10"/>
      <c r="AAP79" s="10"/>
      <c r="AAQ79" s="10"/>
      <c r="AAR79" s="10"/>
      <c r="AAS79" s="10"/>
      <c r="AAT79" s="10"/>
      <c r="AAU79" s="10"/>
      <c r="AAV79" s="10"/>
      <c r="AAW79" s="10"/>
      <c r="AAX79" s="10"/>
      <c r="AAY79" s="10"/>
      <c r="AAZ79" s="10"/>
      <c r="ABA79" s="10"/>
      <c r="ABB79" s="10"/>
      <c r="ABC79" s="10"/>
      <c r="ABD79" s="10"/>
      <c r="ABE79" s="10"/>
      <c r="ABF79" s="10"/>
      <c r="ABG79" s="10"/>
      <c r="ABH79" s="10"/>
      <c r="ABI79" s="10"/>
      <c r="ABJ79" s="10"/>
      <c r="ABK79" s="10"/>
      <c r="ABL79" s="10"/>
      <c r="ABM79" s="10"/>
      <c r="ABN79" s="10"/>
      <c r="ABO79" s="10"/>
      <c r="ABP79" s="10"/>
      <c r="ABQ79" s="10"/>
      <c r="ABR79" s="10"/>
      <c r="ABS79" s="10"/>
      <c r="ABT79" s="10"/>
      <c r="ABU79" s="10"/>
      <c r="ABV79" s="10"/>
      <c r="ABW79" s="10"/>
      <c r="ABX79" s="10"/>
      <c r="ABY79" s="10"/>
      <c r="ABZ79" s="10"/>
      <c r="ACA79" s="10"/>
      <c r="ACB79" s="10"/>
      <c r="ACC79" s="10"/>
      <c r="ACD79" s="10"/>
      <c r="ACE79" s="10"/>
      <c r="ACF79" s="10"/>
      <c r="ACG79" s="10"/>
      <c r="ACH79" s="10"/>
      <c r="ACI79" s="10"/>
      <c r="ACJ79" s="10"/>
      <c r="ACK79" s="10"/>
      <c r="ACL79" s="10"/>
      <c r="ACM79" s="10"/>
      <c r="ACN79" s="10"/>
      <c r="ACO79" s="10"/>
      <c r="ACP79" s="10"/>
      <c r="ACQ79" s="10"/>
      <c r="ACR79" s="10"/>
      <c r="ACS79" s="10"/>
      <c r="ACT79" s="10"/>
      <c r="ACU79" s="10"/>
      <c r="ACV79" s="10"/>
      <c r="ACW79" s="10"/>
      <c r="ACX79" s="10"/>
      <c r="ACY79" s="10"/>
      <c r="ACZ79" s="10"/>
      <c r="ADA79" s="10"/>
      <c r="ADB79" s="10"/>
      <c r="ADC79" s="10"/>
      <c r="ADD79" s="10"/>
      <c r="ADE79" s="10"/>
      <c r="ADF79" s="10"/>
      <c r="ADG79" s="10"/>
      <c r="ADH79" s="10"/>
      <c r="ADI79" s="10"/>
      <c r="ADJ79" s="10"/>
      <c r="ADK79" s="10"/>
      <c r="ADL79" s="10"/>
      <c r="ADM79" s="10"/>
      <c r="ADN79" s="10"/>
      <c r="ADO79" s="10"/>
      <c r="ADP79" s="10"/>
      <c r="ADQ79" s="10"/>
      <c r="ADR79" s="10"/>
      <c r="ADS79" s="10"/>
      <c r="ADT79" s="10"/>
      <c r="ADU79" s="10"/>
      <c r="ADV79" s="10"/>
      <c r="ADW79" s="10"/>
      <c r="ADX79" s="10"/>
      <c r="ADY79" s="10"/>
      <c r="ADZ79" s="10"/>
      <c r="AEA79" s="10"/>
      <c r="AEB79" s="10"/>
      <c r="AEC79" s="10"/>
      <c r="AED79" s="10"/>
      <c r="AEE79" s="10"/>
      <c r="AEF79" s="10"/>
      <c r="AEG79" s="10"/>
      <c r="AEH79" s="10"/>
      <c r="AEI79" s="10"/>
      <c r="AEJ79" s="10"/>
      <c r="AEK79" s="10"/>
      <c r="AEL79" s="10"/>
      <c r="AEM79" s="10"/>
      <c r="AEN79" s="10"/>
      <c r="AEO79" s="10"/>
      <c r="AEP79" s="10"/>
      <c r="AEQ79" s="10"/>
      <c r="AER79" s="10"/>
      <c r="AES79" s="10"/>
      <c r="AET79" s="10"/>
      <c r="AEU79" s="10"/>
      <c r="AEV79" s="10"/>
      <c r="AEW79" s="10"/>
      <c r="AEX79" s="10"/>
      <c r="AEY79" s="10"/>
      <c r="AEZ79" s="10"/>
      <c r="AFA79" s="10"/>
      <c r="AFB79" s="10"/>
      <c r="AFC79" s="10"/>
      <c r="AFD79" s="10"/>
      <c r="AFE79" s="10"/>
      <c r="AFF79" s="10"/>
      <c r="AFG79" s="10"/>
      <c r="AFH79" s="10"/>
      <c r="AFI79" s="10"/>
      <c r="AFJ79" s="10"/>
      <c r="AFK79" s="10"/>
      <c r="AFL79" s="10"/>
      <c r="AFM79" s="10"/>
      <c r="AFN79" s="10"/>
      <c r="AFO79" s="10"/>
      <c r="AFP79" s="10"/>
      <c r="AFQ79" s="10"/>
      <c r="AFR79" s="10"/>
      <c r="AFS79" s="10"/>
      <c r="AFT79" s="10"/>
      <c r="AFU79" s="10"/>
      <c r="AFV79" s="10"/>
      <c r="AFW79" s="10"/>
      <c r="AFX79" s="10"/>
      <c r="AFY79" s="10"/>
      <c r="AFZ79" s="10"/>
      <c r="AGA79" s="10"/>
      <c r="AGB79" s="10"/>
      <c r="AGC79" s="10"/>
      <c r="AGD79" s="10"/>
      <c r="AGE79" s="10"/>
      <c r="AGF79" s="10"/>
      <c r="AGG79" s="10"/>
      <c r="AGH79" s="10"/>
      <c r="AGI79" s="10"/>
      <c r="AGJ79" s="10"/>
      <c r="AGK79" s="10"/>
      <c r="AGL79" s="10"/>
      <c r="AGM79" s="10"/>
      <c r="AGN79" s="10"/>
      <c r="AGO79" s="10"/>
      <c r="AGP79" s="10"/>
      <c r="AGQ79" s="10"/>
      <c r="AGR79" s="10"/>
      <c r="AGS79" s="10"/>
      <c r="AGT79" s="10"/>
      <c r="AGU79" s="10"/>
      <c r="AGV79" s="10"/>
      <c r="AGW79" s="10"/>
      <c r="AGX79" s="10"/>
      <c r="AGY79" s="10"/>
      <c r="AGZ79" s="10"/>
      <c r="AHA79" s="10"/>
      <c r="AHB79" s="10"/>
      <c r="AHC79" s="10"/>
      <c r="AHD79" s="10"/>
      <c r="AHE79" s="10"/>
      <c r="AHF79" s="10"/>
      <c r="AHG79" s="10"/>
      <c r="AHH79" s="10"/>
      <c r="AHI79" s="10"/>
      <c r="AHJ79" s="10"/>
      <c r="AHK79" s="10"/>
      <c r="AHL79" s="10"/>
      <c r="AHM79" s="10"/>
      <c r="AHN79" s="10"/>
      <c r="AHO79" s="10"/>
      <c r="AHP79" s="10"/>
      <c r="AHQ79" s="10"/>
      <c r="AHR79" s="10"/>
      <c r="AHS79" s="10"/>
      <c r="AHT79" s="10"/>
      <c r="AHU79" s="10"/>
      <c r="AHV79" s="10"/>
      <c r="AHW79" s="10"/>
      <c r="AHX79" s="10"/>
      <c r="AHY79" s="10"/>
      <c r="AHZ79" s="10"/>
      <c r="AIA79" s="10"/>
      <c r="AIB79" s="10"/>
      <c r="AIC79" s="10"/>
      <c r="AID79" s="10"/>
      <c r="AIE79" s="10"/>
      <c r="AIF79" s="10"/>
      <c r="AIG79" s="10"/>
      <c r="AIH79" s="10"/>
      <c r="AII79" s="10"/>
      <c r="AIJ79" s="10"/>
      <c r="AIK79" s="10"/>
      <c r="AIL79" s="10"/>
      <c r="AIM79" s="10"/>
      <c r="AIN79" s="10"/>
      <c r="AIO79" s="10"/>
      <c r="AIP79" s="10"/>
      <c r="AIQ79" s="10"/>
      <c r="AIR79" s="10"/>
      <c r="AIS79" s="10"/>
      <c r="AIT79" s="10"/>
      <c r="AIU79" s="10"/>
      <c r="AIV79" s="10"/>
      <c r="AIW79" s="10"/>
      <c r="AIX79" s="10"/>
      <c r="AIY79" s="10"/>
      <c r="AIZ79" s="10"/>
      <c r="AJA79" s="10"/>
      <c r="AJB79" s="10"/>
      <c r="AJC79" s="10"/>
      <c r="AJD79" s="10"/>
      <c r="AJE79" s="10"/>
      <c r="AJF79" s="10"/>
      <c r="AJG79" s="10"/>
      <c r="AJH79" s="10"/>
      <c r="AJI79" s="10"/>
      <c r="AJJ79" s="10"/>
      <c r="AJK79" s="10"/>
      <c r="AJL79" s="10"/>
      <c r="AJM79" s="10"/>
      <c r="AJN79" s="10"/>
      <c r="AJO79" s="10"/>
      <c r="AJP79" s="10"/>
      <c r="AJQ79" s="10"/>
      <c r="AJR79" s="10"/>
      <c r="AJS79" s="10"/>
      <c r="AJT79" s="10"/>
      <c r="AJU79" s="10"/>
      <c r="AJV79" s="10"/>
      <c r="AJW79" s="10"/>
      <c r="AJX79" s="10"/>
      <c r="AJY79" s="10"/>
      <c r="AJZ79" s="10"/>
      <c r="AKA79" s="10"/>
      <c r="AKB79" s="10"/>
      <c r="AKC79" s="10"/>
      <c r="AKD79" s="10"/>
      <c r="AKE79" s="10"/>
      <c r="AKF79" s="10"/>
      <c r="AKG79" s="10"/>
      <c r="AKH79" s="10"/>
      <c r="AKI79" s="10"/>
      <c r="AKJ79" s="10"/>
      <c r="AKK79" s="10"/>
      <c r="AKL79" s="10"/>
      <c r="AKM79" s="10"/>
      <c r="AKN79" s="10"/>
      <c r="AKO79" s="10"/>
      <c r="AKP79" s="10"/>
      <c r="AKQ79" s="10"/>
      <c r="AKR79" s="10"/>
      <c r="AKS79" s="10"/>
      <c r="AKT79" s="10"/>
      <c r="AKU79" s="10"/>
      <c r="AKV79" s="10"/>
      <c r="AKW79" s="10"/>
      <c r="AKX79" s="10"/>
      <c r="AKY79" s="10"/>
      <c r="AKZ79" s="10"/>
      <c r="ALA79" s="10"/>
      <c r="ALB79" s="10"/>
      <c r="ALC79" s="10"/>
      <c r="ALD79" s="10"/>
      <c r="ALE79" s="10"/>
      <c r="ALF79" s="10"/>
      <c r="ALG79" s="10"/>
      <c r="ALH79" s="10"/>
      <c r="ALI79" s="10"/>
      <c r="ALJ79" s="10"/>
      <c r="ALK79" s="10"/>
      <c r="ALL79" s="10"/>
      <c r="ALM79" s="10"/>
      <c r="ALN79" s="10"/>
      <c r="ALO79" s="10"/>
      <c r="ALP79" s="10"/>
      <c r="ALQ79" s="10"/>
      <c r="ALR79" s="10"/>
      <c r="ALS79" s="10"/>
      <c r="ALT79" s="10"/>
      <c r="ALU79" s="10"/>
      <c r="ALV79" s="10"/>
      <c r="ALW79" s="10"/>
      <c r="ALX79" s="10"/>
      <c r="ALY79" s="10"/>
      <c r="ALZ79" s="10"/>
      <c r="AMA79" s="10"/>
      <c r="AMB79" s="10"/>
      <c r="AMC79" s="10"/>
      <c r="AMD79" s="10"/>
      <c r="AME79" s="10"/>
      <c r="AMF79" s="10"/>
      <c r="AMG79" s="10"/>
      <c r="AMH79" s="10"/>
      <c r="AMI79" s="10"/>
      <c r="AMJ79" s="10"/>
      <c r="AMK79" s="10"/>
    </row>
    <row r="80" spans="1:1025" x14ac:dyDescent="0.15">
      <c r="A80" s="1">
        <v>611</v>
      </c>
      <c r="B80" s="1" t="s">
        <v>74</v>
      </c>
      <c r="C80" s="1" t="s">
        <v>16</v>
      </c>
      <c r="D80" s="1">
        <v>33474</v>
      </c>
      <c r="E80" s="1">
        <v>33477</v>
      </c>
      <c r="F80" s="1">
        <f t="shared" si="1"/>
        <v>0.72</v>
      </c>
      <c r="H80" s="1">
        <f t="shared" si="3"/>
        <v>0</v>
      </c>
      <c r="I80" s="1" t="s">
        <v>121</v>
      </c>
      <c r="J80" s="5" t="s">
        <v>109</v>
      </c>
    </row>
    <row r="81" spans="1:1025" x14ac:dyDescent="0.15">
      <c r="A81" s="1">
        <v>612</v>
      </c>
      <c r="B81" s="1" t="s">
        <v>99</v>
      </c>
      <c r="C81" s="1" t="s">
        <v>12</v>
      </c>
      <c r="D81" s="1">
        <v>33478</v>
      </c>
      <c r="E81" s="1">
        <v>33482</v>
      </c>
      <c r="F81" s="1">
        <f t="shared" si="1"/>
        <v>0.96</v>
      </c>
      <c r="G81" s="1">
        <f t="shared" si="2"/>
        <v>32.159999999999997</v>
      </c>
      <c r="I81" s="1" t="s">
        <v>122</v>
      </c>
      <c r="J81" s="5" t="s">
        <v>109</v>
      </c>
    </row>
    <row r="82" spans="1:1025" x14ac:dyDescent="0.15">
      <c r="A82" s="1">
        <v>613</v>
      </c>
      <c r="B82" s="1" t="s">
        <v>99</v>
      </c>
      <c r="C82" s="1" t="s">
        <v>16</v>
      </c>
      <c r="D82" s="1">
        <v>33615</v>
      </c>
      <c r="E82" s="1">
        <v>33625</v>
      </c>
      <c r="F82" s="1">
        <f t="shared" si="1"/>
        <v>2.4</v>
      </c>
      <c r="H82" s="1">
        <f t="shared" si="3"/>
        <v>7.68</v>
      </c>
      <c r="I82" s="1" t="s">
        <v>123</v>
      </c>
      <c r="J82" s="5" t="s">
        <v>109</v>
      </c>
    </row>
    <row r="83" spans="1:1025" s="12" customFormat="1" x14ac:dyDescent="0.15">
      <c r="A83" s="10">
        <v>614</v>
      </c>
      <c r="B83" s="10" t="s">
        <v>103</v>
      </c>
      <c r="C83" s="10" t="s">
        <v>12</v>
      </c>
      <c r="D83" s="10">
        <v>33658</v>
      </c>
      <c r="E83" s="10">
        <v>33689</v>
      </c>
      <c r="F83" s="10">
        <f t="shared" si="1"/>
        <v>7.4399999999999995</v>
      </c>
      <c r="G83" s="10">
        <f t="shared" si="2"/>
        <v>1018.8</v>
      </c>
      <c r="H83" s="10"/>
      <c r="I83" s="10" t="s">
        <v>124</v>
      </c>
      <c r="J83" s="9" t="s">
        <v>109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  <c r="IW83" s="10"/>
      <c r="IX83" s="10"/>
      <c r="IY83" s="10"/>
      <c r="IZ83" s="10"/>
      <c r="JA83" s="10"/>
      <c r="JB83" s="10"/>
      <c r="JC83" s="10"/>
      <c r="JD83" s="10"/>
      <c r="JE83" s="10"/>
      <c r="JF83" s="10"/>
      <c r="JG83" s="10"/>
      <c r="JH83" s="10"/>
      <c r="JI83" s="10"/>
      <c r="JJ83" s="10"/>
      <c r="JK83" s="10"/>
      <c r="JL83" s="10"/>
      <c r="JM83" s="10"/>
      <c r="JN83" s="10"/>
      <c r="JO83" s="10"/>
      <c r="JP83" s="10"/>
      <c r="JQ83" s="10"/>
      <c r="JR83" s="10"/>
      <c r="JS83" s="10"/>
      <c r="JT83" s="10"/>
      <c r="JU83" s="10"/>
      <c r="JV83" s="10"/>
      <c r="JW83" s="10"/>
      <c r="JX83" s="10"/>
      <c r="JY83" s="10"/>
      <c r="JZ83" s="10"/>
      <c r="KA83" s="10"/>
      <c r="KB83" s="10"/>
      <c r="KC83" s="10"/>
      <c r="KD83" s="10"/>
      <c r="KE83" s="10"/>
      <c r="KF83" s="10"/>
      <c r="KG83" s="10"/>
      <c r="KH83" s="10"/>
      <c r="KI83" s="10"/>
      <c r="KJ83" s="10"/>
      <c r="KK83" s="10"/>
      <c r="KL83" s="10"/>
      <c r="KM83" s="10"/>
      <c r="KN83" s="10"/>
      <c r="KO83" s="10"/>
      <c r="KP83" s="10"/>
      <c r="KQ83" s="10"/>
      <c r="KR83" s="10"/>
      <c r="KS83" s="10"/>
      <c r="KT83" s="10"/>
      <c r="KU83" s="10"/>
      <c r="KV83" s="10"/>
      <c r="KW83" s="10"/>
      <c r="KX83" s="10"/>
      <c r="KY83" s="10"/>
      <c r="KZ83" s="10"/>
      <c r="LA83" s="10"/>
      <c r="LB83" s="10"/>
      <c r="LC83" s="10"/>
      <c r="LD83" s="10"/>
      <c r="LE83" s="10"/>
      <c r="LF83" s="10"/>
      <c r="LG83" s="10"/>
      <c r="LH83" s="10"/>
      <c r="LI83" s="10"/>
      <c r="LJ83" s="10"/>
      <c r="LK83" s="10"/>
      <c r="LL83" s="10"/>
      <c r="LM83" s="10"/>
      <c r="LN83" s="10"/>
      <c r="LO83" s="10"/>
      <c r="LP83" s="10"/>
      <c r="LQ83" s="10"/>
      <c r="LR83" s="10"/>
      <c r="LS83" s="10"/>
      <c r="LT83" s="10"/>
      <c r="LU83" s="10"/>
      <c r="LV83" s="10"/>
      <c r="LW83" s="10"/>
      <c r="LX83" s="10"/>
      <c r="LY83" s="10"/>
      <c r="LZ83" s="10"/>
      <c r="MA83" s="10"/>
      <c r="MB83" s="10"/>
      <c r="MC83" s="10"/>
      <c r="MD83" s="10"/>
      <c r="ME83" s="10"/>
      <c r="MF83" s="10"/>
      <c r="MG83" s="10"/>
      <c r="MH83" s="10"/>
      <c r="MI83" s="10"/>
      <c r="MJ83" s="10"/>
      <c r="MK83" s="10"/>
      <c r="ML83" s="10"/>
      <c r="MM83" s="10"/>
      <c r="MN83" s="10"/>
      <c r="MO83" s="10"/>
      <c r="MP83" s="10"/>
      <c r="MQ83" s="10"/>
      <c r="MR83" s="10"/>
      <c r="MS83" s="10"/>
      <c r="MT83" s="10"/>
      <c r="MU83" s="10"/>
      <c r="MV83" s="10"/>
      <c r="MW83" s="10"/>
      <c r="MX83" s="10"/>
      <c r="MY83" s="10"/>
      <c r="MZ83" s="10"/>
      <c r="NA83" s="10"/>
      <c r="NB83" s="10"/>
      <c r="NC83" s="10"/>
      <c r="ND83" s="10"/>
      <c r="NE83" s="10"/>
      <c r="NF83" s="10"/>
      <c r="NG83" s="10"/>
      <c r="NH83" s="10"/>
      <c r="NI83" s="10"/>
      <c r="NJ83" s="10"/>
      <c r="NK83" s="10"/>
      <c r="NL83" s="10"/>
      <c r="NM83" s="10"/>
      <c r="NN83" s="10"/>
      <c r="NO83" s="10"/>
      <c r="NP83" s="10"/>
      <c r="NQ83" s="10"/>
      <c r="NR83" s="10"/>
      <c r="NS83" s="10"/>
      <c r="NT83" s="10"/>
      <c r="NU83" s="10"/>
      <c r="NV83" s="10"/>
      <c r="NW83" s="10"/>
      <c r="NX83" s="10"/>
      <c r="NY83" s="10"/>
      <c r="NZ83" s="10"/>
      <c r="OA83" s="10"/>
      <c r="OB83" s="10"/>
      <c r="OC83" s="10"/>
      <c r="OD83" s="10"/>
      <c r="OE83" s="10"/>
      <c r="OF83" s="10"/>
      <c r="OG83" s="10"/>
      <c r="OH83" s="10"/>
      <c r="OI83" s="10"/>
      <c r="OJ83" s="10"/>
      <c r="OK83" s="10"/>
      <c r="OL83" s="10"/>
      <c r="OM83" s="10"/>
      <c r="ON83" s="10"/>
      <c r="OO83" s="10"/>
      <c r="OP83" s="10"/>
      <c r="OQ83" s="10"/>
      <c r="OR83" s="10"/>
      <c r="OS83" s="10"/>
      <c r="OT83" s="10"/>
      <c r="OU83" s="10"/>
      <c r="OV83" s="10"/>
      <c r="OW83" s="10"/>
      <c r="OX83" s="10"/>
      <c r="OY83" s="10"/>
      <c r="OZ83" s="10"/>
      <c r="PA83" s="10"/>
      <c r="PB83" s="10"/>
      <c r="PC83" s="10"/>
      <c r="PD83" s="10"/>
      <c r="PE83" s="10"/>
      <c r="PF83" s="10"/>
      <c r="PG83" s="10"/>
      <c r="PH83" s="10"/>
      <c r="PI83" s="10"/>
      <c r="PJ83" s="10"/>
      <c r="PK83" s="10"/>
      <c r="PL83" s="10"/>
      <c r="PM83" s="10"/>
      <c r="PN83" s="10"/>
      <c r="PO83" s="10"/>
      <c r="PP83" s="10"/>
      <c r="PQ83" s="10"/>
      <c r="PR83" s="10"/>
      <c r="PS83" s="10"/>
      <c r="PT83" s="10"/>
      <c r="PU83" s="10"/>
      <c r="PV83" s="10"/>
      <c r="PW83" s="10"/>
      <c r="PX83" s="10"/>
      <c r="PY83" s="10"/>
      <c r="PZ83" s="10"/>
      <c r="QA83" s="10"/>
      <c r="QB83" s="10"/>
      <c r="QC83" s="10"/>
      <c r="QD83" s="10"/>
      <c r="QE83" s="10"/>
      <c r="QF83" s="10"/>
      <c r="QG83" s="10"/>
      <c r="QH83" s="10"/>
      <c r="QI83" s="10"/>
      <c r="QJ83" s="10"/>
      <c r="QK83" s="10"/>
      <c r="QL83" s="10"/>
      <c r="QM83" s="10"/>
      <c r="QN83" s="10"/>
      <c r="QO83" s="10"/>
      <c r="QP83" s="10"/>
      <c r="QQ83" s="10"/>
      <c r="QR83" s="10"/>
      <c r="QS83" s="10"/>
      <c r="QT83" s="10"/>
      <c r="QU83" s="10"/>
      <c r="QV83" s="10"/>
      <c r="QW83" s="10"/>
      <c r="QX83" s="10"/>
      <c r="QY83" s="10"/>
      <c r="QZ83" s="10"/>
      <c r="RA83" s="10"/>
      <c r="RB83" s="10"/>
      <c r="RC83" s="10"/>
      <c r="RD83" s="10"/>
      <c r="RE83" s="10"/>
      <c r="RF83" s="10"/>
      <c r="RG83" s="10"/>
      <c r="RH83" s="10"/>
      <c r="RI83" s="10"/>
      <c r="RJ83" s="10"/>
      <c r="RK83" s="10"/>
      <c r="RL83" s="10"/>
      <c r="RM83" s="10"/>
      <c r="RN83" s="10"/>
      <c r="RO83" s="10"/>
      <c r="RP83" s="10"/>
      <c r="RQ83" s="10"/>
      <c r="RR83" s="10"/>
      <c r="RS83" s="10"/>
      <c r="RT83" s="10"/>
      <c r="RU83" s="10"/>
      <c r="RV83" s="10"/>
      <c r="RW83" s="10"/>
      <c r="RX83" s="10"/>
      <c r="RY83" s="10"/>
      <c r="RZ83" s="10"/>
      <c r="SA83" s="10"/>
      <c r="SB83" s="10"/>
      <c r="SC83" s="10"/>
      <c r="SD83" s="10"/>
      <c r="SE83" s="10"/>
      <c r="SF83" s="10"/>
      <c r="SG83" s="10"/>
      <c r="SH83" s="10"/>
      <c r="SI83" s="10"/>
      <c r="SJ83" s="10"/>
      <c r="SK83" s="10"/>
      <c r="SL83" s="10"/>
      <c r="SM83" s="10"/>
      <c r="SN83" s="10"/>
      <c r="SO83" s="10"/>
      <c r="SP83" s="10"/>
      <c r="SQ83" s="10"/>
      <c r="SR83" s="10"/>
      <c r="SS83" s="10"/>
      <c r="ST83" s="10"/>
      <c r="SU83" s="10"/>
      <c r="SV83" s="10"/>
      <c r="SW83" s="10"/>
      <c r="SX83" s="10"/>
      <c r="SY83" s="10"/>
      <c r="SZ83" s="10"/>
      <c r="TA83" s="10"/>
      <c r="TB83" s="10"/>
      <c r="TC83" s="10"/>
      <c r="TD83" s="10"/>
      <c r="TE83" s="10"/>
      <c r="TF83" s="10"/>
      <c r="TG83" s="10"/>
      <c r="TH83" s="10"/>
      <c r="TI83" s="10"/>
      <c r="TJ83" s="10"/>
      <c r="TK83" s="10"/>
      <c r="TL83" s="10"/>
      <c r="TM83" s="10"/>
      <c r="TN83" s="10"/>
      <c r="TO83" s="10"/>
      <c r="TP83" s="10"/>
      <c r="TQ83" s="10"/>
      <c r="TR83" s="10"/>
      <c r="TS83" s="10"/>
      <c r="TT83" s="10"/>
      <c r="TU83" s="10"/>
      <c r="TV83" s="10"/>
      <c r="TW83" s="10"/>
      <c r="TX83" s="10"/>
      <c r="TY83" s="10"/>
      <c r="TZ83" s="10"/>
      <c r="UA83" s="10"/>
      <c r="UB83" s="10"/>
      <c r="UC83" s="10"/>
      <c r="UD83" s="10"/>
      <c r="UE83" s="10"/>
      <c r="UF83" s="10"/>
      <c r="UG83" s="10"/>
      <c r="UH83" s="10"/>
      <c r="UI83" s="10"/>
      <c r="UJ83" s="10"/>
      <c r="UK83" s="10"/>
      <c r="UL83" s="10"/>
      <c r="UM83" s="10"/>
      <c r="UN83" s="10"/>
      <c r="UO83" s="10"/>
      <c r="UP83" s="10"/>
      <c r="UQ83" s="10"/>
      <c r="UR83" s="10"/>
      <c r="US83" s="10"/>
      <c r="UT83" s="10"/>
      <c r="UU83" s="10"/>
      <c r="UV83" s="10"/>
      <c r="UW83" s="10"/>
      <c r="UX83" s="10"/>
      <c r="UY83" s="10"/>
      <c r="UZ83" s="10"/>
      <c r="VA83" s="10"/>
      <c r="VB83" s="10"/>
      <c r="VC83" s="10"/>
      <c r="VD83" s="10"/>
      <c r="VE83" s="10"/>
      <c r="VF83" s="10"/>
      <c r="VG83" s="10"/>
      <c r="VH83" s="10"/>
      <c r="VI83" s="10"/>
      <c r="VJ83" s="10"/>
      <c r="VK83" s="10"/>
      <c r="VL83" s="10"/>
      <c r="VM83" s="10"/>
      <c r="VN83" s="10"/>
      <c r="VO83" s="10"/>
      <c r="VP83" s="10"/>
      <c r="VQ83" s="10"/>
      <c r="VR83" s="10"/>
      <c r="VS83" s="10"/>
      <c r="VT83" s="10"/>
      <c r="VU83" s="10"/>
      <c r="VV83" s="10"/>
      <c r="VW83" s="10"/>
      <c r="VX83" s="10"/>
      <c r="VY83" s="10"/>
      <c r="VZ83" s="10"/>
      <c r="WA83" s="10"/>
      <c r="WB83" s="10"/>
      <c r="WC83" s="10"/>
      <c r="WD83" s="10"/>
      <c r="WE83" s="10"/>
      <c r="WF83" s="10"/>
      <c r="WG83" s="10"/>
      <c r="WH83" s="10"/>
      <c r="WI83" s="10"/>
      <c r="WJ83" s="10"/>
      <c r="WK83" s="10"/>
      <c r="WL83" s="10"/>
      <c r="WM83" s="10"/>
      <c r="WN83" s="10"/>
      <c r="WO83" s="10"/>
      <c r="WP83" s="10"/>
      <c r="WQ83" s="10"/>
      <c r="WR83" s="10"/>
      <c r="WS83" s="10"/>
      <c r="WT83" s="10"/>
      <c r="WU83" s="10"/>
      <c r="WV83" s="10"/>
      <c r="WW83" s="10"/>
      <c r="WX83" s="10"/>
      <c r="WY83" s="10"/>
      <c r="WZ83" s="10"/>
      <c r="XA83" s="10"/>
      <c r="XB83" s="10"/>
      <c r="XC83" s="10"/>
      <c r="XD83" s="10"/>
      <c r="XE83" s="10"/>
      <c r="XF83" s="10"/>
      <c r="XG83" s="10"/>
      <c r="XH83" s="10"/>
      <c r="XI83" s="10"/>
      <c r="XJ83" s="10"/>
      <c r="XK83" s="10"/>
      <c r="XL83" s="10"/>
      <c r="XM83" s="10"/>
      <c r="XN83" s="10"/>
      <c r="XO83" s="10"/>
      <c r="XP83" s="10"/>
      <c r="XQ83" s="10"/>
      <c r="XR83" s="10"/>
      <c r="XS83" s="10"/>
      <c r="XT83" s="10"/>
      <c r="XU83" s="10"/>
      <c r="XV83" s="10"/>
      <c r="XW83" s="10"/>
      <c r="XX83" s="10"/>
      <c r="XY83" s="10"/>
      <c r="XZ83" s="10"/>
      <c r="YA83" s="10"/>
      <c r="YB83" s="10"/>
      <c r="YC83" s="10"/>
      <c r="YD83" s="10"/>
      <c r="YE83" s="10"/>
      <c r="YF83" s="10"/>
      <c r="YG83" s="10"/>
      <c r="YH83" s="10"/>
      <c r="YI83" s="10"/>
      <c r="YJ83" s="10"/>
      <c r="YK83" s="10"/>
      <c r="YL83" s="10"/>
      <c r="YM83" s="10"/>
      <c r="YN83" s="10"/>
      <c r="YO83" s="10"/>
      <c r="YP83" s="10"/>
      <c r="YQ83" s="10"/>
      <c r="YR83" s="10"/>
      <c r="YS83" s="10"/>
      <c r="YT83" s="10"/>
      <c r="YU83" s="10"/>
      <c r="YV83" s="10"/>
      <c r="YW83" s="10"/>
      <c r="YX83" s="10"/>
      <c r="YY83" s="10"/>
      <c r="YZ83" s="10"/>
      <c r="ZA83" s="10"/>
      <c r="ZB83" s="10"/>
      <c r="ZC83" s="10"/>
      <c r="ZD83" s="10"/>
      <c r="ZE83" s="10"/>
      <c r="ZF83" s="10"/>
      <c r="ZG83" s="10"/>
      <c r="ZH83" s="10"/>
      <c r="ZI83" s="10"/>
      <c r="ZJ83" s="10"/>
      <c r="ZK83" s="10"/>
      <c r="ZL83" s="10"/>
      <c r="ZM83" s="10"/>
      <c r="ZN83" s="10"/>
      <c r="ZO83" s="10"/>
      <c r="ZP83" s="10"/>
      <c r="ZQ83" s="10"/>
      <c r="ZR83" s="10"/>
      <c r="ZS83" s="10"/>
      <c r="ZT83" s="10"/>
      <c r="ZU83" s="10"/>
      <c r="ZV83" s="10"/>
      <c r="ZW83" s="10"/>
      <c r="ZX83" s="10"/>
      <c r="ZY83" s="10"/>
      <c r="ZZ83" s="10"/>
      <c r="AAA83" s="10"/>
      <c r="AAB83" s="10"/>
      <c r="AAC83" s="10"/>
      <c r="AAD83" s="10"/>
      <c r="AAE83" s="10"/>
      <c r="AAF83" s="10"/>
      <c r="AAG83" s="10"/>
      <c r="AAH83" s="10"/>
      <c r="AAI83" s="10"/>
      <c r="AAJ83" s="10"/>
      <c r="AAK83" s="10"/>
      <c r="AAL83" s="10"/>
      <c r="AAM83" s="10"/>
      <c r="AAN83" s="10"/>
      <c r="AAO83" s="10"/>
      <c r="AAP83" s="10"/>
      <c r="AAQ83" s="10"/>
      <c r="AAR83" s="10"/>
      <c r="AAS83" s="10"/>
      <c r="AAT83" s="10"/>
      <c r="AAU83" s="10"/>
      <c r="AAV83" s="10"/>
      <c r="AAW83" s="10"/>
      <c r="AAX83" s="10"/>
      <c r="AAY83" s="10"/>
      <c r="AAZ83" s="10"/>
      <c r="ABA83" s="10"/>
      <c r="ABB83" s="10"/>
      <c r="ABC83" s="10"/>
      <c r="ABD83" s="10"/>
      <c r="ABE83" s="10"/>
      <c r="ABF83" s="10"/>
      <c r="ABG83" s="10"/>
      <c r="ABH83" s="10"/>
      <c r="ABI83" s="10"/>
      <c r="ABJ83" s="10"/>
      <c r="ABK83" s="10"/>
      <c r="ABL83" s="10"/>
      <c r="ABM83" s="10"/>
      <c r="ABN83" s="10"/>
      <c r="ABO83" s="10"/>
      <c r="ABP83" s="10"/>
      <c r="ABQ83" s="10"/>
      <c r="ABR83" s="10"/>
      <c r="ABS83" s="10"/>
      <c r="ABT83" s="10"/>
      <c r="ABU83" s="10"/>
      <c r="ABV83" s="10"/>
      <c r="ABW83" s="10"/>
      <c r="ABX83" s="10"/>
      <c r="ABY83" s="10"/>
      <c r="ABZ83" s="10"/>
      <c r="ACA83" s="10"/>
      <c r="ACB83" s="10"/>
      <c r="ACC83" s="10"/>
      <c r="ACD83" s="10"/>
      <c r="ACE83" s="10"/>
      <c r="ACF83" s="10"/>
      <c r="ACG83" s="10"/>
      <c r="ACH83" s="10"/>
      <c r="ACI83" s="10"/>
      <c r="ACJ83" s="10"/>
      <c r="ACK83" s="10"/>
      <c r="ACL83" s="10"/>
      <c r="ACM83" s="10"/>
      <c r="ACN83" s="10"/>
      <c r="ACO83" s="10"/>
      <c r="ACP83" s="10"/>
      <c r="ACQ83" s="10"/>
      <c r="ACR83" s="10"/>
      <c r="ACS83" s="10"/>
      <c r="ACT83" s="10"/>
      <c r="ACU83" s="10"/>
      <c r="ACV83" s="10"/>
      <c r="ACW83" s="10"/>
      <c r="ACX83" s="10"/>
      <c r="ACY83" s="10"/>
      <c r="ACZ83" s="10"/>
      <c r="ADA83" s="10"/>
      <c r="ADB83" s="10"/>
      <c r="ADC83" s="10"/>
      <c r="ADD83" s="10"/>
      <c r="ADE83" s="10"/>
      <c r="ADF83" s="10"/>
      <c r="ADG83" s="10"/>
      <c r="ADH83" s="10"/>
      <c r="ADI83" s="10"/>
      <c r="ADJ83" s="10"/>
      <c r="ADK83" s="10"/>
      <c r="ADL83" s="10"/>
      <c r="ADM83" s="10"/>
      <c r="ADN83" s="10"/>
      <c r="ADO83" s="10"/>
      <c r="ADP83" s="10"/>
      <c r="ADQ83" s="10"/>
      <c r="ADR83" s="10"/>
      <c r="ADS83" s="10"/>
      <c r="ADT83" s="10"/>
      <c r="ADU83" s="10"/>
      <c r="ADV83" s="10"/>
      <c r="ADW83" s="10"/>
      <c r="ADX83" s="10"/>
      <c r="ADY83" s="10"/>
      <c r="ADZ83" s="10"/>
      <c r="AEA83" s="10"/>
      <c r="AEB83" s="10"/>
      <c r="AEC83" s="10"/>
      <c r="AED83" s="10"/>
      <c r="AEE83" s="10"/>
      <c r="AEF83" s="10"/>
      <c r="AEG83" s="10"/>
      <c r="AEH83" s="10"/>
      <c r="AEI83" s="10"/>
      <c r="AEJ83" s="10"/>
      <c r="AEK83" s="10"/>
      <c r="AEL83" s="10"/>
      <c r="AEM83" s="10"/>
      <c r="AEN83" s="10"/>
      <c r="AEO83" s="10"/>
      <c r="AEP83" s="10"/>
      <c r="AEQ83" s="10"/>
      <c r="AER83" s="10"/>
      <c r="AES83" s="10"/>
      <c r="AET83" s="10"/>
      <c r="AEU83" s="10"/>
      <c r="AEV83" s="10"/>
      <c r="AEW83" s="10"/>
      <c r="AEX83" s="10"/>
      <c r="AEY83" s="10"/>
      <c r="AEZ83" s="10"/>
      <c r="AFA83" s="10"/>
      <c r="AFB83" s="10"/>
      <c r="AFC83" s="10"/>
      <c r="AFD83" s="10"/>
      <c r="AFE83" s="10"/>
      <c r="AFF83" s="10"/>
      <c r="AFG83" s="10"/>
      <c r="AFH83" s="10"/>
      <c r="AFI83" s="10"/>
      <c r="AFJ83" s="10"/>
      <c r="AFK83" s="10"/>
      <c r="AFL83" s="10"/>
      <c r="AFM83" s="10"/>
      <c r="AFN83" s="10"/>
      <c r="AFO83" s="10"/>
      <c r="AFP83" s="10"/>
      <c r="AFQ83" s="10"/>
      <c r="AFR83" s="10"/>
      <c r="AFS83" s="10"/>
      <c r="AFT83" s="10"/>
      <c r="AFU83" s="10"/>
      <c r="AFV83" s="10"/>
      <c r="AFW83" s="10"/>
      <c r="AFX83" s="10"/>
      <c r="AFY83" s="10"/>
      <c r="AFZ83" s="10"/>
      <c r="AGA83" s="10"/>
      <c r="AGB83" s="10"/>
      <c r="AGC83" s="10"/>
      <c r="AGD83" s="10"/>
      <c r="AGE83" s="10"/>
      <c r="AGF83" s="10"/>
      <c r="AGG83" s="10"/>
      <c r="AGH83" s="10"/>
      <c r="AGI83" s="10"/>
      <c r="AGJ83" s="10"/>
      <c r="AGK83" s="10"/>
      <c r="AGL83" s="10"/>
      <c r="AGM83" s="10"/>
      <c r="AGN83" s="10"/>
      <c r="AGO83" s="10"/>
      <c r="AGP83" s="10"/>
      <c r="AGQ83" s="10"/>
      <c r="AGR83" s="10"/>
      <c r="AGS83" s="10"/>
      <c r="AGT83" s="10"/>
      <c r="AGU83" s="10"/>
      <c r="AGV83" s="10"/>
      <c r="AGW83" s="10"/>
      <c r="AGX83" s="10"/>
      <c r="AGY83" s="10"/>
      <c r="AGZ83" s="10"/>
      <c r="AHA83" s="10"/>
      <c r="AHB83" s="10"/>
      <c r="AHC83" s="10"/>
      <c r="AHD83" s="10"/>
      <c r="AHE83" s="10"/>
      <c r="AHF83" s="10"/>
      <c r="AHG83" s="10"/>
      <c r="AHH83" s="10"/>
      <c r="AHI83" s="10"/>
      <c r="AHJ83" s="10"/>
      <c r="AHK83" s="10"/>
      <c r="AHL83" s="10"/>
      <c r="AHM83" s="10"/>
      <c r="AHN83" s="10"/>
      <c r="AHO83" s="10"/>
      <c r="AHP83" s="10"/>
      <c r="AHQ83" s="10"/>
      <c r="AHR83" s="10"/>
      <c r="AHS83" s="10"/>
      <c r="AHT83" s="10"/>
      <c r="AHU83" s="10"/>
      <c r="AHV83" s="10"/>
      <c r="AHW83" s="10"/>
      <c r="AHX83" s="10"/>
      <c r="AHY83" s="10"/>
      <c r="AHZ83" s="10"/>
      <c r="AIA83" s="10"/>
      <c r="AIB83" s="10"/>
      <c r="AIC83" s="10"/>
      <c r="AID83" s="10"/>
      <c r="AIE83" s="10"/>
      <c r="AIF83" s="10"/>
      <c r="AIG83" s="10"/>
      <c r="AIH83" s="10"/>
      <c r="AII83" s="10"/>
      <c r="AIJ83" s="10"/>
      <c r="AIK83" s="10"/>
      <c r="AIL83" s="10"/>
      <c r="AIM83" s="10"/>
      <c r="AIN83" s="10"/>
      <c r="AIO83" s="10"/>
      <c r="AIP83" s="10"/>
      <c r="AIQ83" s="10"/>
      <c r="AIR83" s="10"/>
      <c r="AIS83" s="10"/>
      <c r="AIT83" s="10"/>
      <c r="AIU83" s="10"/>
      <c r="AIV83" s="10"/>
      <c r="AIW83" s="10"/>
      <c r="AIX83" s="10"/>
      <c r="AIY83" s="10"/>
      <c r="AIZ83" s="10"/>
      <c r="AJA83" s="10"/>
      <c r="AJB83" s="10"/>
      <c r="AJC83" s="10"/>
      <c r="AJD83" s="10"/>
      <c r="AJE83" s="10"/>
      <c r="AJF83" s="10"/>
      <c r="AJG83" s="10"/>
      <c r="AJH83" s="10"/>
      <c r="AJI83" s="10"/>
      <c r="AJJ83" s="10"/>
      <c r="AJK83" s="10"/>
      <c r="AJL83" s="10"/>
      <c r="AJM83" s="10"/>
      <c r="AJN83" s="10"/>
      <c r="AJO83" s="10"/>
      <c r="AJP83" s="10"/>
      <c r="AJQ83" s="10"/>
      <c r="AJR83" s="10"/>
      <c r="AJS83" s="10"/>
      <c r="AJT83" s="10"/>
      <c r="AJU83" s="10"/>
      <c r="AJV83" s="10"/>
      <c r="AJW83" s="10"/>
      <c r="AJX83" s="10"/>
      <c r="AJY83" s="10"/>
      <c r="AJZ83" s="10"/>
      <c r="AKA83" s="10"/>
      <c r="AKB83" s="10"/>
      <c r="AKC83" s="10"/>
      <c r="AKD83" s="10"/>
      <c r="AKE83" s="10"/>
      <c r="AKF83" s="10"/>
      <c r="AKG83" s="10"/>
      <c r="AKH83" s="10"/>
      <c r="AKI83" s="10"/>
      <c r="AKJ83" s="10"/>
      <c r="AKK83" s="10"/>
      <c r="AKL83" s="10"/>
      <c r="AKM83" s="10"/>
      <c r="AKN83" s="10"/>
      <c r="AKO83" s="10"/>
      <c r="AKP83" s="10"/>
      <c r="AKQ83" s="10"/>
      <c r="AKR83" s="10"/>
      <c r="AKS83" s="10"/>
      <c r="AKT83" s="10"/>
      <c r="AKU83" s="10"/>
      <c r="AKV83" s="10"/>
      <c r="AKW83" s="10"/>
      <c r="AKX83" s="10"/>
      <c r="AKY83" s="10"/>
      <c r="AKZ83" s="10"/>
      <c r="ALA83" s="10"/>
      <c r="ALB83" s="10"/>
      <c r="ALC83" s="10"/>
      <c r="ALD83" s="10"/>
      <c r="ALE83" s="10"/>
      <c r="ALF83" s="10"/>
      <c r="ALG83" s="10"/>
      <c r="ALH83" s="10"/>
      <c r="ALI83" s="10"/>
      <c r="ALJ83" s="10"/>
      <c r="ALK83" s="10"/>
      <c r="ALL83" s="10"/>
      <c r="ALM83" s="10"/>
      <c r="ALN83" s="10"/>
      <c r="ALO83" s="10"/>
      <c r="ALP83" s="10"/>
      <c r="ALQ83" s="10"/>
      <c r="ALR83" s="10"/>
      <c r="ALS83" s="10"/>
      <c r="ALT83" s="10"/>
      <c r="ALU83" s="10"/>
      <c r="ALV83" s="10"/>
      <c r="ALW83" s="10"/>
      <c r="ALX83" s="10"/>
      <c r="ALY83" s="10"/>
      <c r="ALZ83" s="10"/>
      <c r="AMA83" s="10"/>
      <c r="AMB83" s="10"/>
      <c r="AMC83" s="10"/>
      <c r="AMD83" s="10"/>
      <c r="AME83" s="10"/>
      <c r="AMF83" s="10"/>
      <c r="AMG83" s="10"/>
      <c r="AMH83" s="10"/>
      <c r="AMI83" s="10"/>
      <c r="AMJ83" s="10"/>
      <c r="AMK83" s="10"/>
    </row>
    <row r="84" spans="1:1025" x14ac:dyDescent="0.15">
      <c r="A84" s="1">
        <v>615</v>
      </c>
      <c r="B84" s="1" t="s">
        <v>103</v>
      </c>
      <c r="C84" s="1" t="s">
        <v>16</v>
      </c>
      <c r="D84" s="1">
        <v>37933</v>
      </c>
      <c r="E84" s="1">
        <v>38058</v>
      </c>
      <c r="F84" s="1">
        <f t="shared" si="1"/>
        <v>30</v>
      </c>
      <c r="H84" s="1">
        <f t="shared" si="3"/>
        <v>278.39999999999998</v>
      </c>
      <c r="I84" s="1" t="s">
        <v>125</v>
      </c>
      <c r="J84" s="5" t="s">
        <v>109</v>
      </c>
    </row>
    <row r="85" spans="1:1025" x14ac:dyDescent="0.15">
      <c r="A85" s="1">
        <v>616</v>
      </c>
      <c r="B85" s="1" t="s">
        <v>99</v>
      </c>
      <c r="C85" s="1" t="s">
        <v>12</v>
      </c>
      <c r="D85" s="1">
        <v>39219</v>
      </c>
      <c r="E85" s="1">
        <v>39221</v>
      </c>
      <c r="F85" s="1">
        <f t="shared" si="1"/>
        <v>0.48</v>
      </c>
      <c r="G85" s="1">
        <f t="shared" si="2"/>
        <v>71.759999999999991</v>
      </c>
      <c r="I85" s="1" t="s">
        <v>126</v>
      </c>
      <c r="J85" s="5" t="s">
        <v>109</v>
      </c>
    </row>
    <row r="86" spans="1:1025" x14ac:dyDescent="0.15">
      <c r="A86" s="1">
        <v>617</v>
      </c>
      <c r="B86" s="1" t="s">
        <v>99</v>
      </c>
      <c r="C86" s="1" t="s">
        <v>16</v>
      </c>
      <c r="D86" s="1">
        <v>39519</v>
      </c>
      <c r="E86" s="1">
        <v>39626</v>
      </c>
      <c r="F86" s="1">
        <f t="shared" si="1"/>
        <v>25.68</v>
      </c>
      <c r="H86" s="1">
        <v>0</v>
      </c>
      <c r="I86" s="1" t="s">
        <v>127</v>
      </c>
      <c r="J86" s="5" t="s">
        <v>109</v>
      </c>
    </row>
    <row r="87" spans="1:1025" x14ac:dyDescent="0.15">
      <c r="A87" s="1">
        <v>618</v>
      </c>
      <c r="B87" s="1" t="s">
        <v>74</v>
      </c>
      <c r="C87" s="1" t="s">
        <v>12</v>
      </c>
      <c r="D87" s="1">
        <v>39424</v>
      </c>
      <c r="E87" s="1">
        <v>39599</v>
      </c>
      <c r="F87" s="1">
        <f t="shared" si="1"/>
        <v>42</v>
      </c>
      <c r="G87" s="1">
        <f t="shared" si="2"/>
        <v>6.4799999999999995</v>
      </c>
      <c r="I87" s="1" t="s">
        <v>108</v>
      </c>
      <c r="J87" s="5" t="s">
        <v>109</v>
      </c>
    </row>
    <row r="88" spans="1:1025" x14ac:dyDescent="0.15">
      <c r="A88" s="1">
        <v>619</v>
      </c>
      <c r="B88" s="1" t="s">
        <v>74</v>
      </c>
      <c r="C88" s="1" t="s">
        <v>16</v>
      </c>
      <c r="D88" s="1">
        <v>39625</v>
      </c>
      <c r="E88" s="1">
        <v>39626</v>
      </c>
      <c r="F88" s="1">
        <f t="shared" si="1"/>
        <v>0.24</v>
      </c>
      <c r="H88" s="1">
        <f t="shared" si="3"/>
        <v>45.12</v>
      </c>
      <c r="I88" s="1" t="s">
        <v>128</v>
      </c>
      <c r="J88" s="5" t="s">
        <v>109</v>
      </c>
    </row>
    <row r="89" spans="1:1025" x14ac:dyDescent="0.15">
      <c r="A89" s="1">
        <v>620</v>
      </c>
      <c r="B89" s="1" t="s">
        <v>41</v>
      </c>
      <c r="C89" s="1" t="s">
        <v>12</v>
      </c>
      <c r="D89" s="1">
        <v>39815</v>
      </c>
      <c r="E89" s="1">
        <v>39816</v>
      </c>
      <c r="F89" s="1">
        <f t="shared" si="1"/>
        <v>0.24</v>
      </c>
      <c r="G89" s="1">
        <f t="shared" si="2"/>
        <v>2.4</v>
      </c>
      <c r="I89" s="1" t="s">
        <v>129</v>
      </c>
      <c r="J89" s="5" t="s">
        <v>109</v>
      </c>
    </row>
    <row r="90" spans="1:1025" x14ac:dyDescent="0.15">
      <c r="A90" s="1">
        <v>621</v>
      </c>
      <c r="B90" s="1" t="s">
        <v>41</v>
      </c>
      <c r="C90" s="1" t="s">
        <v>16</v>
      </c>
      <c r="D90" s="1">
        <v>39825</v>
      </c>
      <c r="E90" s="1">
        <v>39828</v>
      </c>
      <c r="F90" s="1">
        <f t="shared" si="1"/>
        <v>0.72</v>
      </c>
      <c r="H90" s="1">
        <f t="shared" si="3"/>
        <v>22.32</v>
      </c>
      <c r="I90" s="1" t="s">
        <v>130</v>
      </c>
      <c r="J90" s="5" t="s">
        <v>109</v>
      </c>
    </row>
    <row r="91" spans="1:1025" x14ac:dyDescent="0.15">
      <c r="A91" s="1">
        <v>622</v>
      </c>
      <c r="B91" s="1" t="s">
        <v>19</v>
      </c>
      <c r="C91" s="1" t="s">
        <v>12</v>
      </c>
      <c r="D91" s="1">
        <v>39922</v>
      </c>
      <c r="E91" s="1">
        <v>39923</v>
      </c>
      <c r="F91" s="1">
        <f t="shared" si="1"/>
        <v>0.24</v>
      </c>
      <c r="G91" s="1">
        <f t="shared" si="2"/>
        <v>2.6399999999999997</v>
      </c>
      <c r="I91" s="1" t="s">
        <v>131</v>
      </c>
      <c r="J91" s="5" t="s">
        <v>109</v>
      </c>
    </row>
    <row r="92" spans="1:1025" x14ac:dyDescent="0.15">
      <c r="A92" s="1">
        <v>623</v>
      </c>
      <c r="B92" s="1" t="s">
        <v>19</v>
      </c>
      <c r="C92" s="1" t="s">
        <v>16</v>
      </c>
      <c r="D92" s="1">
        <v>39933</v>
      </c>
      <c r="E92" s="1">
        <v>39934</v>
      </c>
      <c r="F92" s="1">
        <f t="shared" si="1"/>
        <v>0.24</v>
      </c>
      <c r="H92" s="1">
        <f t="shared" si="3"/>
        <v>403.44</v>
      </c>
      <c r="I92" s="1" t="s">
        <v>132</v>
      </c>
      <c r="J92" s="5" t="s">
        <v>109</v>
      </c>
    </row>
    <row r="93" spans="1:1025" x14ac:dyDescent="0.15">
      <c r="A93" s="1">
        <v>624</v>
      </c>
      <c r="B93" s="1" t="s">
        <v>69</v>
      </c>
      <c r="C93" s="1" t="s">
        <v>12</v>
      </c>
      <c r="D93" s="1">
        <v>41616</v>
      </c>
      <c r="E93" s="1">
        <v>41620</v>
      </c>
      <c r="F93" s="1">
        <f t="shared" si="1"/>
        <v>0.96</v>
      </c>
      <c r="G93" s="1">
        <f t="shared" si="2"/>
        <v>5.04</v>
      </c>
      <c r="I93" s="1" t="s">
        <v>133</v>
      </c>
      <c r="J93" s="5" t="s">
        <v>109</v>
      </c>
    </row>
    <row r="94" spans="1:1025" x14ac:dyDescent="0.15">
      <c r="A94" s="1">
        <v>625</v>
      </c>
      <c r="B94" s="1" t="s">
        <v>69</v>
      </c>
      <c r="C94" s="1" t="s">
        <v>16</v>
      </c>
      <c r="D94" s="1">
        <v>41640</v>
      </c>
      <c r="E94" s="1">
        <v>41641</v>
      </c>
      <c r="F94" s="1">
        <f t="shared" si="1"/>
        <v>0.24</v>
      </c>
      <c r="H94" s="1">
        <f t="shared" si="3"/>
        <v>105.11999999999999</v>
      </c>
      <c r="I94" s="1" t="s">
        <v>134</v>
      </c>
      <c r="J94" s="5" t="s">
        <v>109</v>
      </c>
    </row>
    <row r="95" spans="1:1025" x14ac:dyDescent="0.15">
      <c r="A95" s="1">
        <v>626</v>
      </c>
      <c r="B95" s="1" t="s">
        <v>11</v>
      </c>
      <c r="C95" s="1" t="s">
        <v>12</v>
      </c>
      <c r="D95" s="1">
        <v>42080</v>
      </c>
      <c r="E95" s="1">
        <v>42118</v>
      </c>
      <c r="F95" s="1">
        <f t="shared" si="1"/>
        <v>9.1199999999999992</v>
      </c>
      <c r="G95" s="1">
        <f t="shared" si="2"/>
        <v>0.24</v>
      </c>
      <c r="I95" s="1" t="s">
        <v>135</v>
      </c>
      <c r="J95" s="5" t="s">
        <v>109</v>
      </c>
    </row>
    <row r="96" spans="1:1025" x14ac:dyDescent="0.15">
      <c r="A96" s="1">
        <v>627</v>
      </c>
      <c r="B96" s="1" t="s">
        <v>11</v>
      </c>
      <c r="C96" s="1" t="s">
        <v>16</v>
      </c>
      <c r="D96" s="1">
        <v>42118</v>
      </c>
      <c r="E96" s="1">
        <v>42122</v>
      </c>
      <c r="F96" s="1">
        <f t="shared" si="1"/>
        <v>0.96</v>
      </c>
      <c r="H96" s="1">
        <f t="shared" si="3"/>
        <v>612.24</v>
      </c>
      <c r="I96" s="1" t="s">
        <v>136</v>
      </c>
      <c r="J96" s="5" t="s">
        <v>109</v>
      </c>
    </row>
    <row r="97" spans="1:1025" x14ac:dyDescent="0.15">
      <c r="A97" s="1">
        <v>628</v>
      </c>
      <c r="B97" s="1" t="s">
        <v>64</v>
      </c>
      <c r="C97" s="1" t="s">
        <v>12</v>
      </c>
      <c r="D97" s="1">
        <v>44674</v>
      </c>
      <c r="E97" s="1">
        <v>44675</v>
      </c>
      <c r="F97" s="1">
        <f t="shared" si="1"/>
        <v>0.24</v>
      </c>
      <c r="G97" s="1">
        <f t="shared" si="2"/>
        <v>0.96</v>
      </c>
      <c r="I97" s="1" t="s">
        <v>137</v>
      </c>
      <c r="J97" s="5" t="s">
        <v>109</v>
      </c>
    </row>
    <row r="98" spans="1:1025" x14ac:dyDescent="0.15">
      <c r="A98" s="1">
        <v>629</v>
      </c>
      <c r="B98" s="1" t="s">
        <v>64</v>
      </c>
      <c r="C98" s="1" t="s">
        <v>16</v>
      </c>
      <c r="D98" s="1">
        <v>44678</v>
      </c>
      <c r="E98" s="1">
        <v>44680</v>
      </c>
      <c r="F98" s="1">
        <f t="shared" si="1"/>
        <v>0.48</v>
      </c>
      <c r="H98" s="1">
        <f t="shared" si="3"/>
        <v>3.84</v>
      </c>
      <c r="I98" s="1" t="s">
        <v>138</v>
      </c>
      <c r="J98" s="5" t="s">
        <v>109</v>
      </c>
    </row>
    <row r="99" spans="1:1025" x14ac:dyDescent="0.15">
      <c r="A99" s="1">
        <v>630</v>
      </c>
      <c r="B99" s="1" t="s">
        <v>102</v>
      </c>
      <c r="C99" s="1" t="s">
        <v>12</v>
      </c>
      <c r="D99" s="1">
        <v>44697</v>
      </c>
      <c r="E99" s="1">
        <v>44702</v>
      </c>
      <c r="F99" s="1">
        <f t="shared" si="1"/>
        <v>1.2</v>
      </c>
      <c r="G99" s="1">
        <f t="shared" si="2"/>
        <v>0.72</v>
      </c>
      <c r="I99" s="1" t="s">
        <v>139</v>
      </c>
      <c r="J99" s="5" t="s">
        <v>109</v>
      </c>
    </row>
    <row r="100" spans="1:1025" x14ac:dyDescent="0.15">
      <c r="A100" s="1">
        <v>631</v>
      </c>
      <c r="B100" s="1" t="s">
        <v>102</v>
      </c>
      <c r="C100" s="1" t="s">
        <v>16</v>
      </c>
      <c r="D100" s="1">
        <v>44704</v>
      </c>
      <c r="E100" s="1">
        <v>44715</v>
      </c>
      <c r="F100" s="1">
        <f t="shared" si="1"/>
        <v>2.6399999999999997</v>
      </c>
      <c r="H100" s="1">
        <f t="shared" si="3"/>
        <v>7.1999999999999993</v>
      </c>
      <c r="I100" s="1" t="s">
        <v>140</v>
      </c>
      <c r="J100" s="5" t="s">
        <v>109</v>
      </c>
    </row>
    <row r="101" spans="1:1025" x14ac:dyDescent="0.15">
      <c r="A101" s="1">
        <v>632</v>
      </c>
      <c r="B101" s="1" t="s">
        <v>22</v>
      </c>
      <c r="C101" s="1" t="s">
        <v>12</v>
      </c>
      <c r="D101" s="1">
        <v>44746</v>
      </c>
      <c r="E101" s="1">
        <v>44762</v>
      </c>
      <c r="F101" s="1">
        <f t="shared" si="1"/>
        <v>3.84</v>
      </c>
      <c r="G101" s="1">
        <f t="shared" si="2"/>
        <v>0.24</v>
      </c>
      <c r="I101" s="1" t="s">
        <v>141</v>
      </c>
      <c r="J101" s="5" t="s">
        <v>109</v>
      </c>
    </row>
    <row r="102" spans="1:1025" x14ac:dyDescent="0.15">
      <c r="A102" s="1">
        <v>633</v>
      </c>
      <c r="B102" s="1" t="s">
        <v>22</v>
      </c>
      <c r="C102" s="1" t="s">
        <v>16</v>
      </c>
      <c r="D102" s="1">
        <v>44762</v>
      </c>
      <c r="E102" s="1">
        <v>44767</v>
      </c>
      <c r="F102" s="1">
        <f t="shared" si="1"/>
        <v>1.2</v>
      </c>
      <c r="H102" s="1">
        <f t="shared" si="3"/>
        <v>1299.5999999999999</v>
      </c>
      <c r="I102" s="1" t="s">
        <v>142</v>
      </c>
      <c r="J102" s="5" t="s">
        <v>109</v>
      </c>
    </row>
    <row r="103" spans="1:1025" s="12" customFormat="1" x14ac:dyDescent="0.15">
      <c r="A103" s="10">
        <v>634</v>
      </c>
      <c r="B103" s="10" t="s">
        <v>74</v>
      </c>
      <c r="C103" s="10" t="s">
        <v>12</v>
      </c>
      <c r="D103" s="10">
        <v>50183</v>
      </c>
      <c r="E103" s="10">
        <v>50186</v>
      </c>
      <c r="F103" s="10">
        <f t="shared" si="1"/>
        <v>0.72</v>
      </c>
      <c r="G103" s="10">
        <f t="shared" si="2"/>
        <v>161.76</v>
      </c>
      <c r="H103" s="10"/>
      <c r="I103" s="10" t="s">
        <v>143</v>
      </c>
      <c r="J103" s="9" t="s">
        <v>109</v>
      </c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  <c r="IV103" s="10"/>
      <c r="IW103" s="10"/>
      <c r="IX103" s="10"/>
      <c r="IY103" s="10"/>
      <c r="IZ103" s="10"/>
      <c r="JA103" s="10"/>
      <c r="JB103" s="10"/>
      <c r="JC103" s="10"/>
      <c r="JD103" s="10"/>
      <c r="JE103" s="10"/>
      <c r="JF103" s="10"/>
      <c r="JG103" s="10"/>
      <c r="JH103" s="10"/>
      <c r="JI103" s="10"/>
      <c r="JJ103" s="10"/>
      <c r="JK103" s="10"/>
      <c r="JL103" s="10"/>
      <c r="JM103" s="10"/>
      <c r="JN103" s="10"/>
      <c r="JO103" s="10"/>
      <c r="JP103" s="10"/>
      <c r="JQ103" s="10"/>
      <c r="JR103" s="10"/>
      <c r="JS103" s="10"/>
      <c r="JT103" s="10"/>
      <c r="JU103" s="10"/>
      <c r="JV103" s="10"/>
      <c r="JW103" s="10"/>
      <c r="JX103" s="10"/>
      <c r="JY103" s="10"/>
      <c r="JZ103" s="10"/>
      <c r="KA103" s="10"/>
      <c r="KB103" s="10"/>
      <c r="KC103" s="10"/>
      <c r="KD103" s="10"/>
      <c r="KE103" s="10"/>
      <c r="KF103" s="10"/>
      <c r="KG103" s="10"/>
      <c r="KH103" s="10"/>
      <c r="KI103" s="10"/>
      <c r="KJ103" s="10"/>
      <c r="KK103" s="10"/>
      <c r="KL103" s="10"/>
      <c r="KM103" s="10"/>
      <c r="KN103" s="10"/>
      <c r="KO103" s="10"/>
      <c r="KP103" s="10"/>
      <c r="KQ103" s="10"/>
      <c r="KR103" s="10"/>
      <c r="KS103" s="10"/>
      <c r="KT103" s="10"/>
      <c r="KU103" s="10"/>
      <c r="KV103" s="10"/>
      <c r="KW103" s="10"/>
      <c r="KX103" s="10"/>
      <c r="KY103" s="10"/>
      <c r="KZ103" s="10"/>
      <c r="LA103" s="10"/>
      <c r="LB103" s="10"/>
      <c r="LC103" s="10"/>
      <c r="LD103" s="10"/>
      <c r="LE103" s="10"/>
      <c r="LF103" s="10"/>
      <c r="LG103" s="10"/>
      <c r="LH103" s="10"/>
      <c r="LI103" s="10"/>
      <c r="LJ103" s="10"/>
      <c r="LK103" s="10"/>
      <c r="LL103" s="10"/>
      <c r="LM103" s="10"/>
      <c r="LN103" s="10"/>
      <c r="LO103" s="10"/>
      <c r="LP103" s="10"/>
      <c r="LQ103" s="10"/>
      <c r="LR103" s="10"/>
      <c r="LS103" s="10"/>
      <c r="LT103" s="10"/>
      <c r="LU103" s="10"/>
      <c r="LV103" s="10"/>
      <c r="LW103" s="10"/>
      <c r="LX103" s="10"/>
      <c r="LY103" s="10"/>
      <c r="LZ103" s="10"/>
      <c r="MA103" s="10"/>
      <c r="MB103" s="10"/>
      <c r="MC103" s="10"/>
      <c r="MD103" s="10"/>
      <c r="ME103" s="10"/>
      <c r="MF103" s="10"/>
      <c r="MG103" s="10"/>
      <c r="MH103" s="10"/>
      <c r="MI103" s="10"/>
      <c r="MJ103" s="10"/>
      <c r="MK103" s="10"/>
      <c r="ML103" s="10"/>
      <c r="MM103" s="10"/>
      <c r="MN103" s="10"/>
      <c r="MO103" s="10"/>
      <c r="MP103" s="10"/>
      <c r="MQ103" s="10"/>
      <c r="MR103" s="10"/>
      <c r="MS103" s="10"/>
      <c r="MT103" s="10"/>
      <c r="MU103" s="10"/>
      <c r="MV103" s="10"/>
      <c r="MW103" s="10"/>
      <c r="MX103" s="10"/>
      <c r="MY103" s="10"/>
      <c r="MZ103" s="10"/>
      <c r="NA103" s="10"/>
      <c r="NB103" s="10"/>
      <c r="NC103" s="10"/>
      <c r="ND103" s="10"/>
      <c r="NE103" s="10"/>
      <c r="NF103" s="10"/>
      <c r="NG103" s="10"/>
      <c r="NH103" s="10"/>
      <c r="NI103" s="10"/>
      <c r="NJ103" s="10"/>
      <c r="NK103" s="10"/>
      <c r="NL103" s="10"/>
      <c r="NM103" s="10"/>
      <c r="NN103" s="10"/>
      <c r="NO103" s="10"/>
      <c r="NP103" s="10"/>
      <c r="NQ103" s="10"/>
      <c r="NR103" s="10"/>
      <c r="NS103" s="10"/>
      <c r="NT103" s="10"/>
      <c r="NU103" s="10"/>
      <c r="NV103" s="10"/>
      <c r="NW103" s="10"/>
      <c r="NX103" s="10"/>
      <c r="NY103" s="10"/>
      <c r="NZ103" s="10"/>
      <c r="OA103" s="10"/>
      <c r="OB103" s="10"/>
      <c r="OC103" s="10"/>
      <c r="OD103" s="10"/>
      <c r="OE103" s="10"/>
      <c r="OF103" s="10"/>
      <c r="OG103" s="10"/>
      <c r="OH103" s="10"/>
      <c r="OI103" s="10"/>
      <c r="OJ103" s="10"/>
      <c r="OK103" s="10"/>
      <c r="OL103" s="10"/>
      <c r="OM103" s="10"/>
      <c r="ON103" s="10"/>
      <c r="OO103" s="10"/>
      <c r="OP103" s="10"/>
      <c r="OQ103" s="10"/>
      <c r="OR103" s="10"/>
      <c r="OS103" s="10"/>
      <c r="OT103" s="10"/>
      <c r="OU103" s="10"/>
      <c r="OV103" s="10"/>
      <c r="OW103" s="10"/>
      <c r="OX103" s="10"/>
      <c r="OY103" s="10"/>
      <c r="OZ103" s="10"/>
      <c r="PA103" s="10"/>
      <c r="PB103" s="10"/>
      <c r="PC103" s="10"/>
      <c r="PD103" s="10"/>
      <c r="PE103" s="10"/>
      <c r="PF103" s="10"/>
      <c r="PG103" s="10"/>
      <c r="PH103" s="10"/>
      <c r="PI103" s="10"/>
      <c r="PJ103" s="10"/>
      <c r="PK103" s="10"/>
      <c r="PL103" s="10"/>
      <c r="PM103" s="10"/>
      <c r="PN103" s="10"/>
      <c r="PO103" s="10"/>
      <c r="PP103" s="10"/>
      <c r="PQ103" s="10"/>
      <c r="PR103" s="10"/>
      <c r="PS103" s="10"/>
      <c r="PT103" s="10"/>
      <c r="PU103" s="10"/>
      <c r="PV103" s="10"/>
      <c r="PW103" s="10"/>
      <c r="PX103" s="10"/>
      <c r="PY103" s="10"/>
      <c r="PZ103" s="10"/>
      <c r="QA103" s="10"/>
      <c r="QB103" s="10"/>
      <c r="QC103" s="10"/>
      <c r="QD103" s="10"/>
      <c r="QE103" s="10"/>
      <c r="QF103" s="10"/>
      <c r="QG103" s="10"/>
      <c r="QH103" s="10"/>
      <c r="QI103" s="10"/>
      <c r="QJ103" s="10"/>
      <c r="QK103" s="10"/>
      <c r="QL103" s="10"/>
      <c r="QM103" s="10"/>
      <c r="QN103" s="10"/>
      <c r="QO103" s="10"/>
      <c r="QP103" s="10"/>
      <c r="QQ103" s="10"/>
      <c r="QR103" s="10"/>
      <c r="QS103" s="10"/>
      <c r="QT103" s="10"/>
      <c r="QU103" s="10"/>
      <c r="QV103" s="10"/>
      <c r="QW103" s="10"/>
      <c r="QX103" s="10"/>
      <c r="QY103" s="10"/>
      <c r="QZ103" s="10"/>
      <c r="RA103" s="10"/>
      <c r="RB103" s="10"/>
      <c r="RC103" s="10"/>
      <c r="RD103" s="10"/>
      <c r="RE103" s="10"/>
      <c r="RF103" s="10"/>
      <c r="RG103" s="10"/>
      <c r="RH103" s="10"/>
      <c r="RI103" s="10"/>
      <c r="RJ103" s="10"/>
      <c r="RK103" s="10"/>
      <c r="RL103" s="10"/>
      <c r="RM103" s="10"/>
      <c r="RN103" s="10"/>
      <c r="RO103" s="10"/>
      <c r="RP103" s="10"/>
      <c r="RQ103" s="10"/>
      <c r="RR103" s="10"/>
      <c r="RS103" s="10"/>
      <c r="RT103" s="10"/>
      <c r="RU103" s="10"/>
      <c r="RV103" s="10"/>
      <c r="RW103" s="10"/>
      <c r="RX103" s="10"/>
      <c r="RY103" s="10"/>
      <c r="RZ103" s="10"/>
      <c r="SA103" s="10"/>
      <c r="SB103" s="10"/>
      <c r="SC103" s="10"/>
      <c r="SD103" s="10"/>
      <c r="SE103" s="10"/>
      <c r="SF103" s="10"/>
      <c r="SG103" s="10"/>
      <c r="SH103" s="10"/>
      <c r="SI103" s="10"/>
      <c r="SJ103" s="10"/>
      <c r="SK103" s="10"/>
      <c r="SL103" s="10"/>
      <c r="SM103" s="10"/>
      <c r="SN103" s="10"/>
      <c r="SO103" s="10"/>
      <c r="SP103" s="10"/>
      <c r="SQ103" s="10"/>
      <c r="SR103" s="10"/>
      <c r="SS103" s="10"/>
      <c r="ST103" s="10"/>
      <c r="SU103" s="10"/>
      <c r="SV103" s="10"/>
      <c r="SW103" s="10"/>
      <c r="SX103" s="10"/>
      <c r="SY103" s="10"/>
      <c r="SZ103" s="10"/>
      <c r="TA103" s="10"/>
      <c r="TB103" s="10"/>
      <c r="TC103" s="10"/>
      <c r="TD103" s="10"/>
      <c r="TE103" s="10"/>
      <c r="TF103" s="10"/>
      <c r="TG103" s="10"/>
      <c r="TH103" s="10"/>
      <c r="TI103" s="10"/>
      <c r="TJ103" s="10"/>
      <c r="TK103" s="10"/>
      <c r="TL103" s="10"/>
      <c r="TM103" s="10"/>
      <c r="TN103" s="10"/>
      <c r="TO103" s="10"/>
      <c r="TP103" s="10"/>
      <c r="TQ103" s="10"/>
      <c r="TR103" s="10"/>
      <c r="TS103" s="10"/>
      <c r="TT103" s="10"/>
      <c r="TU103" s="10"/>
      <c r="TV103" s="10"/>
      <c r="TW103" s="10"/>
      <c r="TX103" s="10"/>
      <c r="TY103" s="10"/>
      <c r="TZ103" s="10"/>
      <c r="UA103" s="10"/>
      <c r="UB103" s="10"/>
      <c r="UC103" s="10"/>
      <c r="UD103" s="10"/>
      <c r="UE103" s="10"/>
      <c r="UF103" s="10"/>
      <c r="UG103" s="10"/>
      <c r="UH103" s="10"/>
      <c r="UI103" s="10"/>
      <c r="UJ103" s="10"/>
      <c r="UK103" s="10"/>
      <c r="UL103" s="10"/>
      <c r="UM103" s="10"/>
      <c r="UN103" s="10"/>
      <c r="UO103" s="10"/>
      <c r="UP103" s="10"/>
      <c r="UQ103" s="10"/>
      <c r="UR103" s="10"/>
      <c r="US103" s="10"/>
      <c r="UT103" s="10"/>
      <c r="UU103" s="10"/>
      <c r="UV103" s="10"/>
      <c r="UW103" s="10"/>
      <c r="UX103" s="10"/>
      <c r="UY103" s="10"/>
      <c r="UZ103" s="10"/>
      <c r="VA103" s="10"/>
      <c r="VB103" s="10"/>
      <c r="VC103" s="10"/>
      <c r="VD103" s="10"/>
      <c r="VE103" s="10"/>
      <c r="VF103" s="10"/>
      <c r="VG103" s="10"/>
      <c r="VH103" s="10"/>
      <c r="VI103" s="10"/>
      <c r="VJ103" s="10"/>
      <c r="VK103" s="10"/>
      <c r="VL103" s="10"/>
      <c r="VM103" s="10"/>
      <c r="VN103" s="10"/>
      <c r="VO103" s="10"/>
      <c r="VP103" s="10"/>
      <c r="VQ103" s="10"/>
      <c r="VR103" s="10"/>
      <c r="VS103" s="10"/>
      <c r="VT103" s="10"/>
      <c r="VU103" s="10"/>
      <c r="VV103" s="10"/>
      <c r="VW103" s="10"/>
      <c r="VX103" s="10"/>
      <c r="VY103" s="10"/>
      <c r="VZ103" s="10"/>
      <c r="WA103" s="10"/>
      <c r="WB103" s="10"/>
      <c r="WC103" s="10"/>
      <c r="WD103" s="10"/>
      <c r="WE103" s="10"/>
      <c r="WF103" s="10"/>
      <c r="WG103" s="10"/>
      <c r="WH103" s="10"/>
      <c r="WI103" s="10"/>
      <c r="WJ103" s="10"/>
      <c r="WK103" s="10"/>
      <c r="WL103" s="10"/>
      <c r="WM103" s="10"/>
      <c r="WN103" s="10"/>
      <c r="WO103" s="10"/>
      <c r="WP103" s="10"/>
      <c r="WQ103" s="10"/>
      <c r="WR103" s="10"/>
      <c r="WS103" s="10"/>
      <c r="WT103" s="10"/>
      <c r="WU103" s="10"/>
      <c r="WV103" s="10"/>
      <c r="WW103" s="10"/>
      <c r="WX103" s="10"/>
      <c r="WY103" s="10"/>
      <c r="WZ103" s="10"/>
      <c r="XA103" s="10"/>
      <c r="XB103" s="10"/>
      <c r="XC103" s="10"/>
      <c r="XD103" s="10"/>
      <c r="XE103" s="10"/>
      <c r="XF103" s="10"/>
      <c r="XG103" s="10"/>
      <c r="XH103" s="10"/>
      <c r="XI103" s="10"/>
      <c r="XJ103" s="10"/>
      <c r="XK103" s="10"/>
      <c r="XL103" s="10"/>
      <c r="XM103" s="10"/>
      <c r="XN103" s="10"/>
      <c r="XO103" s="10"/>
      <c r="XP103" s="10"/>
      <c r="XQ103" s="10"/>
      <c r="XR103" s="10"/>
      <c r="XS103" s="10"/>
      <c r="XT103" s="10"/>
      <c r="XU103" s="10"/>
      <c r="XV103" s="10"/>
      <c r="XW103" s="10"/>
      <c r="XX103" s="10"/>
      <c r="XY103" s="10"/>
      <c r="XZ103" s="10"/>
      <c r="YA103" s="10"/>
      <c r="YB103" s="10"/>
      <c r="YC103" s="10"/>
      <c r="YD103" s="10"/>
      <c r="YE103" s="10"/>
      <c r="YF103" s="10"/>
      <c r="YG103" s="10"/>
      <c r="YH103" s="10"/>
      <c r="YI103" s="10"/>
      <c r="YJ103" s="10"/>
      <c r="YK103" s="10"/>
      <c r="YL103" s="10"/>
      <c r="YM103" s="10"/>
      <c r="YN103" s="10"/>
      <c r="YO103" s="10"/>
      <c r="YP103" s="10"/>
      <c r="YQ103" s="10"/>
      <c r="YR103" s="10"/>
      <c r="YS103" s="10"/>
      <c r="YT103" s="10"/>
      <c r="YU103" s="10"/>
      <c r="YV103" s="10"/>
      <c r="YW103" s="10"/>
      <c r="YX103" s="10"/>
      <c r="YY103" s="10"/>
      <c r="YZ103" s="10"/>
      <c r="ZA103" s="10"/>
      <c r="ZB103" s="10"/>
      <c r="ZC103" s="10"/>
      <c r="ZD103" s="10"/>
      <c r="ZE103" s="10"/>
      <c r="ZF103" s="10"/>
      <c r="ZG103" s="10"/>
      <c r="ZH103" s="10"/>
      <c r="ZI103" s="10"/>
      <c r="ZJ103" s="10"/>
      <c r="ZK103" s="10"/>
      <c r="ZL103" s="10"/>
      <c r="ZM103" s="10"/>
      <c r="ZN103" s="10"/>
      <c r="ZO103" s="10"/>
      <c r="ZP103" s="10"/>
      <c r="ZQ103" s="10"/>
      <c r="ZR103" s="10"/>
      <c r="ZS103" s="10"/>
      <c r="ZT103" s="10"/>
      <c r="ZU103" s="10"/>
      <c r="ZV103" s="10"/>
      <c r="ZW103" s="10"/>
      <c r="ZX103" s="10"/>
      <c r="ZY103" s="10"/>
      <c r="ZZ103" s="10"/>
      <c r="AAA103" s="10"/>
      <c r="AAB103" s="10"/>
      <c r="AAC103" s="10"/>
      <c r="AAD103" s="10"/>
      <c r="AAE103" s="10"/>
      <c r="AAF103" s="10"/>
      <c r="AAG103" s="10"/>
      <c r="AAH103" s="10"/>
      <c r="AAI103" s="10"/>
      <c r="AAJ103" s="10"/>
      <c r="AAK103" s="10"/>
      <c r="AAL103" s="10"/>
      <c r="AAM103" s="10"/>
      <c r="AAN103" s="10"/>
      <c r="AAO103" s="10"/>
      <c r="AAP103" s="10"/>
      <c r="AAQ103" s="10"/>
      <c r="AAR103" s="10"/>
      <c r="AAS103" s="10"/>
      <c r="AAT103" s="10"/>
      <c r="AAU103" s="10"/>
      <c r="AAV103" s="10"/>
      <c r="AAW103" s="10"/>
      <c r="AAX103" s="10"/>
      <c r="AAY103" s="10"/>
      <c r="AAZ103" s="10"/>
      <c r="ABA103" s="10"/>
      <c r="ABB103" s="10"/>
      <c r="ABC103" s="10"/>
      <c r="ABD103" s="10"/>
      <c r="ABE103" s="10"/>
      <c r="ABF103" s="10"/>
      <c r="ABG103" s="10"/>
      <c r="ABH103" s="10"/>
      <c r="ABI103" s="10"/>
      <c r="ABJ103" s="10"/>
      <c r="ABK103" s="10"/>
      <c r="ABL103" s="10"/>
      <c r="ABM103" s="10"/>
      <c r="ABN103" s="10"/>
      <c r="ABO103" s="10"/>
      <c r="ABP103" s="10"/>
      <c r="ABQ103" s="10"/>
      <c r="ABR103" s="10"/>
      <c r="ABS103" s="10"/>
      <c r="ABT103" s="10"/>
      <c r="ABU103" s="10"/>
      <c r="ABV103" s="10"/>
      <c r="ABW103" s="10"/>
      <c r="ABX103" s="10"/>
      <c r="ABY103" s="10"/>
      <c r="ABZ103" s="10"/>
      <c r="ACA103" s="10"/>
      <c r="ACB103" s="10"/>
      <c r="ACC103" s="10"/>
      <c r="ACD103" s="10"/>
      <c r="ACE103" s="10"/>
      <c r="ACF103" s="10"/>
      <c r="ACG103" s="10"/>
      <c r="ACH103" s="10"/>
      <c r="ACI103" s="10"/>
      <c r="ACJ103" s="10"/>
      <c r="ACK103" s="10"/>
      <c r="ACL103" s="10"/>
      <c r="ACM103" s="10"/>
      <c r="ACN103" s="10"/>
      <c r="ACO103" s="10"/>
      <c r="ACP103" s="10"/>
      <c r="ACQ103" s="10"/>
      <c r="ACR103" s="10"/>
      <c r="ACS103" s="10"/>
      <c r="ACT103" s="10"/>
      <c r="ACU103" s="10"/>
      <c r="ACV103" s="10"/>
      <c r="ACW103" s="10"/>
      <c r="ACX103" s="10"/>
      <c r="ACY103" s="10"/>
      <c r="ACZ103" s="10"/>
      <c r="ADA103" s="10"/>
      <c r="ADB103" s="10"/>
      <c r="ADC103" s="10"/>
      <c r="ADD103" s="10"/>
      <c r="ADE103" s="10"/>
      <c r="ADF103" s="10"/>
      <c r="ADG103" s="10"/>
      <c r="ADH103" s="10"/>
      <c r="ADI103" s="10"/>
      <c r="ADJ103" s="10"/>
      <c r="ADK103" s="10"/>
      <c r="ADL103" s="10"/>
      <c r="ADM103" s="10"/>
      <c r="ADN103" s="10"/>
      <c r="ADO103" s="10"/>
      <c r="ADP103" s="10"/>
      <c r="ADQ103" s="10"/>
      <c r="ADR103" s="10"/>
      <c r="ADS103" s="10"/>
      <c r="ADT103" s="10"/>
      <c r="ADU103" s="10"/>
      <c r="ADV103" s="10"/>
      <c r="ADW103" s="10"/>
      <c r="ADX103" s="10"/>
      <c r="ADY103" s="10"/>
      <c r="ADZ103" s="10"/>
      <c r="AEA103" s="10"/>
      <c r="AEB103" s="10"/>
      <c r="AEC103" s="10"/>
      <c r="AED103" s="10"/>
      <c r="AEE103" s="10"/>
      <c r="AEF103" s="10"/>
      <c r="AEG103" s="10"/>
      <c r="AEH103" s="10"/>
      <c r="AEI103" s="10"/>
      <c r="AEJ103" s="10"/>
      <c r="AEK103" s="10"/>
      <c r="AEL103" s="10"/>
      <c r="AEM103" s="10"/>
      <c r="AEN103" s="10"/>
      <c r="AEO103" s="10"/>
      <c r="AEP103" s="10"/>
      <c r="AEQ103" s="10"/>
      <c r="AER103" s="10"/>
      <c r="AES103" s="10"/>
      <c r="AET103" s="10"/>
      <c r="AEU103" s="10"/>
      <c r="AEV103" s="10"/>
      <c r="AEW103" s="10"/>
      <c r="AEX103" s="10"/>
      <c r="AEY103" s="10"/>
      <c r="AEZ103" s="10"/>
      <c r="AFA103" s="10"/>
      <c r="AFB103" s="10"/>
      <c r="AFC103" s="10"/>
      <c r="AFD103" s="10"/>
      <c r="AFE103" s="10"/>
      <c r="AFF103" s="10"/>
      <c r="AFG103" s="10"/>
      <c r="AFH103" s="10"/>
      <c r="AFI103" s="10"/>
      <c r="AFJ103" s="10"/>
      <c r="AFK103" s="10"/>
      <c r="AFL103" s="10"/>
      <c r="AFM103" s="10"/>
      <c r="AFN103" s="10"/>
      <c r="AFO103" s="10"/>
      <c r="AFP103" s="10"/>
      <c r="AFQ103" s="10"/>
      <c r="AFR103" s="10"/>
      <c r="AFS103" s="10"/>
      <c r="AFT103" s="10"/>
      <c r="AFU103" s="10"/>
      <c r="AFV103" s="10"/>
      <c r="AFW103" s="10"/>
      <c r="AFX103" s="10"/>
      <c r="AFY103" s="10"/>
      <c r="AFZ103" s="10"/>
      <c r="AGA103" s="10"/>
      <c r="AGB103" s="10"/>
      <c r="AGC103" s="10"/>
      <c r="AGD103" s="10"/>
      <c r="AGE103" s="10"/>
      <c r="AGF103" s="10"/>
      <c r="AGG103" s="10"/>
      <c r="AGH103" s="10"/>
      <c r="AGI103" s="10"/>
      <c r="AGJ103" s="10"/>
      <c r="AGK103" s="10"/>
      <c r="AGL103" s="10"/>
      <c r="AGM103" s="10"/>
      <c r="AGN103" s="10"/>
      <c r="AGO103" s="10"/>
      <c r="AGP103" s="10"/>
      <c r="AGQ103" s="10"/>
      <c r="AGR103" s="10"/>
      <c r="AGS103" s="10"/>
      <c r="AGT103" s="10"/>
      <c r="AGU103" s="10"/>
      <c r="AGV103" s="10"/>
      <c r="AGW103" s="10"/>
      <c r="AGX103" s="10"/>
      <c r="AGY103" s="10"/>
      <c r="AGZ103" s="10"/>
      <c r="AHA103" s="10"/>
      <c r="AHB103" s="10"/>
      <c r="AHC103" s="10"/>
      <c r="AHD103" s="10"/>
      <c r="AHE103" s="10"/>
      <c r="AHF103" s="10"/>
      <c r="AHG103" s="10"/>
      <c r="AHH103" s="10"/>
      <c r="AHI103" s="10"/>
      <c r="AHJ103" s="10"/>
      <c r="AHK103" s="10"/>
      <c r="AHL103" s="10"/>
      <c r="AHM103" s="10"/>
      <c r="AHN103" s="10"/>
      <c r="AHO103" s="10"/>
      <c r="AHP103" s="10"/>
      <c r="AHQ103" s="10"/>
      <c r="AHR103" s="10"/>
      <c r="AHS103" s="10"/>
      <c r="AHT103" s="10"/>
      <c r="AHU103" s="10"/>
      <c r="AHV103" s="10"/>
      <c r="AHW103" s="10"/>
      <c r="AHX103" s="10"/>
      <c r="AHY103" s="10"/>
      <c r="AHZ103" s="10"/>
      <c r="AIA103" s="10"/>
      <c r="AIB103" s="10"/>
      <c r="AIC103" s="10"/>
      <c r="AID103" s="10"/>
      <c r="AIE103" s="10"/>
      <c r="AIF103" s="10"/>
      <c r="AIG103" s="10"/>
      <c r="AIH103" s="10"/>
      <c r="AII103" s="10"/>
      <c r="AIJ103" s="10"/>
      <c r="AIK103" s="10"/>
      <c r="AIL103" s="10"/>
      <c r="AIM103" s="10"/>
      <c r="AIN103" s="10"/>
      <c r="AIO103" s="10"/>
      <c r="AIP103" s="10"/>
      <c r="AIQ103" s="10"/>
      <c r="AIR103" s="10"/>
      <c r="AIS103" s="10"/>
      <c r="AIT103" s="10"/>
      <c r="AIU103" s="10"/>
      <c r="AIV103" s="10"/>
      <c r="AIW103" s="10"/>
      <c r="AIX103" s="10"/>
      <c r="AIY103" s="10"/>
      <c r="AIZ103" s="10"/>
      <c r="AJA103" s="10"/>
      <c r="AJB103" s="10"/>
      <c r="AJC103" s="10"/>
      <c r="AJD103" s="10"/>
      <c r="AJE103" s="10"/>
      <c r="AJF103" s="10"/>
      <c r="AJG103" s="10"/>
      <c r="AJH103" s="10"/>
      <c r="AJI103" s="10"/>
      <c r="AJJ103" s="10"/>
      <c r="AJK103" s="10"/>
      <c r="AJL103" s="10"/>
      <c r="AJM103" s="10"/>
      <c r="AJN103" s="10"/>
      <c r="AJO103" s="10"/>
      <c r="AJP103" s="10"/>
      <c r="AJQ103" s="10"/>
      <c r="AJR103" s="10"/>
      <c r="AJS103" s="10"/>
      <c r="AJT103" s="10"/>
      <c r="AJU103" s="10"/>
      <c r="AJV103" s="10"/>
      <c r="AJW103" s="10"/>
      <c r="AJX103" s="10"/>
      <c r="AJY103" s="10"/>
      <c r="AJZ103" s="10"/>
      <c r="AKA103" s="10"/>
      <c r="AKB103" s="10"/>
      <c r="AKC103" s="10"/>
      <c r="AKD103" s="10"/>
      <c r="AKE103" s="10"/>
      <c r="AKF103" s="10"/>
      <c r="AKG103" s="10"/>
      <c r="AKH103" s="10"/>
      <c r="AKI103" s="10"/>
      <c r="AKJ103" s="10"/>
      <c r="AKK103" s="10"/>
      <c r="AKL103" s="10"/>
      <c r="AKM103" s="10"/>
      <c r="AKN103" s="10"/>
      <c r="AKO103" s="10"/>
      <c r="AKP103" s="10"/>
      <c r="AKQ103" s="10"/>
      <c r="AKR103" s="10"/>
      <c r="AKS103" s="10"/>
      <c r="AKT103" s="10"/>
      <c r="AKU103" s="10"/>
      <c r="AKV103" s="10"/>
      <c r="AKW103" s="10"/>
      <c r="AKX103" s="10"/>
      <c r="AKY103" s="10"/>
      <c r="AKZ103" s="10"/>
      <c r="ALA103" s="10"/>
      <c r="ALB103" s="10"/>
      <c r="ALC103" s="10"/>
      <c r="ALD103" s="10"/>
      <c r="ALE103" s="10"/>
      <c r="ALF103" s="10"/>
      <c r="ALG103" s="10"/>
      <c r="ALH103" s="10"/>
      <c r="ALI103" s="10"/>
      <c r="ALJ103" s="10"/>
      <c r="ALK103" s="10"/>
      <c r="ALL103" s="10"/>
      <c r="ALM103" s="10"/>
      <c r="ALN103" s="10"/>
      <c r="ALO103" s="10"/>
      <c r="ALP103" s="10"/>
      <c r="ALQ103" s="10"/>
      <c r="ALR103" s="10"/>
      <c r="ALS103" s="10"/>
      <c r="ALT103" s="10"/>
      <c r="ALU103" s="10"/>
      <c r="ALV103" s="10"/>
      <c r="ALW103" s="10"/>
      <c r="ALX103" s="10"/>
      <c r="ALY103" s="10"/>
      <c r="ALZ103" s="10"/>
      <c r="AMA103" s="10"/>
      <c r="AMB103" s="10"/>
      <c r="AMC103" s="10"/>
      <c r="AMD103" s="10"/>
      <c r="AME103" s="10"/>
      <c r="AMF103" s="10"/>
      <c r="AMG103" s="10"/>
      <c r="AMH103" s="10"/>
      <c r="AMI103" s="10"/>
      <c r="AMJ103" s="10"/>
      <c r="AMK103" s="10"/>
    </row>
    <row r="104" spans="1:1025" x14ac:dyDescent="0.15">
      <c r="A104" s="1">
        <v>635</v>
      </c>
      <c r="B104" s="1" t="s">
        <v>74</v>
      </c>
      <c r="C104" s="1" t="s">
        <v>16</v>
      </c>
      <c r="D104" s="1">
        <v>50859</v>
      </c>
      <c r="E104" s="1">
        <v>50879</v>
      </c>
      <c r="F104" s="1">
        <f t="shared" si="1"/>
        <v>4.8</v>
      </c>
      <c r="H104" s="1">
        <f t="shared" si="3"/>
        <v>306.95999999999998</v>
      </c>
      <c r="I104" s="1" t="s">
        <v>144</v>
      </c>
      <c r="J104" s="5" t="s">
        <v>109</v>
      </c>
    </row>
    <row r="105" spans="1:1025" x14ac:dyDescent="0.15">
      <c r="A105" s="1">
        <v>636</v>
      </c>
      <c r="B105" s="1" t="s">
        <v>50</v>
      </c>
      <c r="C105" s="1" t="s">
        <v>12</v>
      </c>
      <c r="D105" s="1">
        <v>52159</v>
      </c>
      <c r="E105" s="1">
        <v>52175</v>
      </c>
      <c r="F105" s="1">
        <f t="shared" si="1"/>
        <v>3.84</v>
      </c>
      <c r="G105" s="1">
        <f t="shared" si="2"/>
        <v>61.68</v>
      </c>
      <c r="I105" s="1" t="s">
        <v>145</v>
      </c>
      <c r="J105" s="5" t="s">
        <v>109</v>
      </c>
    </row>
    <row r="106" spans="1:1025" x14ac:dyDescent="0.15">
      <c r="A106" s="1">
        <v>637</v>
      </c>
      <c r="B106" s="1" t="s">
        <v>50</v>
      </c>
      <c r="C106" s="1" t="s">
        <v>16</v>
      </c>
      <c r="D106" s="1">
        <v>52431</v>
      </c>
      <c r="E106" s="1">
        <v>52438</v>
      </c>
      <c r="F106" s="1">
        <f t="shared" si="1"/>
        <v>1.68</v>
      </c>
      <c r="H106" s="1">
        <f t="shared" si="3"/>
        <v>33.839999999999996</v>
      </c>
      <c r="I106" s="1" t="s">
        <v>146</v>
      </c>
      <c r="J106" s="5" t="s">
        <v>109</v>
      </c>
    </row>
    <row r="107" spans="1:1025" s="12" customFormat="1" x14ac:dyDescent="0.15">
      <c r="A107" s="10">
        <v>638</v>
      </c>
      <c r="B107" s="10" t="s">
        <v>69</v>
      </c>
      <c r="C107" s="10" t="s">
        <v>12</v>
      </c>
      <c r="D107" s="10">
        <v>52580</v>
      </c>
      <c r="E107" s="10">
        <v>52585</v>
      </c>
      <c r="F107" s="10">
        <f t="shared" si="1"/>
        <v>1.2</v>
      </c>
      <c r="G107" s="10">
        <f t="shared" si="2"/>
        <v>115.19999999999999</v>
      </c>
      <c r="H107" s="10"/>
      <c r="I107" s="10" t="s">
        <v>147</v>
      </c>
      <c r="J107" s="9" t="s">
        <v>109</v>
      </c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  <c r="IV107" s="10"/>
      <c r="IW107" s="10"/>
      <c r="IX107" s="10"/>
      <c r="IY107" s="10"/>
      <c r="IZ107" s="10"/>
      <c r="JA107" s="10"/>
      <c r="JB107" s="10"/>
      <c r="JC107" s="10"/>
      <c r="JD107" s="10"/>
      <c r="JE107" s="10"/>
      <c r="JF107" s="10"/>
      <c r="JG107" s="10"/>
      <c r="JH107" s="10"/>
      <c r="JI107" s="10"/>
      <c r="JJ107" s="10"/>
      <c r="JK107" s="10"/>
      <c r="JL107" s="10"/>
      <c r="JM107" s="10"/>
      <c r="JN107" s="10"/>
      <c r="JO107" s="10"/>
      <c r="JP107" s="10"/>
      <c r="JQ107" s="10"/>
      <c r="JR107" s="10"/>
      <c r="JS107" s="10"/>
      <c r="JT107" s="10"/>
      <c r="JU107" s="10"/>
      <c r="JV107" s="10"/>
      <c r="JW107" s="10"/>
      <c r="JX107" s="10"/>
      <c r="JY107" s="10"/>
      <c r="JZ107" s="10"/>
      <c r="KA107" s="10"/>
      <c r="KB107" s="10"/>
      <c r="KC107" s="10"/>
      <c r="KD107" s="10"/>
      <c r="KE107" s="10"/>
      <c r="KF107" s="10"/>
      <c r="KG107" s="10"/>
      <c r="KH107" s="10"/>
      <c r="KI107" s="10"/>
      <c r="KJ107" s="10"/>
      <c r="KK107" s="10"/>
      <c r="KL107" s="10"/>
      <c r="KM107" s="10"/>
      <c r="KN107" s="10"/>
      <c r="KO107" s="10"/>
      <c r="KP107" s="10"/>
      <c r="KQ107" s="10"/>
      <c r="KR107" s="10"/>
      <c r="KS107" s="10"/>
      <c r="KT107" s="10"/>
      <c r="KU107" s="10"/>
      <c r="KV107" s="10"/>
      <c r="KW107" s="10"/>
      <c r="KX107" s="10"/>
      <c r="KY107" s="10"/>
      <c r="KZ107" s="10"/>
      <c r="LA107" s="10"/>
      <c r="LB107" s="10"/>
      <c r="LC107" s="10"/>
      <c r="LD107" s="10"/>
      <c r="LE107" s="10"/>
      <c r="LF107" s="10"/>
      <c r="LG107" s="10"/>
      <c r="LH107" s="10"/>
      <c r="LI107" s="10"/>
      <c r="LJ107" s="10"/>
      <c r="LK107" s="10"/>
      <c r="LL107" s="10"/>
      <c r="LM107" s="10"/>
      <c r="LN107" s="10"/>
      <c r="LO107" s="10"/>
      <c r="LP107" s="10"/>
      <c r="LQ107" s="10"/>
      <c r="LR107" s="10"/>
      <c r="LS107" s="10"/>
      <c r="LT107" s="10"/>
      <c r="LU107" s="10"/>
      <c r="LV107" s="10"/>
      <c r="LW107" s="10"/>
      <c r="LX107" s="10"/>
      <c r="LY107" s="10"/>
      <c r="LZ107" s="10"/>
      <c r="MA107" s="10"/>
      <c r="MB107" s="10"/>
      <c r="MC107" s="10"/>
      <c r="MD107" s="10"/>
      <c r="ME107" s="10"/>
      <c r="MF107" s="10"/>
      <c r="MG107" s="10"/>
      <c r="MH107" s="10"/>
      <c r="MI107" s="10"/>
      <c r="MJ107" s="10"/>
      <c r="MK107" s="10"/>
      <c r="ML107" s="10"/>
      <c r="MM107" s="10"/>
      <c r="MN107" s="10"/>
      <c r="MO107" s="10"/>
      <c r="MP107" s="10"/>
      <c r="MQ107" s="10"/>
      <c r="MR107" s="10"/>
      <c r="MS107" s="10"/>
      <c r="MT107" s="10"/>
      <c r="MU107" s="10"/>
      <c r="MV107" s="10"/>
      <c r="MW107" s="10"/>
      <c r="MX107" s="10"/>
      <c r="MY107" s="10"/>
      <c r="MZ107" s="10"/>
      <c r="NA107" s="10"/>
      <c r="NB107" s="10"/>
      <c r="NC107" s="10"/>
      <c r="ND107" s="10"/>
      <c r="NE107" s="10"/>
      <c r="NF107" s="10"/>
      <c r="NG107" s="10"/>
      <c r="NH107" s="10"/>
      <c r="NI107" s="10"/>
      <c r="NJ107" s="10"/>
      <c r="NK107" s="10"/>
      <c r="NL107" s="10"/>
      <c r="NM107" s="10"/>
      <c r="NN107" s="10"/>
      <c r="NO107" s="10"/>
      <c r="NP107" s="10"/>
      <c r="NQ107" s="10"/>
      <c r="NR107" s="10"/>
      <c r="NS107" s="10"/>
      <c r="NT107" s="10"/>
      <c r="NU107" s="10"/>
      <c r="NV107" s="10"/>
      <c r="NW107" s="10"/>
      <c r="NX107" s="10"/>
      <c r="NY107" s="10"/>
      <c r="NZ107" s="10"/>
      <c r="OA107" s="10"/>
      <c r="OB107" s="10"/>
      <c r="OC107" s="10"/>
      <c r="OD107" s="10"/>
      <c r="OE107" s="10"/>
      <c r="OF107" s="10"/>
      <c r="OG107" s="10"/>
      <c r="OH107" s="10"/>
      <c r="OI107" s="10"/>
      <c r="OJ107" s="10"/>
      <c r="OK107" s="10"/>
      <c r="OL107" s="10"/>
      <c r="OM107" s="10"/>
      <c r="ON107" s="10"/>
      <c r="OO107" s="10"/>
      <c r="OP107" s="10"/>
      <c r="OQ107" s="10"/>
      <c r="OR107" s="10"/>
      <c r="OS107" s="10"/>
      <c r="OT107" s="10"/>
      <c r="OU107" s="10"/>
      <c r="OV107" s="10"/>
      <c r="OW107" s="10"/>
      <c r="OX107" s="10"/>
      <c r="OY107" s="10"/>
      <c r="OZ107" s="10"/>
      <c r="PA107" s="10"/>
      <c r="PB107" s="10"/>
      <c r="PC107" s="10"/>
      <c r="PD107" s="10"/>
      <c r="PE107" s="10"/>
      <c r="PF107" s="10"/>
      <c r="PG107" s="10"/>
      <c r="PH107" s="10"/>
      <c r="PI107" s="10"/>
      <c r="PJ107" s="10"/>
      <c r="PK107" s="10"/>
      <c r="PL107" s="10"/>
      <c r="PM107" s="10"/>
      <c r="PN107" s="10"/>
      <c r="PO107" s="10"/>
      <c r="PP107" s="10"/>
      <c r="PQ107" s="10"/>
      <c r="PR107" s="10"/>
      <c r="PS107" s="10"/>
      <c r="PT107" s="10"/>
      <c r="PU107" s="10"/>
      <c r="PV107" s="10"/>
      <c r="PW107" s="10"/>
      <c r="PX107" s="10"/>
      <c r="PY107" s="10"/>
      <c r="PZ107" s="10"/>
      <c r="QA107" s="10"/>
      <c r="QB107" s="10"/>
      <c r="QC107" s="10"/>
      <c r="QD107" s="10"/>
      <c r="QE107" s="10"/>
      <c r="QF107" s="10"/>
      <c r="QG107" s="10"/>
      <c r="QH107" s="10"/>
      <c r="QI107" s="10"/>
      <c r="QJ107" s="10"/>
      <c r="QK107" s="10"/>
      <c r="QL107" s="10"/>
      <c r="QM107" s="10"/>
      <c r="QN107" s="10"/>
      <c r="QO107" s="10"/>
      <c r="QP107" s="10"/>
      <c r="QQ107" s="10"/>
      <c r="QR107" s="10"/>
      <c r="QS107" s="10"/>
      <c r="QT107" s="10"/>
      <c r="QU107" s="10"/>
      <c r="QV107" s="10"/>
      <c r="QW107" s="10"/>
      <c r="QX107" s="10"/>
      <c r="QY107" s="10"/>
      <c r="QZ107" s="10"/>
      <c r="RA107" s="10"/>
      <c r="RB107" s="10"/>
      <c r="RC107" s="10"/>
      <c r="RD107" s="10"/>
      <c r="RE107" s="10"/>
      <c r="RF107" s="10"/>
      <c r="RG107" s="10"/>
      <c r="RH107" s="10"/>
      <c r="RI107" s="10"/>
      <c r="RJ107" s="10"/>
      <c r="RK107" s="10"/>
      <c r="RL107" s="10"/>
      <c r="RM107" s="10"/>
      <c r="RN107" s="10"/>
      <c r="RO107" s="10"/>
      <c r="RP107" s="10"/>
      <c r="RQ107" s="10"/>
      <c r="RR107" s="10"/>
      <c r="RS107" s="10"/>
      <c r="RT107" s="10"/>
      <c r="RU107" s="10"/>
      <c r="RV107" s="10"/>
      <c r="RW107" s="10"/>
      <c r="RX107" s="10"/>
      <c r="RY107" s="10"/>
      <c r="RZ107" s="10"/>
      <c r="SA107" s="10"/>
      <c r="SB107" s="10"/>
      <c r="SC107" s="10"/>
      <c r="SD107" s="10"/>
      <c r="SE107" s="10"/>
      <c r="SF107" s="10"/>
      <c r="SG107" s="10"/>
      <c r="SH107" s="10"/>
      <c r="SI107" s="10"/>
      <c r="SJ107" s="10"/>
      <c r="SK107" s="10"/>
      <c r="SL107" s="10"/>
      <c r="SM107" s="10"/>
      <c r="SN107" s="10"/>
      <c r="SO107" s="10"/>
      <c r="SP107" s="10"/>
      <c r="SQ107" s="10"/>
      <c r="SR107" s="10"/>
      <c r="SS107" s="10"/>
      <c r="ST107" s="10"/>
      <c r="SU107" s="10"/>
      <c r="SV107" s="10"/>
      <c r="SW107" s="10"/>
      <c r="SX107" s="10"/>
      <c r="SY107" s="10"/>
      <c r="SZ107" s="10"/>
      <c r="TA107" s="10"/>
      <c r="TB107" s="10"/>
      <c r="TC107" s="10"/>
      <c r="TD107" s="10"/>
      <c r="TE107" s="10"/>
      <c r="TF107" s="10"/>
      <c r="TG107" s="10"/>
      <c r="TH107" s="10"/>
      <c r="TI107" s="10"/>
      <c r="TJ107" s="10"/>
      <c r="TK107" s="10"/>
      <c r="TL107" s="10"/>
      <c r="TM107" s="10"/>
      <c r="TN107" s="10"/>
      <c r="TO107" s="10"/>
      <c r="TP107" s="10"/>
      <c r="TQ107" s="10"/>
      <c r="TR107" s="10"/>
      <c r="TS107" s="10"/>
      <c r="TT107" s="10"/>
      <c r="TU107" s="10"/>
      <c r="TV107" s="10"/>
      <c r="TW107" s="10"/>
      <c r="TX107" s="10"/>
      <c r="TY107" s="10"/>
      <c r="TZ107" s="10"/>
      <c r="UA107" s="10"/>
      <c r="UB107" s="10"/>
      <c r="UC107" s="10"/>
      <c r="UD107" s="10"/>
      <c r="UE107" s="10"/>
      <c r="UF107" s="10"/>
      <c r="UG107" s="10"/>
      <c r="UH107" s="10"/>
      <c r="UI107" s="10"/>
      <c r="UJ107" s="10"/>
      <c r="UK107" s="10"/>
      <c r="UL107" s="10"/>
      <c r="UM107" s="10"/>
      <c r="UN107" s="10"/>
      <c r="UO107" s="10"/>
      <c r="UP107" s="10"/>
      <c r="UQ107" s="10"/>
      <c r="UR107" s="10"/>
      <c r="US107" s="10"/>
      <c r="UT107" s="10"/>
      <c r="UU107" s="10"/>
      <c r="UV107" s="10"/>
      <c r="UW107" s="10"/>
      <c r="UX107" s="10"/>
      <c r="UY107" s="10"/>
      <c r="UZ107" s="10"/>
      <c r="VA107" s="10"/>
      <c r="VB107" s="10"/>
      <c r="VC107" s="10"/>
      <c r="VD107" s="10"/>
      <c r="VE107" s="10"/>
      <c r="VF107" s="10"/>
      <c r="VG107" s="10"/>
      <c r="VH107" s="10"/>
      <c r="VI107" s="10"/>
      <c r="VJ107" s="10"/>
      <c r="VK107" s="10"/>
      <c r="VL107" s="10"/>
      <c r="VM107" s="10"/>
      <c r="VN107" s="10"/>
      <c r="VO107" s="10"/>
      <c r="VP107" s="10"/>
      <c r="VQ107" s="10"/>
      <c r="VR107" s="10"/>
      <c r="VS107" s="10"/>
      <c r="VT107" s="10"/>
      <c r="VU107" s="10"/>
      <c r="VV107" s="10"/>
      <c r="VW107" s="10"/>
      <c r="VX107" s="10"/>
      <c r="VY107" s="10"/>
      <c r="VZ107" s="10"/>
      <c r="WA107" s="10"/>
      <c r="WB107" s="10"/>
      <c r="WC107" s="10"/>
      <c r="WD107" s="10"/>
      <c r="WE107" s="10"/>
      <c r="WF107" s="10"/>
      <c r="WG107" s="10"/>
      <c r="WH107" s="10"/>
      <c r="WI107" s="10"/>
      <c r="WJ107" s="10"/>
      <c r="WK107" s="10"/>
      <c r="WL107" s="10"/>
      <c r="WM107" s="10"/>
      <c r="WN107" s="10"/>
      <c r="WO107" s="10"/>
      <c r="WP107" s="10"/>
      <c r="WQ107" s="10"/>
      <c r="WR107" s="10"/>
      <c r="WS107" s="10"/>
      <c r="WT107" s="10"/>
      <c r="WU107" s="10"/>
      <c r="WV107" s="10"/>
      <c r="WW107" s="10"/>
      <c r="WX107" s="10"/>
      <c r="WY107" s="10"/>
      <c r="WZ107" s="10"/>
      <c r="XA107" s="10"/>
      <c r="XB107" s="10"/>
      <c r="XC107" s="10"/>
      <c r="XD107" s="10"/>
      <c r="XE107" s="10"/>
      <c r="XF107" s="10"/>
      <c r="XG107" s="10"/>
      <c r="XH107" s="10"/>
      <c r="XI107" s="10"/>
      <c r="XJ107" s="10"/>
      <c r="XK107" s="10"/>
      <c r="XL107" s="10"/>
      <c r="XM107" s="10"/>
      <c r="XN107" s="10"/>
      <c r="XO107" s="10"/>
      <c r="XP107" s="10"/>
      <c r="XQ107" s="10"/>
      <c r="XR107" s="10"/>
      <c r="XS107" s="10"/>
      <c r="XT107" s="10"/>
      <c r="XU107" s="10"/>
      <c r="XV107" s="10"/>
      <c r="XW107" s="10"/>
      <c r="XX107" s="10"/>
      <c r="XY107" s="10"/>
      <c r="XZ107" s="10"/>
      <c r="YA107" s="10"/>
      <c r="YB107" s="10"/>
      <c r="YC107" s="10"/>
      <c r="YD107" s="10"/>
      <c r="YE107" s="10"/>
      <c r="YF107" s="10"/>
      <c r="YG107" s="10"/>
      <c r="YH107" s="10"/>
      <c r="YI107" s="10"/>
      <c r="YJ107" s="10"/>
      <c r="YK107" s="10"/>
      <c r="YL107" s="10"/>
      <c r="YM107" s="10"/>
      <c r="YN107" s="10"/>
      <c r="YO107" s="10"/>
      <c r="YP107" s="10"/>
      <c r="YQ107" s="10"/>
      <c r="YR107" s="10"/>
      <c r="YS107" s="10"/>
      <c r="YT107" s="10"/>
      <c r="YU107" s="10"/>
      <c r="YV107" s="10"/>
      <c r="YW107" s="10"/>
      <c r="YX107" s="10"/>
      <c r="YY107" s="10"/>
      <c r="YZ107" s="10"/>
      <c r="ZA107" s="10"/>
      <c r="ZB107" s="10"/>
      <c r="ZC107" s="10"/>
      <c r="ZD107" s="10"/>
      <c r="ZE107" s="10"/>
      <c r="ZF107" s="10"/>
      <c r="ZG107" s="10"/>
      <c r="ZH107" s="10"/>
      <c r="ZI107" s="10"/>
      <c r="ZJ107" s="10"/>
      <c r="ZK107" s="10"/>
      <c r="ZL107" s="10"/>
      <c r="ZM107" s="10"/>
      <c r="ZN107" s="10"/>
      <c r="ZO107" s="10"/>
      <c r="ZP107" s="10"/>
      <c r="ZQ107" s="10"/>
      <c r="ZR107" s="10"/>
      <c r="ZS107" s="10"/>
      <c r="ZT107" s="10"/>
      <c r="ZU107" s="10"/>
      <c r="ZV107" s="10"/>
      <c r="ZW107" s="10"/>
      <c r="ZX107" s="10"/>
      <c r="ZY107" s="10"/>
      <c r="ZZ107" s="10"/>
      <c r="AAA107" s="10"/>
      <c r="AAB107" s="10"/>
      <c r="AAC107" s="10"/>
      <c r="AAD107" s="10"/>
      <c r="AAE107" s="10"/>
      <c r="AAF107" s="10"/>
      <c r="AAG107" s="10"/>
      <c r="AAH107" s="10"/>
      <c r="AAI107" s="10"/>
      <c r="AAJ107" s="10"/>
      <c r="AAK107" s="10"/>
      <c r="AAL107" s="10"/>
      <c r="AAM107" s="10"/>
      <c r="AAN107" s="10"/>
      <c r="AAO107" s="10"/>
      <c r="AAP107" s="10"/>
      <c r="AAQ107" s="10"/>
      <c r="AAR107" s="10"/>
      <c r="AAS107" s="10"/>
      <c r="AAT107" s="10"/>
      <c r="AAU107" s="10"/>
      <c r="AAV107" s="10"/>
      <c r="AAW107" s="10"/>
      <c r="AAX107" s="10"/>
      <c r="AAY107" s="10"/>
      <c r="AAZ107" s="10"/>
      <c r="ABA107" s="10"/>
      <c r="ABB107" s="10"/>
      <c r="ABC107" s="10"/>
      <c r="ABD107" s="10"/>
      <c r="ABE107" s="10"/>
      <c r="ABF107" s="10"/>
      <c r="ABG107" s="10"/>
      <c r="ABH107" s="10"/>
      <c r="ABI107" s="10"/>
      <c r="ABJ107" s="10"/>
      <c r="ABK107" s="10"/>
      <c r="ABL107" s="10"/>
      <c r="ABM107" s="10"/>
      <c r="ABN107" s="10"/>
      <c r="ABO107" s="10"/>
      <c r="ABP107" s="10"/>
      <c r="ABQ107" s="10"/>
      <c r="ABR107" s="10"/>
      <c r="ABS107" s="10"/>
      <c r="ABT107" s="10"/>
      <c r="ABU107" s="10"/>
      <c r="ABV107" s="10"/>
      <c r="ABW107" s="10"/>
      <c r="ABX107" s="10"/>
      <c r="ABY107" s="10"/>
      <c r="ABZ107" s="10"/>
      <c r="ACA107" s="10"/>
      <c r="ACB107" s="10"/>
      <c r="ACC107" s="10"/>
      <c r="ACD107" s="10"/>
      <c r="ACE107" s="10"/>
      <c r="ACF107" s="10"/>
      <c r="ACG107" s="10"/>
      <c r="ACH107" s="10"/>
      <c r="ACI107" s="10"/>
      <c r="ACJ107" s="10"/>
      <c r="ACK107" s="10"/>
      <c r="ACL107" s="10"/>
      <c r="ACM107" s="10"/>
      <c r="ACN107" s="10"/>
      <c r="ACO107" s="10"/>
      <c r="ACP107" s="10"/>
      <c r="ACQ107" s="10"/>
      <c r="ACR107" s="10"/>
      <c r="ACS107" s="10"/>
      <c r="ACT107" s="10"/>
      <c r="ACU107" s="10"/>
      <c r="ACV107" s="10"/>
      <c r="ACW107" s="10"/>
      <c r="ACX107" s="10"/>
      <c r="ACY107" s="10"/>
      <c r="ACZ107" s="10"/>
      <c r="ADA107" s="10"/>
      <c r="ADB107" s="10"/>
      <c r="ADC107" s="10"/>
      <c r="ADD107" s="10"/>
      <c r="ADE107" s="10"/>
      <c r="ADF107" s="10"/>
      <c r="ADG107" s="10"/>
      <c r="ADH107" s="10"/>
      <c r="ADI107" s="10"/>
      <c r="ADJ107" s="10"/>
      <c r="ADK107" s="10"/>
      <c r="ADL107" s="10"/>
      <c r="ADM107" s="10"/>
      <c r="ADN107" s="10"/>
      <c r="ADO107" s="10"/>
      <c r="ADP107" s="10"/>
      <c r="ADQ107" s="10"/>
      <c r="ADR107" s="10"/>
      <c r="ADS107" s="10"/>
      <c r="ADT107" s="10"/>
      <c r="ADU107" s="10"/>
      <c r="ADV107" s="10"/>
      <c r="ADW107" s="10"/>
      <c r="ADX107" s="10"/>
      <c r="ADY107" s="10"/>
      <c r="ADZ107" s="10"/>
      <c r="AEA107" s="10"/>
      <c r="AEB107" s="10"/>
      <c r="AEC107" s="10"/>
      <c r="AED107" s="10"/>
      <c r="AEE107" s="10"/>
      <c r="AEF107" s="10"/>
      <c r="AEG107" s="10"/>
      <c r="AEH107" s="10"/>
      <c r="AEI107" s="10"/>
      <c r="AEJ107" s="10"/>
      <c r="AEK107" s="10"/>
      <c r="AEL107" s="10"/>
      <c r="AEM107" s="10"/>
      <c r="AEN107" s="10"/>
      <c r="AEO107" s="10"/>
      <c r="AEP107" s="10"/>
      <c r="AEQ107" s="10"/>
      <c r="AER107" s="10"/>
      <c r="AES107" s="10"/>
      <c r="AET107" s="10"/>
      <c r="AEU107" s="10"/>
      <c r="AEV107" s="10"/>
      <c r="AEW107" s="10"/>
      <c r="AEX107" s="10"/>
      <c r="AEY107" s="10"/>
      <c r="AEZ107" s="10"/>
      <c r="AFA107" s="10"/>
      <c r="AFB107" s="10"/>
      <c r="AFC107" s="10"/>
      <c r="AFD107" s="10"/>
      <c r="AFE107" s="10"/>
      <c r="AFF107" s="10"/>
      <c r="AFG107" s="10"/>
      <c r="AFH107" s="10"/>
      <c r="AFI107" s="10"/>
      <c r="AFJ107" s="10"/>
      <c r="AFK107" s="10"/>
      <c r="AFL107" s="10"/>
      <c r="AFM107" s="10"/>
      <c r="AFN107" s="10"/>
      <c r="AFO107" s="10"/>
      <c r="AFP107" s="10"/>
      <c r="AFQ107" s="10"/>
      <c r="AFR107" s="10"/>
      <c r="AFS107" s="10"/>
      <c r="AFT107" s="10"/>
      <c r="AFU107" s="10"/>
      <c r="AFV107" s="10"/>
      <c r="AFW107" s="10"/>
      <c r="AFX107" s="10"/>
      <c r="AFY107" s="10"/>
      <c r="AFZ107" s="10"/>
      <c r="AGA107" s="10"/>
      <c r="AGB107" s="10"/>
      <c r="AGC107" s="10"/>
      <c r="AGD107" s="10"/>
      <c r="AGE107" s="10"/>
      <c r="AGF107" s="10"/>
      <c r="AGG107" s="10"/>
      <c r="AGH107" s="10"/>
      <c r="AGI107" s="10"/>
      <c r="AGJ107" s="10"/>
      <c r="AGK107" s="10"/>
      <c r="AGL107" s="10"/>
      <c r="AGM107" s="10"/>
      <c r="AGN107" s="10"/>
      <c r="AGO107" s="10"/>
      <c r="AGP107" s="10"/>
      <c r="AGQ107" s="10"/>
      <c r="AGR107" s="10"/>
      <c r="AGS107" s="10"/>
      <c r="AGT107" s="10"/>
      <c r="AGU107" s="10"/>
      <c r="AGV107" s="10"/>
      <c r="AGW107" s="10"/>
      <c r="AGX107" s="10"/>
      <c r="AGY107" s="10"/>
      <c r="AGZ107" s="10"/>
      <c r="AHA107" s="10"/>
      <c r="AHB107" s="10"/>
      <c r="AHC107" s="10"/>
      <c r="AHD107" s="10"/>
      <c r="AHE107" s="10"/>
      <c r="AHF107" s="10"/>
      <c r="AHG107" s="10"/>
      <c r="AHH107" s="10"/>
      <c r="AHI107" s="10"/>
      <c r="AHJ107" s="10"/>
      <c r="AHK107" s="10"/>
      <c r="AHL107" s="10"/>
      <c r="AHM107" s="10"/>
      <c r="AHN107" s="10"/>
      <c r="AHO107" s="10"/>
      <c r="AHP107" s="10"/>
      <c r="AHQ107" s="10"/>
      <c r="AHR107" s="10"/>
      <c r="AHS107" s="10"/>
      <c r="AHT107" s="10"/>
      <c r="AHU107" s="10"/>
      <c r="AHV107" s="10"/>
      <c r="AHW107" s="10"/>
      <c r="AHX107" s="10"/>
      <c r="AHY107" s="10"/>
      <c r="AHZ107" s="10"/>
      <c r="AIA107" s="10"/>
      <c r="AIB107" s="10"/>
      <c r="AIC107" s="10"/>
      <c r="AID107" s="10"/>
      <c r="AIE107" s="10"/>
      <c r="AIF107" s="10"/>
      <c r="AIG107" s="10"/>
      <c r="AIH107" s="10"/>
      <c r="AII107" s="10"/>
      <c r="AIJ107" s="10"/>
      <c r="AIK107" s="10"/>
      <c r="AIL107" s="10"/>
      <c r="AIM107" s="10"/>
      <c r="AIN107" s="10"/>
      <c r="AIO107" s="10"/>
      <c r="AIP107" s="10"/>
      <c r="AIQ107" s="10"/>
      <c r="AIR107" s="10"/>
      <c r="AIS107" s="10"/>
      <c r="AIT107" s="10"/>
      <c r="AIU107" s="10"/>
      <c r="AIV107" s="10"/>
      <c r="AIW107" s="10"/>
      <c r="AIX107" s="10"/>
      <c r="AIY107" s="10"/>
      <c r="AIZ107" s="10"/>
      <c r="AJA107" s="10"/>
      <c r="AJB107" s="10"/>
      <c r="AJC107" s="10"/>
      <c r="AJD107" s="10"/>
      <c r="AJE107" s="10"/>
      <c r="AJF107" s="10"/>
      <c r="AJG107" s="10"/>
      <c r="AJH107" s="10"/>
      <c r="AJI107" s="10"/>
      <c r="AJJ107" s="10"/>
      <c r="AJK107" s="10"/>
      <c r="AJL107" s="10"/>
      <c r="AJM107" s="10"/>
      <c r="AJN107" s="10"/>
      <c r="AJO107" s="10"/>
      <c r="AJP107" s="10"/>
      <c r="AJQ107" s="10"/>
      <c r="AJR107" s="10"/>
      <c r="AJS107" s="10"/>
      <c r="AJT107" s="10"/>
      <c r="AJU107" s="10"/>
      <c r="AJV107" s="10"/>
      <c r="AJW107" s="10"/>
      <c r="AJX107" s="10"/>
      <c r="AJY107" s="10"/>
      <c r="AJZ107" s="10"/>
      <c r="AKA107" s="10"/>
      <c r="AKB107" s="10"/>
      <c r="AKC107" s="10"/>
      <c r="AKD107" s="10"/>
      <c r="AKE107" s="10"/>
      <c r="AKF107" s="10"/>
      <c r="AKG107" s="10"/>
      <c r="AKH107" s="10"/>
      <c r="AKI107" s="10"/>
      <c r="AKJ107" s="10"/>
      <c r="AKK107" s="10"/>
      <c r="AKL107" s="10"/>
      <c r="AKM107" s="10"/>
      <c r="AKN107" s="10"/>
      <c r="AKO107" s="10"/>
      <c r="AKP107" s="10"/>
      <c r="AKQ107" s="10"/>
      <c r="AKR107" s="10"/>
      <c r="AKS107" s="10"/>
      <c r="AKT107" s="10"/>
      <c r="AKU107" s="10"/>
      <c r="AKV107" s="10"/>
      <c r="AKW107" s="10"/>
      <c r="AKX107" s="10"/>
      <c r="AKY107" s="10"/>
      <c r="AKZ107" s="10"/>
      <c r="ALA107" s="10"/>
      <c r="ALB107" s="10"/>
      <c r="ALC107" s="10"/>
      <c r="ALD107" s="10"/>
      <c r="ALE107" s="10"/>
      <c r="ALF107" s="10"/>
      <c r="ALG107" s="10"/>
      <c r="ALH107" s="10"/>
      <c r="ALI107" s="10"/>
      <c r="ALJ107" s="10"/>
      <c r="ALK107" s="10"/>
      <c r="ALL107" s="10"/>
      <c r="ALM107" s="10"/>
      <c r="ALN107" s="10"/>
      <c r="ALO107" s="10"/>
      <c r="ALP107" s="10"/>
      <c r="ALQ107" s="10"/>
      <c r="ALR107" s="10"/>
      <c r="ALS107" s="10"/>
      <c r="ALT107" s="10"/>
      <c r="ALU107" s="10"/>
      <c r="ALV107" s="10"/>
      <c r="ALW107" s="10"/>
      <c r="ALX107" s="10"/>
      <c r="ALY107" s="10"/>
      <c r="ALZ107" s="10"/>
      <c r="AMA107" s="10"/>
      <c r="AMB107" s="10"/>
      <c r="AMC107" s="10"/>
      <c r="AMD107" s="10"/>
      <c r="AME107" s="10"/>
      <c r="AMF107" s="10"/>
      <c r="AMG107" s="10"/>
      <c r="AMH107" s="10"/>
      <c r="AMI107" s="10"/>
      <c r="AMJ107" s="10"/>
      <c r="AMK107" s="10"/>
    </row>
    <row r="108" spans="1:1025" x14ac:dyDescent="0.15">
      <c r="A108" s="1">
        <v>639</v>
      </c>
      <c r="B108" s="1" t="s">
        <v>69</v>
      </c>
      <c r="C108" s="1" t="s">
        <v>16</v>
      </c>
      <c r="D108" s="1">
        <v>53064</v>
      </c>
      <c r="E108" s="1">
        <v>53074</v>
      </c>
      <c r="F108" s="1">
        <f t="shared" si="1"/>
        <v>2.4</v>
      </c>
      <c r="H108" s="1">
        <f t="shared" si="3"/>
        <v>20.399999999999999</v>
      </c>
      <c r="I108" s="1" t="s">
        <v>148</v>
      </c>
      <c r="J108" s="5" t="s">
        <v>109</v>
      </c>
    </row>
    <row r="109" spans="1:1025" x14ac:dyDescent="0.15">
      <c r="A109" s="1">
        <v>640</v>
      </c>
      <c r="B109" s="1" t="s">
        <v>102</v>
      </c>
      <c r="C109" s="1" t="s">
        <v>12</v>
      </c>
      <c r="D109" s="1">
        <v>53160</v>
      </c>
      <c r="E109" s="1">
        <v>53165</v>
      </c>
      <c r="F109" s="1">
        <f t="shared" si="1"/>
        <v>1.2</v>
      </c>
      <c r="G109" s="1">
        <f t="shared" si="2"/>
        <v>0.24</v>
      </c>
      <c r="I109" s="1" t="s">
        <v>149</v>
      </c>
      <c r="J109" s="5" t="s">
        <v>109</v>
      </c>
    </row>
    <row r="110" spans="1:1025" x14ac:dyDescent="0.15">
      <c r="A110" s="1">
        <v>641</v>
      </c>
      <c r="B110" s="1" t="s">
        <v>102</v>
      </c>
      <c r="C110" s="1" t="s">
        <v>16</v>
      </c>
      <c r="D110" s="1">
        <v>53165</v>
      </c>
      <c r="E110" s="1">
        <v>53173</v>
      </c>
      <c r="F110" s="1">
        <f t="shared" si="1"/>
        <v>1.92</v>
      </c>
      <c r="H110" s="1">
        <f t="shared" si="3"/>
        <v>288.95999999999998</v>
      </c>
      <c r="I110" s="1" t="s">
        <v>150</v>
      </c>
      <c r="J110" s="5" t="s">
        <v>109</v>
      </c>
    </row>
    <row r="111" spans="1:1025" x14ac:dyDescent="0.15">
      <c r="A111" s="1">
        <v>642</v>
      </c>
      <c r="B111" s="1" t="s">
        <v>41</v>
      </c>
      <c r="C111" s="1" t="s">
        <v>12</v>
      </c>
      <c r="D111" s="1">
        <v>54378</v>
      </c>
      <c r="E111" s="1">
        <v>54390</v>
      </c>
      <c r="F111" s="1">
        <f t="shared" si="1"/>
        <v>2.88</v>
      </c>
      <c r="G111" s="1">
        <f t="shared" si="2"/>
        <v>0.24</v>
      </c>
      <c r="I111" s="1" t="s">
        <v>151</v>
      </c>
      <c r="J111" s="5" t="s">
        <v>109</v>
      </c>
    </row>
    <row r="112" spans="1:1025" x14ac:dyDescent="0.15">
      <c r="A112" s="1">
        <v>643</v>
      </c>
      <c r="B112" s="1" t="s">
        <v>41</v>
      </c>
      <c r="C112" s="1" t="s">
        <v>16</v>
      </c>
      <c r="D112" s="1">
        <v>54390</v>
      </c>
      <c r="E112" s="1">
        <v>54409</v>
      </c>
      <c r="F112" s="1">
        <f t="shared" si="1"/>
        <v>4.5599999999999996</v>
      </c>
      <c r="H112" s="1">
        <f t="shared" si="3"/>
        <v>360.96</v>
      </c>
      <c r="I112" s="1" t="s">
        <v>152</v>
      </c>
      <c r="J112" s="5" t="s">
        <v>109</v>
      </c>
    </row>
    <row r="113" spans="1:1025" x14ac:dyDescent="0.15">
      <c r="A113" s="1">
        <v>644</v>
      </c>
      <c r="B113" s="1" t="s">
        <v>103</v>
      </c>
      <c r="C113" s="1" t="s">
        <v>12</v>
      </c>
      <c r="D113" s="1">
        <v>55914</v>
      </c>
      <c r="E113" s="1">
        <v>55915</v>
      </c>
      <c r="F113" s="1">
        <f t="shared" si="1"/>
        <v>0.24</v>
      </c>
      <c r="G113" s="1">
        <f t="shared" si="2"/>
        <v>2.16</v>
      </c>
      <c r="I113" s="1" t="s">
        <v>153</v>
      </c>
      <c r="J113" s="5" t="s">
        <v>109</v>
      </c>
    </row>
    <row r="114" spans="1:1025" x14ac:dyDescent="0.15">
      <c r="A114" s="1">
        <v>645</v>
      </c>
      <c r="B114" s="1" t="s">
        <v>103</v>
      </c>
      <c r="C114" s="1" t="s">
        <v>16</v>
      </c>
      <c r="D114" s="1">
        <v>55923</v>
      </c>
      <c r="E114" s="1">
        <v>55926</v>
      </c>
      <c r="F114" s="1">
        <f t="shared" si="1"/>
        <v>0.72</v>
      </c>
      <c r="H114" s="1">
        <f t="shared" si="3"/>
        <v>55.919999999999995</v>
      </c>
      <c r="I114" s="1" t="s">
        <v>154</v>
      </c>
      <c r="J114" s="5" t="s">
        <v>109</v>
      </c>
    </row>
    <row r="115" spans="1:1025" x14ac:dyDescent="0.15">
      <c r="A115" s="1">
        <v>646</v>
      </c>
      <c r="B115" s="1" t="s">
        <v>94</v>
      </c>
      <c r="C115" s="1" t="s">
        <v>12</v>
      </c>
      <c r="D115" s="1">
        <v>56160</v>
      </c>
      <c r="E115" s="1">
        <v>56218</v>
      </c>
      <c r="F115" s="1">
        <f t="shared" si="1"/>
        <v>13.92</v>
      </c>
      <c r="G115" s="1">
        <f t="shared" si="2"/>
        <v>2.16</v>
      </c>
      <c r="I115" s="1" t="s">
        <v>155</v>
      </c>
      <c r="J115" s="5" t="s">
        <v>109</v>
      </c>
    </row>
    <row r="116" spans="1:1025" x14ac:dyDescent="0.15">
      <c r="A116" s="1">
        <v>647</v>
      </c>
      <c r="B116" s="1" t="s">
        <v>94</v>
      </c>
      <c r="C116" s="1" t="s">
        <v>16</v>
      </c>
      <c r="D116" s="1">
        <v>56226</v>
      </c>
      <c r="E116" s="1">
        <v>56230</v>
      </c>
      <c r="F116" s="1">
        <f t="shared" si="1"/>
        <v>0.96</v>
      </c>
      <c r="H116" s="1">
        <v>0</v>
      </c>
      <c r="I116" s="1" t="s">
        <v>156</v>
      </c>
      <c r="J116" s="5" t="s">
        <v>109</v>
      </c>
    </row>
    <row r="117" spans="1:1025" x14ac:dyDescent="0.15">
      <c r="A117" s="1">
        <v>648</v>
      </c>
      <c r="B117" s="1" t="s">
        <v>22</v>
      </c>
      <c r="C117" s="1" t="s">
        <v>12</v>
      </c>
      <c r="D117" s="1">
        <v>56175</v>
      </c>
      <c r="E117" s="1">
        <v>56200</v>
      </c>
      <c r="F117" s="1">
        <f t="shared" si="1"/>
        <v>6</v>
      </c>
      <c r="G117" s="1">
        <f t="shared" si="2"/>
        <v>0.96</v>
      </c>
      <c r="I117" s="1" t="s">
        <v>155</v>
      </c>
      <c r="J117" s="5" t="s">
        <v>109</v>
      </c>
    </row>
    <row r="118" spans="1:1025" x14ac:dyDescent="0.15">
      <c r="A118" s="1">
        <v>649</v>
      </c>
      <c r="B118" s="1" t="s">
        <v>22</v>
      </c>
      <c r="C118" s="1" t="s">
        <v>16</v>
      </c>
      <c r="D118" s="1">
        <v>56203</v>
      </c>
      <c r="E118" s="1">
        <v>56206</v>
      </c>
      <c r="F118" s="1">
        <f t="shared" si="1"/>
        <v>0.72</v>
      </c>
      <c r="H118" s="1">
        <f t="shared" si="3"/>
        <v>335.03999999999996</v>
      </c>
      <c r="I118" s="1" t="s">
        <v>157</v>
      </c>
      <c r="J118" s="5" t="s">
        <v>109</v>
      </c>
    </row>
    <row r="119" spans="1:1025" s="12" customFormat="1" x14ac:dyDescent="0.15">
      <c r="A119" s="10">
        <v>650</v>
      </c>
      <c r="B119" s="10" t="s">
        <v>105</v>
      </c>
      <c r="C119" s="10" t="s">
        <v>12</v>
      </c>
      <c r="D119" s="10">
        <v>57603</v>
      </c>
      <c r="E119" s="10">
        <v>57612</v>
      </c>
      <c r="F119" s="10">
        <f t="shared" si="1"/>
        <v>2.16</v>
      </c>
      <c r="G119" s="10">
        <f t="shared" si="2"/>
        <v>384</v>
      </c>
      <c r="H119" s="10"/>
      <c r="I119" s="10" t="s">
        <v>158</v>
      </c>
      <c r="J119" s="9" t="s">
        <v>109</v>
      </c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  <c r="IU119" s="10"/>
      <c r="IV119" s="10"/>
      <c r="IW119" s="10"/>
      <c r="IX119" s="10"/>
      <c r="IY119" s="10"/>
      <c r="IZ119" s="10"/>
      <c r="JA119" s="10"/>
      <c r="JB119" s="10"/>
      <c r="JC119" s="10"/>
      <c r="JD119" s="10"/>
      <c r="JE119" s="10"/>
      <c r="JF119" s="10"/>
      <c r="JG119" s="10"/>
      <c r="JH119" s="10"/>
      <c r="JI119" s="10"/>
      <c r="JJ119" s="10"/>
      <c r="JK119" s="10"/>
      <c r="JL119" s="10"/>
      <c r="JM119" s="10"/>
      <c r="JN119" s="10"/>
      <c r="JO119" s="10"/>
      <c r="JP119" s="10"/>
      <c r="JQ119" s="10"/>
      <c r="JR119" s="10"/>
      <c r="JS119" s="10"/>
      <c r="JT119" s="10"/>
      <c r="JU119" s="10"/>
      <c r="JV119" s="10"/>
      <c r="JW119" s="10"/>
      <c r="JX119" s="10"/>
      <c r="JY119" s="10"/>
      <c r="JZ119" s="10"/>
      <c r="KA119" s="10"/>
      <c r="KB119" s="10"/>
      <c r="KC119" s="10"/>
      <c r="KD119" s="10"/>
      <c r="KE119" s="10"/>
      <c r="KF119" s="10"/>
      <c r="KG119" s="10"/>
      <c r="KH119" s="10"/>
      <c r="KI119" s="10"/>
      <c r="KJ119" s="10"/>
      <c r="KK119" s="10"/>
      <c r="KL119" s="10"/>
      <c r="KM119" s="10"/>
      <c r="KN119" s="10"/>
      <c r="KO119" s="10"/>
      <c r="KP119" s="10"/>
      <c r="KQ119" s="10"/>
      <c r="KR119" s="10"/>
      <c r="KS119" s="10"/>
      <c r="KT119" s="10"/>
      <c r="KU119" s="10"/>
      <c r="KV119" s="10"/>
      <c r="KW119" s="10"/>
      <c r="KX119" s="10"/>
      <c r="KY119" s="10"/>
      <c r="KZ119" s="10"/>
      <c r="LA119" s="10"/>
      <c r="LB119" s="10"/>
      <c r="LC119" s="10"/>
      <c r="LD119" s="10"/>
      <c r="LE119" s="10"/>
      <c r="LF119" s="10"/>
      <c r="LG119" s="10"/>
      <c r="LH119" s="10"/>
      <c r="LI119" s="10"/>
      <c r="LJ119" s="10"/>
      <c r="LK119" s="10"/>
      <c r="LL119" s="10"/>
      <c r="LM119" s="10"/>
      <c r="LN119" s="10"/>
      <c r="LO119" s="10"/>
      <c r="LP119" s="10"/>
      <c r="LQ119" s="10"/>
      <c r="LR119" s="10"/>
      <c r="LS119" s="10"/>
      <c r="LT119" s="10"/>
      <c r="LU119" s="10"/>
      <c r="LV119" s="10"/>
      <c r="LW119" s="10"/>
      <c r="LX119" s="10"/>
      <c r="LY119" s="10"/>
      <c r="LZ119" s="10"/>
      <c r="MA119" s="10"/>
      <c r="MB119" s="10"/>
      <c r="MC119" s="10"/>
      <c r="MD119" s="10"/>
      <c r="ME119" s="10"/>
      <c r="MF119" s="10"/>
      <c r="MG119" s="10"/>
      <c r="MH119" s="10"/>
      <c r="MI119" s="10"/>
      <c r="MJ119" s="10"/>
      <c r="MK119" s="10"/>
      <c r="ML119" s="10"/>
      <c r="MM119" s="10"/>
      <c r="MN119" s="10"/>
      <c r="MO119" s="10"/>
      <c r="MP119" s="10"/>
      <c r="MQ119" s="10"/>
      <c r="MR119" s="10"/>
      <c r="MS119" s="10"/>
      <c r="MT119" s="10"/>
      <c r="MU119" s="10"/>
      <c r="MV119" s="10"/>
      <c r="MW119" s="10"/>
      <c r="MX119" s="10"/>
      <c r="MY119" s="10"/>
      <c r="MZ119" s="10"/>
      <c r="NA119" s="10"/>
      <c r="NB119" s="10"/>
      <c r="NC119" s="10"/>
      <c r="ND119" s="10"/>
      <c r="NE119" s="10"/>
      <c r="NF119" s="10"/>
      <c r="NG119" s="10"/>
      <c r="NH119" s="10"/>
      <c r="NI119" s="10"/>
      <c r="NJ119" s="10"/>
      <c r="NK119" s="10"/>
      <c r="NL119" s="10"/>
      <c r="NM119" s="10"/>
      <c r="NN119" s="10"/>
      <c r="NO119" s="10"/>
      <c r="NP119" s="10"/>
      <c r="NQ119" s="10"/>
      <c r="NR119" s="10"/>
      <c r="NS119" s="10"/>
      <c r="NT119" s="10"/>
      <c r="NU119" s="10"/>
      <c r="NV119" s="10"/>
      <c r="NW119" s="10"/>
      <c r="NX119" s="10"/>
      <c r="NY119" s="10"/>
      <c r="NZ119" s="10"/>
      <c r="OA119" s="10"/>
      <c r="OB119" s="10"/>
      <c r="OC119" s="10"/>
      <c r="OD119" s="10"/>
      <c r="OE119" s="10"/>
      <c r="OF119" s="10"/>
      <c r="OG119" s="10"/>
      <c r="OH119" s="10"/>
      <c r="OI119" s="10"/>
      <c r="OJ119" s="10"/>
      <c r="OK119" s="10"/>
      <c r="OL119" s="10"/>
      <c r="OM119" s="10"/>
      <c r="ON119" s="10"/>
      <c r="OO119" s="10"/>
      <c r="OP119" s="10"/>
      <c r="OQ119" s="10"/>
      <c r="OR119" s="10"/>
      <c r="OS119" s="10"/>
      <c r="OT119" s="10"/>
      <c r="OU119" s="10"/>
      <c r="OV119" s="10"/>
      <c r="OW119" s="10"/>
      <c r="OX119" s="10"/>
      <c r="OY119" s="10"/>
      <c r="OZ119" s="10"/>
      <c r="PA119" s="10"/>
      <c r="PB119" s="10"/>
      <c r="PC119" s="10"/>
      <c r="PD119" s="10"/>
      <c r="PE119" s="10"/>
      <c r="PF119" s="10"/>
      <c r="PG119" s="10"/>
      <c r="PH119" s="10"/>
      <c r="PI119" s="10"/>
      <c r="PJ119" s="10"/>
      <c r="PK119" s="10"/>
      <c r="PL119" s="10"/>
      <c r="PM119" s="10"/>
      <c r="PN119" s="10"/>
      <c r="PO119" s="10"/>
      <c r="PP119" s="10"/>
      <c r="PQ119" s="10"/>
      <c r="PR119" s="10"/>
      <c r="PS119" s="10"/>
      <c r="PT119" s="10"/>
      <c r="PU119" s="10"/>
      <c r="PV119" s="10"/>
      <c r="PW119" s="10"/>
      <c r="PX119" s="10"/>
      <c r="PY119" s="10"/>
      <c r="PZ119" s="10"/>
      <c r="QA119" s="10"/>
      <c r="QB119" s="10"/>
      <c r="QC119" s="10"/>
      <c r="QD119" s="10"/>
      <c r="QE119" s="10"/>
      <c r="QF119" s="10"/>
      <c r="QG119" s="10"/>
      <c r="QH119" s="10"/>
      <c r="QI119" s="10"/>
      <c r="QJ119" s="10"/>
      <c r="QK119" s="10"/>
      <c r="QL119" s="10"/>
      <c r="QM119" s="10"/>
      <c r="QN119" s="10"/>
      <c r="QO119" s="10"/>
      <c r="QP119" s="10"/>
      <c r="QQ119" s="10"/>
      <c r="QR119" s="10"/>
      <c r="QS119" s="10"/>
      <c r="QT119" s="10"/>
      <c r="QU119" s="10"/>
      <c r="QV119" s="10"/>
      <c r="QW119" s="10"/>
      <c r="QX119" s="10"/>
      <c r="QY119" s="10"/>
      <c r="QZ119" s="10"/>
      <c r="RA119" s="10"/>
      <c r="RB119" s="10"/>
      <c r="RC119" s="10"/>
      <c r="RD119" s="10"/>
      <c r="RE119" s="10"/>
      <c r="RF119" s="10"/>
      <c r="RG119" s="10"/>
      <c r="RH119" s="10"/>
      <c r="RI119" s="10"/>
      <c r="RJ119" s="10"/>
      <c r="RK119" s="10"/>
      <c r="RL119" s="10"/>
      <c r="RM119" s="10"/>
      <c r="RN119" s="10"/>
      <c r="RO119" s="10"/>
      <c r="RP119" s="10"/>
      <c r="RQ119" s="10"/>
      <c r="RR119" s="10"/>
      <c r="RS119" s="10"/>
      <c r="RT119" s="10"/>
      <c r="RU119" s="10"/>
      <c r="RV119" s="10"/>
      <c r="RW119" s="10"/>
      <c r="RX119" s="10"/>
      <c r="RY119" s="10"/>
      <c r="RZ119" s="10"/>
      <c r="SA119" s="10"/>
      <c r="SB119" s="10"/>
      <c r="SC119" s="10"/>
      <c r="SD119" s="10"/>
      <c r="SE119" s="10"/>
      <c r="SF119" s="10"/>
      <c r="SG119" s="10"/>
      <c r="SH119" s="10"/>
      <c r="SI119" s="10"/>
      <c r="SJ119" s="10"/>
      <c r="SK119" s="10"/>
      <c r="SL119" s="10"/>
      <c r="SM119" s="10"/>
      <c r="SN119" s="10"/>
      <c r="SO119" s="10"/>
      <c r="SP119" s="10"/>
      <c r="SQ119" s="10"/>
      <c r="SR119" s="10"/>
      <c r="SS119" s="10"/>
      <c r="ST119" s="10"/>
      <c r="SU119" s="10"/>
      <c r="SV119" s="10"/>
      <c r="SW119" s="10"/>
      <c r="SX119" s="10"/>
      <c r="SY119" s="10"/>
      <c r="SZ119" s="10"/>
      <c r="TA119" s="10"/>
      <c r="TB119" s="10"/>
      <c r="TC119" s="10"/>
      <c r="TD119" s="10"/>
      <c r="TE119" s="10"/>
      <c r="TF119" s="10"/>
      <c r="TG119" s="10"/>
      <c r="TH119" s="10"/>
      <c r="TI119" s="10"/>
      <c r="TJ119" s="10"/>
      <c r="TK119" s="10"/>
      <c r="TL119" s="10"/>
      <c r="TM119" s="10"/>
      <c r="TN119" s="10"/>
      <c r="TO119" s="10"/>
      <c r="TP119" s="10"/>
      <c r="TQ119" s="10"/>
      <c r="TR119" s="10"/>
      <c r="TS119" s="10"/>
      <c r="TT119" s="10"/>
      <c r="TU119" s="10"/>
      <c r="TV119" s="10"/>
      <c r="TW119" s="10"/>
      <c r="TX119" s="10"/>
      <c r="TY119" s="10"/>
      <c r="TZ119" s="10"/>
      <c r="UA119" s="10"/>
      <c r="UB119" s="10"/>
      <c r="UC119" s="10"/>
      <c r="UD119" s="10"/>
      <c r="UE119" s="10"/>
      <c r="UF119" s="10"/>
      <c r="UG119" s="10"/>
      <c r="UH119" s="10"/>
      <c r="UI119" s="10"/>
      <c r="UJ119" s="10"/>
      <c r="UK119" s="10"/>
      <c r="UL119" s="10"/>
      <c r="UM119" s="10"/>
      <c r="UN119" s="10"/>
      <c r="UO119" s="10"/>
      <c r="UP119" s="10"/>
      <c r="UQ119" s="10"/>
      <c r="UR119" s="10"/>
      <c r="US119" s="10"/>
      <c r="UT119" s="10"/>
      <c r="UU119" s="10"/>
      <c r="UV119" s="10"/>
      <c r="UW119" s="10"/>
      <c r="UX119" s="10"/>
      <c r="UY119" s="10"/>
      <c r="UZ119" s="10"/>
      <c r="VA119" s="10"/>
      <c r="VB119" s="10"/>
      <c r="VC119" s="10"/>
      <c r="VD119" s="10"/>
      <c r="VE119" s="10"/>
      <c r="VF119" s="10"/>
      <c r="VG119" s="10"/>
      <c r="VH119" s="10"/>
      <c r="VI119" s="10"/>
      <c r="VJ119" s="10"/>
      <c r="VK119" s="10"/>
      <c r="VL119" s="10"/>
      <c r="VM119" s="10"/>
      <c r="VN119" s="10"/>
      <c r="VO119" s="10"/>
      <c r="VP119" s="10"/>
      <c r="VQ119" s="10"/>
      <c r="VR119" s="10"/>
      <c r="VS119" s="10"/>
      <c r="VT119" s="10"/>
      <c r="VU119" s="10"/>
      <c r="VV119" s="10"/>
      <c r="VW119" s="10"/>
      <c r="VX119" s="10"/>
      <c r="VY119" s="10"/>
      <c r="VZ119" s="10"/>
      <c r="WA119" s="10"/>
      <c r="WB119" s="10"/>
      <c r="WC119" s="10"/>
      <c r="WD119" s="10"/>
      <c r="WE119" s="10"/>
      <c r="WF119" s="10"/>
      <c r="WG119" s="10"/>
      <c r="WH119" s="10"/>
      <c r="WI119" s="10"/>
      <c r="WJ119" s="10"/>
      <c r="WK119" s="10"/>
      <c r="WL119" s="10"/>
      <c r="WM119" s="10"/>
      <c r="WN119" s="10"/>
      <c r="WO119" s="10"/>
      <c r="WP119" s="10"/>
      <c r="WQ119" s="10"/>
      <c r="WR119" s="10"/>
      <c r="WS119" s="10"/>
      <c r="WT119" s="10"/>
      <c r="WU119" s="10"/>
      <c r="WV119" s="10"/>
      <c r="WW119" s="10"/>
      <c r="WX119" s="10"/>
      <c r="WY119" s="10"/>
      <c r="WZ119" s="10"/>
      <c r="XA119" s="10"/>
      <c r="XB119" s="10"/>
      <c r="XC119" s="10"/>
      <c r="XD119" s="10"/>
      <c r="XE119" s="10"/>
      <c r="XF119" s="10"/>
      <c r="XG119" s="10"/>
      <c r="XH119" s="10"/>
      <c r="XI119" s="10"/>
      <c r="XJ119" s="10"/>
      <c r="XK119" s="10"/>
      <c r="XL119" s="10"/>
      <c r="XM119" s="10"/>
      <c r="XN119" s="10"/>
      <c r="XO119" s="10"/>
      <c r="XP119" s="10"/>
      <c r="XQ119" s="10"/>
      <c r="XR119" s="10"/>
      <c r="XS119" s="10"/>
      <c r="XT119" s="10"/>
      <c r="XU119" s="10"/>
      <c r="XV119" s="10"/>
      <c r="XW119" s="10"/>
      <c r="XX119" s="10"/>
      <c r="XY119" s="10"/>
      <c r="XZ119" s="10"/>
      <c r="YA119" s="10"/>
      <c r="YB119" s="10"/>
      <c r="YC119" s="10"/>
      <c r="YD119" s="10"/>
      <c r="YE119" s="10"/>
      <c r="YF119" s="10"/>
      <c r="YG119" s="10"/>
      <c r="YH119" s="10"/>
      <c r="YI119" s="10"/>
      <c r="YJ119" s="10"/>
      <c r="YK119" s="10"/>
      <c r="YL119" s="10"/>
      <c r="YM119" s="10"/>
      <c r="YN119" s="10"/>
      <c r="YO119" s="10"/>
      <c r="YP119" s="10"/>
      <c r="YQ119" s="10"/>
      <c r="YR119" s="10"/>
      <c r="YS119" s="10"/>
      <c r="YT119" s="10"/>
      <c r="YU119" s="10"/>
      <c r="YV119" s="10"/>
      <c r="YW119" s="10"/>
      <c r="YX119" s="10"/>
      <c r="YY119" s="10"/>
      <c r="YZ119" s="10"/>
      <c r="ZA119" s="10"/>
      <c r="ZB119" s="10"/>
      <c r="ZC119" s="10"/>
      <c r="ZD119" s="10"/>
      <c r="ZE119" s="10"/>
      <c r="ZF119" s="10"/>
      <c r="ZG119" s="10"/>
      <c r="ZH119" s="10"/>
      <c r="ZI119" s="10"/>
      <c r="ZJ119" s="10"/>
      <c r="ZK119" s="10"/>
      <c r="ZL119" s="10"/>
      <c r="ZM119" s="10"/>
      <c r="ZN119" s="10"/>
      <c r="ZO119" s="10"/>
      <c r="ZP119" s="10"/>
      <c r="ZQ119" s="10"/>
      <c r="ZR119" s="10"/>
      <c r="ZS119" s="10"/>
      <c r="ZT119" s="10"/>
      <c r="ZU119" s="10"/>
      <c r="ZV119" s="10"/>
      <c r="ZW119" s="10"/>
      <c r="ZX119" s="10"/>
      <c r="ZY119" s="10"/>
      <c r="ZZ119" s="10"/>
      <c r="AAA119" s="10"/>
      <c r="AAB119" s="10"/>
      <c r="AAC119" s="10"/>
      <c r="AAD119" s="10"/>
      <c r="AAE119" s="10"/>
      <c r="AAF119" s="10"/>
      <c r="AAG119" s="10"/>
      <c r="AAH119" s="10"/>
      <c r="AAI119" s="10"/>
      <c r="AAJ119" s="10"/>
      <c r="AAK119" s="10"/>
      <c r="AAL119" s="10"/>
      <c r="AAM119" s="10"/>
      <c r="AAN119" s="10"/>
      <c r="AAO119" s="10"/>
      <c r="AAP119" s="10"/>
      <c r="AAQ119" s="10"/>
      <c r="AAR119" s="10"/>
      <c r="AAS119" s="10"/>
      <c r="AAT119" s="10"/>
      <c r="AAU119" s="10"/>
      <c r="AAV119" s="10"/>
      <c r="AAW119" s="10"/>
      <c r="AAX119" s="10"/>
      <c r="AAY119" s="10"/>
      <c r="AAZ119" s="10"/>
      <c r="ABA119" s="10"/>
      <c r="ABB119" s="10"/>
      <c r="ABC119" s="10"/>
      <c r="ABD119" s="10"/>
      <c r="ABE119" s="10"/>
      <c r="ABF119" s="10"/>
      <c r="ABG119" s="10"/>
      <c r="ABH119" s="10"/>
      <c r="ABI119" s="10"/>
      <c r="ABJ119" s="10"/>
      <c r="ABK119" s="10"/>
      <c r="ABL119" s="10"/>
      <c r="ABM119" s="10"/>
      <c r="ABN119" s="10"/>
      <c r="ABO119" s="10"/>
      <c r="ABP119" s="10"/>
      <c r="ABQ119" s="10"/>
      <c r="ABR119" s="10"/>
      <c r="ABS119" s="10"/>
      <c r="ABT119" s="10"/>
      <c r="ABU119" s="10"/>
      <c r="ABV119" s="10"/>
      <c r="ABW119" s="10"/>
      <c r="ABX119" s="10"/>
      <c r="ABY119" s="10"/>
      <c r="ABZ119" s="10"/>
      <c r="ACA119" s="10"/>
      <c r="ACB119" s="10"/>
      <c r="ACC119" s="10"/>
      <c r="ACD119" s="10"/>
      <c r="ACE119" s="10"/>
      <c r="ACF119" s="10"/>
      <c r="ACG119" s="10"/>
      <c r="ACH119" s="10"/>
      <c r="ACI119" s="10"/>
      <c r="ACJ119" s="10"/>
      <c r="ACK119" s="10"/>
      <c r="ACL119" s="10"/>
      <c r="ACM119" s="10"/>
      <c r="ACN119" s="10"/>
      <c r="ACO119" s="10"/>
      <c r="ACP119" s="10"/>
      <c r="ACQ119" s="10"/>
      <c r="ACR119" s="10"/>
      <c r="ACS119" s="10"/>
      <c r="ACT119" s="10"/>
      <c r="ACU119" s="10"/>
      <c r="ACV119" s="10"/>
      <c r="ACW119" s="10"/>
      <c r="ACX119" s="10"/>
      <c r="ACY119" s="10"/>
      <c r="ACZ119" s="10"/>
      <c r="ADA119" s="10"/>
      <c r="ADB119" s="10"/>
      <c r="ADC119" s="10"/>
      <c r="ADD119" s="10"/>
      <c r="ADE119" s="10"/>
      <c r="ADF119" s="10"/>
      <c r="ADG119" s="10"/>
      <c r="ADH119" s="10"/>
      <c r="ADI119" s="10"/>
      <c r="ADJ119" s="10"/>
      <c r="ADK119" s="10"/>
      <c r="ADL119" s="10"/>
      <c r="ADM119" s="10"/>
      <c r="ADN119" s="10"/>
      <c r="ADO119" s="10"/>
      <c r="ADP119" s="10"/>
      <c r="ADQ119" s="10"/>
      <c r="ADR119" s="10"/>
      <c r="ADS119" s="10"/>
      <c r="ADT119" s="10"/>
      <c r="ADU119" s="10"/>
      <c r="ADV119" s="10"/>
      <c r="ADW119" s="10"/>
      <c r="ADX119" s="10"/>
      <c r="ADY119" s="10"/>
      <c r="ADZ119" s="10"/>
      <c r="AEA119" s="10"/>
      <c r="AEB119" s="10"/>
      <c r="AEC119" s="10"/>
      <c r="AED119" s="10"/>
      <c r="AEE119" s="10"/>
      <c r="AEF119" s="10"/>
      <c r="AEG119" s="10"/>
      <c r="AEH119" s="10"/>
      <c r="AEI119" s="10"/>
      <c r="AEJ119" s="10"/>
      <c r="AEK119" s="10"/>
      <c r="AEL119" s="10"/>
      <c r="AEM119" s="10"/>
      <c r="AEN119" s="10"/>
      <c r="AEO119" s="10"/>
      <c r="AEP119" s="10"/>
      <c r="AEQ119" s="10"/>
      <c r="AER119" s="10"/>
      <c r="AES119" s="10"/>
      <c r="AET119" s="10"/>
      <c r="AEU119" s="10"/>
      <c r="AEV119" s="10"/>
      <c r="AEW119" s="10"/>
      <c r="AEX119" s="10"/>
      <c r="AEY119" s="10"/>
      <c r="AEZ119" s="10"/>
      <c r="AFA119" s="10"/>
      <c r="AFB119" s="10"/>
      <c r="AFC119" s="10"/>
      <c r="AFD119" s="10"/>
      <c r="AFE119" s="10"/>
      <c r="AFF119" s="10"/>
      <c r="AFG119" s="10"/>
      <c r="AFH119" s="10"/>
      <c r="AFI119" s="10"/>
      <c r="AFJ119" s="10"/>
      <c r="AFK119" s="10"/>
      <c r="AFL119" s="10"/>
      <c r="AFM119" s="10"/>
      <c r="AFN119" s="10"/>
      <c r="AFO119" s="10"/>
      <c r="AFP119" s="10"/>
      <c r="AFQ119" s="10"/>
      <c r="AFR119" s="10"/>
      <c r="AFS119" s="10"/>
      <c r="AFT119" s="10"/>
      <c r="AFU119" s="10"/>
      <c r="AFV119" s="10"/>
      <c r="AFW119" s="10"/>
      <c r="AFX119" s="10"/>
      <c r="AFY119" s="10"/>
      <c r="AFZ119" s="10"/>
      <c r="AGA119" s="10"/>
      <c r="AGB119" s="10"/>
      <c r="AGC119" s="10"/>
      <c r="AGD119" s="10"/>
      <c r="AGE119" s="10"/>
      <c r="AGF119" s="10"/>
      <c r="AGG119" s="10"/>
      <c r="AGH119" s="10"/>
      <c r="AGI119" s="10"/>
      <c r="AGJ119" s="10"/>
      <c r="AGK119" s="10"/>
      <c r="AGL119" s="10"/>
      <c r="AGM119" s="10"/>
      <c r="AGN119" s="10"/>
      <c r="AGO119" s="10"/>
      <c r="AGP119" s="10"/>
      <c r="AGQ119" s="10"/>
      <c r="AGR119" s="10"/>
      <c r="AGS119" s="10"/>
      <c r="AGT119" s="10"/>
      <c r="AGU119" s="10"/>
      <c r="AGV119" s="10"/>
      <c r="AGW119" s="10"/>
      <c r="AGX119" s="10"/>
      <c r="AGY119" s="10"/>
      <c r="AGZ119" s="10"/>
      <c r="AHA119" s="10"/>
      <c r="AHB119" s="10"/>
      <c r="AHC119" s="10"/>
      <c r="AHD119" s="10"/>
      <c r="AHE119" s="10"/>
      <c r="AHF119" s="10"/>
      <c r="AHG119" s="10"/>
      <c r="AHH119" s="10"/>
      <c r="AHI119" s="10"/>
      <c r="AHJ119" s="10"/>
      <c r="AHK119" s="10"/>
      <c r="AHL119" s="10"/>
      <c r="AHM119" s="10"/>
      <c r="AHN119" s="10"/>
      <c r="AHO119" s="10"/>
      <c r="AHP119" s="10"/>
      <c r="AHQ119" s="10"/>
      <c r="AHR119" s="10"/>
      <c r="AHS119" s="10"/>
      <c r="AHT119" s="10"/>
      <c r="AHU119" s="10"/>
      <c r="AHV119" s="10"/>
      <c r="AHW119" s="10"/>
      <c r="AHX119" s="10"/>
      <c r="AHY119" s="10"/>
      <c r="AHZ119" s="10"/>
      <c r="AIA119" s="10"/>
      <c r="AIB119" s="10"/>
      <c r="AIC119" s="10"/>
      <c r="AID119" s="10"/>
      <c r="AIE119" s="10"/>
      <c r="AIF119" s="10"/>
      <c r="AIG119" s="10"/>
      <c r="AIH119" s="10"/>
      <c r="AII119" s="10"/>
      <c r="AIJ119" s="10"/>
      <c r="AIK119" s="10"/>
      <c r="AIL119" s="10"/>
      <c r="AIM119" s="10"/>
      <c r="AIN119" s="10"/>
      <c r="AIO119" s="10"/>
      <c r="AIP119" s="10"/>
      <c r="AIQ119" s="10"/>
      <c r="AIR119" s="10"/>
      <c r="AIS119" s="10"/>
      <c r="AIT119" s="10"/>
      <c r="AIU119" s="10"/>
      <c r="AIV119" s="10"/>
      <c r="AIW119" s="10"/>
      <c r="AIX119" s="10"/>
      <c r="AIY119" s="10"/>
      <c r="AIZ119" s="10"/>
      <c r="AJA119" s="10"/>
      <c r="AJB119" s="10"/>
      <c r="AJC119" s="10"/>
      <c r="AJD119" s="10"/>
      <c r="AJE119" s="10"/>
      <c r="AJF119" s="10"/>
      <c r="AJG119" s="10"/>
      <c r="AJH119" s="10"/>
      <c r="AJI119" s="10"/>
      <c r="AJJ119" s="10"/>
      <c r="AJK119" s="10"/>
      <c r="AJL119" s="10"/>
      <c r="AJM119" s="10"/>
      <c r="AJN119" s="10"/>
      <c r="AJO119" s="10"/>
      <c r="AJP119" s="10"/>
      <c r="AJQ119" s="10"/>
      <c r="AJR119" s="10"/>
      <c r="AJS119" s="10"/>
      <c r="AJT119" s="10"/>
      <c r="AJU119" s="10"/>
      <c r="AJV119" s="10"/>
      <c r="AJW119" s="10"/>
      <c r="AJX119" s="10"/>
      <c r="AJY119" s="10"/>
      <c r="AJZ119" s="10"/>
      <c r="AKA119" s="10"/>
      <c r="AKB119" s="10"/>
      <c r="AKC119" s="10"/>
      <c r="AKD119" s="10"/>
      <c r="AKE119" s="10"/>
      <c r="AKF119" s="10"/>
      <c r="AKG119" s="10"/>
      <c r="AKH119" s="10"/>
      <c r="AKI119" s="10"/>
      <c r="AKJ119" s="10"/>
      <c r="AKK119" s="10"/>
      <c r="AKL119" s="10"/>
      <c r="AKM119" s="10"/>
      <c r="AKN119" s="10"/>
      <c r="AKO119" s="10"/>
      <c r="AKP119" s="10"/>
      <c r="AKQ119" s="10"/>
      <c r="AKR119" s="10"/>
      <c r="AKS119" s="10"/>
      <c r="AKT119" s="10"/>
      <c r="AKU119" s="10"/>
      <c r="AKV119" s="10"/>
      <c r="AKW119" s="10"/>
      <c r="AKX119" s="10"/>
      <c r="AKY119" s="10"/>
      <c r="AKZ119" s="10"/>
      <c r="ALA119" s="10"/>
      <c r="ALB119" s="10"/>
      <c r="ALC119" s="10"/>
      <c r="ALD119" s="10"/>
      <c r="ALE119" s="10"/>
      <c r="ALF119" s="10"/>
      <c r="ALG119" s="10"/>
      <c r="ALH119" s="10"/>
      <c r="ALI119" s="10"/>
      <c r="ALJ119" s="10"/>
      <c r="ALK119" s="10"/>
      <c r="ALL119" s="10"/>
      <c r="ALM119" s="10"/>
      <c r="ALN119" s="10"/>
      <c r="ALO119" s="10"/>
      <c r="ALP119" s="10"/>
      <c r="ALQ119" s="10"/>
      <c r="ALR119" s="10"/>
      <c r="ALS119" s="10"/>
      <c r="ALT119" s="10"/>
      <c r="ALU119" s="10"/>
      <c r="ALV119" s="10"/>
      <c r="ALW119" s="10"/>
      <c r="ALX119" s="10"/>
      <c r="ALY119" s="10"/>
      <c r="ALZ119" s="10"/>
      <c r="AMA119" s="10"/>
      <c r="AMB119" s="10"/>
      <c r="AMC119" s="10"/>
      <c r="AMD119" s="10"/>
      <c r="AME119" s="10"/>
      <c r="AMF119" s="10"/>
      <c r="AMG119" s="10"/>
      <c r="AMH119" s="10"/>
      <c r="AMI119" s="10"/>
      <c r="AMJ119" s="10"/>
      <c r="AMK119" s="10"/>
    </row>
    <row r="120" spans="1:1025" x14ac:dyDescent="0.15">
      <c r="A120" s="1">
        <v>651</v>
      </c>
      <c r="B120" s="1" t="s">
        <v>105</v>
      </c>
      <c r="C120" s="1" t="s">
        <v>16</v>
      </c>
      <c r="D120" s="1">
        <v>59211</v>
      </c>
      <c r="E120" s="1">
        <v>59216</v>
      </c>
      <c r="F120" s="1">
        <f t="shared" si="1"/>
        <v>1.2</v>
      </c>
      <c r="H120" s="1">
        <f>(D121-E120-1)*0.24</f>
        <v>161.04</v>
      </c>
      <c r="I120" s="1" t="s">
        <v>159</v>
      </c>
      <c r="J120" s="5" t="s">
        <v>109</v>
      </c>
    </row>
    <row r="121" spans="1:1025" x14ac:dyDescent="0.15">
      <c r="A121" s="1">
        <v>652</v>
      </c>
      <c r="B121" s="1" t="s">
        <v>104</v>
      </c>
      <c r="C121" s="1" t="s">
        <v>12</v>
      </c>
      <c r="D121" s="1">
        <v>59888</v>
      </c>
      <c r="E121" s="1">
        <v>59892</v>
      </c>
      <c r="F121" s="1">
        <f t="shared" si="1"/>
        <v>0.96</v>
      </c>
      <c r="G121" s="1">
        <f t="shared" si="2"/>
        <v>0.48</v>
      </c>
      <c r="I121" s="1" t="s">
        <v>160</v>
      </c>
      <c r="J121" s="5" t="s">
        <v>109</v>
      </c>
    </row>
    <row r="122" spans="1:1025" x14ac:dyDescent="0.15">
      <c r="A122" s="1">
        <v>653</v>
      </c>
      <c r="B122" s="1" t="s">
        <v>104</v>
      </c>
      <c r="C122" s="1" t="s">
        <v>16</v>
      </c>
      <c r="D122" s="1">
        <v>59893</v>
      </c>
      <c r="E122" s="1">
        <v>59897</v>
      </c>
      <c r="F122" s="1">
        <f t="shared" si="1"/>
        <v>0.96</v>
      </c>
      <c r="H122" s="1">
        <f>(D123-E122-1)*0.24</f>
        <v>590.88</v>
      </c>
      <c r="I122" s="1" t="s">
        <v>161</v>
      </c>
      <c r="J122" s="5" t="s">
        <v>109</v>
      </c>
    </row>
    <row r="123" spans="1:1025" x14ac:dyDescent="0.15">
      <c r="A123" s="1">
        <v>654</v>
      </c>
      <c r="B123" s="1" t="s">
        <v>38</v>
      </c>
      <c r="C123" s="1" t="s">
        <v>12</v>
      </c>
      <c r="D123" s="1">
        <v>62360</v>
      </c>
      <c r="E123" s="1">
        <v>62449</v>
      </c>
      <c r="F123" s="1">
        <f t="shared" si="1"/>
        <v>21.36</v>
      </c>
      <c r="G123" s="1">
        <f t="shared" si="2"/>
        <v>0.72</v>
      </c>
      <c r="I123" s="1" t="s">
        <v>162</v>
      </c>
      <c r="J123" s="5" t="s">
        <v>109</v>
      </c>
    </row>
    <row r="124" spans="1:1025" x14ac:dyDescent="0.15">
      <c r="A124" s="1">
        <v>655</v>
      </c>
      <c r="B124" s="1" t="s">
        <v>38</v>
      </c>
      <c r="C124" s="1" t="s">
        <v>16</v>
      </c>
      <c r="D124" s="1">
        <v>62451</v>
      </c>
      <c r="E124" s="1">
        <v>62504</v>
      </c>
      <c r="F124" s="1">
        <f t="shared" si="1"/>
        <v>12.719999999999999</v>
      </c>
      <c r="G124" s="21"/>
      <c r="H124" s="1">
        <f>(K69-E124)*0.24</f>
        <v>20.88</v>
      </c>
      <c r="I124" s="1" t="s">
        <v>163</v>
      </c>
      <c r="J124" s="5" t="s">
        <v>109</v>
      </c>
    </row>
    <row r="125" spans="1:1025" s="20" customFormat="1" x14ac:dyDescent="0.15">
      <c r="A125" s="19">
        <v>800</v>
      </c>
      <c r="B125" s="19" t="s">
        <v>80</v>
      </c>
      <c r="C125" s="19" t="s">
        <v>12</v>
      </c>
      <c r="D125" s="19">
        <v>5509</v>
      </c>
      <c r="E125" s="19">
        <v>5518</v>
      </c>
      <c r="F125" s="19">
        <f t="shared" si="1"/>
        <v>2.16</v>
      </c>
      <c r="G125" s="1">
        <f t="shared" si="2"/>
        <v>41.04</v>
      </c>
      <c r="H125" s="19"/>
      <c r="I125" s="19" t="s">
        <v>173</v>
      </c>
      <c r="J125" s="19" t="s">
        <v>186</v>
      </c>
      <c r="K125" s="19">
        <v>41694</v>
      </c>
      <c r="L125" s="19" t="s">
        <v>110</v>
      </c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19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  <c r="FE125" s="19"/>
      <c r="FF125" s="19"/>
      <c r="FG125" s="19"/>
      <c r="FH125" s="19"/>
      <c r="FI125" s="19"/>
      <c r="FJ125" s="19"/>
      <c r="FK125" s="19"/>
      <c r="FL125" s="19"/>
      <c r="FM125" s="19"/>
      <c r="FN125" s="19"/>
      <c r="FO125" s="19"/>
      <c r="FP125" s="19"/>
      <c r="FQ125" s="19"/>
      <c r="FR125" s="19"/>
      <c r="FS125" s="19"/>
      <c r="FT125" s="19"/>
      <c r="FU125" s="19"/>
      <c r="FV125" s="19"/>
      <c r="FW125" s="19"/>
      <c r="FX125" s="19"/>
      <c r="FY125" s="19"/>
      <c r="FZ125" s="19"/>
      <c r="GA125" s="19"/>
      <c r="GB125" s="19"/>
      <c r="GC125" s="19"/>
      <c r="GD125" s="19"/>
      <c r="GE125" s="19"/>
      <c r="GF125" s="19"/>
      <c r="GG125" s="19"/>
      <c r="GH125" s="19"/>
      <c r="GI125" s="19"/>
      <c r="GJ125" s="19"/>
      <c r="GK125" s="19"/>
      <c r="GL125" s="19"/>
      <c r="GM125" s="19"/>
      <c r="GN125" s="19"/>
      <c r="GO125" s="19"/>
      <c r="GP125" s="19"/>
      <c r="GQ125" s="19"/>
      <c r="GR125" s="19"/>
      <c r="GS125" s="19"/>
      <c r="GT125" s="19"/>
      <c r="GU125" s="19"/>
      <c r="GV125" s="19"/>
      <c r="GW125" s="19"/>
      <c r="GX125" s="19"/>
      <c r="GY125" s="19"/>
      <c r="GZ125" s="19"/>
      <c r="HA125" s="19"/>
      <c r="HB125" s="19"/>
      <c r="HC125" s="19"/>
      <c r="HD125" s="19"/>
      <c r="HE125" s="19"/>
      <c r="HF125" s="19"/>
      <c r="HG125" s="19"/>
      <c r="HH125" s="19"/>
      <c r="HI125" s="19"/>
      <c r="HJ125" s="19"/>
      <c r="HK125" s="19"/>
      <c r="HL125" s="19"/>
      <c r="HM125" s="19"/>
      <c r="HN125" s="19"/>
      <c r="HO125" s="19"/>
      <c r="HP125" s="19"/>
      <c r="HQ125" s="19"/>
      <c r="HR125" s="19"/>
      <c r="HS125" s="19"/>
      <c r="HT125" s="19"/>
      <c r="HU125" s="19"/>
      <c r="HV125" s="19"/>
      <c r="HW125" s="19"/>
      <c r="HX125" s="19"/>
      <c r="HY125" s="19"/>
      <c r="HZ125" s="19"/>
      <c r="IA125" s="19"/>
      <c r="IB125" s="19"/>
      <c r="IC125" s="19"/>
      <c r="ID125" s="19"/>
      <c r="IE125" s="19"/>
      <c r="IF125" s="19"/>
      <c r="IG125" s="19"/>
      <c r="IH125" s="19"/>
      <c r="II125" s="19"/>
      <c r="IJ125" s="19"/>
      <c r="IK125" s="19"/>
      <c r="IL125" s="19"/>
      <c r="IM125" s="19"/>
      <c r="IN125" s="19"/>
      <c r="IO125" s="19"/>
      <c r="IP125" s="19"/>
      <c r="IQ125" s="19"/>
      <c r="IR125" s="19"/>
      <c r="IS125" s="19"/>
      <c r="IT125" s="19"/>
      <c r="IU125" s="19"/>
      <c r="IV125" s="19"/>
      <c r="IW125" s="19"/>
      <c r="IX125" s="19"/>
      <c r="IY125" s="19"/>
      <c r="IZ125" s="19"/>
      <c r="JA125" s="19"/>
      <c r="JB125" s="19"/>
      <c r="JC125" s="19"/>
      <c r="JD125" s="19"/>
      <c r="JE125" s="19"/>
      <c r="JF125" s="19"/>
      <c r="JG125" s="19"/>
      <c r="JH125" s="19"/>
      <c r="JI125" s="19"/>
      <c r="JJ125" s="19"/>
      <c r="JK125" s="19"/>
      <c r="JL125" s="19"/>
      <c r="JM125" s="19"/>
      <c r="JN125" s="19"/>
      <c r="JO125" s="19"/>
      <c r="JP125" s="19"/>
      <c r="JQ125" s="19"/>
      <c r="JR125" s="19"/>
      <c r="JS125" s="19"/>
      <c r="JT125" s="19"/>
      <c r="JU125" s="19"/>
      <c r="JV125" s="19"/>
      <c r="JW125" s="19"/>
      <c r="JX125" s="19"/>
      <c r="JY125" s="19"/>
      <c r="JZ125" s="19"/>
      <c r="KA125" s="19"/>
      <c r="KB125" s="19"/>
      <c r="KC125" s="19"/>
      <c r="KD125" s="19"/>
      <c r="KE125" s="19"/>
      <c r="KF125" s="19"/>
      <c r="KG125" s="19"/>
      <c r="KH125" s="19"/>
      <c r="KI125" s="19"/>
      <c r="KJ125" s="19"/>
      <c r="KK125" s="19"/>
      <c r="KL125" s="19"/>
      <c r="KM125" s="19"/>
      <c r="KN125" s="19"/>
      <c r="KO125" s="19"/>
      <c r="KP125" s="19"/>
      <c r="KQ125" s="19"/>
      <c r="KR125" s="19"/>
      <c r="KS125" s="19"/>
      <c r="KT125" s="19"/>
      <c r="KU125" s="19"/>
      <c r="KV125" s="19"/>
      <c r="KW125" s="19"/>
      <c r="KX125" s="19"/>
      <c r="KY125" s="19"/>
      <c r="KZ125" s="19"/>
      <c r="LA125" s="19"/>
      <c r="LB125" s="19"/>
      <c r="LC125" s="19"/>
      <c r="LD125" s="19"/>
      <c r="LE125" s="19"/>
      <c r="LF125" s="19"/>
      <c r="LG125" s="19"/>
      <c r="LH125" s="19"/>
      <c r="LI125" s="19"/>
      <c r="LJ125" s="19"/>
      <c r="LK125" s="19"/>
      <c r="LL125" s="19"/>
      <c r="LM125" s="19"/>
      <c r="LN125" s="19"/>
      <c r="LO125" s="19"/>
      <c r="LP125" s="19"/>
      <c r="LQ125" s="19"/>
      <c r="LR125" s="19"/>
      <c r="LS125" s="19"/>
      <c r="LT125" s="19"/>
      <c r="LU125" s="19"/>
      <c r="LV125" s="19"/>
      <c r="LW125" s="19"/>
      <c r="LX125" s="19"/>
      <c r="LY125" s="19"/>
      <c r="LZ125" s="19"/>
      <c r="MA125" s="19"/>
      <c r="MB125" s="19"/>
      <c r="MC125" s="19"/>
      <c r="MD125" s="19"/>
      <c r="ME125" s="19"/>
      <c r="MF125" s="19"/>
      <c r="MG125" s="19"/>
      <c r="MH125" s="19"/>
      <c r="MI125" s="19"/>
      <c r="MJ125" s="19"/>
      <c r="MK125" s="19"/>
      <c r="ML125" s="19"/>
      <c r="MM125" s="19"/>
      <c r="MN125" s="19"/>
      <c r="MO125" s="19"/>
      <c r="MP125" s="19"/>
      <c r="MQ125" s="19"/>
      <c r="MR125" s="19"/>
      <c r="MS125" s="19"/>
      <c r="MT125" s="19"/>
      <c r="MU125" s="19"/>
      <c r="MV125" s="19"/>
      <c r="MW125" s="19"/>
      <c r="MX125" s="19"/>
      <c r="MY125" s="19"/>
      <c r="MZ125" s="19"/>
      <c r="NA125" s="19"/>
      <c r="NB125" s="19"/>
      <c r="NC125" s="19"/>
      <c r="ND125" s="19"/>
      <c r="NE125" s="19"/>
      <c r="NF125" s="19"/>
      <c r="NG125" s="19"/>
      <c r="NH125" s="19"/>
      <c r="NI125" s="19"/>
      <c r="NJ125" s="19"/>
      <c r="NK125" s="19"/>
      <c r="NL125" s="19"/>
      <c r="NM125" s="19"/>
      <c r="NN125" s="19"/>
      <c r="NO125" s="19"/>
      <c r="NP125" s="19"/>
      <c r="NQ125" s="19"/>
      <c r="NR125" s="19"/>
      <c r="NS125" s="19"/>
      <c r="NT125" s="19"/>
      <c r="NU125" s="19"/>
      <c r="NV125" s="19"/>
      <c r="NW125" s="19"/>
      <c r="NX125" s="19"/>
      <c r="NY125" s="19"/>
      <c r="NZ125" s="19"/>
      <c r="OA125" s="19"/>
      <c r="OB125" s="19"/>
      <c r="OC125" s="19"/>
      <c r="OD125" s="19"/>
      <c r="OE125" s="19"/>
      <c r="OF125" s="19"/>
      <c r="OG125" s="19"/>
      <c r="OH125" s="19"/>
      <c r="OI125" s="19"/>
      <c r="OJ125" s="19"/>
      <c r="OK125" s="19"/>
      <c r="OL125" s="19"/>
      <c r="OM125" s="19"/>
      <c r="ON125" s="19"/>
      <c r="OO125" s="19"/>
      <c r="OP125" s="19"/>
      <c r="OQ125" s="19"/>
      <c r="OR125" s="19"/>
      <c r="OS125" s="19"/>
      <c r="OT125" s="19"/>
      <c r="OU125" s="19"/>
      <c r="OV125" s="19"/>
      <c r="OW125" s="19"/>
      <c r="OX125" s="19"/>
      <c r="OY125" s="19"/>
      <c r="OZ125" s="19"/>
      <c r="PA125" s="19"/>
      <c r="PB125" s="19"/>
      <c r="PC125" s="19"/>
      <c r="PD125" s="19"/>
      <c r="PE125" s="19"/>
      <c r="PF125" s="19"/>
      <c r="PG125" s="19"/>
      <c r="PH125" s="19"/>
      <c r="PI125" s="19"/>
      <c r="PJ125" s="19"/>
      <c r="PK125" s="19"/>
      <c r="PL125" s="19"/>
      <c r="PM125" s="19"/>
      <c r="PN125" s="19"/>
      <c r="PO125" s="19"/>
      <c r="PP125" s="19"/>
      <c r="PQ125" s="19"/>
      <c r="PR125" s="19"/>
      <c r="PS125" s="19"/>
      <c r="PT125" s="19"/>
      <c r="PU125" s="19"/>
      <c r="PV125" s="19"/>
      <c r="PW125" s="19"/>
      <c r="PX125" s="19"/>
      <c r="PY125" s="19"/>
      <c r="PZ125" s="19"/>
      <c r="QA125" s="19"/>
      <c r="QB125" s="19"/>
      <c r="QC125" s="19"/>
      <c r="QD125" s="19"/>
      <c r="QE125" s="19"/>
      <c r="QF125" s="19"/>
      <c r="QG125" s="19"/>
      <c r="QH125" s="19"/>
      <c r="QI125" s="19"/>
      <c r="QJ125" s="19"/>
      <c r="QK125" s="19"/>
      <c r="QL125" s="19"/>
      <c r="QM125" s="19"/>
      <c r="QN125" s="19"/>
      <c r="QO125" s="19"/>
      <c r="QP125" s="19"/>
      <c r="QQ125" s="19"/>
      <c r="QR125" s="19"/>
      <c r="QS125" s="19"/>
      <c r="QT125" s="19"/>
      <c r="QU125" s="19"/>
      <c r="QV125" s="19"/>
      <c r="QW125" s="19"/>
      <c r="QX125" s="19"/>
      <c r="QY125" s="19"/>
      <c r="QZ125" s="19"/>
      <c r="RA125" s="19"/>
      <c r="RB125" s="19"/>
      <c r="RC125" s="19"/>
      <c r="RD125" s="19"/>
      <c r="RE125" s="19"/>
      <c r="RF125" s="19"/>
      <c r="RG125" s="19"/>
      <c r="RH125" s="19"/>
      <c r="RI125" s="19"/>
      <c r="RJ125" s="19"/>
      <c r="RK125" s="19"/>
      <c r="RL125" s="19"/>
      <c r="RM125" s="19"/>
      <c r="RN125" s="19"/>
      <c r="RO125" s="19"/>
      <c r="RP125" s="19"/>
      <c r="RQ125" s="19"/>
      <c r="RR125" s="19"/>
      <c r="RS125" s="19"/>
      <c r="RT125" s="19"/>
      <c r="RU125" s="19"/>
      <c r="RV125" s="19"/>
      <c r="RW125" s="19"/>
      <c r="RX125" s="19"/>
      <c r="RY125" s="19"/>
      <c r="RZ125" s="19"/>
      <c r="SA125" s="19"/>
      <c r="SB125" s="19"/>
      <c r="SC125" s="19"/>
      <c r="SD125" s="19"/>
      <c r="SE125" s="19"/>
      <c r="SF125" s="19"/>
      <c r="SG125" s="19"/>
      <c r="SH125" s="19"/>
      <c r="SI125" s="19"/>
      <c r="SJ125" s="19"/>
      <c r="SK125" s="19"/>
      <c r="SL125" s="19"/>
      <c r="SM125" s="19"/>
      <c r="SN125" s="19"/>
      <c r="SO125" s="19"/>
      <c r="SP125" s="19"/>
      <c r="SQ125" s="19"/>
      <c r="SR125" s="19"/>
      <c r="SS125" s="19"/>
      <c r="ST125" s="19"/>
      <c r="SU125" s="19"/>
      <c r="SV125" s="19"/>
      <c r="SW125" s="19"/>
      <c r="SX125" s="19"/>
      <c r="SY125" s="19"/>
      <c r="SZ125" s="19"/>
      <c r="TA125" s="19"/>
      <c r="TB125" s="19"/>
      <c r="TC125" s="19"/>
      <c r="TD125" s="19"/>
      <c r="TE125" s="19"/>
      <c r="TF125" s="19"/>
      <c r="TG125" s="19"/>
      <c r="TH125" s="19"/>
      <c r="TI125" s="19"/>
      <c r="TJ125" s="19"/>
      <c r="TK125" s="19"/>
      <c r="TL125" s="19"/>
      <c r="TM125" s="19"/>
      <c r="TN125" s="19"/>
      <c r="TO125" s="19"/>
      <c r="TP125" s="19"/>
      <c r="TQ125" s="19"/>
      <c r="TR125" s="19"/>
      <c r="TS125" s="19"/>
      <c r="TT125" s="19"/>
      <c r="TU125" s="19"/>
      <c r="TV125" s="19"/>
      <c r="TW125" s="19"/>
      <c r="TX125" s="19"/>
      <c r="TY125" s="19"/>
      <c r="TZ125" s="19"/>
      <c r="UA125" s="19"/>
      <c r="UB125" s="19"/>
      <c r="UC125" s="19"/>
      <c r="UD125" s="19"/>
      <c r="UE125" s="19"/>
      <c r="UF125" s="19"/>
      <c r="UG125" s="19"/>
      <c r="UH125" s="19"/>
      <c r="UI125" s="19"/>
      <c r="UJ125" s="19"/>
      <c r="UK125" s="19"/>
      <c r="UL125" s="19"/>
      <c r="UM125" s="19"/>
      <c r="UN125" s="19"/>
      <c r="UO125" s="19"/>
      <c r="UP125" s="19"/>
      <c r="UQ125" s="19"/>
      <c r="UR125" s="19"/>
      <c r="US125" s="19"/>
      <c r="UT125" s="19"/>
      <c r="UU125" s="19"/>
      <c r="UV125" s="19"/>
      <c r="UW125" s="19"/>
      <c r="UX125" s="19"/>
      <c r="UY125" s="19"/>
      <c r="UZ125" s="19"/>
      <c r="VA125" s="19"/>
      <c r="VB125" s="19"/>
      <c r="VC125" s="19"/>
      <c r="VD125" s="19"/>
      <c r="VE125" s="19"/>
      <c r="VF125" s="19"/>
      <c r="VG125" s="19"/>
      <c r="VH125" s="19"/>
      <c r="VI125" s="19"/>
      <c r="VJ125" s="19"/>
      <c r="VK125" s="19"/>
      <c r="VL125" s="19"/>
      <c r="VM125" s="19"/>
      <c r="VN125" s="19"/>
      <c r="VO125" s="19"/>
      <c r="VP125" s="19"/>
      <c r="VQ125" s="19"/>
      <c r="VR125" s="19"/>
      <c r="VS125" s="19"/>
      <c r="VT125" s="19"/>
      <c r="VU125" s="19"/>
      <c r="VV125" s="19"/>
      <c r="VW125" s="19"/>
      <c r="VX125" s="19"/>
      <c r="VY125" s="19"/>
      <c r="VZ125" s="19"/>
      <c r="WA125" s="19"/>
      <c r="WB125" s="19"/>
      <c r="WC125" s="19"/>
      <c r="WD125" s="19"/>
      <c r="WE125" s="19"/>
      <c r="WF125" s="19"/>
      <c r="WG125" s="19"/>
      <c r="WH125" s="19"/>
      <c r="WI125" s="19"/>
      <c r="WJ125" s="19"/>
      <c r="WK125" s="19"/>
      <c r="WL125" s="19"/>
      <c r="WM125" s="19"/>
      <c r="WN125" s="19"/>
      <c r="WO125" s="19"/>
      <c r="WP125" s="19"/>
      <c r="WQ125" s="19"/>
      <c r="WR125" s="19"/>
      <c r="WS125" s="19"/>
      <c r="WT125" s="19"/>
      <c r="WU125" s="19"/>
      <c r="WV125" s="19"/>
      <c r="WW125" s="19"/>
      <c r="WX125" s="19"/>
      <c r="WY125" s="19"/>
      <c r="WZ125" s="19"/>
      <c r="XA125" s="19"/>
      <c r="XB125" s="19"/>
      <c r="XC125" s="19"/>
      <c r="XD125" s="19"/>
      <c r="XE125" s="19"/>
      <c r="XF125" s="19"/>
      <c r="XG125" s="19"/>
      <c r="XH125" s="19"/>
      <c r="XI125" s="19"/>
      <c r="XJ125" s="19"/>
      <c r="XK125" s="19"/>
      <c r="XL125" s="19"/>
      <c r="XM125" s="19"/>
      <c r="XN125" s="19"/>
      <c r="XO125" s="19"/>
      <c r="XP125" s="19"/>
      <c r="XQ125" s="19"/>
      <c r="XR125" s="19"/>
      <c r="XS125" s="19"/>
      <c r="XT125" s="19"/>
      <c r="XU125" s="19"/>
      <c r="XV125" s="19"/>
      <c r="XW125" s="19"/>
      <c r="XX125" s="19"/>
      <c r="XY125" s="19"/>
      <c r="XZ125" s="19"/>
      <c r="YA125" s="19"/>
      <c r="YB125" s="19"/>
      <c r="YC125" s="19"/>
      <c r="YD125" s="19"/>
      <c r="YE125" s="19"/>
      <c r="YF125" s="19"/>
      <c r="YG125" s="19"/>
      <c r="YH125" s="19"/>
      <c r="YI125" s="19"/>
      <c r="YJ125" s="19"/>
      <c r="YK125" s="19"/>
      <c r="YL125" s="19"/>
      <c r="YM125" s="19"/>
      <c r="YN125" s="19"/>
      <c r="YO125" s="19"/>
      <c r="YP125" s="19"/>
      <c r="YQ125" s="19"/>
      <c r="YR125" s="19"/>
      <c r="YS125" s="19"/>
      <c r="YT125" s="19"/>
      <c r="YU125" s="19"/>
      <c r="YV125" s="19"/>
      <c r="YW125" s="19"/>
      <c r="YX125" s="19"/>
      <c r="YY125" s="19"/>
      <c r="YZ125" s="19"/>
      <c r="ZA125" s="19"/>
      <c r="ZB125" s="19"/>
      <c r="ZC125" s="19"/>
      <c r="ZD125" s="19"/>
      <c r="ZE125" s="19"/>
      <c r="ZF125" s="19"/>
      <c r="ZG125" s="19"/>
      <c r="ZH125" s="19"/>
      <c r="ZI125" s="19"/>
      <c r="ZJ125" s="19"/>
      <c r="ZK125" s="19"/>
      <c r="ZL125" s="19"/>
      <c r="ZM125" s="19"/>
      <c r="ZN125" s="19"/>
      <c r="ZO125" s="19"/>
      <c r="ZP125" s="19"/>
      <c r="ZQ125" s="19"/>
      <c r="ZR125" s="19"/>
      <c r="ZS125" s="19"/>
      <c r="ZT125" s="19"/>
      <c r="ZU125" s="19"/>
      <c r="ZV125" s="19"/>
      <c r="ZW125" s="19"/>
      <c r="ZX125" s="19"/>
      <c r="ZY125" s="19"/>
      <c r="ZZ125" s="19"/>
      <c r="AAA125" s="19"/>
      <c r="AAB125" s="19"/>
      <c r="AAC125" s="19"/>
      <c r="AAD125" s="19"/>
      <c r="AAE125" s="19"/>
      <c r="AAF125" s="19"/>
      <c r="AAG125" s="19"/>
      <c r="AAH125" s="19"/>
      <c r="AAI125" s="19"/>
      <c r="AAJ125" s="19"/>
      <c r="AAK125" s="19"/>
      <c r="AAL125" s="19"/>
      <c r="AAM125" s="19"/>
      <c r="AAN125" s="19"/>
      <c r="AAO125" s="19"/>
      <c r="AAP125" s="19"/>
      <c r="AAQ125" s="19"/>
      <c r="AAR125" s="19"/>
      <c r="AAS125" s="19"/>
      <c r="AAT125" s="19"/>
      <c r="AAU125" s="19"/>
      <c r="AAV125" s="19"/>
      <c r="AAW125" s="19"/>
      <c r="AAX125" s="19"/>
      <c r="AAY125" s="19"/>
      <c r="AAZ125" s="19"/>
      <c r="ABA125" s="19"/>
      <c r="ABB125" s="19"/>
      <c r="ABC125" s="19"/>
      <c r="ABD125" s="19"/>
      <c r="ABE125" s="19"/>
      <c r="ABF125" s="19"/>
      <c r="ABG125" s="19"/>
      <c r="ABH125" s="19"/>
      <c r="ABI125" s="19"/>
      <c r="ABJ125" s="19"/>
      <c r="ABK125" s="19"/>
      <c r="ABL125" s="19"/>
      <c r="ABM125" s="19"/>
      <c r="ABN125" s="19"/>
      <c r="ABO125" s="19"/>
      <c r="ABP125" s="19"/>
      <c r="ABQ125" s="19"/>
      <c r="ABR125" s="19"/>
      <c r="ABS125" s="19"/>
      <c r="ABT125" s="19"/>
      <c r="ABU125" s="19"/>
      <c r="ABV125" s="19"/>
      <c r="ABW125" s="19"/>
      <c r="ABX125" s="19"/>
      <c r="ABY125" s="19"/>
      <c r="ABZ125" s="19"/>
      <c r="ACA125" s="19"/>
      <c r="ACB125" s="19"/>
      <c r="ACC125" s="19"/>
      <c r="ACD125" s="19"/>
      <c r="ACE125" s="19"/>
      <c r="ACF125" s="19"/>
      <c r="ACG125" s="19"/>
      <c r="ACH125" s="19"/>
      <c r="ACI125" s="19"/>
      <c r="ACJ125" s="19"/>
      <c r="ACK125" s="19"/>
      <c r="ACL125" s="19"/>
      <c r="ACM125" s="19"/>
      <c r="ACN125" s="19"/>
      <c r="ACO125" s="19"/>
      <c r="ACP125" s="19"/>
      <c r="ACQ125" s="19"/>
      <c r="ACR125" s="19"/>
      <c r="ACS125" s="19"/>
      <c r="ACT125" s="19"/>
      <c r="ACU125" s="19"/>
      <c r="ACV125" s="19"/>
      <c r="ACW125" s="19"/>
      <c r="ACX125" s="19"/>
      <c r="ACY125" s="19"/>
      <c r="ACZ125" s="19"/>
      <c r="ADA125" s="19"/>
      <c r="ADB125" s="19"/>
      <c r="ADC125" s="19"/>
      <c r="ADD125" s="19"/>
      <c r="ADE125" s="19"/>
      <c r="ADF125" s="19"/>
      <c r="ADG125" s="19"/>
      <c r="ADH125" s="19"/>
      <c r="ADI125" s="19"/>
      <c r="ADJ125" s="19"/>
      <c r="ADK125" s="19"/>
      <c r="ADL125" s="19"/>
      <c r="ADM125" s="19"/>
      <c r="ADN125" s="19"/>
      <c r="ADO125" s="19"/>
      <c r="ADP125" s="19"/>
      <c r="ADQ125" s="19"/>
      <c r="ADR125" s="19"/>
      <c r="ADS125" s="19"/>
      <c r="ADT125" s="19"/>
      <c r="ADU125" s="19"/>
      <c r="ADV125" s="19"/>
      <c r="ADW125" s="19"/>
      <c r="ADX125" s="19"/>
      <c r="ADY125" s="19"/>
      <c r="ADZ125" s="19"/>
      <c r="AEA125" s="19"/>
      <c r="AEB125" s="19"/>
      <c r="AEC125" s="19"/>
      <c r="AED125" s="19"/>
      <c r="AEE125" s="19"/>
      <c r="AEF125" s="19"/>
      <c r="AEG125" s="19"/>
      <c r="AEH125" s="19"/>
      <c r="AEI125" s="19"/>
      <c r="AEJ125" s="19"/>
      <c r="AEK125" s="19"/>
      <c r="AEL125" s="19"/>
      <c r="AEM125" s="19"/>
      <c r="AEN125" s="19"/>
      <c r="AEO125" s="19"/>
      <c r="AEP125" s="19"/>
      <c r="AEQ125" s="19"/>
      <c r="AER125" s="19"/>
      <c r="AES125" s="19"/>
      <c r="AET125" s="19"/>
      <c r="AEU125" s="19"/>
      <c r="AEV125" s="19"/>
      <c r="AEW125" s="19"/>
      <c r="AEX125" s="19"/>
      <c r="AEY125" s="19"/>
      <c r="AEZ125" s="19"/>
      <c r="AFA125" s="19"/>
      <c r="AFB125" s="19"/>
      <c r="AFC125" s="19"/>
      <c r="AFD125" s="19"/>
      <c r="AFE125" s="19"/>
      <c r="AFF125" s="19"/>
      <c r="AFG125" s="19"/>
      <c r="AFH125" s="19"/>
      <c r="AFI125" s="19"/>
      <c r="AFJ125" s="19"/>
      <c r="AFK125" s="19"/>
      <c r="AFL125" s="19"/>
      <c r="AFM125" s="19"/>
      <c r="AFN125" s="19"/>
      <c r="AFO125" s="19"/>
      <c r="AFP125" s="19"/>
      <c r="AFQ125" s="19"/>
      <c r="AFR125" s="19"/>
      <c r="AFS125" s="19"/>
      <c r="AFT125" s="19"/>
      <c r="AFU125" s="19"/>
      <c r="AFV125" s="19"/>
      <c r="AFW125" s="19"/>
      <c r="AFX125" s="19"/>
      <c r="AFY125" s="19"/>
      <c r="AFZ125" s="19"/>
      <c r="AGA125" s="19"/>
      <c r="AGB125" s="19"/>
      <c r="AGC125" s="19"/>
      <c r="AGD125" s="19"/>
      <c r="AGE125" s="19"/>
      <c r="AGF125" s="19"/>
      <c r="AGG125" s="19"/>
      <c r="AGH125" s="19"/>
      <c r="AGI125" s="19"/>
      <c r="AGJ125" s="19"/>
      <c r="AGK125" s="19"/>
      <c r="AGL125" s="19"/>
      <c r="AGM125" s="19"/>
      <c r="AGN125" s="19"/>
      <c r="AGO125" s="19"/>
      <c r="AGP125" s="19"/>
      <c r="AGQ125" s="19"/>
      <c r="AGR125" s="19"/>
      <c r="AGS125" s="19"/>
      <c r="AGT125" s="19"/>
      <c r="AGU125" s="19"/>
      <c r="AGV125" s="19"/>
      <c r="AGW125" s="19"/>
      <c r="AGX125" s="19"/>
      <c r="AGY125" s="19"/>
      <c r="AGZ125" s="19"/>
      <c r="AHA125" s="19"/>
      <c r="AHB125" s="19"/>
      <c r="AHC125" s="19"/>
      <c r="AHD125" s="19"/>
      <c r="AHE125" s="19"/>
      <c r="AHF125" s="19"/>
      <c r="AHG125" s="19"/>
      <c r="AHH125" s="19"/>
      <c r="AHI125" s="19"/>
      <c r="AHJ125" s="19"/>
      <c r="AHK125" s="19"/>
      <c r="AHL125" s="19"/>
      <c r="AHM125" s="19"/>
      <c r="AHN125" s="19"/>
      <c r="AHO125" s="19"/>
      <c r="AHP125" s="19"/>
      <c r="AHQ125" s="19"/>
      <c r="AHR125" s="19"/>
      <c r="AHS125" s="19"/>
      <c r="AHT125" s="19"/>
      <c r="AHU125" s="19"/>
      <c r="AHV125" s="19"/>
      <c r="AHW125" s="19"/>
      <c r="AHX125" s="19"/>
      <c r="AHY125" s="19"/>
      <c r="AHZ125" s="19"/>
      <c r="AIA125" s="19"/>
      <c r="AIB125" s="19"/>
      <c r="AIC125" s="19"/>
      <c r="AID125" s="19"/>
      <c r="AIE125" s="19"/>
      <c r="AIF125" s="19"/>
      <c r="AIG125" s="19"/>
      <c r="AIH125" s="19"/>
      <c r="AII125" s="19"/>
      <c r="AIJ125" s="19"/>
      <c r="AIK125" s="19"/>
      <c r="AIL125" s="19"/>
      <c r="AIM125" s="19"/>
      <c r="AIN125" s="19"/>
      <c r="AIO125" s="19"/>
      <c r="AIP125" s="19"/>
      <c r="AIQ125" s="19"/>
      <c r="AIR125" s="19"/>
      <c r="AIS125" s="19"/>
      <c r="AIT125" s="19"/>
      <c r="AIU125" s="19"/>
      <c r="AIV125" s="19"/>
      <c r="AIW125" s="19"/>
      <c r="AIX125" s="19"/>
      <c r="AIY125" s="19"/>
      <c r="AIZ125" s="19"/>
      <c r="AJA125" s="19"/>
      <c r="AJB125" s="19"/>
      <c r="AJC125" s="19"/>
      <c r="AJD125" s="19"/>
      <c r="AJE125" s="19"/>
      <c r="AJF125" s="19"/>
      <c r="AJG125" s="19"/>
      <c r="AJH125" s="19"/>
      <c r="AJI125" s="19"/>
      <c r="AJJ125" s="19"/>
      <c r="AJK125" s="19"/>
      <c r="AJL125" s="19"/>
      <c r="AJM125" s="19"/>
      <c r="AJN125" s="19"/>
      <c r="AJO125" s="19"/>
      <c r="AJP125" s="19"/>
      <c r="AJQ125" s="19"/>
      <c r="AJR125" s="19"/>
      <c r="AJS125" s="19"/>
      <c r="AJT125" s="19"/>
      <c r="AJU125" s="19"/>
      <c r="AJV125" s="19"/>
      <c r="AJW125" s="19"/>
      <c r="AJX125" s="19"/>
      <c r="AJY125" s="19"/>
      <c r="AJZ125" s="19"/>
      <c r="AKA125" s="19"/>
      <c r="AKB125" s="19"/>
      <c r="AKC125" s="19"/>
      <c r="AKD125" s="19"/>
      <c r="AKE125" s="19"/>
      <c r="AKF125" s="19"/>
      <c r="AKG125" s="19"/>
      <c r="AKH125" s="19"/>
      <c r="AKI125" s="19"/>
      <c r="AKJ125" s="19"/>
      <c r="AKK125" s="19"/>
      <c r="AKL125" s="19"/>
      <c r="AKM125" s="19"/>
      <c r="AKN125" s="19"/>
      <c r="AKO125" s="19"/>
      <c r="AKP125" s="19"/>
      <c r="AKQ125" s="19"/>
      <c r="AKR125" s="19"/>
      <c r="AKS125" s="19"/>
      <c r="AKT125" s="19"/>
      <c r="AKU125" s="19"/>
      <c r="AKV125" s="19"/>
      <c r="AKW125" s="19"/>
      <c r="AKX125" s="19"/>
      <c r="AKY125" s="19"/>
      <c r="AKZ125" s="19"/>
      <c r="ALA125" s="19"/>
      <c r="ALB125" s="19"/>
      <c r="ALC125" s="19"/>
      <c r="ALD125" s="19"/>
      <c r="ALE125" s="19"/>
      <c r="ALF125" s="19"/>
      <c r="ALG125" s="19"/>
      <c r="ALH125" s="19"/>
      <c r="ALI125" s="19"/>
      <c r="ALJ125" s="19"/>
      <c r="ALK125" s="19"/>
      <c r="ALL125" s="19"/>
      <c r="ALM125" s="19"/>
      <c r="ALN125" s="19"/>
      <c r="ALO125" s="19"/>
      <c r="ALP125" s="19"/>
      <c r="ALQ125" s="19"/>
      <c r="ALR125" s="19"/>
      <c r="ALS125" s="19"/>
      <c r="ALT125" s="19"/>
      <c r="ALU125" s="19"/>
      <c r="ALV125" s="19"/>
      <c r="ALW125" s="19"/>
      <c r="ALX125" s="19"/>
      <c r="ALY125" s="19"/>
      <c r="ALZ125" s="19"/>
      <c r="AMA125" s="19"/>
      <c r="AMB125" s="19"/>
      <c r="AMC125" s="19"/>
      <c r="AMD125" s="19"/>
      <c r="AME125" s="19"/>
      <c r="AMF125" s="19"/>
      <c r="AMG125" s="19"/>
      <c r="AMH125" s="19"/>
      <c r="AMI125" s="19"/>
      <c r="AMJ125" s="19"/>
      <c r="AMK125" s="19"/>
    </row>
    <row r="126" spans="1:1025" x14ac:dyDescent="0.15">
      <c r="A126" s="1">
        <v>801</v>
      </c>
      <c r="B126" s="1" t="s">
        <v>80</v>
      </c>
      <c r="C126" s="1" t="s">
        <v>16</v>
      </c>
      <c r="D126" s="1">
        <v>5688</v>
      </c>
      <c r="E126" s="1">
        <v>5699</v>
      </c>
      <c r="F126" s="1">
        <f t="shared" si="1"/>
        <v>2.6399999999999997</v>
      </c>
      <c r="H126" s="1">
        <f>(D127-E126-1)*0.24</f>
        <v>759.36</v>
      </c>
      <c r="I126" s="1" t="s">
        <v>174</v>
      </c>
      <c r="J126" s="5" t="s">
        <v>186</v>
      </c>
      <c r="K126" s="1">
        <f>K125*0.24/1000</f>
        <v>10.00656</v>
      </c>
      <c r="L126" s="1" t="s">
        <v>185</v>
      </c>
    </row>
    <row r="127" spans="1:1025" x14ac:dyDescent="0.15">
      <c r="A127" s="1">
        <v>802</v>
      </c>
      <c r="B127" s="1" t="s">
        <v>71</v>
      </c>
      <c r="C127" s="1" t="s">
        <v>12</v>
      </c>
      <c r="D127" s="1">
        <v>8864</v>
      </c>
      <c r="E127" s="1">
        <v>9007</v>
      </c>
      <c r="F127" s="1">
        <f t="shared" si="1"/>
        <v>34.32</v>
      </c>
      <c r="G127" s="1">
        <f t="shared" si="2"/>
        <v>24.24</v>
      </c>
      <c r="I127" s="1" t="s">
        <v>175</v>
      </c>
      <c r="J127" s="5" t="s">
        <v>186</v>
      </c>
    </row>
    <row r="128" spans="1:1025" x14ac:dyDescent="0.15">
      <c r="A128" s="1">
        <v>803</v>
      </c>
      <c r="B128" s="1" t="s">
        <v>71</v>
      </c>
      <c r="C128" s="1" t="s">
        <v>16</v>
      </c>
      <c r="D128" s="1">
        <v>9107</v>
      </c>
      <c r="E128" s="1">
        <v>9111</v>
      </c>
      <c r="F128" s="1">
        <f t="shared" si="1"/>
        <v>0.96</v>
      </c>
      <c r="H128" s="1">
        <f t="shared" ref="H128:H134" si="4">(D129-E128-1)*0.24</f>
        <v>74.399999999999991</v>
      </c>
      <c r="I128" s="1" t="s">
        <v>176</v>
      </c>
      <c r="J128" s="5" t="s">
        <v>186</v>
      </c>
    </row>
    <row r="129" spans="1:10" x14ac:dyDescent="0.15">
      <c r="A129" s="1">
        <v>804</v>
      </c>
      <c r="B129" s="1" t="s">
        <v>22</v>
      </c>
      <c r="C129" s="1" t="s">
        <v>12</v>
      </c>
      <c r="D129" s="1">
        <v>9422</v>
      </c>
      <c r="E129" s="1">
        <v>9426</v>
      </c>
      <c r="F129" s="1">
        <f t="shared" si="1"/>
        <v>0.96</v>
      </c>
      <c r="G129" s="1">
        <f t="shared" si="2"/>
        <v>24.48</v>
      </c>
      <c r="I129" s="1" t="s">
        <v>177</v>
      </c>
      <c r="J129" s="5" t="s">
        <v>186</v>
      </c>
    </row>
    <row r="130" spans="1:10" x14ac:dyDescent="0.15">
      <c r="A130" s="1">
        <v>805</v>
      </c>
      <c r="B130" s="1" t="s">
        <v>22</v>
      </c>
      <c r="C130" s="1" t="s">
        <v>16</v>
      </c>
      <c r="D130" s="1">
        <v>9527</v>
      </c>
      <c r="E130" s="1">
        <v>9533</v>
      </c>
      <c r="F130" s="1">
        <f t="shared" si="1"/>
        <v>1.44</v>
      </c>
      <c r="H130" s="1">
        <f t="shared" si="4"/>
        <v>61.199999999999996</v>
      </c>
      <c r="I130" s="1" t="s">
        <v>178</v>
      </c>
      <c r="J130" s="5" t="s">
        <v>186</v>
      </c>
    </row>
    <row r="131" spans="1:10" x14ac:dyDescent="0.15">
      <c r="A131" s="1">
        <v>806</v>
      </c>
      <c r="B131" s="1" t="s">
        <v>89</v>
      </c>
      <c r="C131" s="1" t="s">
        <v>12</v>
      </c>
      <c r="D131" s="1">
        <v>9789</v>
      </c>
      <c r="E131" s="1">
        <v>9791</v>
      </c>
      <c r="F131" s="1">
        <f t="shared" si="1"/>
        <v>0.48</v>
      </c>
      <c r="G131" s="1">
        <f t="shared" si="2"/>
        <v>89.52</v>
      </c>
      <c r="I131" s="1" t="s">
        <v>179</v>
      </c>
      <c r="J131" s="5" t="s">
        <v>186</v>
      </c>
    </row>
    <row r="132" spans="1:10" x14ac:dyDescent="0.15">
      <c r="A132" s="1">
        <v>807</v>
      </c>
      <c r="B132" s="1" t="s">
        <v>89</v>
      </c>
      <c r="C132" s="1" t="s">
        <v>16</v>
      </c>
      <c r="D132" s="1">
        <v>10163</v>
      </c>
      <c r="E132" s="1">
        <v>10166</v>
      </c>
      <c r="F132" s="1">
        <f t="shared" si="1"/>
        <v>0.72</v>
      </c>
      <c r="H132" s="1">
        <f t="shared" si="4"/>
        <v>391.2</v>
      </c>
      <c r="I132" s="1" t="s">
        <v>180</v>
      </c>
      <c r="J132" s="5" t="s">
        <v>186</v>
      </c>
    </row>
    <row r="133" spans="1:10" x14ac:dyDescent="0.15">
      <c r="A133" s="1">
        <v>808</v>
      </c>
      <c r="B133" s="1" t="s">
        <v>47</v>
      </c>
      <c r="C133" s="1" t="s">
        <v>12</v>
      </c>
      <c r="D133" s="1">
        <v>11797</v>
      </c>
      <c r="E133" s="1">
        <v>11799</v>
      </c>
      <c r="F133" s="1">
        <f t="shared" si="1"/>
        <v>0.48</v>
      </c>
      <c r="G133" s="1">
        <f t="shared" si="2"/>
        <v>12.24</v>
      </c>
      <c r="I133" s="1" t="s">
        <v>107</v>
      </c>
      <c r="J133" s="5" t="s">
        <v>186</v>
      </c>
    </row>
    <row r="134" spans="1:10" x14ac:dyDescent="0.15">
      <c r="A134" s="1">
        <v>809</v>
      </c>
      <c r="B134" s="1" t="s">
        <v>47</v>
      </c>
      <c r="C134" s="1" t="s">
        <v>16</v>
      </c>
      <c r="D134" s="1">
        <v>11849</v>
      </c>
      <c r="E134" s="1">
        <v>11853</v>
      </c>
      <c r="F134" s="1">
        <f t="shared" si="1"/>
        <v>0.96</v>
      </c>
      <c r="H134" s="1">
        <f t="shared" si="4"/>
        <v>5953.92</v>
      </c>
      <c r="I134" s="1" t="s">
        <v>181</v>
      </c>
      <c r="J134" s="5" t="s">
        <v>186</v>
      </c>
    </row>
    <row r="135" spans="1:10" x14ac:dyDescent="0.15">
      <c r="A135" s="1">
        <v>810</v>
      </c>
      <c r="B135" s="1" t="s">
        <v>64</v>
      </c>
      <c r="C135" s="1" t="s">
        <v>12</v>
      </c>
      <c r="D135" s="1">
        <v>36662</v>
      </c>
      <c r="E135" s="1">
        <v>36671</v>
      </c>
      <c r="F135" s="1">
        <f t="shared" si="1"/>
        <v>2.16</v>
      </c>
      <c r="G135" s="1">
        <f t="shared" ref="G135" si="5">(D136-E135+1)*0.24</f>
        <v>0.24</v>
      </c>
      <c r="I135" s="1" t="s">
        <v>182</v>
      </c>
      <c r="J135" s="5" t="s">
        <v>186</v>
      </c>
    </row>
    <row r="136" spans="1:10" x14ac:dyDescent="0.15">
      <c r="A136" s="1">
        <v>811</v>
      </c>
      <c r="B136" s="1" t="s">
        <v>64</v>
      </c>
      <c r="C136" s="1" t="s">
        <v>16</v>
      </c>
      <c r="D136" s="1">
        <v>36671</v>
      </c>
      <c r="E136" s="1">
        <v>36672</v>
      </c>
      <c r="F136" s="1">
        <f t="shared" si="1"/>
        <v>0.24</v>
      </c>
      <c r="H136" s="1">
        <f>(K125-E136)*0.24</f>
        <v>1205.28</v>
      </c>
      <c r="I136" s="1" t="s">
        <v>183</v>
      </c>
      <c r="J136" s="5" t="s">
        <v>186</v>
      </c>
    </row>
    <row r="143" spans="1:10" x14ac:dyDescent="0.15">
      <c r="C143" s="1" t="s">
        <v>168</v>
      </c>
      <c r="D143" s="1" t="s">
        <v>169</v>
      </c>
      <c r="E143" s="1" t="s">
        <v>170</v>
      </c>
      <c r="F143" s="1" t="s">
        <v>184</v>
      </c>
      <c r="G143" s="1" t="s">
        <v>187</v>
      </c>
      <c r="H143" s="1" t="s">
        <v>192</v>
      </c>
    </row>
    <row r="144" spans="1:10" x14ac:dyDescent="0.15">
      <c r="B144" s="1" t="s">
        <v>164</v>
      </c>
      <c r="C144" s="1">
        <f>K15*1000</f>
        <v>15028.8</v>
      </c>
      <c r="D144" s="1">
        <f>K49*1000</f>
        <v>10568.16</v>
      </c>
      <c r="E144" s="1">
        <f>K70*1000</f>
        <v>15021.84</v>
      </c>
      <c r="F144" s="1">
        <f>10.00656*1000</f>
        <v>10006.56</v>
      </c>
      <c r="G144" s="1">
        <f>SUM(C144:F144)</f>
        <v>50625.36</v>
      </c>
      <c r="H144" s="1">
        <f>(140*10^-10)*(110*10^-10)*(110*10^-10)*1000</f>
        <v>1.6940000000000008E-21</v>
      </c>
    </row>
    <row r="145" spans="1:8" x14ac:dyDescent="0.15">
      <c r="B145" s="1" t="s">
        <v>165</v>
      </c>
      <c r="C145" s="1">
        <f>SUM(F14:F23)+SUM(G14:G23)</f>
        <v>36</v>
      </c>
      <c r="D145" s="1">
        <f>SUM(F48:F68)+SUM(G48:G68)</f>
        <v>4339.4399999999996</v>
      </c>
      <c r="E145" s="1">
        <f>SUM(F69:F124)+SUM(G69:G124)</f>
        <v>6633.119999999999</v>
      </c>
      <c r="F145" s="1">
        <f>SUM(F125:F136)+SUM(G125:G136)</f>
        <v>239.28</v>
      </c>
    </row>
    <row r="146" spans="1:8" x14ac:dyDescent="0.15">
      <c r="B146" s="1" t="s">
        <v>166</v>
      </c>
      <c r="C146" s="1">
        <f>C144-C145</f>
        <v>14992.8</v>
      </c>
      <c r="D146" s="1">
        <f>D144-D145</f>
        <v>6228.72</v>
      </c>
      <c r="E146" s="1">
        <f>E144-E145</f>
        <v>8388.7200000000012</v>
      </c>
      <c r="F146" s="1">
        <f>F144-F145</f>
        <v>9767.2799999999988</v>
      </c>
    </row>
    <row r="148" spans="1:8" x14ac:dyDescent="0.15">
      <c r="B148" s="1" t="s">
        <v>171</v>
      </c>
      <c r="C148" s="1">
        <f>(C146*10^-9)*0.5*0.019605/1</f>
        <v>1.46966922E-7</v>
      </c>
      <c r="D148" s="1">
        <f>(D146*10^-9)*0.019605/1</f>
        <v>1.2211405560000002E-7</v>
      </c>
      <c r="E148" s="1">
        <f>(E146*10^-9)*0.019605/1</f>
        <v>1.6446085560000003E-7</v>
      </c>
      <c r="F148" s="1">
        <f>(F146*10^-9)*0.019605/1</f>
        <v>1.914875244E-7</v>
      </c>
    </row>
    <row r="149" spans="1:8" x14ac:dyDescent="0.15">
      <c r="A149" s="1" t="s">
        <v>188</v>
      </c>
      <c r="B149" s="1" t="s">
        <v>172</v>
      </c>
      <c r="C149" s="1">
        <f>COUNTA(F14:F23)/2</f>
        <v>5</v>
      </c>
      <c r="D149" s="1">
        <f>COUNTA(F48:F67)/2</f>
        <v>10</v>
      </c>
      <c r="E149" s="1">
        <f>COUNTA(F69:F124)/2</f>
        <v>28</v>
      </c>
      <c r="F149" s="1">
        <f>COUNTA(F125:F136)/2</f>
        <v>6</v>
      </c>
    </row>
    <row r="150" spans="1:8" x14ac:dyDescent="0.15">
      <c r="A150" s="1" t="s">
        <v>189</v>
      </c>
      <c r="B150" s="1" t="s">
        <v>172</v>
      </c>
      <c r="C150" s="1">
        <v>0</v>
      </c>
      <c r="D150" s="1">
        <v>4</v>
      </c>
      <c r="E150" s="1">
        <v>6</v>
      </c>
      <c r="F150" s="1">
        <v>0</v>
      </c>
      <c r="H150" s="1" t="s">
        <v>193</v>
      </c>
    </row>
    <row r="152" spans="1:8" x14ac:dyDescent="0.15">
      <c r="B152" s="1" t="s">
        <v>167</v>
      </c>
      <c r="C152" s="18">
        <f>SUM(C149:F149)/SUM(C148:F148)</f>
        <v>78396317.555628359</v>
      </c>
      <c r="D152" s="1" t="s">
        <v>188</v>
      </c>
    </row>
    <row r="153" spans="1:8" x14ac:dyDescent="0.15">
      <c r="C153" s="18">
        <f>SUM(C150:F150)/SUM(C148:F148)</f>
        <v>15999248.480740482</v>
      </c>
      <c r="D153" s="1" t="s">
        <v>189</v>
      </c>
    </row>
    <row r="154" spans="1:8" x14ac:dyDescent="0.15">
      <c r="C154" s="18"/>
    </row>
    <row r="155" spans="1:8" x14ac:dyDescent="0.15">
      <c r="B155" s="1" t="s">
        <v>191</v>
      </c>
      <c r="C155" s="1">
        <f>((C146/C144)/(C145/C144))*310*1*(6.022*10^23)*$H$144</f>
        <v>131703130.47173339</v>
      </c>
      <c r="D155" s="1">
        <f>((D146/D144)/(D145/D144))*310*1*(6.022*10^23)*$H$144</f>
        <v>453921.72780952399</v>
      </c>
      <c r="E155" s="1">
        <f>((E146/E144)/(E145/E144))*310*1*(6.022*10^23)*$H$144</f>
        <v>399938.94393675402</v>
      </c>
      <c r="F155" s="1">
        <f>((F146/F144)/(F145/F144))*310*1*(6.022*10^23)*$H$144</f>
        <v>12908717.269484457</v>
      </c>
    </row>
    <row r="156" spans="1:8" x14ac:dyDescent="0.15">
      <c r="B156" s="1" t="s">
        <v>190</v>
      </c>
      <c r="C156" s="1">
        <f>-(310)*0.0019859*LN(C155)</f>
        <v>-11.509837298059885</v>
      </c>
      <c r="D156" s="1">
        <f t="shared" ref="D156:F156" si="6">-(310)*0.0019859*LN(D155)</f>
        <v>-8.0189863874747296</v>
      </c>
      <c r="E156" s="1">
        <f t="shared" si="6"/>
        <v>-7.9410398254356283</v>
      </c>
      <c r="F156" s="1">
        <f t="shared" si="6"/>
        <v>-10.079948117065205</v>
      </c>
    </row>
  </sheetData>
  <phoneticPr fontId="2" type="noConversion"/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16297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2_GluN2A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Remy Yovanno</cp:lastModifiedBy>
  <cp:revision>47</cp:revision>
  <dcterms:created xsi:type="dcterms:W3CDTF">2020-02-27T12:01:02Z</dcterms:created>
  <dcterms:modified xsi:type="dcterms:W3CDTF">2022-08-22T15:12:44Z</dcterms:modified>
  <dc:language>en-US</dc:language>
</cp:coreProperties>
</file>