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Bioarchive\New folder\final docs\elife-full submission\Source files for elife\final\Final source data -labelled\"/>
    </mc:Choice>
  </mc:AlternateContent>
  <xr:revisionPtr revIDLastSave="0" documentId="13_ncr:1_{2AFB133B-CB49-4A9D-BB3C-36C279C18CCC}" xr6:coauthVersionLast="47" xr6:coauthVersionMax="47" xr10:uidLastSave="{00000000-0000-0000-0000-000000000000}"/>
  <bookViews>
    <workbookView xWindow="-108" yWindow="-108" windowWidth="23256" windowHeight="12456" xr2:uid="{C2A37D9D-4954-43BA-B9D6-BFEEBBFBFD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I34" i="1"/>
  <c r="K33" i="1"/>
  <c r="J33" i="1"/>
  <c r="I33" i="1"/>
  <c r="K32" i="1"/>
  <c r="J32" i="1"/>
  <c r="I32" i="1"/>
  <c r="J31" i="1"/>
  <c r="I31" i="1"/>
  <c r="K30" i="1"/>
  <c r="J30" i="1"/>
  <c r="I30" i="1"/>
  <c r="J29" i="1"/>
  <c r="I29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J10" i="1"/>
  <c r="I10" i="1"/>
  <c r="J9" i="1"/>
  <c r="I9" i="1"/>
  <c r="J8" i="1"/>
  <c r="I8" i="1"/>
  <c r="J7" i="1"/>
  <c r="I7" i="1"/>
  <c r="J6" i="1"/>
  <c r="I6" i="1"/>
  <c r="J5" i="1"/>
  <c r="I5" i="1"/>
</calcChain>
</file>

<file path=xl/sharedStrings.xml><?xml version="1.0" encoding="utf-8"?>
<sst xmlns="http://schemas.openxmlformats.org/spreadsheetml/2006/main" count="40" uniqueCount="16">
  <si>
    <t>average</t>
  </si>
  <si>
    <t>SEM</t>
  </si>
  <si>
    <t>p-value</t>
  </si>
  <si>
    <t xml:space="preserve">Wild type </t>
  </si>
  <si>
    <t>32:0</t>
  </si>
  <si>
    <t>Reference</t>
  </si>
  <si>
    <t>32:1</t>
  </si>
  <si>
    <t>34:0</t>
  </si>
  <si>
    <t>34:1</t>
  </si>
  <si>
    <t>36:0</t>
  </si>
  <si>
    <t>36:1</t>
  </si>
  <si>
    <t>ΔScDIP2</t>
  </si>
  <si>
    <t>ScDIP2 complementation (native promoter)</t>
  </si>
  <si>
    <t>ScDIP2 complementation (pGal1 promoter)</t>
  </si>
  <si>
    <t>na</t>
  </si>
  <si>
    <t xml:space="preserve"> DAG  (normalized intensity) species in yeast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</si>
</sst>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C54A0-6DAC-4C95-A915-EE75C72ED572}">
  <dimension ref="B1:K34"/>
  <sheetViews>
    <sheetView tabSelected="1" workbookViewId="0">
      <selection activeCell="C2" sqref="C2:H2"/>
    </sheetView>
  </sheetViews>
  <sheetFormatPr defaultRowHeight="14.4" x14ac:dyDescent="0.3"/>
  <sheetData>
    <row r="1" spans="2:11" ht="15" thickBot="1" x14ac:dyDescent="0.35"/>
    <row r="2" spans="2:11" ht="15" thickBot="1" x14ac:dyDescent="0.35">
      <c r="B2" s="1"/>
      <c r="C2" s="29" t="s">
        <v>15</v>
      </c>
      <c r="D2" s="30"/>
      <c r="E2" s="30"/>
      <c r="F2" s="30"/>
      <c r="G2" s="30"/>
      <c r="H2" s="31"/>
      <c r="I2" s="2" t="s">
        <v>0</v>
      </c>
      <c r="J2" s="3" t="s">
        <v>1</v>
      </c>
      <c r="K2" s="4" t="s">
        <v>2</v>
      </c>
    </row>
    <row r="3" spans="2:11" ht="15" thickBot="1" x14ac:dyDescent="0.35">
      <c r="B3" s="5"/>
      <c r="C3" s="1"/>
      <c r="D3" s="1"/>
      <c r="E3" s="1"/>
      <c r="F3" s="1"/>
      <c r="G3" s="1"/>
      <c r="H3" s="1"/>
      <c r="I3" s="1"/>
      <c r="J3" s="1"/>
      <c r="K3" s="1"/>
    </row>
    <row r="4" spans="2:11" ht="15" thickBot="1" x14ac:dyDescent="0.35">
      <c r="B4" s="1"/>
      <c r="C4" s="32" t="s">
        <v>3</v>
      </c>
      <c r="D4" s="33"/>
      <c r="E4" s="33"/>
      <c r="F4" s="33"/>
      <c r="G4" s="33"/>
      <c r="H4" s="34"/>
      <c r="I4" s="1"/>
      <c r="J4" s="1"/>
      <c r="K4" s="1"/>
    </row>
    <row r="5" spans="2:11" x14ac:dyDescent="0.3">
      <c r="B5" s="6" t="s">
        <v>4</v>
      </c>
      <c r="C5" s="7">
        <v>744.18721189999997</v>
      </c>
      <c r="D5" s="8">
        <v>679.60808139999995</v>
      </c>
      <c r="E5" s="8">
        <v>646.73142780000001</v>
      </c>
      <c r="F5" s="8">
        <v>720.74491190000003</v>
      </c>
      <c r="G5" s="8">
        <v>629.35227459999999</v>
      </c>
      <c r="H5" s="9">
        <v>859.49738930000001</v>
      </c>
      <c r="I5" s="10">
        <f t="shared" ref="I5:I10" si="0">AVERAGE(C5:H5)</f>
        <v>713.35354948333327</v>
      </c>
      <c r="J5" s="10">
        <f t="shared" ref="J5:J10" si="1">_xlfn.STDEV.P(C5:H5)/SQRT(COUNT(C5:H5))</f>
        <v>31.179073639460931</v>
      </c>
      <c r="K5" s="6" t="s">
        <v>5</v>
      </c>
    </row>
    <row r="6" spans="2:11" x14ac:dyDescent="0.3">
      <c r="B6" s="11" t="s">
        <v>6</v>
      </c>
      <c r="C6" s="12">
        <v>2420.2979449999998</v>
      </c>
      <c r="D6" s="1">
        <v>2590.1095</v>
      </c>
      <c r="E6" s="1">
        <v>3534.2122089999998</v>
      </c>
      <c r="F6" s="1">
        <v>2086.279106</v>
      </c>
      <c r="G6" s="1">
        <v>2664.5459719999999</v>
      </c>
      <c r="H6" s="13">
        <v>2507.660226</v>
      </c>
      <c r="I6" s="14">
        <f t="shared" si="0"/>
        <v>2633.8508263333333</v>
      </c>
      <c r="J6" s="14">
        <f t="shared" si="1"/>
        <v>180.6523521882558</v>
      </c>
      <c r="K6" s="11" t="s">
        <v>5</v>
      </c>
    </row>
    <row r="7" spans="2:11" x14ac:dyDescent="0.3">
      <c r="B7" s="11" t="s">
        <v>7</v>
      </c>
      <c r="C7" s="12">
        <v>1392.0453829999999</v>
      </c>
      <c r="D7" s="1">
        <v>3709.3531630000002</v>
      </c>
      <c r="E7" s="1">
        <v>5125.7544429999998</v>
      </c>
      <c r="F7" s="1">
        <v>5246.8467719999999</v>
      </c>
      <c r="G7" s="1">
        <v>4581.1085160000002</v>
      </c>
      <c r="H7" s="13">
        <v>4786.0957310000003</v>
      </c>
      <c r="I7" s="14">
        <f t="shared" si="0"/>
        <v>4140.2006680000004</v>
      </c>
      <c r="J7" s="14">
        <f t="shared" si="1"/>
        <v>541.23185237189978</v>
      </c>
      <c r="K7" s="11" t="s">
        <v>5</v>
      </c>
    </row>
    <row r="8" spans="2:11" x14ac:dyDescent="0.3">
      <c r="B8" s="11" t="s">
        <v>8</v>
      </c>
      <c r="C8" s="12">
        <v>2473.1028780000001</v>
      </c>
      <c r="D8" s="1">
        <v>2441.876491</v>
      </c>
      <c r="E8" s="1">
        <v>3806.365867</v>
      </c>
      <c r="F8" s="1">
        <v>3036.8640289999998</v>
      </c>
      <c r="G8" s="1">
        <v>1989.138968</v>
      </c>
      <c r="H8" s="13">
        <v>3002.541248</v>
      </c>
      <c r="I8" s="14">
        <f t="shared" si="0"/>
        <v>2791.6482468333338</v>
      </c>
      <c r="J8" s="14">
        <f t="shared" si="1"/>
        <v>235.82544522961564</v>
      </c>
      <c r="K8" s="11" t="s">
        <v>5</v>
      </c>
    </row>
    <row r="9" spans="2:11" x14ac:dyDescent="0.3">
      <c r="B9" s="11" t="s">
        <v>9</v>
      </c>
      <c r="C9" s="12">
        <v>942.67837059999999</v>
      </c>
      <c r="D9" s="1">
        <v>1270.2711039999999</v>
      </c>
      <c r="E9" s="1">
        <v>783.019001</v>
      </c>
      <c r="F9" s="1">
        <v>1148.810197</v>
      </c>
      <c r="G9" s="1">
        <v>785.04618809999999</v>
      </c>
      <c r="H9" s="13">
        <v>1597.7249609999999</v>
      </c>
      <c r="I9" s="14">
        <f t="shared" si="0"/>
        <v>1087.9249702833333</v>
      </c>
      <c r="J9" s="14">
        <f t="shared" si="1"/>
        <v>118.16336800397089</v>
      </c>
      <c r="K9" s="11" t="s">
        <v>5</v>
      </c>
    </row>
    <row r="10" spans="2:11" ht="15" thickBot="1" x14ac:dyDescent="0.35">
      <c r="B10" s="15" t="s">
        <v>10</v>
      </c>
      <c r="C10" s="16">
        <v>568</v>
      </c>
      <c r="D10" s="17">
        <v>613</v>
      </c>
      <c r="E10" s="17">
        <v>441</v>
      </c>
      <c r="F10" s="17">
        <v>512</v>
      </c>
      <c r="G10" s="17">
        <v>778</v>
      </c>
      <c r="H10" s="18">
        <v>462</v>
      </c>
      <c r="I10" s="19">
        <f t="shared" si="0"/>
        <v>562.33333333333337</v>
      </c>
      <c r="J10" s="19">
        <f t="shared" si="1"/>
        <v>46.077631754986591</v>
      </c>
      <c r="K10" s="15" t="s">
        <v>5</v>
      </c>
    </row>
    <row r="11" spans="2:11" ht="15" thickBot="1" x14ac:dyDescent="0.35">
      <c r="B11" s="1"/>
      <c r="C11" s="1"/>
      <c r="D11" s="1"/>
      <c r="E11" s="1"/>
      <c r="F11" s="1"/>
      <c r="G11" s="1"/>
      <c r="H11" s="1"/>
      <c r="I11" s="20"/>
      <c r="J11" s="20"/>
      <c r="K11" s="1"/>
    </row>
    <row r="12" spans="2:11" ht="15" thickBot="1" x14ac:dyDescent="0.35">
      <c r="B12" s="1"/>
      <c r="C12" s="32" t="s">
        <v>11</v>
      </c>
      <c r="D12" s="33"/>
      <c r="E12" s="33"/>
      <c r="F12" s="33"/>
      <c r="G12" s="33"/>
      <c r="H12" s="34"/>
      <c r="I12" s="20"/>
      <c r="J12" s="20"/>
      <c r="K12" s="1"/>
    </row>
    <row r="13" spans="2:11" x14ac:dyDescent="0.3">
      <c r="B13" s="6" t="s">
        <v>4</v>
      </c>
      <c r="C13" s="7">
        <v>3939.74</v>
      </c>
      <c r="D13" s="8">
        <v>3398.4290000000001</v>
      </c>
      <c r="E13" s="8">
        <v>1617.5119999999999</v>
      </c>
      <c r="F13" s="8">
        <v>1169.568</v>
      </c>
      <c r="G13" s="8">
        <v>1866.3841</v>
      </c>
      <c r="H13" s="9">
        <v>652.19200000000001</v>
      </c>
      <c r="I13" s="21">
        <f t="shared" ref="I13:I18" si="2">AVERAGE(C13:H13)</f>
        <v>2107.3041833333332</v>
      </c>
      <c r="J13" s="10">
        <f t="shared" ref="J13:J18" si="3">_xlfn.STDEV.P(C13:H13)/SQRT(COUNT(C13:H13))</f>
        <v>480.72467863750632</v>
      </c>
      <c r="K13" s="22">
        <f t="shared" ref="K13:K18" si="4">_xlfn.T.TEST(C5:H5,C13:H13,2,2)</f>
        <v>2.4670838483225738E-2</v>
      </c>
    </row>
    <row r="14" spans="2:11" x14ac:dyDescent="0.3">
      <c r="B14" s="11" t="s">
        <v>6</v>
      </c>
      <c r="C14" s="12">
        <v>4123.5600000000004</v>
      </c>
      <c r="D14" s="1">
        <v>1018.53</v>
      </c>
      <c r="E14" s="1">
        <v>2324.672</v>
      </c>
      <c r="F14" s="1">
        <v>5074.4589999999998</v>
      </c>
      <c r="G14" s="1">
        <v>3573.7979999999998</v>
      </c>
      <c r="H14" s="13">
        <v>4002.4960000000001</v>
      </c>
      <c r="I14" s="23">
        <f t="shared" si="2"/>
        <v>3352.9191666666666</v>
      </c>
      <c r="J14" s="14">
        <f t="shared" si="3"/>
        <v>540.96080239958349</v>
      </c>
      <c r="K14" s="24">
        <f t="shared" si="4"/>
        <v>0.27653122966891075</v>
      </c>
    </row>
    <row r="15" spans="2:11" x14ac:dyDescent="0.3">
      <c r="B15" s="11" t="s">
        <v>7</v>
      </c>
      <c r="C15" s="12">
        <v>5107.8599999999997</v>
      </c>
      <c r="D15" s="1">
        <v>3348.45</v>
      </c>
      <c r="E15" s="1">
        <v>6919.08</v>
      </c>
      <c r="F15" s="1">
        <v>2386.88</v>
      </c>
      <c r="G15" s="1">
        <v>1090.01</v>
      </c>
      <c r="H15" s="13">
        <v>1855.06</v>
      </c>
      <c r="I15" s="23">
        <f t="shared" si="2"/>
        <v>3451.2233333333334</v>
      </c>
      <c r="J15" s="14">
        <f t="shared" si="3"/>
        <v>817.12452789803842</v>
      </c>
      <c r="K15" s="24">
        <f t="shared" si="4"/>
        <v>0.53549417758445572</v>
      </c>
    </row>
    <row r="16" spans="2:11" x14ac:dyDescent="0.3">
      <c r="B16" s="11" t="s">
        <v>8</v>
      </c>
      <c r="C16" s="12">
        <v>5459.65</v>
      </c>
      <c r="D16" s="1">
        <v>5884.53</v>
      </c>
      <c r="E16" s="1">
        <v>1664.03</v>
      </c>
      <c r="F16" s="1">
        <v>6062.2150000000001</v>
      </c>
      <c r="G16" s="1">
        <v>4996.4369999999999</v>
      </c>
      <c r="H16" s="13">
        <v>5183.5879999999997</v>
      </c>
      <c r="I16" s="23">
        <f t="shared" si="2"/>
        <v>4875.0749999999998</v>
      </c>
      <c r="J16" s="14">
        <f t="shared" si="3"/>
        <v>605.31781609810344</v>
      </c>
      <c r="K16" s="24">
        <f t="shared" si="4"/>
        <v>1.510134788523196E-2</v>
      </c>
    </row>
    <row r="17" spans="2:11" x14ac:dyDescent="0.3">
      <c r="B17" s="11" t="s">
        <v>9</v>
      </c>
      <c r="C17" s="12">
        <v>38645.06</v>
      </c>
      <c r="D17" s="1">
        <v>10075.459999999999</v>
      </c>
      <c r="E17" s="1">
        <v>18155.653999999999</v>
      </c>
      <c r="F17" s="1">
        <v>24934.678</v>
      </c>
      <c r="G17" s="1">
        <v>14434.099</v>
      </c>
      <c r="H17" s="13">
        <v>23878.053</v>
      </c>
      <c r="I17" s="23">
        <f t="shared" si="2"/>
        <v>21687.167333333335</v>
      </c>
      <c r="J17" s="14">
        <f t="shared" si="3"/>
        <v>3737.2998389181976</v>
      </c>
      <c r="K17" s="24">
        <f t="shared" si="4"/>
        <v>5.1484482865983095E-4</v>
      </c>
    </row>
    <row r="18" spans="2:11" ht="15" thickBot="1" x14ac:dyDescent="0.35">
      <c r="B18" s="15" t="s">
        <v>10</v>
      </c>
      <c r="C18" s="16">
        <v>41741.800000000003</v>
      </c>
      <c r="D18" s="17">
        <v>34718.910000000003</v>
      </c>
      <c r="E18" s="17">
        <v>21152.07</v>
      </c>
      <c r="F18" s="17">
        <v>28526.39</v>
      </c>
      <c r="G18" s="17">
        <v>29925.040000000001</v>
      </c>
      <c r="H18" s="18">
        <v>22123.9</v>
      </c>
      <c r="I18" s="25">
        <f t="shared" si="2"/>
        <v>29698.01833333333</v>
      </c>
      <c r="J18" s="19">
        <f t="shared" si="3"/>
        <v>2896.7739872461048</v>
      </c>
      <c r="K18" s="26">
        <f t="shared" si="4"/>
        <v>3.4603161806460667E-6</v>
      </c>
    </row>
    <row r="19" spans="2:11" ht="15" thickBot="1" x14ac:dyDescent="0.35">
      <c r="B19" s="1"/>
      <c r="C19" s="1"/>
      <c r="D19" s="1"/>
      <c r="E19" s="1"/>
      <c r="F19" s="1"/>
      <c r="G19" s="1"/>
      <c r="H19" s="1"/>
      <c r="I19" s="20"/>
      <c r="J19" s="20"/>
      <c r="K19" s="27"/>
    </row>
    <row r="20" spans="2:11" ht="15" thickBot="1" x14ac:dyDescent="0.35">
      <c r="B20" s="1"/>
      <c r="C20" s="32" t="s">
        <v>12</v>
      </c>
      <c r="D20" s="33"/>
      <c r="E20" s="33"/>
      <c r="F20" s="33"/>
      <c r="G20" s="33"/>
      <c r="H20" s="34"/>
      <c r="I20" s="20"/>
      <c r="J20" s="20"/>
      <c r="K20" s="27"/>
    </row>
    <row r="21" spans="2:11" x14ac:dyDescent="0.3">
      <c r="B21" s="6" t="s">
        <v>4</v>
      </c>
      <c r="C21" s="7">
        <v>2419.9351799999999</v>
      </c>
      <c r="D21" s="8">
        <v>1152.2773299999999</v>
      </c>
      <c r="E21" s="8">
        <v>904.96179900000004</v>
      </c>
      <c r="F21" s="8">
        <v>839.79400499999997</v>
      </c>
      <c r="G21" s="8">
        <v>785.07331899999997</v>
      </c>
      <c r="H21" s="9">
        <v>627.64389800000004</v>
      </c>
      <c r="I21" s="21">
        <f t="shared" ref="I21:I26" si="5">AVERAGE(C21:H21)</f>
        <v>1121.6142551666667</v>
      </c>
      <c r="J21" s="10">
        <f t="shared" ref="J21:J26" si="6">_xlfn.STDEV.P(C21:H21)/SQRT(COUNT(C21:H21))</f>
        <v>245.52692224301936</v>
      </c>
      <c r="K21" s="28">
        <f t="shared" ref="K21:K26" si="7">TTEST(C5:H5,C21:H21,2,2)</f>
        <v>0.16302881035838535</v>
      </c>
    </row>
    <row r="22" spans="2:11" x14ac:dyDescent="0.3">
      <c r="B22" s="11" t="s">
        <v>6</v>
      </c>
      <c r="C22" s="12">
        <v>3246.8591999999999</v>
      </c>
      <c r="D22" s="1">
        <v>5035.0179500000004</v>
      </c>
      <c r="E22" s="1">
        <v>3768.7084599999998</v>
      </c>
      <c r="F22" s="1">
        <v>5216.3079299999999</v>
      </c>
      <c r="G22" s="1">
        <v>4998.2169999999996</v>
      </c>
      <c r="H22" s="13">
        <v>3669.1305200000002</v>
      </c>
      <c r="I22" s="23">
        <f t="shared" si="5"/>
        <v>4322.3735100000004</v>
      </c>
      <c r="J22" s="14">
        <f t="shared" si="6"/>
        <v>318.57964688290997</v>
      </c>
      <c r="K22" s="24">
        <f t="shared" si="7"/>
        <v>1.8034089769130672E-3</v>
      </c>
    </row>
    <row r="23" spans="2:11" x14ac:dyDescent="0.3">
      <c r="B23" s="11" t="s">
        <v>7</v>
      </c>
      <c r="C23" s="12">
        <v>5694.1377199999997</v>
      </c>
      <c r="D23" s="1">
        <v>3903.5472799999998</v>
      </c>
      <c r="E23" s="1">
        <v>4037.8143300000002</v>
      </c>
      <c r="F23" s="1">
        <v>2993.2923999999998</v>
      </c>
      <c r="G23" s="1">
        <v>3351.8448400000002</v>
      </c>
      <c r="H23" s="13">
        <v>2817.8212899999999</v>
      </c>
      <c r="I23" s="23">
        <f t="shared" si="5"/>
        <v>3799.7429766666664</v>
      </c>
      <c r="J23" s="14">
        <f t="shared" si="6"/>
        <v>389.84791259680946</v>
      </c>
      <c r="K23" s="24">
        <f t="shared" si="7"/>
        <v>0.65123816217406483</v>
      </c>
    </row>
    <row r="24" spans="2:11" x14ac:dyDescent="0.3">
      <c r="B24" s="11" t="s">
        <v>8</v>
      </c>
      <c r="C24" s="12">
        <v>7743.7070000000003</v>
      </c>
      <c r="D24" s="1">
        <v>6982.2325600000004</v>
      </c>
      <c r="E24" s="1">
        <v>5484.6055299999998</v>
      </c>
      <c r="F24" s="1">
        <v>4682.3108099999999</v>
      </c>
      <c r="G24" s="1">
        <v>4561.9773699999996</v>
      </c>
      <c r="H24" s="13">
        <v>4914.10862</v>
      </c>
      <c r="I24" s="23">
        <f t="shared" si="5"/>
        <v>5728.156981666667</v>
      </c>
      <c r="J24" s="14">
        <f t="shared" si="6"/>
        <v>494.71957766141333</v>
      </c>
      <c r="K24" s="24">
        <f t="shared" si="7"/>
        <v>6.3129798342983926E-4</v>
      </c>
    </row>
    <row r="25" spans="2:11" x14ac:dyDescent="0.3">
      <c r="B25" s="11" t="s">
        <v>9</v>
      </c>
      <c r="C25" s="12">
        <v>1901.7647300000001</v>
      </c>
      <c r="D25" s="1">
        <v>1334.0322100000001</v>
      </c>
      <c r="E25" s="1">
        <v>888.28375900000003</v>
      </c>
      <c r="F25" s="1">
        <v>1210.1631400000001</v>
      </c>
      <c r="G25" s="1">
        <v>950.16748099999995</v>
      </c>
      <c r="H25" s="13">
        <v>1029.1950899999999</v>
      </c>
      <c r="I25" s="23">
        <f t="shared" si="5"/>
        <v>1218.9344016666669</v>
      </c>
      <c r="J25" s="14">
        <f t="shared" si="6"/>
        <v>139.15900271695921</v>
      </c>
      <c r="K25" s="24">
        <f t="shared" si="7"/>
        <v>0.52718385345745056</v>
      </c>
    </row>
    <row r="26" spans="2:11" ht="15" thickBot="1" x14ac:dyDescent="0.35">
      <c r="B26" s="15" t="s">
        <v>10</v>
      </c>
      <c r="C26" s="16">
        <v>651.57817599999998</v>
      </c>
      <c r="D26" s="17">
        <v>260.00327299999998</v>
      </c>
      <c r="E26" s="17">
        <v>454.97954499999997</v>
      </c>
      <c r="F26" s="17">
        <v>373.92532199999999</v>
      </c>
      <c r="G26" s="17">
        <v>188.78097</v>
      </c>
      <c r="H26" s="18">
        <v>559.08119799999997</v>
      </c>
      <c r="I26" s="25">
        <f t="shared" si="5"/>
        <v>414.72474733333337</v>
      </c>
      <c r="J26" s="19">
        <f t="shared" si="6"/>
        <v>65.661738076143607</v>
      </c>
      <c r="K26" s="26">
        <f t="shared" si="7"/>
        <v>0.12391607192305226</v>
      </c>
    </row>
    <row r="27" spans="2:11" ht="15" thickBot="1" x14ac:dyDescent="0.35">
      <c r="B27" s="1"/>
      <c r="C27" s="1"/>
      <c r="D27" s="1"/>
      <c r="E27" s="1"/>
      <c r="F27" s="1"/>
      <c r="G27" s="1"/>
      <c r="H27" s="1"/>
      <c r="I27" s="20"/>
      <c r="J27" s="20"/>
      <c r="K27" s="27"/>
    </row>
    <row r="28" spans="2:11" ht="15" thickBot="1" x14ac:dyDescent="0.35">
      <c r="B28" s="1"/>
      <c r="C28" s="32" t="s">
        <v>13</v>
      </c>
      <c r="D28" s="33"/>
      <c r="E28" s="33"/>
      <c r="F28" s="33"/>
      <c r="G28" s="33"/>
      <c r="H28" s="34"/>
      <c r="I28" s="20"/>
      <c r="J28" s="20"/>
      <c r="K28" s="27"/>
    </row>
    <row r="29" spans="2:11" x14ac:dyDescent="0.3">
      <c r="B29" s="6" t="s">
        <v>4</v>
      </c>
      <c r="C29" s="7">
        <v>0</v>
      </c>
      <c r="D29" s="8">
        <v>0</v>
      </c>
      <c r="E29" s="8">
        <v>0</v>
      </c>
      <c r="F29" s="8">
        <v>0</v>
      </c>
      <c r="G29" s="8">
        <v>0</v>
      </c>
      <c r="H29" s="9">
        <v>0</v>
      </c>
      <c r="I29" s="21">
        <f t="shared" ref="I29:I34" si="8">AVERAGE(C29:H29)</f>
        <v>0</v>
      </c>
      <c r="J29" s="10">
        <f t="shared" ref="J29:J34" si="9">_xlfn.STDEV.P(C29:H29)/SQRT(COUNT(C29:H29))</f>
        <v>0</v>
      </c>
      <c r="K29" s="28" t="s">
        <v>14</v>
      </c>
    </row>
    <row r="30" spans="2:11" x14ac:dyDescent="0.3">
      <c r="B30" s="11" t="s">
        <v>6</v>
      </c>
      <c r="C30" s="12">
        <v>1350.7819400000001</v>
      </c>
      <c r="D30" s="1">
        <v>1683.0337</v>
      </c>
      <c r="E30" s="1">
        <v>966.28525200000001</v>
      </c>
      <c r="F30" s="1">
        <v>1519.3969400000001</v>
      </c>
      <c r="G30" s="1">
        <v>2205.5485399999998</v>
      </c>
      <c r="H30" s="13">
        <v>2412.47046</v>
      </c>
      <c r="I30" s="23">
        <f t="shared" si="8"/>
        <v>1689.5861386666666</v>
      </c>
      <c r="J30" s="14">
        <f t="shared" si="9"/>
        <v>201.08999485453208</v>
      </c>
      <c r="K30" s="24">
        <f>TTEST(C6:H6,C30:H30,2,2)</f>
        <v>9.6739548232106336E-3</v>
      </c>
    </row>
    <row r="31" spans="2:11" x14ac:dyDescent="0.3">
      <c r="B31" s="11" t="s">
        <v>7</v>
      </c>
      <c r="C31" s="12">
        <v>3384.7499499999999</v>
      </c>
      <c r="D31" s="1">
        <v>2477.37</v>
      </c>
      <c r="E31" s="1">
        <v>0</v>
      </c>
      <c r="F31" s="1">
        <v>0</v>
      </c>
      <c r="G31" s="1">
        <v>0</v>
      </c>
      <c r="H31" s="13">
        <v>0</v>
      </c>
      <c r="I31" s="23">
        <f t="shared" si="8"/>
        <v>977.01999166666667</v>
      </c>
      <c r="J31" s="14">
        <f t="shared" si="9"/>
        <v>574.12943653430148</v>
      </c>
      <c r="K31" s="24" t="s">
        <v>14</v>
      </c>
    </row>
    <row r="32" spans="2:11" x14ac:dyDescent="0.3">
      <c r="B32" s="11" t="s">
        <v>8</v>
      </c>
      <c r="C32" s="12">
        <v>2095.5321300000001</v>
      </c>
      <c r="D32" s="1">
        <v>2431.4151200000001</v>
      </c>
      <c r="E32" s="1">
        <v>1371.16445</v>
      </c>
      <c r="F32" s="1">
        <v>1562.5042900000001</v>
      </c>
      <c r="G32" s="1">
        <v>2487.0261700000001</v>
      </c>
      <c r="H32" s="13">
        <v>3279.0516200000002</v>
      </c>
      <c r="I32" s="23">
        <f t="shared" si="8"/>
        <v>2204.4489633333333</v>
      </c>
      <c r="J32" s="14">
        <f t="shared" si="9"/>
        <v>258.43832834504911</v>
      </c>
      <c r="K32" s="24">
        <f>TTEST(C8:H8,C32:H32,2,2)</f>
        <v>0.1564919236627885</v>
      </c>
    </row>
    <row r="33" spans="2:11" x14ac:dyDescent="0.3">
      <c r="B33" s="11" t="s">
        <v>9</v>
      </c>
      <c r="C33" s="12">
        <v>1669.75388</v>
      </c>
      <c r="D33" s="1">
        <v>1621.8723199999999</v>
      </c>
      <c r="E33" s="1">
        <v>1351.9720400000001</v>
      </c>
      <c r="F33" s="1">
        <v>2705.4956099999999</v>
      </c>
      <c r="G33" s="1">
        <v>2915.8804500000001</v>
      </c>
      <c r="H33" s="13">
        <v>922.80615</v>
      </c>
      <c r="I33" s="23">
        <f t="shared" si="8"/>
        <v>1864.630075</v>
      </c>
      <c r="J33" s="14">
        <f t="shared" si="9"/>
        <v>291.49713284425974</v>
      </c>
      <c r="K33" s="24">
        <f>TTEST(C9:H9,C33:H33,2,2)</f>
        <v>4.7836434890313563E-2</v>
      </c>
    </row>
    <row r="34" spans="2:11" ht="15" thickBot="1" x14ac:dyDescent="0.35">
      <c r="B34" s="15" t="s">
        <v>10</v>
      </c>
      <c r="C34" s="16">
        <v>350.83769100000001</v>
      </c>
      <c r="D34" s="17">
        <v>354.76135299999999</v>
      </c>
      <c r="E34" s="17">
        <v>435.60099600000001</v>
      </c>
      <c r="F34" s="17">
        <v>241.62732199999999</v>
      </c>
      <c r="G34" s="17">
        <v>605.19477199999994</v>
      </c>
      <c r="H34" s="18">
        <v>700.69366200000002</v>
      </c>
      <c r="I34" s="25">
        <f t="shared" si="8"/>
        <v>448.1192993333334</v>
      </c>
      <c r="J34" s="19">
        <f t="shared" si="9"/>
        <v>64.42945644372135</v>
      </c>
      <c r="K34" s="26">
        <f>TTEST(C10:H10,C34:H34,2,2)</f>
        <v>0.21745366217703888</v>
      </c>
    </row>
  </sheetData>
  <mergeCells count="5">
    <mergeCell ref="C2:H2"/>
    <mergeCell ref="C4:H4"/>
    <mergeCell ref="C12:H12"/>
    <mergeCell ref="C20:H20"/>
    <mergeCell ref="C28:H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cp:lastPrinted>2022-02-10T07:45:07Z</cp:lastPrinted>
  <dcterms:created xsi:type="dcterms:W3CDTF">2022-02-10T07:44:57Z</dcterms:created>
  <dcterms:modified xsi:type="dcterms:W3CDTF">2022-02-10T14:15:50Z</dcterms:modified>
</cp:coreProperties>
</file>