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Final source data -labelled\"/>
    </mc:Choice>
  </mc:AlternateContent>
  <xr:revisionPtr revIDLastSave="0" documentId="13_ncr:1_{93418EA3-6EFF-43FF-9DA9-AF87B8213A5B}" xr6:coauthVersionLast="47" xr6:coauthVersionMax="47" xr10:uidLastSave="{00000000-0000-0000-0000-000000000000}"/>
  <bookViews>
    <workbookView xWindow="-108" yWindow="-108" windowWidth="23256" windowHeight="12456" xr2:uid="{6792E4E8-F7AD-4478-8CD7-E3888CC0D1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2" i="1" l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</calcChain>
</file>

<file path=xl/sharedStrings.xml><?xml version="1.0" encoding="utf-8"?>
<sst xmlns="http://schemas.openxmlformats.org/spreadsheetml/2006/main" count="58" uniqueCount="17">
  <si>
    <t>average</t>
  </si>
  <si>
    <t>SEM</t>
  </si>
  <si>
    <t>p-value</t>
  </si>
  <si>
    <t>No chemical supplment</t>
  </si>
  <si>
    <t xml:space="preserve">Wild type </t>
  </si>
  <si>
    <t>32:0</t>
  </si>
  <si>
    <t>Reference</t>
  </si>
  <si>
    <t>32:1</t>
  </si>
  <si>
    <t>34:0</t>
  </si>
  <si>
    <t>34:1</t>
  </si>
  <si>
    <t>36:0</t>
  </si>
  <si>
    <t>36:1</t>
  </si>
  <si>
    <t>34:2</t>
  </si>
  <si>
    <t>36:2</t>
  </si>
  <si>
    <t xml:space="preserve"> ΔScDIP2</t>
  </si>
  <si>
    <t>Effect of 1 mM Oleic acid on lipidome</t>
  </si>
  <si>
    <t xml:space="preserve"> DAG (nmole/mg protein) species from yeast strains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</si>
</sst>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6" xfId="0" applyBorder="1"/>
    <xf numFmtId="0" fontId="2" fillId="6" borderId="8" xfId="0" quotePrefix="1" applyFont="1" applyFill="1" applyBorder="1" applyAlignment="1">
      <alignment horizontal="left"/>
    </xf>
    <xf numFmtId="0" fontId="2" fillId="0" borderId="6" xfId="0" applyFont="1" applyBorder="1"/>
    <xf numFmtId="0" fontId="2" fillId="0" borderId="9" xfId="0" applyFont="1" applyBorder="1"/>
    <xf numFmtId="2" fontId="0" fillId="0" borderId="0" xfId="0" applyNumberFormat="1"/>
    <xf numFmtId="0" fontId="2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0" xfId="0" applyBorder="1"/>
    <xf numFmtId="0" fontId="2" fillId="0" borderId="13" xfId="0" applyFont="1" applyBorder="1"/>
    <xf numFmtId="164" fontId="0" fillId="0" borderId="0" xfId="0" applyNumberFormat="1"/>
    <xf numFmtId="0" fontId="2" fillId="0" borderId="14" xfId="0" applyFont="1" applyBorder="1"/>
    <xf numFmtId="0" fontId="2" fillId="6" borderId="16" xfId="0" quotePrefix="1" applyFont="1" applyFill="1" applyBorder="1" applyAlignment="1">
      <alignment horizontal="left"/>
    </xf>
    <xf numFmtId="0" fontId="2" fillId="0" borderId="17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F9D6B-F0E0-4680-9BFF-C3260A09FC12}">
  <dimension ref="B1:M42"/>
  <sheetViews>
    <sheetView tabSelected="1" workbookViewId="0">
      <selection activeCell="R11" sqref="R11"/>
    </sheetView>
  </sheetViews>
  <sheetFormatPr defaultRowHeight="14.4" x14ac:dyDescent="0.3"/>
  <sheetData>
    <row r="1" spans="2:13" ht="15" thickBot="1" x14ac:dyDescent="0.35"/>
    <row r="2" spans="2:13" ht="15" thickBot="1" x14ac:dyDescent="0.35">
      <c r="C2" s="19" t="s">
        <v>16</v>
      </c>
      <c r="D2" s="20"/>
      <c r="E2" s="20"/>
      <c r="F2" s="20"/>
      <c r="G2" s="20"/>
      <c r="H2" s="20"/>
      <c r="I2" s="21"/>
      <c r="K2" s="1" t="s">
        <v>0</v>
      </c>
      <c r="L2" s="2" t="s">
        <v>1</v>
      </c>
      <c r="M2" s="3" t="s">
        <v>2</v>
      </c>
    </row>
    <row r="3" spans="2:13" ht="15" thickBot="1" x14ac:dyDescent="0.35"/>
    <row r="4" spans="2:13" ht="15" thickBot="1" x14ac:dyDescent="0.35">
      <c r="B4" s="22" t="s">
        <v>3</v>
      </c>
      <c r="C4" s="4"/>
      <c r="D4" s="25" t="s">
        <v>4</v>
      </c>
      <c r="E4" s="26"/>
      <c r="F4" s="26"/>
      <c r="G4" s="26"/>
      <c r="H4" s="26"/>
      <c r="I4" s="27"/>
    </row>
    <row r="5" spans="2:13" x14ac:dyDescent="0.3">
      <c r="B5" s="23"/>
      <c r="C5" s="5" t="s">
        <v>5</v>
      </c>
      <c r="D5" s="6">
        <v>0.60832911300000003</v>
      </c>
      <c r="E5" s="6">
        <v>4.5900558269999996</v>
      </c>
      <c r="F5" s="6">
        <v>4.8717396270000002</v>
      </c>
      <c r="G5" s="6">
        <v>1.7500139379999999</v>
      </c>
      <c r="H5" s="6">
        <v>1.5226778910000001</v>
      </c>
      <c r="I5" s="7">
        <v>2.2151469399999999</v>
      </c>
      <c r="K5" s="8">
        <f>AVERAGE(D5:I5)</f>
        <v>2.5929938893333335</v>
      </c>
      <c r="L5" s="8">
        <f>_xlfn.STDEV.P(D5:I5)/SQRT(COUNT(D5:I5))</f>
        <v>0.64804819449524986</v>
      </c>
      <c r="M5" t="s">
        <v>6</v>
      </c>
    </row>
    <row r="6" spans="2:13" x14ac:dyDescent="0.3">
      <c r="B6" s="23"/>
      <c r="C6" s="5" t="s">
        <v>7</v>
      </c>
      <c r="D6" s="9">
        <v>3.826255577</v>
      </c>
      <c r="E6" s="9">
        <v>17.720897170000001</v>
      </c>
      <c r="F6" s="9">
        <v>20.70540832</v>
      </c>
      <c r="G6" s="9">
        <v>12.786810920000001</v>
      </c>
      <c r="H6" s="9">
        <v>7.8387451559999999</v>
      </c>
      <c r="I6" s="10">
        <v>16.53208291</v>
      </c>
      <c r="K6" s="8">
        <f t="shared" ref="K6:K12" si="0">AVERAGE(D6:I6)</f>
        <v>13.235033342166668</v>
      </c>
      <c r="L6" s="8">
        <f t="shared" ref="L6:L12" si="1">_xlfn.STDEV.P(D6:I6)/SQRT(COUNT(D6:I6))</f>
        <v>2.3842419072727465</v>
      </c>
      <c r="M6" t="s">
        <v>6</v>
      </c>
    </row>
    <row r="7" spans="2:13" x14ac:dyDescent="0.3">
      <c r="B7" s="23"/>
      <c r="C7" s="5" t="s">
        <v>8</v>
      </c>
      <c r="D7" s="9">
        <v>0.36116727900000001</v>
      </c>
      <c r="E7" s="9">
        <v>4.626839532</v>
      </c>
      <c r="F7" s="9">
        <v>4.4870699590000003</v>
      </c>
      <c r="G7" s="9">
        <v>1.2579126540000001</v>
      </c>
      <c r="H7" s="9">
        <v>1.3974931129999999</v>
      </c>
      <c r="I7" s="10">
        <v>1.6377085440000001</v>
      </c>
      <c r="K7" s="8">
        <f t="shared" si="0"/>
        <v>2.2946985135000002</v>
      </c>
      <c r="L7" s="8">
        <f t="shared" si="1"/>
        <v>0.67279383479905386</v>
      </c>
      <c r="M7" t="s">
        <v>6</v>
      </c>
    </row>
    <row r="8" spans="2:13" x14ac:dyDescent="0.3">
      <c r="B8" s="23"/>
      <c r="C8" s="5" t="s">
        <v>9</v>
      </c>
      <c r="D8" s="9">
        <v>3.4646694450000002</v>
      </c>
      <c r="E8" s="9">
        <v>18.54073537</v>
      </c>
      <c r="F8" s="9">
        <v>20.311640329999999</v>
      </c>
      <c r="G8" s="9">
        <v>13.127408559999999</v>
      </c>
      <c r="H8" s="9">
        <v>7.8506476860000003</v>
      </c>
      <c r="I8" s="10">
        <v>16.06599945</v>
      </c>
      <c r="K8" s="8">
        <f t="shared" si="0"/>
        <v>13.226850140166666</v>
      </c>
      <c r="L8" s="8">
        <f t="shared" si="1"/>
        <v>2.4192859969102982</v>
      </c>
      <c r="M8" t="s">
        <v>6</v>
      </c>
    </row>
    <row r="9" spans="2:13" x14ac:dyDescent="0.3">
      <c r="B9" s="23"/>
      <c r="C9" s="5" t="s">
        <v>10</v>
      </c>
      <c r="D9" s="9">
        <v>0.59905925500000001</v>
      </c>
      <c r="E9" s="9">
        <v>5.161151372</v>
      </c>
      <c r="F9" s="9">
        <v>6.1934712550000004</v>
      </c>
      <c r="G9" s="9">
        <v>0.78804541299999997</v>
      </c>
      <c r="H9" s="9">
        <v>1.576044864</v>
      </c>
      <c r="I9" s="10">
        <v>1.3055489469999999</v>
      </c>
      <c r="K9" s="8">
        <f t="shared" si="0"/>
        <v>2.6038868510000004</v>
      </c>
      <c r="L9" s="8">
        <f t="shared" si="1"/>
        <v>0.904978089124717</v>
      </c>
      <c r="M9" t="s">
        <v>6</v>
      </c>
    </row>
    <row r="10" spans="2:13" x14ac:dyDescent="0.3">
      <c r="B10" s="23"/>
      <c r="C10" s="5" t="s">
        <v>11</v>
      </c>
      <c r="D10" s="9">
        <v>1.0820816019999999</v>
      </c>
      <c r="E10" s="9">
        <v>6.0927803210000002</v>
      </c>
      <c r="F10" s="9">
        <v>6.5694309029999998</v>
      </c>
      <c r="G10" s="9">
        <v>3.9901317239999998</v>
      </c>
      <c r="H10" s="9">
        <v>2.4163438259999999</v>
      </c>
      <c r="I10" s="10">
        <v>5.0988954389999996</v>
      </c>
      <c r="K10" s="8">
        <f t="shared" si="0"/>
        <v>4.2082773025</v>
      </c>
      <c r="L10" s="8">
        <f t="shared" si="1"/>
        <v>0.79845878019952432</v>
      </c>
      <c r="M10" t="s">
        <v>6</v>
      </c>
    </row>
    <row r="11" spans="2:13" x14ac:dyDescent="0.3">
      <c r="B11" s="23"/>
      <c r="C11" s="5" t="s">
        <v>12</v>
      </c>
      <c r="D11" s="9">
        <v>5.2487569999999997E-2</v>
      </c>
      <c r="E11" s="9">
        <v>0.14355334</v>
      </c>
      <c r="F11" s="9">
        <v>0.171269167</v>
      </c>
      <c r="G11" s="9">
        <v>0.107513104</v>
      </c>
      <c r="H11" s="9">
        <v>7.2235593000000001E-2</v>
      </c>
      <c r="I11" s="10">
        <v>0.10290893600000001</v>
      </c>
      <c r="K11" s="8">
        <f t="shared" si="0"/>
        <v>0.10832795166666669</v>
      </c>
      <c r="L11" s="8">
        <f t="shared" si="1"/>
        <v>1.637516824102625E-2</v>
      </c>
      <c r="M11" t="s">
        <v>6</v>
      </c>
    </row>
    <row r="12" spans="2:13" ht="15" thickBot="1" x14ac:dyDescent="0.35">
      <c r="B12" s="23"/>
      <c r="C12" s="5" t="s">
        <v>13</v>
      </c>
      <c r="D12" s="11">
        <v>2.4911774000000001E-2</v>
      </c>
      <c r="E12" s="11">
        <v>5.4258985000000003E-2</v>
      </c>
      <c r="F12" s="11">
        <v>5.7265077999999997E-2</v>
      </c>
      <c r="G12" s="11">
        <v>4.0253338999999999E-2</v>
      </c>
      <c r="H12" s="11">
        <v>3.3002486999999997E-2</v>
      </c>
      <c r="I12" s="12">
        <v>3.2726808000000003E-2</v>
      </c>
      <c r="K12" s="8">
        <f t="shared" si="0"/>
        <v>4.0403078500000002E-2</v>
      </c>
      <c r="L12" s="8">
        <f t="shared" si="1"/>
        <v>4.8016490004400454E-3</v>
      </c>
      <c r="M12" t="s">
        <v>6</v>
      </c>
    </row>
    <row r="13" spans="2:13" ht="15" thickBot="1" x14ac:dyDescent="0.35">
      <c r="B13" s="23"/>
      <c r="I13" s="13"/>
    </row>
    <row r="14" spans="2:13" ht="15" thickBot="1" x14ac:dyDescent="0.35">
      <c r="B14" s="23"/>
      <c r="D14" s="25" t="s">
        <v>14</v>
      </c>
      <c r="E14" s="26"/>
      <c r="F14" s="26"/>
      <c r="G14" s="26"/>
      <c r="H14" s="26"/>
      <c r="I14" s="27"/>
    </row>
    <row r="15" spans="2:13" x14ac:dyDescent="0.3">
      <c r="B15" s="23"/>
      <c r="C15" s="5" t="s">
        <v>5</v>
      </c>
      <c r="D15" s="14">
        <v>5.6474100509999996</v>
      </c>
      <c r="E15" s="6">
        <v>5.9160200390000002</v>
      </c>
      <c r="F15" s="6">
        <v>2.39331651</v>
      </c>
      <c r="G15" s="6">
        <v>3.0667140599999998</v>
      </c>
      <c r="H15" s="6">
        <v>2.6651740959999999</v>
      </c>
      <c r="I15" s="7">
        <v>3.9289151379999998</v>
      </c>
      <c r="K15" s="8">
        <f>AVERAGE(D15:I15)</f>
        <v>3.9362583156666671</v>
      </c>
      <c r="L15" s="8">
        <f>_xlfn.STDEV.P(D15:I15)/SQRT(COUNT(D15:I15))</f>
        <v>0.56764578123868314</v>
      </c>
      <c r="M15" s="15">
        <f>_xlfn.T.TEST(D5:I5,D15:I15,2,2)</f>
        <v>0.18507484023841628</v>
      </c>
    </row>
    <row r="16" spans="2:13" x14ac:dyDescent="0.3">
      <c r="B16" s="23"/>
      <c r="C16" s="5" t="s">
        <v>7</v>
      </c>
      <c r="D16" s="16">
        <v>17.783940049999998</v>
      </c>
      <c r="E16" s="9">
        <v>17.769314850000001</v>
      </c>
      <c r="F16" s="9">
        <v>13.520933769999999</v>
      </c>
      <c r="G16" s="9">
        <v>20.110239920000001</v>
      </c>
      <c r="H16" s="9">
        <v>10.43994125</v>
      </c>
      <c r="I16" s="10">
        <v>12.06526787</v>
      </c>
      <c r="K16" s="8">
        <f t="shared" ref="K16:K22" si="2">AVERAGE(D16:I16)</f>
        <v>15.281606285000001</v>
      </c>
      <c r="L16" s="8">
        <f t="shared" ref="L16:L22" si="3">_xlfn.STDEV.P(D16:I16)/SQRT(COUNT(D16:I16))</f>
        <v>1.4206081617559037</v>
      </c>
      <c r="M16" s="15">
        <f t="shared" ref="M16:M22" si="4">_xlfn.T.TEST(D6:I6,D16:I16,2,2)</f>
        <v>0.51610418678206016</v>
      </c>
    </row>
    <row r="17" spans="2:13" x14ac:dyDescent="0.3">
      <c r="B17" s="23"/>
      <c r="C17" s="5" t="s">
        <v>8</v>
      </c>
      <c r="D17" s="16">
        <v>4.4616685499999997</v>
      </c>
      <c r="E17" s="9">
        <v>4.9100549100000004</v>
      </c>
      <c r="F17" s="9">
        <v>2.2127295170000001</v>
      </c>
      <c r="G17" s="9">
        <v>2.5462367000000001</v>
      </c>
      <c r="H17" s="9">
        <v>2.6647821290000002</v>
      </c>
      <c r="I17" s="10">
        <v>3.1790645039999998</v>
      </c>
      <c r="K17" s="8">
        <f t="shared" si="2"/>
        <v>3.3290893849999996</v>
      </c>
      <c r="L17" s="8">
        <f t="shared" si="3"/>
        <v>0.41180891040548279</v>
      </c>
      <c r="M17" s="15">
        <f t="shared" si="4"/>
        <v>0.25889003228400881</v>
      </c>
    </row>
    <row r="18" spans="2:13" x14ac:dyDescent="0.3">
      <c r="B18" s="23"/>
      <c r="C18" s="5" t="s">
        <v>9</v>
      </c>
      <c r="D18" s="16">
        <v>19.870263720000001</v>
      </c>
      <c r="E18" s="9">
        <v>20.637950719999999</v>
      </c>
      <c r="F18" s="9">
        <v>15.619579829999999</v>
      </c>
      <c r="G18" s="9">
        <v>21.442616000000001</v>
      </c>
      <c r="H18" s="9">
        <v>11.57288842</v>
      </c>
      <c r="I18" s="10">
        <v>13.466206590000001</v>
      </c>
      <c r="K18" s="8">
        <f t="shared" si="2"/>
        <v>17.101584213333332</v>
      </c>
      <c r="L18" s="8">
        <f t="shared" si="3"/>
        <v>1.5365438841460077</v>
      </c>
      <c r="M18" s="15">
        <f t="shared" si="4"/>
        <v>0.24535532657247086</v>
      </c>
    </row>
    <row r="19" spans="2:13" x14ac:dyDescent="0.3">
      <c r="B19" s="23"/>
      <c r="C19" s="5" t="s">
        <v>10</v>
      </c>
      <c r="D19" s="16">
        <v>34.367313959999997</v>
      </c>
      <c r="E19" s="9">
        <v>49.221609139999998</v>
      </c>
      <c r="F19" s="9">
        <v>46.846456240000002</v>
      </c>
      <c r="G19" s="9">
        <v>33.693580599999997</v>
      </c>
      <c r="H19" s="9">
        <v>37.934687320000002</v>
      </c>
      <c r="I19" s="10">
        <v>33.319231240000001</v>
      </c>
      <c r="K19" s="8">
        <f t="shared" si="2"/>
        <v>39.230479749999994</v>
      </c>
      <c r="L19" s="8">
        <f t="shared" si="3"/>
        <v>2.6286632378606178</v>
      </c>
      <c r="M19" s="15">
        <f t="shared" si="4"/>
        <v>2.8608607472370822E-7</v>
      </c>
    </row>
    <row r="20" spans="2:13" x14ac:dyDescent="0.3">
      <c r="B20" s="23"/>
      <c r="C20" s="5" t="s">
        <v>11</v>
      </c>
      <c r="D20" s="16">
        <v>54.537120170000001</v>
      </c>
      <c r="E20" s="9">
        <v>57.261122329999999</v>
      </c>
      <c r="F20" s="9">
        <v>40.936719969999999</v>
      </c>
      <c r="G20" s="9">
        <v>59.566813349999997</v>
      </c>
      <c r="H20" s="9">
        <v>31.124799110000001</v>
      </c>
      <c r="I20" s="10">
        <v>37.432190769999998</v>
      </c>
      <c r="K20" s="8">
        <f t="shared" si="2"/>
        <v>46.809794283333332</v>
      </c>
      <c r="L20" s="8">
        <f t="shared" si="3"/>
        <v>4.4100103360164677</v>
      </c>
      <c r="M20" s="15">
        <f t="shared" si="4"/>
        <v>5.7384311995739141E-6</v>
      </c>
    </row>
    <row r="21" spans="2:13" x14ac:dyDescent="0.3">
      <c r="B21" s="23"/>
      <c r="C21" s="5" t="s">
        <v>12</v>
      </c>
      <c r="D21" s="16">
        <v>0.22531648500000001</v>
      </c>
      <c r="E21" s="9">
        <v>0.16892616699999999</v>
      </c>
      <c r="F21" s="9">
        <v>0.106718102</v>
      </c>
      <c r="G21" s="9">
        <v>0.13601822399999999</v>
      </c>
      <c r="H21" s="9">
        <v>8.5628724000000003E-2</v>
      </c>
      <c r="I21" s="10">
        <v>0.102293541</v>
      </c>
      <c r="K21" s="8">
        <f t="shared" si="2"/>
        <v>0.13748354049999997</v>
      </c>
      <c r="L21" s="8">
        <f t="shared" si="3"/>
        <v>1.9421624773517932E-2</v>
      </c>
      <c r="M21" s="15">
        <f t="shared" si="4"/>
        <v>0.31944109025413314</v>
      </c>
    </row>
    <row r="22" spans="2:13" ht="15" thickBot="1" x14ac:dyDescent="0.35">
      <c r="B22" s="24"/>
      <c r="C22" s="17" t="s">
        <v>13</v>
      </c>
      <c r="D22" s="18">
        <v>8.6941537999999999E-2</v>
      </c>
      <c r="E22" s="11">
        <v>6.5679122000000006E-2</v>
      </c>
      <c r="F22" s="11">
        <v>3.0142655000000001E-2</v>
      </c>
      <c r="G22" s="11">
        <v>4.4841370999999998E-2</v>
      </c>
      <c r="H22" s="11">
        <v>3.1852305999999997E-2</v>
      </c>
      <c r="I22" s="12">
        <v>3.1884721999999997E-2</v>
      </c>
      <c r="K22" s="8">
        <f t="shared" si="2"/>
        <v>4.8556952333333327E-2</v>
      </c>
      <c r="L22" s="8">
        <f t="shared" si="3"/>
        <v>8.6223957021981795E-3</v>
      </c>
      <c r="M22" s="15">
        <f t="shared" si="4"/>
        <v>0.46811307128050272</v>
      </c>
    </row>
    <row r="23" spans="2:13" ht="15" thickBot="1" x14ac:dyDescent="0.35"/>
    <row r="24" spans="2:13" ht="15" thickBot="1" x14ac:dyDescent="0.35">
      <c r="B24" s="22" t="s">
        <v>15</v>
      </c>
      <c r="C24" s="4"/>
      <c r="D24" s="25" t="s">
        <v>4</v>
      </c>
      <c r="E24" s="26"/>
      <c r="F24" s="26"/>
      <c r="G24" s="26"/>
      <c r="H24" s="26"/>
      <c r="I24" s="27"/>
    </row>
    <row r="25" spans="2:13" x14ac:dyDescent="0.3">
      <c r="B25" s="23"/>
      <c r="C25" s="5" t="s">
        <v>5</v>
      </c>
      <c r="D25" s="6">
        <v>2.6439560000000002</v>
      </c>
      <c r="E25" s="6">
        <v>5.0927959999999999</v>
      </c>
      <c r="F25" s="6">
        <v>0.70343133300000005</v>
      </c>
      <c r="G25" s="6">
        <v>0.52848293300000004</v>
      </c>
      <c r="H25" s="6">
        <v>0.49332906700000001</v>
      </c>
      <c r="I25" s="7">
        <v>0.52761366700000001</v>
      </c>
      <c r="K25" s="8">
        <f>AVERAGE(D25:I25)</f>
        <v>1.6649348333333334</v>
      </c>
      <c r="L25" s="8">
        <f>_xlfn.STDEV.P(D25:I25)/SQRT(COUNT(D25:I25))</f>
        <v>0.69902483727814535</v>
      </c>
      <c r="M25" t="s">
        <v>6</v>
      </c>
    </row>
    <row r="26" spans="2:13" x14ac:dyDescent="0.3">
      <c r="B26" s="23"/>
      <c r="C26" s="5" t="s">
        <v>7</v>
      </c>
      <c r="D26" s="9">
        <v>28.426864999999999</v>
      </c>
      <c r="E26" s="9">
        <v>26.102720000000001</v>
      </c>
      <c r="F26" s="9">
        <v>9.4212000000000007</v>
      </c>
      <c r="G26" s="9">
        <v>8.4698250000000002</v>
      </c>
      <c r="H26" s="9">
        <v>7.9151699999999998</v>
      </c>
      <c r="I26" s="10">
        <v>8.2101450000000007</v>
      </c>
      <c r="K26" s="8">
        <f t="shared" ref="K26:K32" si="5">AVERAGE(D26:I26)</f>
        <v>14.757654166666667</v>
      </c>
      <c r="L26" s="8">
        <f t="shared" ref="L26:L32" si="6">_xlfn.STDEV.P(D26:I26)/SQRT(COUNT(D26:I26))</f>
        <v>3.625763705489319</v>
      </c>
      <c r="M26" t="s">
        <v>6</v>
      </c>
    </row>
    <row r="27" spans="2:13" x14ac:dyDescent="0.3">
      <c r="B27" s="23"/>
      <c r="C27" s="5" t="s">
        <v>8</v>
      </c>
      <c r="D27" s="9">
        <v>3.6551073330000001</v>
      </c>
      <c r="E27" s="9">
        <v>5.0948233329999999</v>
      </c>
      <c r="F27" s="9">
        <v>0.98289066700000005</v>
      </c>
      <c r="G27" s="9">
        <v>0.79630266699999996</v>
      </c>
      <c r="H27" s="9">
        <v>0.81337000000000004</v>
      </c>
      <c r="I27" s="10">
        <v>0.80135400000000001</v>
      </c>
      <c r="K27" s="8">
        <f t="shared" si="5"/>
        <v>2.0239746666666667</v>
      </c>
      <c r="L27" s="8">
        <f t="shared" si="6"/>
        <v>0.70004175854301609</v>
      </c>
      <c r="M27" t="s">
        <v>6</v>
      </c>
    </row>
    <row r="28" spans="2:13" x14ac:dyDescent="0.3">
      <c r="B28" s="23"/>
      <c r="C28" s="5" t="s">
        <v>9</v>
      </c>
      <c r="D28" s="9">
        <v>28.17713333</v>
      </c>
      <c r="E28" s="9">
        <v>35.792299999999997</v>
      </c>
      <c r="F28" s="9">
        <v>19.410743329999999</v>
      </c>
      <c r="G28" s="9">
        <v>27.097353330000001</v>
      </c>
      <c r="H28" s="9">
        <v>24.963606670000001</v>
      </c>
      <c r="I28" s="10">
        <v>15.04434</v>
      </c>
      <c r="K28" s="8">
        <f t="shared" si="5"/>
        <v>25.080912776666668</v>
      </c>
      <c r="L28" s="8">
        <f t="shared" si="6"/>
        <v>2.6940459342269896</v>
      </c>
      <c r="M28" t="s">
        <v>6</v>
      </c>
    </row>
    <row r="29" spans="2:13" x14ac:dyDescent="0.3">
      <c r="B29" s="23"/>
      <c r="C29" s="5" t="s">
        <v>10</v>
      </c>
      <c r="D29" s="9">
        <v>9.2355133330000001</v>
      </c>
      <c r="E29" s="9">
        <v>8.1264333329999996</v>
      </c>
      <c r="F29" s="9">
        <v>4.3512526669999998</v>
      </c>
      <c r="G29" s="9">
        <v>3.8866933330000002</v>
      </c>
      <c r="H29" s="9">
        <v>3.8010386669999998</v>
      </c>
      <c r="I29" s="10">
        <v>3.7621466670000001</v>
      </c>
      <c r="K29" s="8">
        <f t="shared" si="5"/>
        <v>5.5271796666666679</v>
      </c>
      <c r="L29" s="8">
        <f t="shared" si="6"/>
        <v>0.92311011385639985</v>
      </c>
      <c r="M29" t="s">
        <v>6</v>
      </c>
    </row>
    <row r="30" spans="2:13" x14ac:dyDescent="0.3">
      <c r="B30" s="23"/>
      <c r="C30" s="5" t="s">
        <v>11</v>
      </c>
      <c r="D30" s="9">
        <v>16.570959999999999</v>
      </c>
      <c r="E30" s="9">
        <v>15.348416</v>
      </c>
      <c r="F30" s="9">
        <v>5.6774240000000002</v>
      </c>
      <c r="G30" s="9">
        <v>4.8595040000000003</v>
      </c>
      <c r="H30" s="9">
        <v>4.447336</v>
      </c>
      <c r="I30" s="10">
        <v>4.2208480000000002</v>
      </c>
      <c r="K30" s="8">
        <f t="shared" si="5"/>
        <v>8.5207479999999993</v>
      </c>
      <c r="L30" s="8">
        <f t="shared" si="6"/>
        <v>2.1602082454362277</v>
      </c>
      <c r="M30" t="s">
        <v>6</v>
      </c>
    </row>
    <row r="31" spans="2:13" x14ac:dyDescent="0.3">
      <c r="B31" s="23"/>
      <c r="C31" s="5" t="s">
        <v>12</v>
      </c>
      <c r="D31" s="9">
        <v>12.388736</v>
      </c>
      <c r="E31" s="9">
        <v>11.636944</v>
      </c>
      <c r="F31" s="9">
        <v>3.8872911999999999</v>
      </c>
      <c r="G31" s="9">
        <v>3.4864695999999999</v>
      </c>
      <c r="H31" s="9">
        <v>3.1971227999999998</v>
      </c>
      <c r="I31" s="10">
        <v>3.1633208000000002</v>
      </c>
      <c r="K31" s="8">
        <f t="shared" si="5"/>
        <v>6.2933140666666674</v>
      </c>
      <c r="L31" s="8">
        <f t="shared" si="6"/>
        <v>1.6562938003761316</v>
      </c>
      <c r="M31" t="s">
        <v>6</v>
      </c>
    </row>
    <row r="32" spans="2:13" ht="15" thickBot="1" x14ac:dyDescent="0.35">
      <c r="B32" s="23"/>
      <c r="C32" s="5" t="s">
        <v>13</v>
      </c>
      <c r="D32" s="11">
        <v>5.843286</v>
      </c>
      <c r="E32" s="11">
        <v>5.6158593330000004</v>
      </c>
      <c r="F32" s="11">
        <v>1.7755826669999999</v>
      </c>
      <c r="G32" s="11">
        <v>1.5170239999999999</v>
      </c>
      <c r="H32" s="11">
        <v>1.4386300000000001</v>
      </c>
      <c r="I32" s="12">
        <v>1.4630080000000001</v>
      </c>
      <c r="K32" s="8">
        <f t="shared" si="5"/>
        <v>2.9422316666666664</v>
      </c>
      <c r="L32" s="8">
        <f t="shared" si="6"/>
        <v>0.8063223878393353</v>
      </c>
      <c r="M32" t="s">
        <v>6</v>
      </c>
    </row>
    <row r="33" spans="2:13" ht="15" thickBot="1" x14ac:dyDescent="0.35">
      <c r="B33" s="23"/>
      <c r="I33" s="13"/>
    </row>
    <row r="34" spans="2:13" ht="15" thickBot="1" x14ac:dyDescent="0.35">
      <c r="B34" s="23"/>
      <c r="D34" s="25" t="s">
        <v>14</v>
      </c>
      <c r="E34" s="26"/>
      <c r="F34" s="26"/>
      <c r="G34" s="26"/>
      <c r="H34" s="26"/>
      <c r="I34" s="27"/>
    </row>
    <row r="35" spans="2:13" x14ac:dyDescent="0.3">
      <c r="B35" s="23"/>
      <c r="C35" s="5" t="s">
        <v>5</v>
      </c>
      <c r="D35" s="14">
        <v>2.5105486670000001</v>
      </c>
      <c r="E35" s="6">
        <v>0.810619333</v>
      </c>
      <c r="F35" s="6">
        <v>0.94954333300000004</v>
      </c>
      <c r="G35" s="6">
        <v>0.88465800000000006</v>
      </c>
      <c r="H35" s="6">
        <v>0.46974026699999999</v>
      </c>
      <c r="I35" s="7">
        <v>0.62703379999999997</v>
      </c>
      <c r="K35" s="8">
        <f>AVERAGE(D35:I35)</f>
        <v>1.0420239</v>
      </c>
      <c r="L35" s="8">
        <f>_xlfn.STDEV.P(D35:I35)/SQRT(COUNT(D35:I35))</f>
        <v>0.27604121503731621</v>
      </c>
      <c r="M35" s="15">
        <f>_xlfn.T.TEST(D25:I25,D35:I35,2,2)</f>
        <v>0.46673216187607136</v>
      </c>
    </row>
    <row r="36" spans="2:13" x14ac:dyDescent="0.3">
      <c r="B36" s="23"/>
      <c r="C36" s="5" t="s">
        <v>7</v>
      </c>
      <c r="D36" s="16">
        <v>40.670614999999998</v>
      </c>
      <c r="E36" s="9">
        <v>15.78289</v>
      </c>
      <c r="F36" s="9">
        <v>11.340960000000001</v>
      </c>
      <c r="G36" s="9">
        <v>11.341200000000001</v>
      </c>
      <c r="H36" s="9">
        <v>9.7098899999999997</v>
      </c>
      <c r="I36" s="10">
        <v>12.958095</v>
      </c>
      <c r="K36" s="8">
        <f t="shared" ref="K36:K42" si="7">AVERAGE(D36:I36)</f>
        <v>16.967275000000001</v>
      </c>
      <c r="L36" s="8">
        <f t="shared" ref="L36:L42" si="8">_xlfn.STDEV.P(D36:I36)/SQRT(COUNT(D36:I36))</f>
        <v>4.3947645515219467</v>
      </c>
      <c r="M36" s="15">
        <f t="shared" ref="M36:M42" si="9">_xlfn.T.TEST(D26:I26,D36:I36,2,2)</f>
        <v>0.730660310974518</v>
      </c>
    </row>
    <row r="37" spans="2:13" x14ac:dyDescent="0.3">
      <c r="B37" s="23"/>
      <c r="C37" s="5" t="s">
        <v>8</v>
      </c>
      <c r="D37" s="16">
        <v>2.1139133330000002</v>
      </c>
      <c r="E37" s="9">
        <v>1.2537306669999999</v>
      </c>
      <c r="F37" s="9">
        <v>1.55785</v>
      </c>
      <c r="G37" s="9">
        <v>1.1262399999999999</v>
      </c>
      <c r="H37" s="9">
        <v>0.75132600000000005</v>
      </c>
      <c r="I37" s="10">
        <v>0.89541400000000004</v>
      </c>
      <c r="K37" s="8">
        <f t="shared" si="7"/>
        <v>1.2830790000000001</v>
      </c>
      <c r="L37" s="8">
        <f t="shared" si="8"/>
        <v>0.18441273102724962</v>
      </c>
      <c r="M37" s="15">
        <f t="shared" si="9"/>
        <v>0.37217417076340198</v>
      </c>
    </row>
    <row r="38" spans="2:13" x14ac:dyDescent="0.3">
      <c r="B38" s="23"/>
      <c r="C38" s="5" t="s">
        <v>9</v>
      </c>
      <c r="D38" s="16">
        <v>29.346499999999999</v>
      </c>
      <c r="E38" s="9">
        <v>19.27471667</v>
      </c>
      <c r="F38" s="9">
        <v>24.17123333</v>
      </c>
      <c r="G38" s="9">
        <v>14.19307667</v>
      </c>
      <c r="H38" s="9">
        <v>32.534776669999999</v>
      </c>
      <c r="I38" s="10">
        <v>15.356009999999999</v>
      </c>
      <c r="K38" s="8">
        <f t="shared" si="7"/>
        <v>22.479385556666667</v>
      </c>
      <c r="L38" s="8">
        <f t="shared" si="8"/>
        <v>2.7928768375389175</v>
      </c>
      <c r="M38" s="15">
        <f t="shared" si="9"/>
        <v>0.55419502662390396</v>
      </c>
    </row>
    <row r="39" spans="2:13" x14ac:dyDescent="0.3">
      <c r="B39" s="23"/>
      <c r="C39" s="5" t="s">
        <v>10</v>
      </c>
      <c r="D39" s="16">
        <v>18.690315999999999</v>
      </c>
      <c r="E39" s="9">
        <v>12.568998000000001</v>
      </c>
      <c r="F39" s="9">
        <v>13.754695999999999</v>
      </c>
      <c r="G39" s="9">
        <v>15.449427999999999</v>
      </c>
      <c r="H39" s="9">
        <v>13.92775</v>
      </c>
      <c r="I39" s="10">
        <v>11.32433</v>
      </c>
      <c r="K39" s="8">
        <f t="shared" si="7"/>
        <v>14.285919666666667</v>
      </c>
      <c r="L39" s="8">
        <f t="shared" si="8"/>
        <v>0.95571055823140116</v>
      </c>
      <c r="M39" s="15">
        <f t="shared" si="9"/>
        <v>1.2906611794095849E-4</v>
      </c>
    </row>
    <row r="40" spans="2:13" x14ac:dyDescent="0.3">
      <c r="B40" s="23"/>
      <c r="C40" s="5" t="s">
        <v>11</v>
      </c>
      <c r="D40" s="16">
        <v>28.0395</v>
      </c>
      <c r="E40" s="9">
        <v>37.824150000000003</v>
      </c>
      <c r="F40" s="9">
        <v>22.5137</v>
      </c>
      <c r="G40" s="9">
        <v>32.579230000000003</v>
      </c>
      <c r="H40" s="9">
        <v>37.604329999999997</v>
      </c>
      <c r="I40" s="10">
        <v>26.06803</v>
      </c>
      <c r="K40" s="8">
        <f t="shared" si="7"/>
        <v>30.77149</v>
      </c>
      <c r="L40" s="8">
        <f t="shared" si="8"/>
        <v>2.342085018765923</v>
      </c>
      <c r="M40" s="15">
        <f t="shared" si="9"/>
        <v>8.0875227689532444E-5</v>
      </c>
    </row>
    <row r="41" spans="2:13" x14ac:dyDescent="0.3">
      <c r="B41" s="23"/>
      <c r="C41" s="5" t="s">
        <v>12</v>
      </c>
      <c r="D41" s="16">
        <v>9.0230399999999999</v>
      </c>
      <c r="E41" s="9">
        <v>3.3254328000000002</v>
      </c>
      <c r="F41" s="9">
        <v>2.3305932</v>
      </c>
      <c r="G41" s="9">
        <v>2.3219539999999999</v>
      </c>
      <c r="H41" s="9">
        <v>2.1010396</v>
      </c>
      <c r="I41" s="10">
        <v>2.5471119999999998</v>
      </c>
      <c r="K41" s="8">
        <f t="shared" si="7"/>
        <v>3.6081952666666659</v>
      </c>
      <c r="L41" s="8">
        <f t="shared" si="8"/>
        <v>1.0011742777283508</v>
      </c>
      <c r="M41" s="15">
        <f t="shared" si="9"/>
        <v>0.23403524281627752</v>
      </c>
    </row>
    <row r="42" spans="2:13" ht="15" thickBot="1" x14ac:dyDescent="0.35">
      <c r="B42" s="24"/>
      <c r="C42" s="17" t="s">
        <v>13</v>
      </c>
      <c r="D42" s="18">
        <v>4.0477033330000003</v>
      </c>
      <c r="E42" s="11">
        <v>1.5144500000000001</v>
      </c>
      <c r="F42" s="11">
        <v>1.1405433330000001</v>
      </c>
      <c r="G42" s="11">
        <v>1.0274399999999999</v>
      </c>
      <c r="H42" s="11">
        <v>0.99337200000000003</v>
      </c>
      <c r="I42" s="12">
        <v>1.1414153330000001</v>
      </c>
      <c r="K42" s="8">
        <f t="shared" si="7"/>
        <v>1.6441539998333334</v>
      </c>
      <c r="L42" s="8">
        <f t="shared" si="8"/>
        <v>0.44422516076103036</v>
      </c>
      <c r="M42" s="15">
        <f t="shared" si="9"/>
        <v>0.22702282666103604</v>
      </c>
    </row>
  </sheetData>
  <mergeCells count="7">
    <mergeCell ref="C2:I2"/>
    <mergeCell ref="B4:B22"/>
    <mergeCell ref="D4:I4"/>
    <mergeCell ref="D14:I14"/>
    <mergeCell ref="B24:B42"/>
    <mergeCell ref="D24:I24"/>
    <mergeCell ref="D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2022-02-10T07:59:39Z</dcterms:created>
  <dcterms:modified xsi:type="dcterms:W3CDTF">2022-02-10T14:32:27Z</dcterms:modified>
</cp:coreProperties>
</file>