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0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 folders\DAG story new flow\seven figures\Final submission\Bioarchive\New folder\final docs\elife-full submission\Source files for elife\final\Final source data -labelled\"/>
    </mc:Choice>
  </mc:AlternateContent>
  <xr:revisionPtr revIDLastSave="0" documentId="13_ncr:1_{DCE30B53-94CB-4F04-9D7F-6B5DBEA10CAA}" xr6:coauthVersionLast="47" xr6:coauthVersionMax="47" xr10:uidLastSave="{00000000-0000-0000-0000-000000000000}"/>
  <bookViews>
    <workbookView xWindow="-108" yWindow="-108" windowWidth="23256" windowHeight="12456" xr2:uid="{976AC8FD-C802-41FA-B27F-2625AEB8EE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4" i="1" l="1"/>
  <c r="L54" i="1"/>
  <c r="K54" i="1"/>
  <c r="M53" i="1"/>
  <c r="L53" i="1"/>
  <c r="K53" i="1"/>
  <c r="M52" i="1"/>
  <c r="L52" i="1"/>
  <c r="K52" i="1"/>
  <c r="M51" i="1"/>
  <c r="L51" i="1"/>
  <c r="K51" i="1"/>
  <c r="M50" i="1"/>
  <c r="L50" i="1"/>
  <c r="K50" i="1"/>
  <c r="M49" i="1"/>
  <c r="L49" i="1"/>
  <c r="K49" i="1"/>
  <c r="M48" i="1"/>
  <c r="L48" i="1"/>
  <c r="K48" i="1"/>
  <c r="M47" i="1"/>
  <c r="L47" i="1"/>
  <c r="K47" i="1"/>
  <c r="M46" i="1"/>
  <c r="L46" i="1"/>
  <c r="K46" i="1"/>
  <c r="M45" i="1"/>
  <c r="L45" i="1"/>
  <c r="K45" i="1"/>
  <c r="M44" i="1"/>
  <c r="L44" i="1"/>
  <c r="K44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M27" i="1"/>
  <c r="L27" i="1"/>
  <c r="K27" i="1"/>
  <c r="M26" i="1"/>
  <c r="L26" i="1"/>
  <c r="K26" i="1"/>
  <c r="M25" i="1"/>
  <c r="L25" i="1"/>
  <c r="K25" i="1"/>
  <c r="M24" i="1"/>
  <c r="L24" i="1"/>
  <c r="K24" i="1"/>
  <c r="M23" i="1"/>
  <c r="L23" i="1"/>
  <c r="K23" i="1"/>
  <c r="M22" i="1"/>
  <c r="L22" i="1"/>
  <c r="K22" i="1"/>
  <c r="M21" i="1"/>
  <c r="L21" i="1"/>
  <c r="K21" i="1"/>
  <c r="M20" i="1"/>
  <c r="L20" i="1"/>
  <c r="K20" i="1"/>
  <c r="M19" i="1"/>
  <c r="L19" i="1"/>
  <c r="K19" i="1"/>
  <c r="M18" i="1"/>
  <c r="L18" i="1"/>
  <c r="K18" i="1"/>
  <c r="M17" i="1"/>
  <c r="L17" i="1"/>
  <c r="K17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</calcChain>
</file>

<file path=xl/sharedStrings.xml><?xml version="1.0" encoding="utf-8"?>
<sst xmlns="http://schemas.openxmlformats.org/spreadsheetml/2006/main" count="76" uniqueCount="20">
  <si>
    <t>average</t>
  </si>
  <si>
    <t>SEM</t>
  </si>
  <si>
    <t>p-value</t>
  </si>
  <si>
    <t>No chemical supplment</t>
  </si>
  <si>
    <t xml:space="preserve">Wild type </t>
  </si>
  <si>
    <t>16:0/36:1</t>
  </si>
  <si>
    <t>Reference</t>
  </si>
  <si>
    <t>16:0/36:2</t>
  </si>
  <si>
    <t>18:0/34:1</t>
  </si>
  <si>
    <t>18:0/36:1</t>
  </si>
  <si>
    <t>18:0/36:2</t>
  </si>
  <si>
    <t>18:1/32:0</t>
  </si>
  <si>
    <t>18:1/34:0</t>
  </si>
  <si>
    <t>18:1/34:1</t>
  </si>
  <si>
    <t>18:1/36:0</t>
  </si>
  <si>
    <t>18:1/36:1</t>
  </si>
  <si>
    <t>18:1/36:2</t>
  </si>
  <si>
    <t xml:space="preserve"> ΔScDIP2</t>
  </si>
  <si>
    <t>Effect of 1 mM Choline chloride on lipidome</t>
  </si>
  <si>
    <t xml:space="preserve"> TAG (normalized intensity) species from yeast strains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</si>
</sst>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0" fillId="0" borderId="6" xfId="0" applyBorder="1"/>
    <xf numFmtId="0" fontId="2" fillId="6" borderId="8" xfId="0" quotePrefix="1" applyFont="1" applyFill="1" applyBorder="1" applyAlignment="1">
      <alignment horizontal="left"/>
    </xf>
    <xf numFmtId="0" fontId="2" fillId="0" borderId="6" xfId="0" applyFont="1" applyBorder="1"/>
    <xf numFmtId="0" fontId="2" fillId="0" borderId="9" xfId="0" applyFont="1" applyBorder="1"/>
    <xf numFmtId="2" fontId="0" fillId="0" borderId="0" xfId="0" applyNumberFormat="1"/>
    <xf numFmtId="0" fontId="2" fillId="0" borderId="0" xfId="0" applyFont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0" fillId="0" borderId="10" xfId="0" applyBorder="1"/>
    <xf numFmtId="0" fontId="2" fillId="0" borderId="13" xfId="0" applyFont="1" applyBorder="1"/>
    <xf numFmtId="164" fontId="0" fillId="0" borderId="0" xfId="0" applyNumberFormat="1"/>
    <xf numFmtId="0" fontId="2" fillId="0" borderId="14" xfId="0" applyFont="1" applyBorder="1"/>
    <xf numFmtId="0" fontId="2" fillId="6" borderId="16" xfId="0" quotePrefix="1" applyFont="1" applyFill="1" applyBorder="1" applyAlignment="1">
      <alignment horizontal="left"/>
    </xf>
    <xf numFmtId="0" fontId="2" fillId="0" borderId="17" xfId="0" applyFont="1" applyBorder="1"/>
    <xf numFmtId="0" fontId="0" fillId="0" borderId="13" xfId="0" applyBorder="1"/>
    <xf numFmtId="0" fontId="2" fillId="6" borderId="18" xfId="0" quotePrefix="1" applyFont="1" applyFill="1" applyBorder="1" applyAlignment="1">
      <alignment horizontal="left"/>
    </xf>
    <xf numFmtId="0" fontId="2" fillId="6" borderId="19" xfId="0" quotePrefix="1" applyFont="1" applyFill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AF40F-D2C7-4BEE-AA60-2E05545DC10F}">
  <dimension ref="B1:M54"/>
  <sheetViews>
    <sheetView tabSelected="1" workbookViewId="0">
      <selection activeCell="C1" sqref="C1:I1"/>
    </sheetView>
  </sheetViews>
  <sheetFormatPr defaultRowHeight="14.4" x14ac:dyDescent="0.3"/>
  <cols>
    <col min="11" max="11" width="11.5546875" bestFit="1" customWidth="1"/>
    <col min="12" max="12" width="10.5546875" bestFit="1" customWidth="1"/>
  </cols>
  <sheetData>
    <row r="1" spans="2:13" ht="15" thickBot="1" x14ac:dyDescent="0.35">
      <c r="C1" s="28" t="s">
        <v>19</v>
      </c>
      <c r="D1" s="29"/>
      <c r="E1" s="29"/>
      <c r="F1" s="29"/>
      <c r="G1" s="29"/>
      <c r="H1" s="29"/>
      <c r="I1" s="30"/>
      <c r="K1" s="1" t="s">
        <v>0</v>
      </c>
      <c r="L1" s="2" t="s">
        <v>1</v>
      </c>
      <c r="M1" s="3" t="s">
        <v>2</v>
      </c>
    </row>
    <row r="2" spans="2:13" ht="15" thickBot="1" x14ac:dyDescent="0.35"/>
    <row r="3" spans="2:13" ht="15" thickBot="1" x14ac:dyDescent="0.35">
      <c r="B3" s="22" t="s">
        <v>3</v>
      </c>
      <c r="C3" s="4"/>
      <c r="D3" s="25" t="s">
        <v>4</v>
      </c>
      <c r="E3" s="26"/>
      <c r="F3" s="26"/>
      <c r="G3" s="26"/>
      <c r="H3" s="26"/>
      <c r="I3" s="27"/>
    </row>
    <row r="4" spans="2:13" x14ac:dyDescent="0.3">
      <c r="B4" s="23"/>
      <c r="C4" s="5" t="s">
        <v>5</v>
      </c>
      <c r="D4" s="6">
        <v>5043665</v>
      </c>
      <c r="E4" s="6">
        <v>3811401</v>
      </c>
      <c r="F4" s="6">
        <v>4882657.5</v>
      </c>
      <c r="G4" s="6">
        <v>4087036.5</v>
      </c>
      <c r="H4" s="6">
        <v>3966424.5</v>
      </c>
      <c r="I4" s="7">
        <v>4184993</v>
      </c>
      <c r="K4" s="8">
        <f>AVERAGE(D4:I4)</f>
        <v>4329362.916666667</v>
      </c>
      <c r="L4" s="8">
        <f>_xlfn.STDEV.P(D4:I4)/SQRT(COUNT(D4:I4))</f>
        <v>189731.97240249705</v>
      </c>
      <c r="M4" t="s">
        <v>6</v>
      </c>
    </row>
    <row r="5" spans="2:13" x14ac:dyDescent="0.3">
      <c r="B5" s="23"/>
      <c r="C5" s="5" t="s">
        <v>7</v>
      </c>
      <c r="D5" s="9">
        <v>21489105</v>
      </c>
      <c r="E5" s="9">
        <v>16844685</v>
      </c>
      <c r="F5" s="9">
        <v>21769850</v>
      </c>
      <c r="G5" s="9">
        <v>18783070</v>
      </c>
      <c r="H5" s="9">
        <v>17430765</v>
      </c>
      <c r="I5" s="10">
        <v>18510765</v>
      </c>
      <c r="K5" s="8">
        <f t="shared" ref="K5:K14" si="0">AVERAGE(D5:I5)</f>
        <v>19138040</v>
      </c>
      <c r="L5" s="8">
        <f t="shared" ref="L5:L14" si="1">_xlfn.STDEV.P(D5:I5)/SQRT(COUNT(D5:I5))</f>
        <v>766443.32287557679</v>
      </c>
      <c r="M5" t="s">
        <v>6</v>
      </c>
    </row>
    <row r="6" spans="2:13" x14ac:dyDescent="0.3">
      <c r="B6" s="23"/>
      <c r="C6" s="5" t="s">
        <v>8</v>
      </c>
      <c r="D6" s="9">
        <v>5241145</v>
      </c>
      <c r="E6" s="9">
        <v>4036400.5</v>
      </c>
      <c r="F6" s="9">
        <v>5334050</v>
      </c>
      <c r="G6" s="9">
        <v>4478722</v>
      </c>
      <c r="H6" s="9">
        <v>4130472</v>
      </c>
      <c r="I6" s="10">
        <v>4589441</v>
      </c>
      <c r="K6" s="8">
        <f t="shared" si="0"/>
        <v>4635038.416666667</v>
      </c>
      <c r="L6" s="8">
        <f t="shared" si="1"/>
        <v>203814.38686947006</v>
      </c>
      <c r="M6" t="s">
        <v>6</v>
      </c>
    </row>
    <row r="7" spans="2:13" x14ac:dyDescent="0.3">
      <c r="B7" s="23"/>
      <c r="C7" s="5" t="s">
        <v>9</v>
      </c>
      <c r="D7" s="9">
        <v>1623317</v>
      </c>
      <c r="E7" s="9">
        <v>1203227</v>
      </c>
      <c r="F7" s="9">
        <v>1525026.5</v>
      </c>
      <c r="G7" s="9">
        <v>1290089.5</v>
      </c>
      <c r="H7" s="9">
        <v>1276706</v>
      </c>
      <c r="I7" s="10">
        <v>1336668.5</v>
      </c>
      <c r="K7" s="8">
        <f t="shared" si="0"/>
        <v>1375839.0833333333</v>
      </c>
      <c r="L7" s="8">
        <f t="shared" si="1"/>
        <v>60555.720367853573</v>
      </c>
      <c r="M7" t="s">
        <v>6</v>
      </c>
    </row>
    <row r="8" spans="2:13" x14ac:dyDescent="0.3">
      <c r="B8" s="23"/>
      <c r="C8" s="5" t="s">
        <v>10</v>
      </c>
      <c r="D8" s="9">
        <v>6026140</v>
      </c>
      <c r="E8" s="9">
        <v>4577931</v>
      </c>
      <c r="F8" s="9">
        <v>5483195</v>
      </c>
      <c r="G8" s="9">
        <v>4827847</v>
      </c>
      <c r="H8" s="9">
        <v>4205207.5</v>
      </c>
      <c r="I8" s="10">
        <v>5054110</v>
      </c>
      <c r="K8" s="8">
        <f t="shared" si="0"/>
        <v>5029071.75</v>
      </c>
      <c r="L8" s="8">
        <f t="shared" si="1"/>
        <v>242886.0966506543</v>
      </c>
      <c r="M8" t="s">
        <v>6</v>
      </c>
    </row>
    <row r="9" spans="2:13" x14ac:dyDescent="0.3">
      <c r="B9" s="23"/>
      <c r="C9" s="5" t="s">
        <v>11</v>
      </c>
      <c r="D9" s="9">
        <v>6194805</v>
      </c>
      <c r="E9" s="9">
        <v>4897756.5</v>
      </c>
      <c r="F9" s="9">
        <v>6098495</v>
      </c>
      <c r="G9" s="9">
        <v>5185115</v>
      </c>
      <c r="H9" s="9">
        <v>4764711</v>
      </c>
      <c r="I9" s="10">
        <v>5449255</v>
      </c>
      <c r="K9" s="8">
        <f t="shared" si="0"/>
        <v>5431689.583333333</v>
      </c>
      <c r="L9" s="8">
        <f t="shared" si="1"/>
        <v>224723.72791460881</v>
      </c>
      <c r="M9" t="s">
        <v>6</v>
      </c>
    </row>
    <row r="10" spans="2:13" x14ac:dyDescent="0.3">
      <c r="B10" s="23"/>
      <c r="C10" s="5" t="s">
        <v>12</v>
      </c>
      <c r="D10" s="9">
        <v>4594499.5</v>
      </c>
      <c r="E10" s="9">
        <v>3735252</v>
      </c>
      <c r="F10" s="9">
        <v>4519995</v>
      </c>
      <c r="G10" s="9">
        <v>3834621.5</v>
      </c>
      <c r="H10" s="9">
        <v>3488132.5</v>
      </c>
      <c r="I10" s="10">
        <v>4115007</v>
      </c>
      <c r="K10" s="8">
        <f t="shared" si="0"/>
        <v>4047917.9166666665</v>
      </c>
      <c r="L10" s="8">
        <f t="shared" si="1"/>
        <v>165220.74412994579</v>
      </c>
      <c r="M10" t="s">
        <v>6</v>
      </c>
    </row>
    <row r="11" spans="2:13" x14ac:dyDescent="0.3">
      <c r="B11" s="23"/>
      <c r="C11" s="5" t="s">
        <v>13</v>
      </c>
      <c r="D11" s="9">
        <v>32538795</v>
      </c>
      <c r="E11" s="9">
        <v>28855630</v>
      </c>
      <c r="F11" s="9">
        <v>35514675</v>
      </c>
      <c r="G11" s="9">
        <v>29760350</v>
      </c>
      <c r="H11" s="9">
        <v>29732910</v>
      </c>
      <c r="I11" s="10">
        <v>31241590</v>
      </c>
      <c r="K11" s="8">
        <f t="shared" si="0"/>
        <v>31273991.666666668</v>
      </c>
      <c r="L11" s="8">
        <f t="shared" si="1"/>
        <v>914371.20809319825</v>
      </c>
      <c r="M11" t="s">
        <v>6</v>
      </c>
    </row>
    <row r="12" spans="2:13" x14ac:dyDescent="0.3">
      <c r="B12" s="23"/>
      <c r="C12" s="5" t="s">
        <v>14</v>
      </c>
      <c r="D12" s="9">
        <v>7516544</v>
      </c>
      <c r="E12" s="9">
        <v>3873675</v>
      </c>
      <c r="F12" s="9">
        <v>4275163</v>
      </c>
      <c r="G12" s="9">
        <v>5761744</v>
      </c>
      <c r="H12" s="9">
        <v>1872675</v>
      </c>
      <c r="I12" s="10">
        <v>6641534</v>
      </c>
      <c r="K12" s="8">
        <f t="shared" si="0"/>
        <v>4990222.5</v>
      </c>
      <c r="L12" s="8">
        <f t="shared" si="1"/>
        <v>767055.44923807133</v>
      </c>
      <c r="M12" t="s">
        <v>6</v>
      </c>
    </row>
    <row r="13" spans="2:13" x14ac:dyDescent="0.3">
      <c r="B13" s="23"/>
      <c r="C13" s="5" t="s">
        <v>15</v>
      </c>
      <c r="D13" s="9">
        <v>10285400</v>
      </c>
      <c r="E13" s="9">
        <v>7686320</v>
      </c>
      <c r="F13" s="9">
        <v>9479065</v>
      </c>
      <c r="G13" s="9">
        <v>8534490</v>
      </c>
      <c r="H13" s="9">
        <v>7753305</v>
      </c>
      <c r="I13" s="10">
        <v>8768930</v>
      </c>
      <c r="K13" s="8">
        <f t="shared" si="0"/>
        <v>8751251.666666666</v>
      </c>
      <c r="L13" s="8">
        <f t="shared" si="1"/>
        <v>374929.56763138762</v>
      </c>
      <c r="M13" t="s">
        <v>6</v>
      </c>
    </row>
    <row r="14" spans="2:13" ht="15" thickBot="1" x14ac:dyDescent="0.35">
      <c r="B14" s="23"/>
      <c r="C14" s="5" t="s">
        <v>16</v>
      </c>
      <c r="D14" s="11">
        <v>18353355</v>
      </c>
      <c r="E14" s="11">
        <v>14350845</v>
      </c>
      <c r="F14" s="11">
        <v>17973035</v>
      </c>
      <c r="G14" s="11">
        <v>14769095</v>
      </c>
      <c r="H14" s="11">
        <v>14045530</v>
      </c>
      <c r="I14" s="12">
        <v>15817515</v>
      </c>
      <c r="K14" s="8">
        <f t="shared" si="0"/>
        <v>15884895.833333334</v>
      </c>
      <c r="L14" s="8">
        <f t="shared" si="1"/>
        <v>696015.36823153007</v>
      </c>
      <c r="M14" t="s">
        <v>6</v>
      </c>
    </row>
    <row r="15" spans="2:13" ht="15" thickBot="1" x14ac:dyDescent="0.35">
      <c r="B15" s="23"/>
      <c r="I15" s="13"/>
    </row>
    <row r="16" spans="2:13" ht="15" thickBot="1" x14ac:dyDescent="0.35">
      <c r="B16" s="23"/>
      <c r="D16" s="25" t="s">
        <v>17</v>
      </c>
      <c r="E16" s="26"/>
      <c r="F16" s="26"/>
      <c r="G16" s="26"/>
      <c r="H16" s="26"/>
      <c r="I16" s="27"/>
    </row>
    <row r="17" spans="2:13" x14ac:dyDescent="0.3">
      <c r="B17" s="23"/>
      <c r="C17" s="5" t="s">
        <v>5</v>
      </c>
      <c r="D17" s="14">
        <v>2728084.5</v>
      </c>
      <c r="E17" s="6">
        <v>1220264.5</v>
      </c>
      <c r="F17" s="6">
        <v>3312834.5</v>
      </c>
      <c r="G17" s="6">
        <v>3137447</v>
      </c>
      <c r="H17" s="6">
        <v>2879310.5</v>
      </c>
      <c r="I17" s="7">
        <v>3222195.5</v>
      </c>
      <c r="K17" s="8">
        <f>AVERAGE(D17:I17)</f>
        <v>2750022.75</v>
      </c>
      <c r="L17" s="8">
        <f>_xlfn.STDEV.P(D17:I17)/SQRT(COUNT(D17:I17))</f>
        <v>290935.20822345361</v>
      </c>
      <c r="M17" s="15">
        <f>_xlfn.T.TEST(D4:I4,D17:I17,2,2)</f>
        <v>1.9773513283470072E-3</v>
      </c>
    </row>
    <row r="18" spans="2:13" x14ac:dyDescent="0.3">
      <c r="B18" s="23"/>
      <c r="C18" s="5" t="s">
        <v>7</v>
      </c>
      <c r="D18" s="16">
        <v>11361845</v>
      </c>
      <c r="E18" s="9">
        <v>5291555</v>
      </c>
      <c r="F18" s="9">
        <v>13143330</v>
      </c>
      <c r="G18" s="9">
        <v>12079585</v>
      </c>
      <c r="H18" s="9">
        <v>10634385</v>
      </c>
      <c r="I18" s="10">
        <v>12486720</v>
      </c>
      <c r="K18" s="8">
        <f t="shared" ref="K18:K27" si="2">AVERAGE(D18:I18)</f>
        <v>10832903.333333334</v>
      </c>
      <c r="L18" s="8">
        <f t="shared" ref="L18:L27" si="3">_xlfn.STDEV.P(D18:I18)/SQRT(COUNT(D18:I18))</f>
        <v>1062663.4030393912</v>
      </c>
      <c r="M18" s="15">
        <f t="shared" ref="M18:M27" si="4">_xlfn.T.TEST(D5:I5,D18:I18,2,2)</f>
        <v>1.7618497591021477E-4</v>
      </c>
    </row>
    <row r="19" spans="2:13" x14ac:dyDescent="0.3">
      <c r="B19" s="23"/>
      <c r="C19" s="5" t="s">
        <v>8</v>
      </c>
      <c r="D19" s="16">
        <v>3005022.5</v>
      </c>
      <c r="E19" s="9">
        <v>1516049.5</v>
      </c>
      <c r="F19" s="9">
        <v>3795742.5</v>
      </c>
      <c r="G19" s="9">
        <v>3650137</v>
      </c>
      <c r="H19" s="9">
        <v>2913680</v>
      </c>
      <c r="I19" s="10">
        <v>3440063</v>
      </c>
      <c r="K19" s="8">
        <f t="shared" si="2"/>
        <v>3053449.0833333335</v>
      </c>
      <c r="L19" s="8">
        <f t="shared" si="3"/>
        <v>309209.75963582948</v>
      </c>
      <c r="M19" s="15">
        <f t="shared" si="4"/>
        <v>2.9679729218320574E-3</v>
      </c>
    </row>
    <row r="20" spans="2:13" x14ac:dyDescent="0.3">
      <c r="B20" s="23"/>
      <c r="C20" s="5" t="s">
        <v>9</v>
      </c>
      <c r="D20" s="16">
        <v>850216.5</v>
      </c>
      <c r="E20" s="9">
        <v>468704.45</v>
      </c>
      <c r="F20" s="9">
        <v>1096932.5</v>
      </c>
      <c r="G20" s="9">
        <v>1026702</v>
      </c>
      <c r="H20" s="9">
        <v>932529.5</v>
      </c>
      <c r="I20" s="10">
        <v>1081208.5</v>
      </c>
      <c r="K20" s="8">
        <f t="shared" si="2"/>
        <v>909382.2416666667</v>
      </c>
      <c r="L20" s="8">
        <f t="shared" si="3"/>
        <v>87669.927818407436</v>
      </c>
      <c r="M20" s="15">
        <f t="shared" si="4"/>
        <v>2.5331377941183665E-3</v>
      </c>
    </row>
    <row r="21" spans="2:13" x14ac:dyDescent="0.3">
      <c r="B21" s="23"/>
      <c r="C21" s="5" t="s">
        <v>10</v>
      </c>
      <c r="D21" s="9">
        <v>3244217</v>
      </c>
      <c r="E21" s="9">
        <v>1504097.5</v>
      </c>
      <c r="F21" s="9">
        <v>3768585.5</v>
      </c>
      <c r="G21" s="9">
        <v>3684325</v>
      </c>
      <c r="H21" s="9">
        <v>2957347</v>
      </c>
      <c r="I21" s="10">
        <v>3693973</v>
      </c>
      <c r="K21" s="8">
        <f t="shared" si="2"/>
        <v>3142090.8333333335</v>
      </c>
      <c r="L21" s="8">
        <f t="shared" si="3"/>
        <v>321397.53778806631</v>
      </c>
      <c r="M21" s="15">
        <f>_xlfn.T.TEST(D8:I8,D21:I21,2,2)</f>
        <v>1.6217532194491313E-3</v>
      </c>
    </row>
    <row r="22" spans="2:13" x14ac:dyDescent="0.3">
      <c r="B22" s="23"/>
      <c r="C22" s="5" t="s">
        <v>11</v>
      </c>
      <c r="D22" s="9">
        <v>3771691.5</v>
      </c>
      <c r="E22" s="9">
        <v>1596659</v>
      </c>
      <c r="F22" s="9">
        <v>4076090</v>
      </c>
      <c r="G22" s="9">
        <v>3944884.5</v>
      </c>
      <c r="H22" s="9">
        <v>3414729.5</v>
      </c>
      <c r="I22" s="10">
        <v>4074807</v>
      </c>
      <c r="K22" s="8">
        <f t="shared" si="2"/>
        <v>3479810.25</v>
      </c>
      <c r="L22" s="8">
        <f t="shared" si="3"/>
        <v>355963.22880017222</v>
      </c>
      <c r="M22" s="15">
        <f t="shared" si="4"/>
        <v>1.7363569527282135E-3</v>
      </c>
    </row>
    <row r="23" spans="2:13" x14ac:dyDescent="0.3">
      <c r="B23" s="23"/>
      <c r="C23" s="5" t="s">
        <v>12</v>
      </c>
      <c r="D23" s="9">
        <v>2734273</v>
      </c>
      <c r="E23" s="9">
        <v>1107100</v>
      </c>
      <c r="F23" s="9">
        <v>3006376</v>
      </c>
      <c r="G23" s="9">
        <v>3020720</v>
      </c>
      <c r="H23" s="9">
        <v>2693660</v>
      </c>
      <c r="I23" s="10">
        <v>2793290.5</v>
      </c>
      <c r="K23" s="8">
        <f t="shared" si="2"/>
        <v>2559236.5833333335</v>
      </c>
      <c r="L23" s="8">
        <f t="shared" si="3"/>
        <v>270035.48616931855</v>
      </c>
      <c r="M23" s="15">
        <f t="shared" si="4"/>
        <v>1.5792408903063245E-3</v>
      </c>
    </row>
    <row r="24" spans="2:13" x14ac:dyDescent="0.3">
      <c r="B24" s="23"/>
      <c r="C24" s="5" t="s">
        <v>13</v>
      </c>
      <c r="D24" s="16">
        <v>22153635</v>
      </c>
      <c r="E24" s="9">
        <v>9895630</v>
      </c>
      <c r="F24" s="9">
        <v>24749365</v>
      </c>
      <c r="G24" s="9">
        <v>24555485</v>
      </c>
      <c r="H24" s="9">
        <v>20993965</v>
      </c>
      <c r="I24" s="10">
        <v>24660395</v>
      </c>
      <c r="K24" s="8">
        <f t="shared" si="2"/>
        <v>21168079.166666668</v>
      </c>
      <c r="L24" s="8">
        <f t="shared" si="3"/>
        <v>2138055.5979559054</v>
      </c>
      <c r="M24" s="15">
        <f>_xlfn.T.TEST(D11:I11,D24:I24,2,2)</f>
        <v>2.6550118638728163E-3</v>
      </c>
    </row>
    <row r="25" spans="2:13" x14ac:dyDescent="0.3">
      <c r="B25" s="23"/>
      <c r="C25" s="5" t="s">
        <v>14</v>
      </c>
      <c r="D25" s="16">
        <v>549453</v>
      </c>
      <c r="E25" s="9">
        <v>282967</v>
      </c>
      <c r="F25" s="9">
        <v>669922</v>
      </c>
      <c r="G25" s="9">
        <v>699406</v>
      </c>
      <c r="H25" s="9">
        <v>604646</v>
      </c>
      <c r="I25" s="10">
        <v>626140</v>
      </c>
      <c r="K25" s="8">
        <f t="shared" si="2"/>
        <v>572089</v>
      </c>
      <c r="L25" s="8">
        <f t="shared" si="3"/>
        <v>56240.135581470837</v>
      </c>
      <c r="M25" s="15">
        <f t="shared" si="4"/>
        <v>3.7665972103344248E-4</v>
      </c>
    </row>
    <row r="26" spans="2:13" x14ac:dyDescent="0.3">
      <c r="B26" s="23"/>
      <c r="C26" s="5" t="s">
        <v>15</v>
      </c>
      <c r="D26" s="16">
        <v>5407265</v>
      </c>
      <c r="E26" s="9">
        <v>2605752.5</v>
      </c>
      <c r="F26" s="9">
        <v>6594295</v>
      </c>
      <c r="G26" s="9">
        <v>6259030</v>
      </c>
      <c r="H26" s="9">
        <v>5573965</v>
      </c>
      <c r="I26" s="10">
        <v>6386150</v>
      </c>
      <c r="K26" s="8">
        <f t="shared" si="2"/>
        <v>5471076.25</v>
      </c>
      <c r="L26" s="8">
        <f t="shared" si="3"/>
        <v>551376.80207637383</v>
      </c>
      <c r="M26" s="15">
        <f t="shared" si="4"/>
        <v>1.1594131670644857E-3</v>
      </c>
    </row>
    <row r="27" spans="2:13" ht="15" thickBot="1" x14ac:dyDescent="0.35">
      <c r="B27" s="24"/>
      <c r="C27" s="17" t="s">
        <v>16</v>
      </c>
      <c r="D27" s="18">
        <v>9666275</v>
      </c>
      <c r="E27" s="11">
        <v>4149277</v>
      </c>
      <c r="F27" s="11">
        <v>11184855</v>
      </c>
      <c r="G27" s="11">
        <v>10751595</v>
      </c>
      <c r="H27" s="11">
        <v>9661190</v>
      </c>
      <c r="I27" s="12">
        <v>11194370</v>
      </c>
      <c r="K27" s="8">
        <f t="shared" si="2"/>
        <v>9434593.666666666</v>
      </c>
      <c r="L27" s="8">
        <f t="shared" si="3"/>
        <v>999087.28341537551</v>
      </c>
      <c r="M27" s="15">
        <f t="shared" si="4"/>
        <v>6.8571195483000844E-4</v>
      </c>
    </row>
    <row r="29" spans="2:13" ht="15" thickBot="1" x14ac:dyDescent="0.35"/>
    <row r="30" spans="2:13" ht="15" thickBot="1" x14ac:dyDescent="0.35">
      <c r="B30" s="22" t="s">
        <v>18</v>
      </c>
      <c r="C30" s="19"/>
      <c r="D30" s="25" t="s">
        <v>4</v>
      </c>
      <c r="E30" s="26"/>
      <c r="F30" s="26"/>
      <c r="G30" s="26"/>
      <c r="H30" s="26"/>
      <c r="I30" s="27"/>
    </row>
    <row r="31" spans="2:13" x14ac:dyDescent="0.3">
      <c r="B31" s="23"/>
      <c r="C31" s="20" t="s">
        <v>5</v>
      </c>
      <c r="D31" s="6">
        <v>10802190</v>
      </c>
      <c r="E31" s="6">
        <v>13658375</v>
      </c>
      <c r="F31" s="6">
        <v>15879810</v>
      </c>
      <c r="G31" s="6">
        <v>12924185</v>
      </c>
      <c r="H31" s="6">
        <v>13641145</v>
      </c>
      <c r="I31" s="7"/>
      <c r="K31" s="8">
        <f>AVERAGE(D31:I31)</f>
        <v>13381141</v>
      </c>
      <c r="L31" s="8">
        <f>_xlfn.STDEV.P(D31:I31)/SQRT(COUNT(D31:I31))</f>
        <v>727945.17894330469</v>
      </c>
      <c r="M31" t="s">
        <v>6</v>
      </c>
    </row>
    <row r="32" spans="2:13" x14ac:dyDescent="0.3">
      <c r="B32" s="23"/>
      <c r="C32" s="20" t="s">
        <v>7</v>
      </c>
      <c r="D32" s="9">
        <v>25298050</v>
      </c>
      <c r="E32" s="9">
        <v>30450625</v>
      </c>
      <c r="F32" s="9">
        <v>31421275</v>
      </c>
      <c r="G32" s="9">
        <v>28159855</v>
      </c>
      <c r="H32" s="9">
        <v>28646290</v>
      </c>
      <c r="I32" s="10"/>
      <c r="K32" s="8">
        <f t="shared" ref="K32:K41" si="5">AVERAGE(D32:I32)</f>
        <v>28795219</v>
      </c>
      <c r="L32" s="8">
        <f t="shared" ref="L32:L41" si="6">_xlfn.STDEV.P(D32:I32)/SQRT(COUNT(D32:I32))</f>
        <v>944300.74476450565</v>
      </c>
      <c r="M32" t="s">
        <v>6</v>
      </c>
    </row>
    <row r="33" spans="2:13" x14ac:dyDescent="0.3">
      <c r="B33" s="23"/>
      <c r="C33" s="20" t="s">
        <v>8</v>
      </c>
      <c r="D33" s="9">
        <v>12659970</v>
      </c>
      <c r="E33" s="9">
        <v>15577135</v>
      </c>
      <c r="F33" s="9">
        <v>17433875</v>
      </c>
      <c r="G33" s="9">
        <v>15444860</v>
      </c>
      <c r="H33" s="9">
        <v>16039785</v>
      </c>
      <c r="I33" s="10"/>
      <c r="K33" s="8">
        <f t="shared" si="5"/>
        <v>15431125</v>
      </c>
      <c r="L33" s="8">
        <f t="shared" si="6"/>
        <v>695191.54662438179</v>
      </c>
      <c r="M33" t="s">
        <v>6</v>
      </c>
    </row>
    <row r="34" spans="2:13" x14ac:dyDescent="0.3">
      <c r="B34" s="23"/>
      <c r="C34" s="5" t="s">
        <v>9</v>
      </c>
      <c r="D34" s="9">
        <v>2782225</v>
      </c>
      <c r="E34" s="9">
        <v>3258376</v>
      </c>
      <c r="F34" s="9">
        <v>3845610.5</v>
      </c>
      <c r="G34" s="9">
        <v>3388254</v>
      </c>
      <c r="H34" s="9">
        <v>3396104.5</v>
      </c>
      <c r="I34" s="10"/>
      <c r="K34" s="8">
        <f>AVERAGE(D34:I34)</f>
        <v>3334114</v>
      </c>
      <c r="L34" s="8">
        <f>_xlfn.STDEV.P(D34:I34)/SQRT(COUNT(D34:I34))</f>
        <v>152147.34229259475</v>
      </c>
      <c r="M34" t="s">
        <v>6</v>
      </c>
    </row>
    <row r="35" spans="2:13" x14ac:dyDescent="0.3">
      <c r="B35" s="23"/>
      <c r="C35" s="5" t="s">
        <v>10</v>
      </c>
      <c r="D35" s="9">
        <v>5357965</v>
      </c>
      <c r="E35" s="9">
        <v>6592060</v>
      </c>
      <c r="F35" s="9">
        <v>7550070</v>
      </c>
      <c r="G35" s="9">
        <v>6441395</v>
      </c>
      <c r="H35" s="9">
        <v>6563460</v>
      </c>
      <c r="I35" s="10"/>
      <c r="K35" s="8">
        <f t="shared" si="5"/>
        <v>6500990</v>
      </c>
      <c r="L35" s="8">
        <f t="shared" si="6"/>
        <v>311308.3877347348</v>
      </c>
      <c r="M35" t="s">
        <v>6</v>
      </c>
    </row>
    <row r="36" spans="2:13" x14ac:dyDescent="0.3">
      <c r="B36" s="23"/>
      <c r="C36" s="5" t="s">
        <v>11</v>
      </c>
      <c r="D36" s="9">
        <v>15734490</v>
      </c>
      <c r="E36" s="9">
        <v>20072365</v>
      </c>
      <c r="F36" s="9">
        <v>19767880</v>
      </c>
      <c r="G36" s="9">
        <v>18431410</v>
      </c>
      <c r="H36" s="9">
        <v>18242735</v>
      </c>
      <c r="I36" s="10"/>
      <c r="K36" s="8">
        <f t="shared" si="5"/>
        <v>18449776</v>
      </c>
      <c r="L36" s="8">
        <f t="shared" si="6"/>
        <v>686619.96956598922</v>
      </c>
      <c r="M36" t="s">
        <v>6</v>
      </c>
    </row>
    <row r="37" spans="2:13" x14ac:dyDescent="0.3">
      <c r="B37" s="23"/>
      <c r="C37" s="20" t="s">
        <v>12</v>
      </c>
      <c r="D37" s="9">
        <v>9103900</v>
      </c>
      <c r="E37" s="9">
        <v>11469635</v>
      </c>
      <c r="F37" s="9">
        <v>12112035</v>
      </c>
      <c r="G37" s="9">
        <v>11085090</v>
      </c>
      <c r="H37" s="9">
        <v>11383350</v>
      </c>
      <c r="I37" s="10"/>
      <c r="K37" s="8">
        <f t="shared" si="5"/>
        <v>11030802</v>
      </c>
      <c r="L37" s="8">
        <f t="shared" si="6"/>
        <v>456150.31728718546</v>
      </c>
      <c r="M37" t="s">
        <v>6</v>
      </c>
    </row>
    <row r="38" spans="2:13" x14ac:dyDescent="0.3">
      <c r="B38" s="23"/>
      <c r="C38" s="20" t="s">
        <v>13</v>
      </c>
      <c r="D38" s="9">
        <v>47793680</v>
      </c>
      <c r="E38" s="9">
        <v>53166515</v>
      </c>
      <c r="F38" s="9">
        <v>52188565</v>
      </c>
      <c r="G38" s="9">
        <v>51365245</v>
      </c>
      <c r="H38" s="9">
        <v>51561130</v>
      </c>
      <c r="I38" s="10"/>
      <c r="K38" s="8">
        <f t="shared" si="5"/>
        <v>51215027</v>
      </c>
      <c r="L38" s="8">
        <f t="shared" si="6"/>
        <v>814961.34092679515</v>
      </c>
      <c r="M38" t="s">
        <v>6</v>
      </c>
    </row>
    <row r="39" spans="2:13" x14ac:dyDescent="0.3">
      <c r="B39" s="23"/>
      <c r="C39" s="20" t="s">
        <v>14</v>
      </c>
      <c r="D39" s="9">
        <v>1698200.5</v>
      </c>
      <c r="E39" s="9">
        <v>2074969.5</v>
      </c>
      <c r="F39" s="9">
        <v>2411493.5</v>
      </c>
      <c r="G39" s="9">
        <v>2103772</v>
      </c>
      <c r="H39" s="9">
        <v>2146537.5</v>
      </c>
      <c r="I39" s="10"/>
      <c r="K39" s="8">
        <f t="shared" si="5"/>
        <v>2086994.6</v>
      </c>
      <c r="L39" s="8">
        <f t="shared" si="6"/>
        <v>102065.04385286865</v>
      </c>
      <c r="M39" t="s">
        <v>6</v>
      </c>
    </row>
    <row r="40" spans="2:13" x14ac:dyDescent="0.3">
      <c r="B40" s="23"/>
      <c r="C40" s="20" t="s">
        <v>15</v>
      </c>
      <c r="D40" s="9">
        <v>9793610</v>
      </c>
      <c r="E40" s="9">
        <v>12676050</v>
      </c>
      <c r="F40" s="9">
        <v>13523435</v>
      </c>
      <c r="G40" s="9">
        <v>11812515</v>
      </c>
      <c r="H40" s="9">
        <v>12460165</v>
      </c>
      <c r="I40" s="10"/>
      <c r="K40" s="8">
        <f t="shared" si="5"/>
        <v>12053155</v>
      </c>
      <c r="L40" s="8">
        <f t="shared" si="6"/>
        <v>561385.06628338445</v>
      </c>
      <c r="M40" t="s">
        <v>6</v>
      </c>
    </row>
    <row r="41" spans="2:13" ht="15" thickBot="1" x14ac:dyDescent="0.35">
      <c r="B41" s="23"/>
      <c r="C41" s="21" t="s">
        <v>16</v>
      </c>
      <c r="D41" s="11">
        <v>7942945</v>
      </c>
      <c r="E41" s="11">
        <v>10120655</v>
      </c>
      <c r="F41" s="11">
        <v>9518755</v>
      </c>
      <c r="G41" s="11">
        <v>8596720</v>
      </c>
      <c r="H41" s="11">
        <v>8651260</v>
      </c>
      <c r="I41" s="12"/>
      <c r="K41" s="8">
        <f t="shared" si="5"/>
        <v>8966067</v>
      </c>
      <c r="L41" s="8">
        <f t="shared" si="6"/>
        <v>341809.11372460501</v>
      </c>
      <c r="M41" t="s">
        <v>6</v>
      </c>
    </row>
    <row r="42" spans="2:13" ht="15" thickBot="1" x14ac:dyDescent="0.35">
      <c r="B42" s="23"/>
      <c r="I42" s="13"/>
    </row>
    <row r="43" spans="2:13" ht="15" thickBot="1" x14ac:dyDescent="0.35">
      <c r="B43" s="23"/>
      <c r="C43" s="19"/>
      <c r="D43" s="25" t="s">
        <v>17</v>
      </c>
      <c r="E43" s="26"/>
      <c r="F43" s="26"/>
      <c r="G43" s="26"/>
      <c r="H43" s="26"/>
      <c r="I43" s="27"/>
    </row>
    <row r="44" spans="2:13" x14ac:dyDescent="0.3">
      <c r="B44" s="23"/>
      <c r="C44" s="20" t="s">
        <v>5</v>
      </c>
      <c r="D44" s="14">
        <v>5360795</v>
      </c>
      <c r="E44" s="6">
        <v>5719360</v>
      </c>
      <c r="F44" s="6">
        <v>8248565</v>
      </c>
      <c r="G44" s="6">
        <v>5000000</v>
      </c>
      <c r="H44" s="6">
        <v>4970709.5</v>
      </c>
      <c r="I44" s="7">
        <v>1961501.5</v>
      </c>
      <c r="K44" s="8">
        <f>AVERAGE(D44:I44)</f>
        <v>5210155.166666667</v>
      </c>
      <c r="L44" s="8">
        <f>_xlfn.STDEV.P(D44:I44)/SQRT(COUNT(D44:I44))</f>
        <v>748501.58287300775</v>
      </c>
      <c r="M44" s="15">
        <f>_xlfn.T.TEST(D31:I31,D44:I44,2,2)</f>
        <v>6.3045457340941136E-5</v>
      </c>
    </row>
    <row r="45" spans="2:13" x14ac:dyDescent="0.3">
      <c r="B45" s="23"/>
      <c r="C45" s="20" t="s">
        <v>7</v>
      </c>
      <c r="D45" s="16">
        <v>12591160</v>
      </c>
      <c r="E45" s="9">
        <v>12849935</v>
      </c>
      <c r="F45" s="9">
        <v>18853650</v>
      </c>
      <c r="G45" s="9">
        <v>15000000</v>
      </c>
      <c r="H45" s="9">
        <v>10980890</v>
      </c>
      <c r="I45" s="10">
        <v>3910156.5</v>
      </c>
      <c r="K45" s="8">
        <f t="shared" ref="K45:K54" si="7">AVERAGE(D45:I45)</f>
        <v>12364298.583333334</v>
      </c>
      <c r="L45" s="8">
        <f>_xlfn.STDEV.P(D45:I45)/SQRT(COUNT(D45:I45))</f>
        <v>1846409.8066849546</v>
      </c>
      <c r="M45" s="15">
        <f>_xlfn.T.TEST(D32:I32,D45:I45,2,2)</f>
        <v>8.2736919168498884E-5</v>
      </c>
    </row>
    <row r="46" spans="2:13" x14ac:dyDescent="0.3">
      <c r="B46" s="23"/>
      <c r="C46" s="5" t="s">
        <v>8</v>
      </c>
      <c r="D46" s="9">
        <v>6058560</v>
      </c>
      <c r="E46" s="9">
        <v>6196140</v>
      </c>
      <c r="F46" s="9">
        <v>9739110</v>
      </c>
      <c r="G46" s="9">
        <v>5000000</v>
      </c>
      <c r="H46" s="9">
        <v>5681760</v>
      </c>
      <c r="I46" s="10">
        <v>2145565.5</v>
      </c>
      <c r="K46" s="8">
        <f t="shared" si="7"/>
        <v>5803522.583333333</v>
      </c>
      <c r="L46" s="8">
        <f t="shared" ref="L46:L54" si="8">_xlfn.STDEV.P(D46:I46)/SQRT(COUNT(D46:I46))</f>
        <v>909046.59344786766</v>
      </c>
      <c r="M46" s="15">
        <f t="shared" ref="M46:M54" si="9">_xlfn.T.TEST(D33:I33,D46:I46,2,2)</f>
        <v>4.2144690690839403E-5</v>
      </c>
    </row>
    <row r="47" spans="2:13" x14ac:dyDescent="0.3">
      <c r="B47" s="23"/>
      <c r="C47" s="5" t="s">
        <v>9</v>
      </c>
      <c r="D47" s="9">
        <v>1465991.5</v>
      </c>
      <c r="E47" s="9">
        <v>1446782</v>
      </c>
      <c r="F47" s="9">
        <v>2040520.5</v>
      </c>
      <c r="G47" s="9">
        <v>1500000</v>
      </c>
      <c r="H47" s="9">
        <v>1291381.5</v>
      </c>
      <c r="I47" s="10">
        <v>571684.5</v>
      </c>
      <c r="K47" s="8">
        <f t="shared" si="7"/>
        <v>1386060</v>
      </c>
      <c r="L47" s="8">
        <f t="shared" si="8"/>
        <v>176662.62173034481</v>
      </c>
      <c r="M47" s="15">
        <f t="shared" si="9"/>
        <v>4.1152289366916776E-5</v>
      </c>
    </row>
    <row r="48" spans="2:13" x14ac:dyDescent="0.3">
      <c r="B48" s="23"/>
      <c r="C48" s="5" t="s">
        <v>10</v>
      </c>
      <c r="D48" s="9">
        <v>2491853.5</v>
      </c>
      <c r="E48" s="9">
        <v>2516179</v>
      </c>
      <c r="F48" s="9">
        <v>3920544</v>
      </c>
      <c r="G48" s="9">
        <v>2500000</v>
      </c>
      <c r="H48" s="9">
        <v>2306297</v>
      </c>
      <c r="I48" s="10">
        <v>916206</v>
      </c>
      <c r="K48" s="8">
        <f t="shared" si="7"/>
        <v>2441846.5833333335</v>
      </c>
      <c r="L48" s="8">
        <f t="shared" si="8"/>
        <v>355274.02369564638</v>
      </c>
      <c r="M48" s="15">
        <f t="shared" si="9"/>
        <v>3.2612707243982575E-5</v>
      </c>
    </row>
    <row r="49" spans="2:13" x14ac:dyDescent="0.3">
      <c r="B49" s="23"/>
      <c r="C49" s="20" t="s">
        <v>11</v>
      </c>
      <c r="D49" s="16">
        <v>8190475</v>
      </c>
      <c r="E49" s="9">
        <v>8533635</v>
      </c>
      <c r="F49" s="9">
        <v>12427130</v>
      </c>
      <c r="G49" s="9">
        <v>10000000</v>
      </c>
      <c r="H49" s="9">
        <v>7585450</v>
      </c>
      <c r="I49" s="10">
        <v>3011457</v>
      </c>
      <c r="K49" s="8">
        <f t="shared" si="7"/>
        <v>8291357.833333333</v>
      </c>
      <c r="L49" s="8">
        <f t="shared" si="8"/>
        <v>1160323.2753422025</v>
      </c>
      <c r="M49" s="15">
        <f t="shared" si="9"/>
        <v>1.1359935108982007E-4</v>
      </c>
    </row>
    <row r="50" spans="2:13" x14ac:dyDescent="0.3">
      <c r="B50" s="23"/>
      <c r="C50" s="20" t="s">
        <v>12</v>
      </c>
      <c r="D50" s="16">
        <v>4509239</v>
      </c>
      <c r="E50" s="9">
        <v>4642277.5</v>
      </c>
      <c r="F50" s="9">
        <v>7041435</v>
      </c>
      <c r="G50" s="9">
        <v>5000000</v>
      </c>
      <c r="H50" s="9">
        <v>4195752</v>
      </c>
      <c r="I50" s="10">
        <v>1625982.5</v>
      </c>
      <c r="K50" s="8">
        <f t="shared" si="7"/>
        <v>4502447.666666667</v>
      </c>
      <c r="L50" s="8">
        <f t="shared" si="8"/>
        <v>647253.33342624386</v>
      </c>
      <c r="M50" s="15">
        <f t="shared" si="9"/>
        <v>5.1858253973037415E-5</v>
      </c>
    </row>
    <row r="51" spans="2:13" x14ac:dyDescent="0.3">
      <c r="B51" s="23"/>
      <c r="C51" s="20" t="s">
        <v>13</v>
      </c>
      <c r="D51" s="16">
        <v>28356515</v>
      </c>
      <c r="E51" s="9">
        <v>29309635</v>
      </c>
      <c r="F51" s="9">
        <v>37717380</v>
      </c>
      <c r="G51" s="9">
        <v>30000000</v>
      </c>
      <c r="H51" s="9">
        <v>25750695</v>
      </c>
      <c r="I51" s="10">
        <v>9764390</v>
      </c>
      <c r="K51" s="8">
        <f t="shared" si="7"/>
        <v>26816435.833333332</v>
      </c>
      <c r="L51" s="8">
        <f t="shared" si="8"/>
        <v>3453909.3031514892</v>
      </c>
      <c r="M51" s="15">
        <f t="shared" si="9"/>
        <v>2.8574036201250232E-4</v>
      </c>
    </row>
    <row r="52" spans="2:13" x14ac:dyDescent="0.3">
      <c r="B52" s="23"/>
      <c r="C52" s="20" t="s">
        <v>14</v>
      </c>
      <c r="D52" s="16">
        <v>919401</v>
      </c>
      <c r="E52" s="9">
        <v>914495.5</v>
      </c>
      <c r="F52" s="9">
        <v>1311607.5</v>
      </c>
      <c r="G52" s="9">
        <v>1000000</v>
      </c>
      <c r="H52" s="9">
        <v>805286</v>
      </c>
      <c r="I52" s="10">
        <v>334389.25</v>
      </c>
      <c r="K52" s="8">
        <f t="shared" si="7"/>
        <v>880863.20833333337</v>
      </c>
      <c r="L52" s="8">
        <f t="shared" si="8"/>
        <v>118637.66194188155</v>
      </c>
      <c r="M52" s="15">
        <f t="shared" si="9"/>
        <v>7.7073267608880394E-5</v>
      </c>
    </row>
    <row r="53" spans="2:13" x14ac:dyDescent="0.3">
      <c r="B53" s="23"/>
      <c r="C53" s="20" t="s">
        <v>15</v>
      </c>
      <c r="D53" s="16">
        <v>4616512.5</v>
      </c>
      <c r="E53" s="9">
        <v>4709874</v>
      </c>
      <c r="F53" s="9">
        <v>7186725</v>
      </c>
      <c r="G53" s="9">
        <v>5000000</v>
      </c>
      <c r="H53" s="9">
        <v>4279134</v>
      </c>
      <c r="I53" s="10">
        <v>1660979</v>
      </c>
      <c r="K53" s="8">
        <f t="shared" si="7"/>
        <v>4575537.416666667</v>
      </c>
      <c r="L53" s="8">
        <f t="shared" si="8"/>
        <v>658295.35976249992</v>
      </c>
      <c r="M53" s="15">
        <f t="shared" si="9"/>
        <v>3.1735362029016893E-5</v>
      </c>
    </row>
    <row r="54" spans="2:13" ht="15" thickBot="1" x14ac:dyDescent="0.35">
      <c r="B54" s="24"/>
      <c r="C54" s="21" t="s">
        <v>16</v>
      </c>
      <c r="D54" s="18">
        <v>4176758</v>
      </c>
      <c r="E54" s="11">
        <v>4044523.5</v>
      </c>
      <c r="F54" s="11">
        <v>5740320</v>
      </c>
      <c r="G54" s="11">
        <v>3500000</v>
      </c>
      <c r="H54" s="11">
        <v>3527865.5</v>
      </c>
      <c r="I54" s="12">
        <v>1548727.5</v>
      </c>
      <c r="K54" s="8">
        <f t="shared" si="7"/>
        <v>3756365.75</v>
      </c>
      <c r="L54" s="8">
        <f t="shared" si="8"/>
        <v>505179.874558568</v>
      </c>
      <c r="M54" s="15">
        <f t="shared" si="9"/>
        <v>4.0281017836614858E-5</v>
      </c>
    </row>
  </sheetData>
  <mergeCells count="7">
    <mergeCell ref="B30:B54"/>
    <mergeCell ref="D30:I30"/>
    <mergeCell ref="D43:I43"/>
    <mergeCell ref="C1:I1"/>
    <mergeCell ref="B3:B27"/>
    <mergeCell ref="D3:I3"/>
    <mergeCell ref="D16:I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Sudipta Mondal</dc:creator>
  <cp:lastModifiedBy>Sudipta Mondal</cp:lastModifiedBy>
  <dcterms:created xsi:type="dcterms:W3CDTF">2022-02-10T08:06:11Z</dcterms:created>
  <dcterms:modified xsi:type="dcterms:W3CDTF">2022-02-10T14:40:25Z</dcterms:modified>
</cp:coreProperties>
</file>