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3C5E2F1C-F7EA-4DEE-9F2D-7DE774DC8588}" xr6:coauthVersionLast="47" xr6:coauthVersionMax="47" xr10:uidLastSave="{00000000-0000-0000-0000-000000000000}"/>
  <bookViews>
    <workbookView xWindow="-108" yWindow="-108" windowWidth="23256" windowHeight="12456" xr2:uid="{34326724-5909-46DC-8C7F-FD45817BA2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L19" i="1" s="1"/>
  <c r="J19" i="1"/>
  <c r="I19" i="1"/>
  <c r="K18" i="1"/>
  <c r="L18" i="1" s="1"/>
  <c r="J18" i="1"/>
  <c r="I18" i="1"/>
  <c r="K17" i="1"/>
  <c r="L17" i="1" s="1"/>
  <c r="J17" i="1"/>
  <c r="I17" i="1"/>
  <c r="K16" i="1"/>
  <c r="L16" i="1" s="1"/>
  <c r="J16" i="1"/>
  <c r="I16" i="1"/>
  <c r="K13" i="1"/>
  <c r="L13" i="1" s="1"/>
  <c r="J13" i="1"/>
  <c r="I13" i="1"/>
  <c r="K12" i="1"/>
  <c r="L12" i="1" s="1"/>
  <c r="J12" i="1"/>
  <c r="I12" i="1"/>
  <c r="K11" i="1"/>
  <c r="L11" i="1" s="1"/>
  <c r="J11" i="1"/>
  <c r="I11" i="1"/>
  <c r="K10" i="1"/>
  <c r="L10" i="1" s="1"/>
  <c r="J10" i="1"/>
  <c r="I10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<sst xmlns="http://schemas.openxmlformats.org/spreadsheetml/2006/main" count="32" uniqueCount="13">
  <si>
    <t>DAG species</t>
  </si>
  <si>
    <t>ScDIP2 complementation (pGAL1 promoter)</t>
  </si>
  <si>
    <t>average</t>
  </si>
  <si>
    <t>SEM</t>
  </si>
  <si>
    <t>p-value</t>
  </si>
  <si>
    <t>32:1</t>
  </si>
  <si>
    <t>Reference</t>
  </si>
  <si>
    <t>34:1</t>
  </si>
  <si>
    <t>36:0</t>
  </si>
  <si>
    <t>36:1</t>
  </si>
  <si>
    <t>ScDIP2 (D523A) complementation (pGAL1 promoter)</t>
  </si>
  <si>
    <t>ScDIP2 (L687A) complementation (pGAL1 promoter)</t>
  </si>
  <si>
    <t xml:space="preserve"> DAG (normalized intensity)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</si>
</sst>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Border="1"/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2582-086E-4A40-8928-C62B723DE8B5}">
  <dimension ref="B2:L19"/>
  <sheetViews>
    <sheetView tabSelected="1" workbookViewId="0">
      <selection activeCell="C2" sqref="C2:H2"/>
    </sheetView>
  </sheetViews>
  <sheetFormatPr defaultRowHeight="14.4" x14ac:dyDescent="0.3"/>
  <cols>
    <col min="8" max="8" width="6" bestFit="1" customWidth="1"/>
  </cols>
  <sheetData>
    <row r="2" spans="2:12" ht="18" x14ac:dyDescent="0.35">
      <c r="C2" s="4" t="s">
        <v>12</v>
      </c>
      <c r="D2" s="5"/>
      <c r="E2" s="5"/>
      <c r="F2" s="5"/>
      <c r="G2" s="5"/>
      <c r="H2" s="5"/>
    </row>
    <row r="3" spans="2:12" x14ac:dyDescent="0.3">
      <c r="B3" s="1" t="s">
        <v>0</v>
      </c>
      <c r="C3" s="6" t="s">
        <v>1</v>
      </c>
      <c r="D3" s="6"/>
      <c r="E3" s="6"/>
      <c r="F3" s="6"/>
      <c r="G3" s="6"/>
      <c r="H3" s="6"/>
      <c r="I3" s="1" t="s">
        <v>2</v>
      </c>
      <c r="J3" s="1" t="s">
        <v>3</v>
      </c>
      <c r="K3" s="1" t="s">
        <v>4</v>
      </c>
    </row>
    <row r="4" spans="2:12" x14ac:dyDescent="0.3">
      <c r="B4" s="2" t="s">
        <v>5</v>
      </c>
      <c r="C4" s="2">
        <v>1351</v>
      </c>
      <c r="D4" s="2">
        <v>1683</v>
      </c>
      <c r="E4" s="2">
        <v>966</v>
      </c>
      <c r="F4" s="2">
        <v>1519</v>
      </c>
      <c r="G4" s="2">
        <v>2206</v>
      </c>
      <c r="H4" s="2">
        <v>2412</v>
      </c>
      <c r="I4" s="2">
        <f>AVERAGE(C4:H4)</f>
        <v>1689.5</v>
      </c>
      <c r="J4" s="3">
        <f t="shared" ref="J4:J7" si="0">_xlfn.STDEV.P(C4:H4)/SQRT(COUNT(C4:H4))</f>
        <v>201.10289654801099</v>
      </c>
      <c r="K4" s="2" t="s">
        <v>6</v>
      </c>
    </row>
    <row r="5" spans="2:12" x14ac:dyDescent="0.3">
      <c r="B5" s="2" t="s">
        <v>7</v>
      </c>
      <c r="C5" s="2">
        <v>2096</v>
      </c>
      <c r="D5" s="2">
        <v>2431</v>
      </c>
      <c r="E5" s="2">
        <v>1371</v>
      </c>
      <c r="F5" s="2">
        <v>1563</v>
      </c>
      <c r="G5" s="2">
        <v>2487</v>
      </c>
      <c r="H5" s="2">
        <v>3279</v>
      </c>
      <c r="I5" s="2">
        <f t="shared" ref="I5:I7" si="1">AVERAGE(C5:H5)</f>
        <v>2204.5</v>
      </c>
      <c r="J5" s="3">
        <f t="shared" si="0"/>
        <v>258.39652452943113</v>
      </c>
      <c r="K5" s="2" t="s">
        <v>6</v>
      </c>
    </row>
    <row r="6" spans="2:12" x14ac:dyDescent="0.3">
      <c r="B6" s="2" t="s">
        <v>8</v>
      </c>
      <c r="C6" s="2">
        <v>1670</v>
      </c>
      <c r="D6" s="2">
        <v>1622</v>
      </c>
      <c r="E6" s="2">
        <v>1352</v>
      </c>
      <c r="F6" s="2">
        <v>2705</v>
      </c>
      <c r="G6" s="2">
        <v>2916</v>
      </c>
      <c r="H6" s="2">
        <v>923</v>
      </c>
      <c r="I6" s="2">
        <f t="shared" si="1"/>
        <v>1864.6666666666667</v>
      </c>
      <c r="J6" s="3">
        <f t="shared" si="0"/>
        <v>291.44312068153641</v>
      </c>
      <c r="K6" s="2" t="s">
        <v>6</v>
      </c>
    </row>
    <row r="7" spans="2:12" x14ac:dyDescent="0.3">
      <c r="B7" s="2" t="s">
        <v>9</v>
      </c>
      <c r="C7" s="2">
        <v>351</v>
      </c>
      <c r="D7" s="2">
        <v>355</v>
      </c>
      <c r="E7" s="2">
        <v>436</v>
      </c>
      <c r="F7" s="2">
        <v>242</v>
      </c>
      <c r="G7" s="2">
        <v>605</v>
      </c>
      <c r="H7" s="2">
        <v>701</v>
      </c>
      <c r="I7" s="2">
        <f t="shared" si="1"/>
        <v>448.33333333333331</v>
      </c>
      <c r="J7" s="3">
        <f t="shared" si="0"/>
        <v>64.397923822065835</v>
      </c>
      <c r="K7" s="2" t="s">
        <v>6</v>
      </c>
    </row>
    <row r="9" spans="2:12" x14ac:dyDescent="0.3">
      <c r="B9" s="1" t="s">
        <v>0</v>
      </c>
      <c r="C9" s="6" t="s">
        <v>10</v>
      </c>
      <c r="D9" s="6"/>
      <c r="E9" s="6"/>
      <c r="F9" s="6"/>
      <c r="G9" s="6"/>
      <c r="H9" s="6"/>
      <c r="I9" s="1" t="s">
        <v>2</v>
      </c>
      <c r="J9" s="1" t="s">
        <v>3</v>
      </c>
      <c r="K9" s="1" t="s">
        <v>4</v>
      </c>
    </row>
    <row r="10" spans="2:12" x14ac:dyDescent="0.3">
      <c r="B10" s="2" t="s">
        <v>5</v>
      </c>
      <c r="C10" s="2">
        <v>1150</v>
      </c>
      <c r="D10" s="2">
        <v>1406</v>
      </c>
      <c r="E10" s="2">
        <v>1172</v>
      </c>
      <c r="F10" s="2">
        <v>1014</v>
      </c>
      <c r="G10" s="2">
        <v>1169</v>
      </c>
      <c r="H10" s="2">
        <v>1766</v>
      </c>
      <c r="I10" s="2">
        <f t="shared" ref="I10:I13" si="2">AVERAGE(C10:H10)</f>
        <v>1279.5</v>
      </c>
      <c r="J10" s="3">
        <f t="shared" ref="J10:J13" si="3">_xlfn.STDEV.P(C10:H10)/SQRT(COUNT(C10:H10))</f>
        <v>100.51416428654333</v>
      </c>
      <c r="K10" s="2">
        <f>_xlfn.T.TEST(C4:H4,C10:H10,2,2)</f>
        <v>0.12693285344931679</v>
      </c>
      <c r="L10" t="str">
        <f t="shared" ref="L10:L13" si="4">IF(K10&lt;0.0001,"****",IF(K10&lt;0.001,"***",IF(K10&lt;0.01,"**",IF(K10&lt;0.05,"*","ns"))))</f>
        <v>ns</v>
      </c>
    </row>
    <row r="11" spans="2:12" x14ac:dyDescent="0.3">
      <c r="B11" s="2" t="s">
        <v>7</v>
      </c>
      <c r="C11" s="2">
        <v>1936</v>
      </c>
      <c r="D11" s="2">
        <v>1933</v>
      </c>
      <c r="E11" s="2">
        <v>1643</v>
      </c>
      <c r="F11" s="2">
        <v>1913</v>
      </c>
      <c r="G11" s="2">
        <v>2087</v>
      </c>
      <c r="H11" s="2">
        <v>2317</v>
      </c>
      <c r="I11" s="2">
        <f t="shared" si="2"/>
        <v>1971.5</v>
      </c>
      <c r="J11" s="3">
        <f t="shared" si="3"/>
        <v>82.796185499896879</v>
      </c>
      <c r="K11" s="2">
        <f t="shared" ref="K11:K13" si="5">_xlfn.T.TEST(C5:H5,C11:H11,2,2)</f>
        <v>0.45127201071805412</v>
      </c>
      <c r="L11" t="str">
        <f t="shared" si="4"/>
        <v>ns</v>
      </c>
    </row>
    <row r="12" spans="2:12" x14ac:dyDescent="0.3">
      <c r="B12" s="2" t="s">
        <v>8</v>
      </c>
      <c r="C12" s="2">
        <v>13943</v>
      </c>
      <c r="D12" s="2">
        <v>12997</v>
      </c>
      <c r="E12" s="2">
        <v>19576</v>
      </c>
      <c r="F12" s="2">
        <v>24047</v>
      </c>
      <c r="G12" s="2">
        <v>19485</v>
      </c>
      <c r="H12" s="2">
        <v>11814</v>
      </c>
      <c r="I12" s="2">
        <f t="shared" si="2"/>
        <v>16977</v>
      </c>
      <c r="J12" s="3">
        <f t="shared" si="3"/>
        <v>1785.2162178415379</v>
      </c>
      <c r="K12" s="2">
        <f t="shared" si="5"/>
        <v>1.7849695978630157E-5</v>
      </c>
      <c r="L12" t="str">
        <f t="shared" si="4"/>
        <v>****</v>
      </c>
    </row>
    <row r="13" spans="2:12" x14ac:dyDescent="0.3">
      <c r="B13" s="2" t="s">
        <v>9</v>
      </c>
      <c r="C13" s="2">
        <v>13297</v>
      </c>
      <c r="D13" s="2">
        <v>11461</v>
      </c>
      <c r="E13" s="2">
        <v>14775</v>
      </c>
      <c r="F13" s="2">
        <v>13520</v>
      </c>
      <c r="G13" s="2">
        <v>20318</v>
      </c>
      <c r="H13" s="2">
        <v>20059</v>
      </c>
      <c r="I13" s="2">
        <f t="shared" si="2"/>
        <v>15571.666666666666</v>
      </c>
      <c r="J13" s="3">
        <f t="shared" si="3"/>
        <v>1390.2392213545816</v>
      </c>
      <c r="K13" s="2">
        <f t="shared" si="5"/>
        <v>1.711259158406679E-6</v>
      </c>
      <c r="L13" t="str">
        <f t="shared" si="4"/>
        <v>****</v>
      </c>
    </row>
    <row r="15" spans="2:12" x14ac:dyDescent="0.3">
      <c r="B15" s="1" t="s">
        <v>0</v>
      </c>
      <c r="C15" s="6" t="s">
        <v>11</v>
      </c>
      <c r="D15" s="6"/>
      <c r="E15" s="6"/>
      <c r="F15" s="6"/>
      <c r="G15" s="6"/>
      <c r="H15" s="6"/>
      <c r="I15" s="1" t="s">
        <v>2</v>
      </c>
      <c r="J15" s="1" t="s">
        <v>3</v>
      </c>
      <c r="K15" s="1" t="s">
        <v>4</v>
      </c>
    </row>
    <row r="16" spans="2:12" x14ac:dyDescent="0.3">
      <c r="B16" s="2" t="s">
        <v>5</v>
      </c>
      <c r="C16" s="2">
        <v>2196</v>
      </c>
      <c r="D16" s="2">
        <v>1118</v>
      </c>
      <c r="E16" s="2">
        <v>1792</v>
      </c>
      <c r="F16" s="2">
        <v>1536</v>
      </c>
      <c r="G16" s="2">
        <v>1646</v>
      </c>
      <c r="H16" s="2">
        <v>1402</v>
      </c>
      <c r="I16" s="2">
        <f t="shared" ref="I16:I19" si="6">AVERAGE(C16:H16)</f>
        <v>1615</v>
      </c>
      <c r="J16" s="3">
        <f t="shared" ref="J16:J19" si="7">_xlfn.STDEV.P(C16:H16)/SQRT(COUNT(C16:H16))</f>
        <v>136.26669112850402</v>
      </c>
      <c r="K16" s="2">
        <f>_xlfn.T.TEST(C4:H4,C16:H16,2,2)</f>
        <v>0.78521231306599759</v>
      </c>
      <c r="L16" t="str">
        <f t="shared" ref="L16:L19" si="8">IF(K16&lt;0.0001,"****",IF(K16&lt;0.001,"***",IF(K16&lt;0.01,"**",IF(K16&lt;0.05,"*","ns"))))</f>
        <v>ns</v>
      </c>
    </row>
    <row r="17" spans="2:12" x14ac:dyDescent="0.3">
      <c r="B17" s="2" t="s">
        <v>7</v>
      </c>
      <c r="C17" s="2">
        <v>3248</v>
      </c>
      <c r="D17" s="2">
        <v>1736</v>
      </c>
      <c r="E17" s="2">
        <v>2205</v>
      </c>
      <c r="F17" s="2">
        <v>2690</v>
      </c>
      <c r="G17" s="2">
        <v>1845</v>
      </c>
      <c r="H17" s="2">
        <v>1673</v>
      </c>
      <c r="I17" s="2">
        <f t="shared" si="6"/>
        <v>2232.8333333333335</v>
      </c>
      <c r="J17" s="3">
        <f t="shared" si="7"/>
        <v>232.79764897947399</v>
      </c>
      <c r="K17" s="2">
        <f>_xlfn.T.TEST(C5:H5,C17:H17,2,2)</f>
        <v>0.94218502295795092</v>
      </c>
      <c r="L17" t="str">
        <f t="shared" si="8"/>
        <v>ns</v>
      </c>
    </row>
    <row r="18" spans="2:12" x14ac:dyDescent="0.3">
      <c r="B18" s="2" t="s">
        <v>8</v>
      </c>
      <c r="C18" s="2">
        <v>12927</v>
      </c>
      <c r="D18" s="2">
        <v>18088</v>
      </c>
      <c r="E18" s="2">
        <v>21535</v>
      </c>
      <c r="F18" s="2">
        <v>24237</v>
      </c>
      <c r="G18" s="2">
        <v>15789</v>
      </c>
      <c r="H18" s="2">
        <v>22299</v>
      </c>
      <c r="I18" s="2">
        <f t="shared" si="6"/>
        <v>19145.833333333332</v>
      </c>
      <c r="J18" s="3">
        <f t="shared" si="7"/>
        <v>1604.0901266011394</v>
      </c>
      <c r="K18" s="2">
        <f>_xlfn.T.TEST(C6:H6,C18:H18,2,2)</f>
        <v>2.1476740781528555E-6</v>
      </c>
      <c r="L18" t="str">
        <f t="shared" si="8"/>
        <v>****</v>
      </c>
    </row>
    <row r="19" spans="2:12" x14ac:dyDescent="0.3">
      <c r="B19" s="2" t="s">
        <v>9</v>
      </c>
      <c r="C19" s="2">
        <v>14109</v>
      </c>
      <c r="D19" s="2">
        <v>21344</v>
      </c>
      <c r="E19" s="2">
        <v>17916</v>
      </c>
      <c r="F19" s="2">
        <v>21663</v>
      </c>
      <c r="G19" s="2">
        <v>22151</v>
      </c>
      <c r="H19" s="2">
        <v>16729</v>
      </c>
      <c r="I19" s="2">
        <f t="shared" si="6"/>
        <v>18985.333333333332</v>
      </c>
      <c r="J19" s="3">
        <f t="shared" si="7"/>
        <v>1210.6907272450042</v>
      </c>
      <c r="K19" s="2">
        <f t="shared" ref="K19" si="9">_xlfn.T.TEST(C7:H7,C19:H19,2,2)</f>
        <v>6.9727933433901742E-8</v>
      </c>
      <c r="L19" t="str">
        <f t="shared" si="8"/>
        <v>****</v>
      </c>
    </row>
  </sheetData>
  <mergeCells count="4">
    <mergeCell ref="C2:H2"/>
    <mergeCell ref="C3:H3"/>
    <mergeCell ref="C9:H9"/>
    <mergeCell ref="C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2022-02-10T07:38:07Z</dcterms:created>
  <dcterms:modified xsi:type="dcterms:W3CDTF">2022-02-10T15:07:04Z</dcterms:modified>
</cp:coreProperties>
</file>