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1\"/>
    </mc:Choice>
  </mc:AlternateContent>
  <xr:revisionPtr revIDLastSave="0" documentId="13_ncr:1_{B9E0382D-D83E-4FBC-9E95-AC60BFCAF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" l="1"/>
  <c r="J16" i="4"/>
  <c r="K16" i="4"/>
  <c r="L16" i="4"/>
  <c r="M16" i="4"/>
  <c r="N16" i="4"/>
  <c r="I17" i="4"/>
  <c r="J17" i="4"/>
  <c r="K17" i="4"/>
  <c r="L17" i="4"/>
  <c r="M17" i="4"/>
  <c r="N17" i="4"/>
  <c r="I18" i="4"/>
  <c r="J18" i="4"/>
  <c r="K18" i="4"/>
  <c r="L18" i="4"/>
  <c r="M18" i="4"/>
  <c r="N18" i="4"/>
  <c r="I19" i="4"/>
  <c r="J19" i="4"/>
  <c r="K19" i="4"/>
  <c r="L19" i="4"/>
  <c r="M19" i="4"/>
  <c r="N19" i="4"/>
  <c r="I20" i="4"/>
  <c r="J20" i="4"/>
  <c r="K20" i="4"/>
  <c r="L20" i="4"/>
  <c r="M20" i="4"/>
  <c r="N20" i="4"/>
  <c r="I21" i="4"/>
  <c r="J21" i="4"/>
  <c r="K21" i="4"/>
  <c r="L21" i="4"/>
  <c r="M21" i="4"/>
  <c r="N21" i="4"/>
  <c r="I22" i="4"/>
  <c r="J22" i="4"/>
  <c r="K22" i="4"/>
  <c r="L22" i="4"/>
  <c r="M22" i="4"/>
  <c r="N22" i="4"/>
  <c r="I23" i="4"/>
  <c r="J23" i="4"/>
  <c r="K23" i="4"/>
  <c r="L23" i="4"/>
  <c r="M23" i="4"/>
  <c r="N23" i="4"/>
  <c r="N15" i="4"/>
  <c r="M15" i="4"/>
  <c r="L15" i="4"/>
  <c r="K15" i="4"/>
  <c r="J15" i="4"/>
  <c r="I15" i="4"/>
  <c r="P15" i="4" l="1"/>
  <c r="P17" i="4"/>
  <c r="Q18" i="4"/>
  <c r="Q23" i="4"/>
  <c r="P19" i="4"/>
  <c r="Q17" i="4"/>
  <c r="Q21" i="4"/>
  <c r="P23" i="4"/>
  <c r="Q16" i="4"/>
  <c r="Q15" i="4"/>
  <c r="P22" i="4"/>
  <c r="P18" i="4"/>
  <c r="Q22" i="4"/>
  <c r="Q20" i="4"/>
  <c r="Q19" i="4"/>
  <c r="P21" i="4"/>
  <c r="P16" i="4"/>
  <c r="P20" i="4"/>
</calcChain>
</file>

<file path=xl/sharedStrings.xml><?xml version="1.0" encoding="utf-8"?>
<sst xmlns="http://schemas.openxmlformats.org/spreadsheetml/2006/main" count="47" uniqueCount="17">
  <si>
    <t>WT</t>
  </si>
  <si>
    <t>ΔspeG</t>
  </si>
  <si>
    <t>ΔspeE</t>
  </si>
  <si>
    <t>St-Unst</t>
  </si>
  <si>
    <t>ΔspeE+spd</t>
  </si>
  <si>
    <t>ΔspeG+spd +Tiron</t>
  </si>
  <si>
    <t>ΔspeE+spd+Tiron</t>
  </si>
  <si>
    <t>WT+spd +Tiron</t>
  </si>
  <si>
    <t>WT+spd</t>
  </si>
  <si>
    <t>Superoxide Detection MFI values</t>
  </si>
  <si>
    <t>ΔspeG+spd</t>
  </si>
  <si>
    <t>St-UnSt</t>
  </si>
  <si>
    <t>Ave</t>
  </si>
  <si>
    <t>Normalized</t>
  </si>
  <si>
    <t>Day 1</t>
  </si>
  <si>
    <t>Day2</t>
  </si>
  <si>
    <t>Stained-Unstained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</si>
</sst>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Sheet1!$O$26:$O$28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0.17665598372859365</c:v>
                  </c:pt>
                  <c:pt idx="2">
                    <c:v>0.21130152923952314</c:v>
                  </c:pt>
                </c:numCache>
              </c:numRef>
            </c:plus>
            <c:minus>
              <c:numRef>
                <c:f>Sheet1!$O$26:$O$28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0.17665598372859365</c:v>
                  </c:pt>
                  <c:pt idx="2">
                    <c:v>0.21130152923952314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Sheet1!$J$26:$J$28</c:f>
              <c:strCache>
                <c:ptCount val="3"/>
                <c:pt idx="0">
                  <c:v>WT</c:v>
                </c:pt>
                <c:pt idx="1">
                  <c:v>ΔspeG</c:v>
                </c:pt>
                <c:pt idx="2">
                  <c:v>ΔspeE</c:v>
                </c:pt>
              </c:strCache>
            </c:strRef>
          </c:cat>
          <c:val>
            <c:numRef>
              <c:f>Sheet1!$K$26:$K$28</c:f>
              <c:numCache>
                <c:formatCode>General</c:formatCode>
                <c:ptCount val="3"/>
                <c:pt idx="0">
                  <c:v>1</c:v>
                </c:pt>
                <c:pt idx="1">
                  <c:v>1.0419947613775369</c:v>
                </c:pt>
                <c:pt idx="2">
                  <c:v>1.5094164163488386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B-43E5-8F81-745DD31BEBF6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Sheet1!$P$26:$P$28</c:f>
                <c:numCache>
                  <c:formatCode>General</c:formatCode>
                  <c:ptCount val="3"/>
                  <c:pt idx="0">
                    <c:v>5.8051832664408172E-2</c:v>
                  </c:pt>
                  <c:pt idx="1">
                    <c:v>0.21489249819719833</c:v>
                  </c:pt>
                  <c:pt idx="2">
                    <c:v>0.25419201404526937</c:v>
                  </c:pt>
                </c:numCache>
              </c:numRef>
            </c:plus>
            <c:minus>
              <c:numRef>
                <c:f>Sheet1!$P$26:$P$28</c:f>
                <c:numCache>
                  <c:formatCode>General</c:formatCode>
                  <c:ptCount val="3"/>
                  <c:pt idx="0">
                    <c:v>5.8051832664408172E-2</c:v>
                  </c:pt>
                  <c:pt idx="1">
                    <c:v>0.21489249819719833</c:v>
                  </c:pt>
                  <c:pt idx="2">
                    <c:v>0.25419201404526937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Sheet1!$J$26:$J$28</c:f>
              <c:strCache>
                <c:ptCount val="3"/>
                <c:pt idx="0">
                  <c:v>WT</c:v>
                </c:pt>
                <c:pt idx="1">
                  <c:v>ΔspeG</c:v>
                </c:pt>
                <c:pt idx="2">
                  <c:v>ΔspeE</c:v>
                </c:pt>
              </c:strCache>
            </c:strRef>
          </c:cat>
          <c:val>
            <c:numRef>
              <c:f>Sheet1!$L$26:$L$28</c:f>
              <c:numCache>
                <c:formatCode>General</c:formatCode>
                <c:ptCount val="3"/>
                <c:pt idx="0">
                  <c:v>1.0707601918935368</c:v>
                </c:pt>
                <c:pt idx="1">
                  <c:v>1.9799871395309712</c:v>
                </c:pt>
                <c:pt idx="2">
                  <c:v>1.2191623643797673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B-43E5-8F81-745DD31BEBF6}"/>
            </c:ext>
          </c:extLst>
        </c:ser>
        <c:ser>
          <c:idx val="2"/>
          <c:order val="2"/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Sheet1!$Q$26:$Q$28</c:f>
                <c:numCache>
                  <c:formatCode>General</c:formatCode>
                  <c:ptCount val="3"/>
                  <c:pt idx="0">
                    <c:v>0.15261427875248551</c:v>
                  </c:pt>
                  <c:pt idx="1">
                    <c:v>0.34257394224968807</c:v>
                  </c:pt>
                  <c:pt idx="2">
                    <c:v>0.22179499665668639</c:v>
                  </c:pt>
                </c:numCache>
              </c:numRef>
            </c:plus>
            <c:minus>
              <c:numRef>
                <c:f>Sheet1!$Q$26:$Q$28</c:f>
                <c:numCache>
                  <c:formatCode>General</c:formatCode>
                  <c:ptCount val="3"/>
                  <c:pt idx="0">
                    <c:v>0.15261427875248551</c:v>
                  </c:pt>
                  <c:pt idx="1">
                    <c:v>0.34257394224968807</c:v>
                  </c:pt>
                  <c:pt idx="2">
                    <c:v>0.22179499665668639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Sheet1!$J$26:$J$28</c:f>
              <c:strCache>
                <c:ptCount val="3"/>
                <c:pt idx="0">
                  <c:v>WT</c:v>
                </c:pt>
                <c:pt idx="1">
                  <c:v>ΔspeG</c:v>
                </c:pt>
                <c:pt idx="2">
                  <c:v>ΔspeE</c:v>
                </c:pt>
              </c:strCache>
            </c:strRef>
          </c:cat>
          <c:val>
            <c:numRef>
              <c:f>Sheet1!$M$26:$M$28</c:f>
              <c:numCache>
                <c:formatCode>General</c:formatCode>
                <c:ptCount val="3"/>
                <c:pt idx="0">
                  <c:v>1.0889186885175182</c:v>
                </c:pt>
                <c:pt idx="1">
                  <c:v>1.209913210439997</c:v>
                </c:pt>
                <c:pt idx="2">
                  <c:v>0.99557022891914138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B-43E5-8F81-745DD31B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26736808"/>
        <c:axId val="521974656"/>
      </c:barChart>
      <c:catAx>
        <c:axId val="42673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74656"/>
        <c:crosses val="autoZero"/>
        <c:auto val="1"/>
        <c:lblAlgn val="ctr"/>
        <c:lblOffset val="100"/>
        <c:noMultiLvlLbl val="0"/>
      </c:catAx>
      <c:valAx>
        <c:axId val="5219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73680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538162</xdr:colOff>
      <xdr:row>28</xdr:row>
      <xdr:rowOff>176212</xdr:rowOff>
    </xdr:from>
    <xdr:to>
      <xdr:col>13</xdr:col>
      <xdr:colOff>561975</xdr:colOff>
      <xdr:row>43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58DD13-1A12-4BC7-81B3-C45B9C384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16" workbookViewId="0">
      <selection activeCell="R6" sqref="R6"/>
    </sheetView>
  </sheetViews>
  <sheetFormatPr defaultRowHeight="15" x14ac:dyDescent="0.25"/>
  <cols>
    <col min="1" max="1" width="10.42578125" bestFit="1" customWidth="1"/>
    <col min="17" max="17" width="12" bestFit="1" customWidth="1"/>
  </cols>
  <sheetData>
    <row r="1" spans="1:17" x14ac:dyDescent="0.25">
      <c r="A1" t="s">
        <v>9</v>
      </c>
    </row>
    <row r="2" spans="1:17" x14ac:dyDescent="0.25">
      <c r="A2" s="2" t="s">
        <v>14</v>
      </c>
      <c r="F2" s="1" t="s">
        <v>15</v>
      </c>
    </row>
    <row r="3" spans="1:17" x14ac:dyDescent="0.25">
      <c r="B3" t="s">
        <v>3</v>
      </c>
      <c r="G3" t="s">
        <v>16</v>
      </c>
    </row>
    <row r="4" spans="1:17" x14ac:dyDescent="0.25">
      <c r="A4" t="s">
        <v>0</v>
      </c>
      <c r="B4" s="3">
        <v>93.61</v>
      </c>
      <c r="C4" s="3">
        <v>95.02000000000001</v>
      </c>
      <c r="D4" s="3">
        <v>95.169999999999987</v>
      </c>
      <c r="E4" s="3"/>
      <c r="F4" s="3" t="s">
        <v>0</v>
      </c>
      <c r="G4" s="3">
        <v>62</v>
      </c>
      <c r="H4" s="3">
        <v>59</v>
      </c>
      <c r="I4" s="3">
        <v>63</v>
      </c>
    </row>
    <row r="5" spans="1:17" x14ac:dyDescent="0.25">
      <c r="A5" t="s">
        <v>1</v>
      </c>
      <c r="B5" s="3">
        <v>109</v>
      </c>
      <c r="C5" s="3">
        <v>112</v>
      </c>
      <c r="D5" s="3">
        <v>119</v>
      </c>
      <c r="E5" s="3"/>
      <c r="F5" s="3" t="s">
        <v>1</v>
      </c>
      <c r="G5" s="3">
        <v>51</v>
      </c>
      <c r="H5" s="3">
        <v>54</v>
      </c>
      <c r="I5" s="3">
        <v>58</v>
      </c>
    </row>
    <row r="6" spans="1:17" x14ac:dyDescent="0.25">
      <c r="A6" t="s">
        <v>2</v>
      </c>
      <c r="B6" s="3">
        <v>155.33000000000001</v>
      </c>
      <c r="C6" s="3">
        <v>164.32000000000002</v>
      </c>
      <c r="D6" s="3">
        <v>161.13000000000002</v>
      </c>
      <c r="E6" s="3"/>
      <c r="F6" s="3" t="s">
        <v>2</v>
      </c>
      <c r="G6" s="3">
        <v>78</v>
      </c>
      <c r="H6" s="3">
        <v>76</v>
      </c>
      <c r="I6" s="3">
        <v>90</v>
      </c>
    </row>
    <row r="7" spans="1:17" x14ac:dyDescent="0.25">
      <c r="A7" t="s">
        <v>8</v>
      </c>
      <c r="B7" s="3">
        <v>108.88999999999999</v>
      </c>
      <c r="C7" s="3">
        <v>105.88999999999999</v>
      </c>
      <c r="D7" s="3">
        <v>99.889999999999986</v>
      </c>
      <c r="E7" s="3"/>
      <c r="F7" s="3" t="s">
        <v>8</v>
      </c>
      <c r="G7" s="3">
        <v>66</v>
      </c>
      <c r="H7" s="3">
        <v>60</v>
      </c>
      <c r="I7" s="3">
        <v>64</v>
      </c>
    </row>
    <row r="8" spans="1:17" x14ac:dyDescent="0.25">
      <c r="A8" t="s">
        <v>10</v>
      </c>
      <c r="B8" s="3">
        <v>162.42999999999998</v>
      </c>
      <c r="C8" s="3">
        <v>172.05999999999997</v>
      </c>
      <c r="D8" s="3">
        <v>172.54</v>
      </c>
      <c r="E8" s="3"/>
      <c r="F8" s="3" t="s">
        <v>10</v>
      </c>
      <c r="G8" s="3">
        <v>133</v>
      </c>
      <c r="H8" s="3">
        <v>128</v>
      </c>
      <c r="I8" s="3">
        <v>139</v>
      </c>
    </row>
    <row r="9" spans="1:17" x14ac:dyDescent="0.25">
      <c r="A9" t="s">
        <v>4</v>
      </c>
      <c r="B9" s="3">
        <v>100</v>
      </c>
      <c r="C9" s="3">
        <v>109</v>
      </c>
      <c r="D9" s="3">
        <v>100</v>
      </c>
      <c r="E9" s="3"/>
      <c r="F9" s="3" t="s">
        <v>4</v>
      </c>
      <c r="G9" s="3">
        <v>72</v>
      </c>
      <c r="H9" s="3">
        <v>102</v>
      </c>
      <c r="I9" s="3">
        <v>73</v>
      </c>
    </row>
    <row r="10" spans="1:17" x14ac:dyDescent="0.25">
      <c r="A10" t="s">
        <v>7</v>
      </c>
      <c r="B10" s="3">
        <v>96.78</v>
      </c>
      <c r="C10" s="3">
        <v>97.539999999999992</v>
      </c>
      <c r="D10" s="3">
        <v>89.78</v>
      </c>
      <c r="E10" s="3"/>
      <c r="F10" s="3" t="s">
        <v>7</v>
      </c>
      <c r="G10" s="3">
        <v>80</v>
      </c>
      <c r="H10" s="3">
        <v>75</v>
      </c>
      <c r="I10" s="3">
        <v>61</v>
      </c>
    </row>
    <row r="11" spans="1:17" x14ac:dyDescent="0.25">
      <c r="A11" t="s">
        <v>5</v>
      </c>
      <c r="B11" s="3">
        <v>148.06</v>
      </c>
      <c r="C11" s="3">
        <v>142.87</v>
      </c>
      <c r="D11" s="3">
        <v>139.06</v>
      </c>
      <c r="E11" s="3"/>
      <c r="F11" s="3" t="s">
        <v>5</v>
      </c>
      <c r="G11" s="3">
        <v>53</v>
      </c>
      <c r="H11" s="3">
        <v>60</v>
      </c>
      <c r="I11" s="3">
        <v>53</v>
      </c>
    </row>
    <row r="12" spans="1:17" x14ac:dyDescent="0.25">
      <c r="A12" t="s">
        <v>6</v>
      </c>
      <c r="B12" s="3">
        <v>104.32999999999998</v>
      </c>
      <c r="C12" s="3">
        <v>104.73000000000002</v>
      </c>
      <c r="D12" s="3">
        <v>125.82</v>
      </c>
      <c r="E12" s="3"/>
      <c r="F12" s="3" t="s">
        <v>6</v>
      </c>
      <c r="G12" s="3">
        <v>49</v>
      </c>
      <c r="H12" s="3">
        <v>53</v>
      </c>
      <c r="I12" s="3">
        <v>47</v>
      </c>
    </row>
    <row r="14" spans="1:17" x14ac:dyDescent="0.25">
      <c r="B14" t="s">
        <v>11</v>
      </c>
      <c r="I14" t="s">
        <v>13</v>
      </c>
      <c r="P14" t="s">
        <v>12</v>
      </c>
    </row>
    <row r="15" spans="1:17" x14ac:dyDescent="0.25">
      <c r="A15" t="s">
        <v>0</v>
      </c>
      <c r="B15">
        <v>93.609999999999985</v>
      </c>
      <c r="C15">
        <v>95.02000000000001</v>
      </c>
      <c r="D15">
        <v>95.169999999999987</v>
      </c>
      <c r="E15">
        <v>62</v>
      </c>
      <c r="F15">
        <v>59</v>
      </c>
      <c r="G15">
        <v>63</v>
      </c>
      <c r="I15">
        <f>B15/93.61</f>
        <v>0.99999999999999989</v>
      </c>
      <c r="J15">
        <f>C15/95.02</f>
        <v>1.0000000000000002</v>
      </c>
      <c r="K15">
        <f>D15/95.17</f>
        <v>0.99999999999999989</v>
      </c>
      <c r="L15">
        <f>E15/62</f>
        <v>1</v>
      </c>
      <c r="M15">
        <f>F15/59</f>
        <v>1</v>
      </c>
      <c r="N15">
        <f>G15/63</f>
        <v>1</v>
      </c>
      <c r="P15">
        <f>AVERAGE(I15:N15)</f>
        <v>1</v>
      </c>
      <c r="Q15">
        <f>STDEV(I15:N15)</f>
        <v>1.2161883888976234E-16</v>
      </c>
    </row>
    <row r="16" spans="1:17" x14ac:dyDescent="0.25">
      <c r="A16" t="s">
        <v>8</v>
      </c>
      <c r="B16">
        <v>108.88999999999999</v>
      </c>
      <c r="C16">
        <v>105.88999999999999</v>
      </c>
      <c r="D16">
        <v>99.889999999999986</v>
      </c>
      <c r="E16">
        <v>66</v>
      </c>
      <c r="F16">
        <v>60</v>
      </c>
      <c r="G16">
        <v>64</v>
      </c>
      <c r="I16">
        <f t="shared" ref="I16:I23" si="0">B16/93.61</f>
        <v>1.1632304240999891</v>
      </c>
      <c r="J16">
        <f t="shared" ref="J16:J23" si="1">C16/95.02</f>
        <v>1.1143969690591453</v>
      </c>
      <c r="K16">
        <f t="shared" ref="K16:K23" si="2">D16/95.17</f>
        <v>1.0495954607544393</v>
      </c>
      <c r="L16">
        <f t="shared" ref="L16:L23" si="3">E16/62</f>
        <v>1.064516129032258</v>
      </c>
      <c r="M16">
        <f t="shared" ref="M16:M23" si="4">F16/59</f>
        <v>1.0169491525423728</v>
      </c>
      <c r="N16">
        <f t="shared" ref="N16:N23" si="5">G16/63</f>
        <v>1.0158730158730158</v>
      </c>
      <c r="P16">
        <f t="shared" ref="P16:P23" si="6">AVERAGE(I16:N16)</f>
        <v>1.0707601918935368</v>
      </c>
      <c r="Q16">
        <f t="shared" ref="Q16:Q23" si="7">STDEV(I16:N16)</f>
        <v>5.8051832664408172E-2</v>
      </c>
    </row>
    <row r="17" spans="1:17" x14ac:dyDescent="0.25">
      <c r="A17" t="s">
        <v>7</v>
      </c>
      <c r="B17">
        <v>96.78</v>
      </c>
      <c r="C17">
        <v>97.539999999999992</v>
      </c>
      <c r="D17">
        <v>89.78</v>
      </c>
      <c r="E17">
        <v>80</v>
      </c>
      <c r="F17">
        <v>75</v>
      </c>
      <c r="G17">
        <v>61</v>
      </c>
      <c r="I17">
        <f t="shared" si="0"/>
        <v>1.0338639034291208</v>
      </c>
      <c r="J17">
        <f t="shared" si="1"/>
        <v>1.0265207324773731</v>
      </c>
      <c r="K17">
        <f t="shared" si="2"/>
        <v>0.94336450562151941</v>
      </c>
      <c r="L17">
        <f t="shared" si="3"/>
        <v>1.2903225806451613</v>
      </c>
      <c r="M17">
        <f t="shared" si="4"/>
        <v>1.271186440677966</v>
      </c>
      <c r="N17">
        <f t="shared" si="5"/>
        <v>0.96825396825396826</v>
      </c>
      <c r="P17">
        <f t="shared" si="6"/>
        <v>1.0889186885175182</v>
      </c>
      <c r="Q17">
        <f t="shared" si="7"/>
        <v>0.15261427875248551</v>
      </c>
    </row>
    <row r="18" spans="1:17" x14ac:dyDescent="0.25">
      <c r="A18" t="s">
        <v>1</v>
      </c>
      <c r="B18">
        <v>109</v>
      </c>
      <c r="C18">
        <v>112</v>
      </c>
      <c r="D18">
        <v>119</v>
      </c>
      <c r="E18">
        <v>51</v>
      </c>
      <c r="F18">
        <v>54</v>
      </c>
      <c r="G18">
        <v>58</v>
      </c>
      <c r="I18">
        <f t="shared" si="0"/>
        <v>1.1644055122315993</v>
      </c>
      <c r="J18">
        <f t="shared" si="1"/>
        <v>1.1786992212165861</v>
      </c>
      <c r="K18">
        <f t="shared" si="2"/>
        <v>1.2503940317326889</v>
      </c>
      <c r="L18">
        <f t="shared" si="3"/>
        <v>0.82258064516129037</v>
      </c>
      <c r="M18">
        <f t="shared" si="4"/>
        <v>0.9152542372881356</v>
      </c>
      <c r="N18">
        <f t="shared" si="5"/>
        <v>0.92063492063492058</v>
      </c>
      <c r="P18">
        <f t="shared" si="6"/>
        <v>1.0419947613775369</v>
      </c>
      <c r="Q18">
        <f t="shared" si="7"/>
        <v>0.17665598372859365</v>
      </c>
    </row>
    <row r="19" spans="1:17" x14ac:dyDescent="0.25">
      <c r="A19" t="s">
        <v>10</v>
      </c>
      <c r="B19">
        <v>162.42999999999998</v>
      </c>
      <c r="C19">
        <v>172.05999999999997</v>
      </c>
      <c r="D19">
        <v>172.54</v>
      </c>
      <c r="E19">
        <v>133</v>
      </c>
      <c r="F19">
        <v>128</v>
      </c>
      <c r="G19">
        <v>139</v>
      </c>
      <c r="I19">
        <f t="shared" si="0"/>
        <v>1.735177865612648</v>
      </c>
      <c r="J19">
        <f t="shared" si="1"/>
        <v>1.8107766785939801</v>
      </c>
      <c r="K19">
        <f t="shared" si="2"/>
        <v>1.8129662708836818</v>
      </c>
      <c r="L19">
        <f t="shared" si="3"/>
        <v>2.1451612903225805</v>
      </c>
      <c r="M19">
        <f t="shared" si="4"/>
        <v>2.1694915254237288</v>
      </c>
      <c r="N19">
        <f t="shared" si="5"/>
        <v>2.2063492063492065</v>
      </c>
      <c r="P19">
        <f t="shared" si="6"/>
        <v>1.9799871395309712</v>
      </c>
      <c r="Q19">
        <f t="shared" si="7"/>
        <v>0.21489249819719833</v>
      </c>
    </row>
    <row r="20" spans="1:17" x14ac:dyDescent="0.25">
      <c r="A20" t="s">
        <v>5</v>
      </c>
      <c r="B20">
        <v>148.06</v>
      </c>
      <c r="C20">
        <v>142.87</v>
      </c>
      <c r="D20">
        <v>139.06</v>
      </c>
      <c r="E20">
        <v>53</v>
      </c>
      <c r="F20">
        <v>60</v>
      </c>
      <c r="G20">
        <v>53</v>
      </c>
      <c r="I20">
        <f t="shared" si="0"/>
        <v>1.5816686251468861</v>
      </c>
      <c r="J20">
        <f t="shared" si="1"/>
        <v>1.5035781940644075</v>
      </c>
      <c r="K20">
        <f t="shared" si="2"/>
        <v>1.4611747399390564</v>
      </c>
      <c r="L20">
        <f t="shared" si="3"/>
        <v>0.85483870967741937</v>
      </c>
      <c r="M20">
        <f t="shared" si="4"/>
        <v>1.0169491525423728</v>
      </c>
      <c r="N20">
        <f t="shared" si="5"/>
        <v>0.84126984126984128</v>
      </c>
      <c r="P20">
        <f t="shared" si="6"/>
        <v>1.209913210439997</v>
      </c>
      <c r="Q20">
        <f t="shared" si="7"/>
        <v>0.34257394224968807</v>
      </c>
    </row>
    <row r="21" spans="1:17" x14ac:dyDescent="0.25">
      <c r="A21" t="s">
        <v>2</v>
      </c>
      <c r="B21">
        <v>155.33000000000001</v>
      </c>
      <c r="C21">
        <v>164.32000000000002</v>
      </c>
      <c r="D21">
        <v>161.13000000000002</v>
      </c>
      <c r="E21">
        <v>78</v>
      </c>
      <c r="F21">
        <v>76</v>
      </c>
      <c r="G21">
        <v>90</v>
      </c>
      <c r="I21">
        <f t="shared" si="0"/>
        <v>1.6593312680269203</v>
      </c>
      <c r="J21">
        <f t="shared" si="1"/>
        <v>1.7293201431277629</v>
      </c>
      <c r="K21">
        <f t="shared" si="2"/>
        <v>1.6930755490175478</v>
      </c>
      <c r="L21">
        <f t="shared" si="3"/>
        <v>1.2580645161290323</v>
      </c>
      <c r="M21">
        <f t="shared" si="4"/>
        <v>1.2881355932203389</v>
      </c>
      <c r="N21">
        <f t="shared" si="5"/>
        <v>1.4285714285714286</v>
      </c>
      <c r="P21">
        <f t="shared" si="6"/>
        <v>1.5094164163488386</v>
      </c>
      <c r="Q21">
        <f t="shared" si="7"/>
        <v>0.21130152923952314</v>
      </c>
    </row>
    <row r="22" spans="1:17" x14ac:dyDescent="0.25">
      <c r="A22" t="s">
        <v>4</v>
      </c>
      <c r="B22">
        <v>100</v>
      </c>
      <c r="C22">
        <v>109</v>
      </c>
      <c r="D22">
        <v>100</v>
      </c>
      <c r="E22">
        <v>72</v>
      </c>
      <c r="F22">
        <v>102</v>
      </c>
      <c r="G22">
        <v>73</v>
      </c>
      <c r="I22">
        <f t="shared" si="0"/>
        <v>1.0682619378271552</v>
      </c>
      <c r="J22">
        <f t="shared" si="1"/>
        <v>1.1471269206482846</v>
      </c>
      <c r="K22">
        <f t="shared" si="2"/>
        <v>1.0507512871703268</v>
      </c>
      <c r="L22">
        <f t="shared" si="3"/>
        <v>1.1612903225806452</v>
      </c>
      <c r="M22">
        <f t="shared" si="4"/>
        <v>1.728813559322034</v>
      </c>
      <c r="N22">
        <f t="shared" si="5"/>
        <v>1.1587301587301588</v>
      </c>
      <c r="P22">
        <f t="shared" si="6"/>
        <v>1.2191623643797673</v>
      </c>
      <c r="Q22">
        <f t="shared" si="7"/>
        <v>0.25419201404526937</v>
      </c>
    </row>
    <row r="23" spans="1:17" x14ac:dyDescent="0.25">
      <c r="A23" t="s">
        <v>6</v>
      </c>
      <c r="B23">
        <v>104.32999999999998</v>
      </c>
      <c r="C23">
        <v>104.73000000000002</v>
      </c>
      <c r="D23">
        <v>125.82</v>
      </c>
      <c r="E23">
        <v>49</v>
      </c>
      <c r="F23">
        <v>53</v>
      </c>
      <c r="G23">
        <v>47</v>
      </c>
      <c r="I23">
        <f t="shared" si="0"/>
        <v>1.1145176797350709</v>
      </c>
      <c r="J23">
        <f t="shared" si="1"/>
        <v>1.1021890128394025</v>
      </c>
      <c r="K23">
        <f t="shared" si="2"/>
        <v>1.322055269517705</v>
      </c>
      <c r="L23">
        <f t="shared" si="3"/>
        <v>0.79032258064516125</v>
      </c>
      <c r="M23">
        <f t="shared" si="4"/>
        <v>0.89830508474576276</v>
      </c>
      <c r="N23">
        <f t="shared" si="5"/>
        <v>0.74603174603174605</v>
      </c>
      <c r="P23">
        <f t="shared" si="6"/>
        <v>0.99557022891914138</v>
      </c>
      <c r="Q23">
        <f t="shared" si="7"/>
        <v>0.22179499665668639</v>
      </c>
    </row>
    <row r="26" spans="1:17" x14ac:dyDescent="0.25">
      <c r="A26" t="s">
        <v>0</v>
      </c>
      <c r="B26">
        <v>1</v>
      </c>
      <c r="C26">
        <v>1.2161883888976234E-16</v>
      </c>
      <c r="J26" t="s">
        <v>0</v>
      </c>
      <c r="K26">
        <v>1</v>
      </c>
      <c r="L26">
        <v>1.0707601918935368</v>
      </c>
      <c r="M26">
        <v>1.0889186885175182</v>
      </c>
      <c r="O26">
        <v>0</v>
      </c>
      <c r="P26">
        <v>5.8051832664408172E-2</v>
      </c>
      <c r="Q26">
        <v>0.15261427875248551</v>
      </c>
    </row>
    <row r="27" spans="1:17" x14ac:dyDescent="0.25">
      <c r="A27" t="s">
        <v>8</v>
      </c>
      <c r="B27">
        <v>1.0707601918935368</v>
      </c>
      <c r="C27">
        <v>5.8051832664408172E-2</v>
      </c>
      <c r="J27" t="s">
        <v>1</v>
      </c>
      <c r="K27">
        <v>1.0419947613775369</v>
      </c>
      <c r="L27">
        <v>1.9799871395309712</v>
      </c>
      <c r="M27">
        <v>1.209913210439997</v>
      </c>
      <c r="O27">
        <v>0.17665598372859365</v>
      </c>
      <c r="P27">
        <v>0.21489249819719833</v>
      </c>
      <c r="Q27">
        <v>0.34257394224968807</v>
      </c>
    </row>
    <row r="28" spans="1:17" x14ac:dyDescent="0.25">
      <c r="A28" t="s">
        <v>7</v>
      </c>
      <c r="B28">
        <v>1.0889186885175182</v>
      </c>
      <c r="C28">
        <v>0.15261427875248551</v>
      </c>
      <c r="J28" t="s">
        <v>2</v>
      </c>
      <c r="K28">
        <v>1.5094164163488386</v>
      </c>
      <c r="L28">
        <v>1.2191623643797673</v>
      </c>
      <c r="M28">
        <v>0.99557022891914138</v>
      </c>
      <c r="O28">
        <v>0.21130152923952314</v>
      </c>
      <c r="P28">
        <v>0.25419201404526937</v>
      </c>
      <c r="Q28">
        <v>0.22179499665668639</v>
      </c>
    </row>
    <row r="29" spans="1:17" x14ac:dyDescent="0.25">
      <c r="A29" t="s">
        <v>1</v>
      </c>
      <c r="B29">
        <v>1.0419947613775369</v>
      </c>
      <c r="C29">
        <v>0.17665598372859365</v>
      </c>
    </row>
    <row r="30" spans="1:17" x14ac:dyDescent="0.25">
      <c r="A30" t="s">
        <v>10</v>
      </c>
      <c r="B30">
        <v>1.9799871395309712</v>
      </c>
      <c r="C30">
        <v>0.21489249819719833</v>
      </c>
    </row>
    <row r="31" spans="1:17" x14ac:dyDescent="0.25">
      <c r="A31" t="s">
        <v>5</v>
      </c>
      <c r="B31">
        <v>1.209913210439997</v>
      </c>
      <c r="C31">
        <v>0.34257394224968807</v>
      </c>
    </row>
    <row r="32" spans="1:17" x14ac:dyDescent="0.25">
      <c r="A32" t="s">
        <v>2</v>
      </c>
      <c r="B32">
        <v>1.5094164163488386</v>
      </c>
      <c r="C32">
        <v>0.21130152923952314</v>
      </c>
    </row>
    <row r="33" spans="1:3" x14ac:dyDescent="0.25">
      <c r="A33" t="s">
        <v>4</v>
      </c>
      <c r="B33">
        <v>1.2191623643797673</v>
      </c>
      <c r="C33">
        <v>0.25419201404526937</v>
      </c>
    </row>
    <row r="34" spans="1:3" x14ac:dyDescent="0.25">
      <c r="A34" t="s">
        <v>6</v>
      </c>
      <c r="B34">
        <v>0.99557022891914138</v>
      </c>
      <c r="C34">
        <v>0.22179499665668639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mishra</dc:creator>
  <cp:lastModifiedBy>Dipak</cp:lastModifiedBy>
  <dcterms:created xsi:type="dcterms:W3CDTF">2015-06-05T18:17:20Z</dcterms:created>
  <dcterms:modified xsi:type="dcterms:W3CDTF">2022-02-08T03:48:50Z</dcterms:modified>
</cp:coreProperties>
</file>