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ure 1-Figure supplement 1\"/>
    </mc:Choice>
  </mc:AlternateContent>
  <xr:revisionPtr revIDLastSave="0" documentId="13_ncr:1_{ABBA1131-0426-43DA-88ED-60D42AA410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3" r:id="rId1"/>
    <sheet name="Sheet2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C27" i="4"/>
  <c r="B27" i="4"/>
  <c r="C11" i="4"/>
  <c r="C19" i="4" s="1"/>
  <c r="C35" i="4" s="1"/>
  <c r="D11" i="4"/>
  <c r="D19" i="4" s="1"/>
  <c r="D27" i="4" s="1"/>
  <c r="D35" i="4" s="1"/>
  <c r="C12" i="4"/>
  <c r="C20" i="4" s="1"/>
  <c r="C28" i="4" s="1"/>
  <c r="C36" i="4" s="1"/>
  <c r="D12" i="4"/>
  <c r="D20" i="4" s="1"/>
  <c r="D28" i="4" s="1"/>
  <c r="D36" i="4" s="1"/>
  <c r="C13" i="4"/>
  <c r="C21" i="4" s="1"/>
  <c r="C29" i="4" s="1"/>
  <c r="C37" i="4" s="1"/>
  <c r="D13" i="4"/>
  <c r="D21" i="4" s="1"/>
  <c r="D29" i="4" s="1"/>
  <c r="D37" i="4" s="1"/>
  <c r="C14" i="4"/>
  <c r="C22" i="4" s="1"/>
  <c r="C30" i="4" s="1"/>
  <c r="C38" i="4" s="1"/>
  <c r="D14" i="4"/>
  <c r="D22" i="4" s="1"/>
  <c r="D30" i="4" s="1"/>
  <c r="D38" i="4" s="1"/>
  <c r="C15" i="4"/>
  <c r="C23" i="4" s="1"/>
  <c r="C31" i="4" s="1"/>
  <c r="C39" i="4" s="1"/>
  <c r="D15" i="4"/>
  <c r="D23" i="4" s="1"/>
  <c r="D31" i="4" s="1"/>
  <c r="D39" i="4" s="1"/>
  <c r="B12" i="4"/>
  <c r="B20" i="4" s="1"/>
  <c r="B28" i="4" s="1"/>
  <c r="B36" i="4" s="1"/>
  <c r="B13" i="4"/>
  <c r="B21" i="4" s="1"/>
  <c r="B29" i="4" s="1"/>
  <c r="B37" i="4" s="1"/>
  <c r="B14" i="4"/>
  <c r="B22" i="4" s="1"/>
  <c r="B30" i="4" s="1"/>
  <c r="B38" i="4" s="1"/>
  <c r="B15" i="4"/>
  <c r="B23" i="4" s="1"/>
  <c r="B31" i="4" s="1"/>
  <c r="B39" i="4" s="1"/>
  <c r="B11" i="4"/>
  <c r="B35" i="4" s="1"/>
  <c r="G39" i="4" l="1"/>
  <c r="H39" i="4"/>
  <c r="G38" i="4"/>
  <c r="H38" i="4"/>
  <c r="G37" i="4"/>
  <c r="H37" i="4"/>
  <c r="G36" i="4"/>
  <c r="H36" i="4"/>
  <c r="G35" i="4"/>
  <c r="H35" i="4"/>
</calcChain>
</file>

<file path=xl/sharedStrings.xml><?xml version="1.0" encoding="utf-8"?>
<sst xmlns="http://schemas.openxmlformats.org/spreadsheetml/2006/main" count="54" uniqueCount="24">
  <si>
    <t>WT</t>
  </si>
  <si>
    <t>ΔspeG</t>
  </si>
  <si>
    <t>ΔspeE</t>
  </si>
  <si>
    <t>WT+spd</t>
  </si>
  <si>
    <t>ΔspeG+spd</t>
  </si>
  <si>
    <t>HPLC profiles area</t>
  </si>
  <si>
    <t>Samples</t>
  </si>
  <si>
    <t xml:space="preserve">Area (target) </t>
  </si>
  <si>
    <t>Area (Int STD)</t>
  </si>
  <si>
    <t>Ave</t>
  </si>
  <si>
    <t>SD</t>
  </si>
  <si>
    <t>amount (nmol)</t>
  </si>
  <si>
    <t>nmol/100mg</t>
  </si>
  <si>
    <t>nmol/per 10 ul of injected samples</t>
  </si>
  <si>
    <t>Total final sample volume 2 ml/50mg of pellet</t>
  </si>
  <si>
    <t>Thus multiplying with 200 will give total amount in 50mg pellet</t>
  </si>
  <si>
    <t>Thus multiplying with 400 will give total amount in 100 mg pellet</t>
  </si>
  <si>
    <t>Internal standard correction</t>
  </si>
  <si>
    <t>Area average of Int STD</t>
  </si>
  <si>
    <t>Pellet weights (mg) of the total samples</t>
  </si>
  <si>
    <t>Pellet weight correction for 50mg each</t>
  </si>
  <si>
    <t>mAu*s</t>
  </si>
  <si>
    <t>Standard curve SPD</t>
  </si>
  <si>
    <t>Coversion to nmol from standard curve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</si>
</sst>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Sheet1!$A$3:$A$9</c:f>
              <c:numCache>
                <c:formatCode>General</c:formatCode>
                <c:ptCount val="7"/>
                <c:pt idx="0">
                  <c:v>0</c:v>
                </c:pt>
                <c:pt idx="1">
                  <c:v>0.625</c:v>
                </c:pt>
                <c:pt idx="2">
                  <c:v>1.25</c:v>
                </c:pt>
                <c:pt idx="3">
                  <c:v>2.5</c:v>
                </c:pt>
                <c:pt idx="4">
                  <c:v>3.75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Sheet1!$B$3:$B$9</c:f>
              <c:numCache>
                <c:formatCode>General</c:formatCode>
                <c:ptCount val="7"/>
                <c:pt idx="0">
                  <c:v>0</c:v>
                </c:pt>
                <c:pt idx="1">
                  <c:v>230</c:v>
                </c:pt>
                <c:pt idx="2">
                  <c:v>438</c:v>
                </c:pt>
                <c:pt idx="3">
                  <c:v>872</c:v>
                </c:pt>
                <c:pt idx="4">
                  <c:v>1246.7</c:v>
                </c:pt>
                <c:pt idx="5">
                  <c:v>1651</c:v>
                </c:pt>
                <c:pt idx="6">
                  <c:v>2987.5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AC-4718-862D-0D1ACF274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203768"/>
        <c:axId val="583204096"/>
      </c:scatterChart>
      <c:valAx>
        <c:axId val="58320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04096"/>
        <c:crosses val="autoZero"/>
        <c:crossBetween val="midCat"/>
      </c:valAx>
      <c:valAx>
        <c:axId val="5832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03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Sheet2!$H$35:$H$39</c:f>
                <c:numCache>
                  <c:formatCode>General</c:formatCode>
                  <c:ptCount val="5"/>
                  <c:pt idx="0">
                    <c:v>6.6933207175817602</c:v>
                  </c:pt>
                  <c:pt idx="1">
                    <c:v>9.7911996149289866</c:v>
                  </c:pt>
                  <c:pt idx="2">
                    <c:v>2.6591474843274923</c:v>
                  </c:pt>
                  <c:pt idx="3">
                    <c:v>13.083963814338462</c:v>
                  </c:pt>
                  <c:pt idx="4">
                    <c:v>8.11467681774214</c:v>
                  </c:pt>
                </c:numCache>
              </c:numRef>
            </c:plus>
            <c:minus>
              <c:numRef>
                <c:f>Sheet2!$H$35:$H$39</c:f>
                <c:numCache>
                  <c:formatCode>General</c:formatCode>
                  <c:ptCount val="5"/>
                  <c:pt idx="0">
                    <c:v>6.6933207175817602</c:v>
                  </c:pt>
                  <c:pt idx="1">
                    <c:v>9.7911996149289866</c:v>
                  </c:pt>
                  <c:pt idx="2">
                    <c:v>2.6591474843274923</c:v>
                  </c:pt>
                  <c:pt idx="3">
                    <c:v>13.083963814338462</c:v>
                  </c:pt>
                  <c:pt idx="4">
                    <c:v>8.11467681774214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Sheet2!$F$35:$F$39</c:f>
              <c:strCache>
                <c:ptCount val="5"/>
                <c:pt idx="0">
                  <c:v>WT</c:v>
                </c:pt>
                <c:pt idx="1">
                  <c:v>ΔspeG</c:v>
                </c:pt>
                <c:pt idx="2">
                  <c:v>ΔspeE</c:v>
                </c:pt>
                <c:pt idx="3">
                  <c:v>WT+spd</c:v>
                </c:pt>
                <c:pt idx="4">
                  <c:v>ΔspeG+spd</c:v>
                </c:pt>
              </c:strCache>
            </c:strRef>
          </c:cat>
          <c:val>
            <c:numRef>
              <c:f>Sheet2!$G$35:$G$39</c:f>
              <c:numCache>
                <c:formatCode>General</c:formatCode>
                <c:ptCount val="5"/>
                <c:pt idx="0">
                  <c:v>133.08456116976558</c:v>
                </c:pt>
                <c:pt idx="1">
                  <c:v>152.04587653666314</c:v>
                </c:pt>
                <c:pt idx="2">
                  <c:v>40.761210576014861</c:v>
                </c:pt>
                <c:pt idx="3">
                  <c:v>142.0307679171062</c:v>
                </c:pt>
                <c:pt idx="4">
                  <c:v>212.00523438602195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0-4095-890D-E9C080EC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435066568"/>
        <c:axId val="435067880"/>
      </c:barChart>
      <c:catAx>
        <c:axId val="43506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67880"/>
        <c:crosses val="autoZero"/>
        <c:auto val="1"/>
        <c:lblAlgn val="ctr"/>
        <c:lblOffset val="100"/>
        <c:noMultiLvlLbl val="0"/>
      </c:catAx>
      <c:valAx>
        <c:axId val="43506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665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54769</xdr:rowOff>
    </xdr:from>
    <xdr:to>
      <xdr:col>9</xdr:col>
      <xdr:colOff>45244</xdr:colOff>
      <xdr:row>16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C1C709-2842-42B6-9F34-679C61DE1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11</xdr:row>
      <xdr:rowOff>114300</xdr:rowOff>
    </xdr:from>
    <xdr:to>
      <xdr:col>15</xdr:col>
      <xdr:colOff>466725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="80" zoomScaleNormal="80" workbookViewId="0">
      <selection activeCell="O19" sqref="O19"/>
    </sheetView>
  </sheetViews>
  <sheetFormatPr defaultRowHeight="15" x14ac:dyDescent="0.25"/>
  <sheetData>
    <row r="1" spans="1:2" x14ac:dyDescent="0.25">
      <c r="A1" s="1" t="s">
        <v>22</v>
      </c>
    </row>
    <row r="2" spans="1:2" x14ac:dyDescent="0.25">
      <c r="A2" t="s">
        <v>11</v>
      </c>
      <c r="B2" t="s">
        <v>21</v>
      </c>
    </row>
    <row r="3" spans="1:2" x14ac:dyDescent="0.25">
      <c r="A3">
        <v>0</v>
      </c>
      <c r="B3">
        <v>0</v>
      </c>
    </row>
    <row r="4" spans="1:2" x14ac:dyDescent="0.25">
      <c r="A4">
        <v>0.625</v>
      </c>
      <c r="B4">
        <v>230</v>
      </c>
    </row>
    <row r="5" spans="1:2" x14ac:dyDescent="0.25">
      <c r="A5">
        <v>1.25</v>
      </c>
      <c r="B5">
        <v>438</v>
      </c>
    </row>
    <row r="6" spans="1:2" x14ac:dyDescent="0.25">
      <c r="A6">
        <v>2.5</v>
      </c>
      <c r="B6">
        <v>872</v>
      </c>
    </row>
    <row r="7" spans="1:2" x14ac:dyDescent="0.25">
      <c r="A7">
        <v>3.75</v>
      </c>
      <c r="B7">
        <v>1246.7</v>
      </c>
    </row>
    <row r="8" spans="1:2" x14ac:dyDescent="0.25">
      <c r="A8">
        <v>5</v>
      </c>
      <c r="B8">
        <v>1651</v>
      </c>
    </row>
    <row r="9" spans="1:2" x14ac:dyDescent="0.25">
      <c r="A9">
        <v>10</v>
      </c>
      <c r="B9">
        <v>2987.5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workbookViewId="0">
      <selection activeCell="Q31" sqref="Q31"/>
    </sheetView>
  </sheetViews>
  <sheetFormatPr defaultRowHeight="15" x14ac:dyDescent="0.25"/>
  <sheetData>
    <row r="1" spans="1:12" x14ac:dyDescent="0.25">
      <c r="A1" s="1" t="s">
        <v>5</v>
      </c>
    </row>
    <row r="2" spans="1:12" x14ac:dyDescent="0.25">
      <c r="A2" t="s">
        <v>6</v>
      </c>
      <c r="B2" t="s">
        <v>7</v>
      </c>
      <c r="F2" s="1" t="s">
        <v>8</v>
      </c>
      <c r="K2" s="1" t="s">
        <v>18</v>
      </c>
      <c r="L2" s="1"/>
    </row>
    <row r="3" spans="1:12" x14ac:dyDescent="0.25">
      <c r="A3" t="s">
        <v>0</v>
      </c>
      <c r="B3">
        <v>99.12</v>
      </c>
      <c r="C3">
        <v>100.48</v>
      </c>
      <c r="D3">
        <v>103.6</v>
      </c>
      <c r="F3">
        <v>27.47</v>
      </c>
      <c r="G3">
        <v>27.11</v>
      </c>
      <c r="H3">
        <v>28.74</v>
      </c>
      <c r="K3" s="1">
        <v>29.44</v>
      </c>
      <c r="L3" s="1"/>
    </row>
    <row r="4" spans="1:12" x14ac:dyDescent="0.25">
      <c r="A4" t="s">
        <v>1</v>
      </c>
      <c r="B4">
        <v>115.27</v>
      </c>
      <c r="C4">
        <v>119.34</v>
      </c>
      <c r="D4">
        <v>124.71</v>
      </c>
      <c r="F4">
        <v>27.48</v>
      </c>
      <c r="G4">
        <v>29.59</v>
      </c>
      <c r="H4">
        <v>29.96</v>
      </c>
    </row>
    <row r="5" spans="1:12" x14ac:dyDescent="0.25">
      <c r="A5" t="s">
        <v>2</v>
      </c>
      <c r="B5">
        <v>32.450000000000003</v>
      </c>
      <c r="C5">
        <v>33.79</v>
      </c>
      <c r="D5">
        <v>35.1</v>
      </c>
      <c r="F5">
        <v>28.95</v>
      </c>
      <c r="G5">
        <v>30.84</v>
      </c>
      <c r="H5">
        <v>32.130000000000003</v>
      </c>
    </row>
    <row r="6" spans="1:12" x14ac:dyDescent="0.25">
      <c r="A6" t="s">
        <v>3</v>
      </c>
      <c r="B6">
        <v>89.43</v>
      </c>
      <c r="C6">
        <v>95.2</v>
      </c>
      <c r="D6">
        <v>99.1</v>
      </c>
      <c r="F6">
        <v>26.47</v>
      </c>
      <c r="G6">
        <v>27.16</v>
      </c>
      <c r="H6">
        <v>28.44</v>
      </c>
    </row>
    <row r="7" spans="1:12" x14ac:dyDescent="0.25">
      <c r="A7" t="s">
        <v>4</v>
      </c>
      <c r="B7">
        <v>155.38999999999999</v>
      </c>
      <c r="C7">
        <v>161.47</v>
      </c>
      <c r="D7">
        <v>169.35</v>
      </c>
      <c r="F7">
        <v>30.83</v>
      </c>
      <c r="G7">
        <v>32.39</v>
      </c>
      <c r="H7">
        <v>34.020000000000003</v>
      </c>
    </row>
    <row r="9" spans="1:12" x14ac:dyDescent="0.25">
      <c r="A9" s="1" t="s">
        <v>17</v>
      </c>
    </row>
    <row r="10" spans="1:12" x14ac:dyDescent="0.25">
      <c r="A10" t="s">
        <v>6</v>
      </c>
      <c r="F10" s="1" t="s">
        <v>19</v>
      </c>
    </row>
    <row r="11" spans="1:12" x14ac:dyDescent="0.25">
      <c r="A11" t="s">
        <v>0</v>
      </c>
      <c r="B11">
        <f>B3/F3*29.44</f>
        <v>106.22835092828541</v>
      </c>
      <c r="C11">
        <f t="shared" ref="C11:D15" si="0">C3/G3*29.44</f>
        <v>109.11586868314276</v>
      </c>
      <c r="D11">
        <f t="shared" si="0"/>
        <v>106.12331245650662</v>
      </c>
      <c r="F11">
        <v>49.5</v>
      </c>
      <c r="G11">
        <v>52</v>
      </c>
      <c r="H11">
        <v>54.5</v>
      </c>
    </row>
    <row r="12" spans="1:12" x14ac:dyDescent="0.25">
      <c r="A12" t="s">
        <v>1</v>
      </c>
      <c r="B12">
        <f t="shared" ref="B12:B15" si="1">B4/F4*29.44</f>
        <v>123.4915866084425</v>
      </c>
      <c r="C12">
        <f t="shared" si="0"/>
        <v>118.73503210544104</v>
      </c>
      <c r="D12">
        <f t="shared" si="0"/>
        <v>122.54547396528706</v>
      </c>
      <c r="F12">
        <v>49</v>
      </c>
      <c r="G12">
        <v>53.5</v>
      </c>
      <c r="H12">
        <v>52.5</v>
      </c>
    </row>
    <row r="13" spans="1:12" x14ac:dyDescent="0.25">
      <c r="A13" t="s">
        <v>2</v>
      </c>
      <c r="B13">
        <f t="shared" si="1"/>
        <v>32.999240069084635</v>
      </c>
      <c r="C13">
        <f t="shared" si="0"/>
        <v>32.256083009079113</v>
      </c>
      <c r="D13">
        <f t="shared" si="0"/>
        <v>32.161344537815125</v>
      </c>
      <c r="F13">
        <v>50</v>
      </c>
      <c r="G13">
        <v>49.5</v>
      </c>
      <c r="H13">
        <v>55</v>
      </c>
    </row>
    <row r="14" spans="1:12" x14ac:dyDescent="0.25">
      <c r="A14" t="s">
        <v>3</v>
      </c>
      <c r="B14">
        <f t="shared" si="1"/>
        <v>99.464268983755218</v>
      </c>
      <c r="C14">
        <f t="shared" si="0"/>
        <v>103.19175257731959</v>
      </c>
      <c r="D14">
        <f t="shared" si="0"/>
        <v>102.5845288326301</v>
      </c>
      <c r="F14">
        <v>41.5</v>
      </c>
      <c r="G14">
        <v>46.5</v>
      </c>
      <c r="H14">
        <v>51.5</v>
      </c>
    </row>
    <row r="15" spans="1:12" x14ac:dyDescent="0.25">
      <c r="A15" t="s">
        <v>4</v>
      </c>
      <c r="B15">
        <f t="shared" si="1"/>
        <v>148.3840934155044</v>
      </c>
      <c r="C15">
        <f t="shared" si="0"/>
        <v>146.76371719666565</v>
      </c>
      <c r="D15">
        <f t="shared" si="0"/>
        <v>146.55097001763667</v>
      </c>
      <c r="F15">
        <v>47</v>
      </c>
      <c r="G15">
        <v>44.5</v>
      </c>
      <c r="H15">
        <v>43</v>
      </c>
    </row>
    <row r="17" spans="1:7" x14ac:dyDescent="0.25">
      <c r="A17" s="1" t="s">
        <v>20</v>
      </c>
    </row>
    <row r="18" spans="1:7" x14ac:dyDescent="0.25">
      <c r="A18" t="s">
        <v>6</v>
      </c>
    </row>
    <row r="19" spans="1:7" x14ac:dyDescent="0.25">
      <c r="A19" t="s">
        <v>0</v>
      </c>
      <c r="B19">
        <f>B11/F11*50</f>
        <v>107.30136457402565</v>
      </c>
      <c r="C19">
        <f t="shared" ref="C19:D23" si="2">C11/G11*50</f>
        <v>104.91910450302188</v>
      </c>
      <c r="D19">
        <f t="shared" si="2"/>
        <v>97.360837116061134</v>
      </c>
    </row>
    <row r="20" spans="1:7" x14ac:dyDescent="0.25">
      <c r="A20" t="s">
        <v>1</v>
      </c>
      <c r="B20">
        <f t="shared" ref="B20:B23" si="3">B12/F12*50</f>
        <v>126.01182306983929</v>
      </c>
      <c r="C20">
        <f t="shared" si="2"/>
        <v>110.96731972471126</v>
      </c>
      <c r="D20">
        <f t="shared" si="2"/>
        <v>116.70997520503531</v>
      </c>
    </row>
    <row r="21" spans="1:7" x14ac:dyDescent="0.25">
      <c r="A21" t="s">
        <v>2</v>
      </c>
      <c r="B21">
        <f t="shared" si="3"/>
        <v>32.999240069084635</v>
      </c>
      <c r="C21">
        <f t="shared" si="2"/>
        <v>32.581902029372841</v>
      </c>
      <c r="D21">
        <f t="shared" si="2"/>
        <v>29.237585943468297</v>
      </c>
    </row>
    <row r="22" spans="1:7" x14ac:dyDescent="0.25">
      <c r="A22" t="s">
        <v>3</v>
      </c>
      <c r="B22">
        <f t="shared" si="3"/>
        <v>119.83646865512677</v>
      </c>
      <c r="C22">
        <f t="shared" si="2"/>
        <v>110.95887373905333</v>
      </c>
      <c r="D22">
        <f t="shared" si="2"/>
        <v>99.596629934592329</v>
      </c>
    </row>
    <row r="23" spans="1:7" x14ac:dyDescent="0.25">
      <c r="A23" t="s">
        <v>4</v>
      </c>
      <c r="B23">
        <f t="shared" si="3"/>
        <v>157.85541852713234</v>
      </c>
      <c r="C23">
        <f t="shared" si="2"/>
        <v>164.9030530299614</v>
      </c>
      <c r="D23">
        <f t="shared" si="2"/>
        <v>170.40810467167057</v>
      </c>
    </row>
    <row r="25" spans="1:7" x14ac:dyDescent="0.25">
      <c r="A25" s="1" t="s">
        <v>23</v>
      </c>
    </row>
    <row r="26" spans="1:7" x14ac:dyDescent="0.25">
      <c r="A26" t="s">
        <v>6</v>
      </c>
      <c r="B26" t="s">
        <v>13</v>
      </c>
      <c r="G26" t="s">
        <v>14</v>
      </c>
    </row>
    <row r="27" spans="1:7" x14ac:dyDescent="0.25">
      <c r="A27" t="s">
        <v>0</v>
      </c>
      <c r="B27">
        <f>B19/310.16</f>
        <v>0.34595487675401615</v>
      </c>
      <c r="C27">
        <f>C19/310.16</f>
        <v>0.33827413110337207</v>
      </c>
      <c r="D27">
        <f t="shared" ref="D27" si="4">D19/310.16</f>
        <v>0.3139052009158535</v>
      </c>
      <c r="G27" t="s">
        <v>15</v>
      </c>
    </row>
    <row r="28" spans="1:7" x14ac:dyDescent="0.25">
      <c r="A28" t="s">
        <v>1</v>
      </c>
      <c r="B28">
        <f t="shared" ref="B28:D31" si="5">B20/310.16</f>
        <v>0.40628005890456309</v>
      </c>
      <c r="C28">
        <f t="shared" si="5"/>
        <v>0.3577744381116561</v>
      </c>
      <c r="D28">
        <f t="shared" si="5"/>
        <v>0.37628957700875448</v>
      </c>
      <c r="G28" t="s">
        <v>16</v>
      </c>
    </row>
    <row r="29" spans="1:7" x14ac:dyDescent="0.25">
      <c r="A29" t="s">
        <v>2</v>
      </c>
      <c r="B29">
        <f t="shared" si="5"/>
        <v>0.10639424835273611</v>
      </c>
      <c r="C29">
        <f t="shared" si="5"/>
        <v>0.10504869109289669</v>
      </c>
      <c r="D29">
        <f t="shared" si="5"/>
        <v>9.4266139874478641E-2</v>
      </c>
    </row>
    <row r="30" spans="1:7" x14ac:dyDescent="0.25">
      <c r="A30" t="s">
        <v>3</v>
      </c>
      <c r="B30">
        <f t="shared" si="5"/>
        <v>0.3863698370361322</v>
      </c>
      <c r="C30">
        <f t="shared" si="5"/>
        <v>0.35774720705137131</v>
      </c>
      <c r="D30">
        <f t="shared" si="5"/>
        <v>0.32111371529079291</v>
      </c>
    </row>
    <row r="31" spans="1:7" x14ac:dyDescent="0.25">
      <c r="A31" t="s">
        <v>4</v>
      </c>
      <c r="B31">
        <f t="shared" si="5"/>
        <v>0.5089483444903673</v>
      </c>
      <c r="C31">
        <f t="shared" si="5"/>
        <v>0.53167092155649143</v>
      </c>
      <c r="D31">
        <f t="shared" si="5"/>
        <v>0.54941999184830592</v>
      </c>
    </row>
    <row r="33" spans="1:8" x14ac:dyDescent="0.25">
      <c r="A33" t="s">
        <v>5</v>
      </c>
    </row>
    <row r="34" spans="1:8" x14ac:dyDescent="0.25">
      <c r="A34" t="s">
        <v>6</v>
      </c>
      <c r="B34" t="s">
        <v>12</v>
      </c>
      <c r="G34" t="s">
        <v>9</v>
      </c>
      <c r="H34" t="s">
        <v>10</v>
      </c>
    </row>
    <row r="35" spans="1:8" x14ac:dyDescent="0.25">
      <c r="A35" t="s">
        <v>0</v>
      </c>
      <c r="B35">
        <f>B27*400</f>
        <v>138.38195070160646</v>
      </c>
      <c r="C35">
        <f t="shared" ref="C35:D35" si="6">C27*400</f>
        <v>135.30965244134882</v>
      </c>
      <c r="D35">
        <f t="shared" si="6"/>
        <v>125.56208036634141</v>
      </c>
      <c r="F35" t="s">
        <v>0</v>
      </c>
      <c r="G35">
        <f>AVERAGE(B35:D35)</f>
        <v>133.08456116976558</v>
      </c>
      <c r="H35">
        <f>STDEV(B35:D35)</f>
        <v>6.6933207175817602</v>
      </c>
    </row>
    <row r="36" spans="1:8" x14ac:dyDescent="0.25">
      <c r="A36" t="s">
        <v>1</v>
      </c>
      <c r="B36">
        <f t="shared" ref="B36:D39" si="7">B28*400</f>
        <v>162.51202356182523</v>
      </c>
      <c r="C36">
        <f t="shared" si="7"/>
        <v>143.10977524466244</v>
      </c>
      <c r="D36">
        <f t="shared" si="7"/>
        <v>150.51583080350179</v>
      </c>
      <c r="F36" t="s">
        <v>1</v>
      </c>
      <c r="G36">
        <f t="shared" ref="G36:G39" si="8">AVERAGE(B36:D36)</f>
        <v>152.04587653666314</v>
      </c>
      <c r="H36">
        <f t="shared" ref="H36:H39" si="9">STDEV(B36:D36)</f>
        <v>9.7911996149289866</v>
      </c>
    </row>
    <row r="37" spans="1:8" x14ac:dyDescent="0.25">
      <c r="A37" t="s">
        <v>2</v>
      </c>
      <c r="B37">
        <f t="shared" si="7"/>
        <v>42.557699341094448</v>
      </c>
      <c r="C37">
        <f t="shared" si="7"/>
        <v>42.019476437158673</v>
      </c>
      <c r="D37">
        <f t="shared" si="7"/>
        <v>37.706455949791454</v>
      </c>
      <c r="F37" t="s">
        <v>2</v>
      </c>
      <c r="G37">
        <f t="shared" si="8"/>
        <v>40.761210576014861</v>
      </c>
      <c r="H37">
        <f t="shared" si="9"/>
        <v>2.6591474843274923</v>
      </c>
    </row>
    <row r="38" spans="1:8" x14ac:dyDescent="0.25">
      <c r="A38" t="s">
        <v>3</v>
      </c>
      <c r="B38">
        <f t="shared" si="7"/>
        <v>154.54793481445287</v>
      </c>
      <c r="C38">
        <f t="shared" si="7"/>
        <v>143.09888282054851</v>
      </c>
      <c r="D38">
        <f t="shared" si="7"/>
        <v>128.44548611631717</v>
      </c>
      <c r="F38" t="s">
        <v>3</v>
      </c>
      <c r="G38">
        <f t="shared" si="8"/>
        <v>142.0307679171062</v>
      </c>
      <c r="H38">
        <f t="shared" si="9"/>
        <v>13.083963814338462</v>
      </c>
    </row>
    <row r="39" spans="1:8" x14ac:dyDescent="0.25">
      <c r="A39" t="s">
        <v>4</v>
      </c>
      <c r="B39">
        <f t="shared" si="7"/>
        <v>203.57933779614692</v>
      </c>
      <c r="C39">
        <f t="shared" si="7"/>
        <v>212.66836862259657</v>
      </c>
      <c r="D39">
        <f t="shared" si="7"/>
        <v>219.76799673932237</v>
      </c>
      <c r="F39" t="s">
        <v>4</v>
      </c>
      <c r="G39">
        <f t="shared" si="8"/>
        <v>212.00523438602195</v>
      </c>
      <c r="H39">
        <f t="shared" si="9"/>
        <v>8.11467681774214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mishra</dc:creator>
  <cp:lastModifiedBy>Dipak</cp:lastModifiedBy>
  <dcterms:created xsi:type="dcterms:W3CDTF">2015-06-05T18:17:20Z</dcterms:created>
  <dcterms:modified xsi:type="dcterms:W3CDTF">2022-02-08T04:41:09Z</dcterms:modified>
</cp:coreProperties>
</file>