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F:\Desktop_2022\eLIFe\"/>
    </mc:Choice>
  </mc:AlternateContent>
  <xr:revisionPtr revIDLastSave="0" documentId="13_ncr:1_{D39F45F7-E73D-4BFF-AF63-35D3BCE2A7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Q5" i="1" s="1"/>
  <c r="L6" i="1"/>
  <c r="Q6" i="1" s="1"/>
  <c r="L7" i="1"/>
  <c r="Q7" i="1" s="1"/>
  <c r="L4" i="1"/>
  <c r="Q4" i="1" s="1"/>
  <c r="J4" i="1"/>
  <c r="O4" i="1" s="1"/>
  <c r="K5" i="1"/>
  <c r="P5" i="1" s="1"/>
  <c r="K6" i="1"/>
  <c r="P6" i="1" s="1"/>
  <c r="K7" i="1"/>
  <c r="P7" i="1" s="1"/>
  <c r="K4" i="1"/>
  <c r="P4" i="1" s="1"/>
  <c r="J5" i="1"/>
  <c r="O5" i="1" s="1"/>
  <c r="J6" i="1"/>
  <c r="O6" i="1" s="1"/>
  <c r="J7" i="1"/>
  <c r="O7" i="1" s="1"/>
  <c r="I5" i="1"/>
  <c r="N5" i="1" s="1"/>
  <c r="I6" i="1"/>
  <c r="N6" i="1" s="1"/>
  <c r="I7" i="1"/>
  <c r="N7" i="1" s="1"/>
  <c r="I4" i="1"/>
  <c r="N4" i="1" s="1"/>
  <c r="S7" i="1" l="1"/>
  <c r="T6" i="1"/>
  <c r="S6" i="1"/>
  <c r="T5" i="1"/>
  <c r="S5" i="1"/>
  <c r="S4" i="1"/>
  <c r="T4" i="1"/>
  <c r="T7" i="1"/>
</calcChain>
</file>

<file path=xl/sharedStrings.xml><?xml version="1.0" encoding="utf-8"?>
<sst xmlns="http://schemas.openxmlformats.org/spreadsheetml/2006/main" count="32" uniqueCount="21">
  <si>
    <t>sample</t>
  </si>
  <si>
    <t>DAY1</t>
  </si>
  <si>
    <t>MFI value</t>
  </si>
  <si>
    <t>DAY2</t>
  </si>
  <si>
    <t>DAY3</t>
  </si>
  <si>
    <t>DAY4</t>
  </si>
  <si>
    <t>P value and statistical significance:</t>
  </si>
  <si>
    <t>  The two-tailed P value equals 0.0010</t>
  </si>
  <si>
    <t>  By conventional criteria, this difference is considered to be very statistically significant.</t>
  </si>
  <si>
    <t>  The two-tailed P value equals 0.0008</t>
  </si>
  <si>
    <t>  By conventional criteria, this difference is considered to be extremely statistically significant.</t>
  </si>
  <si>
    <t>  The two-tailed P value equals 0.0019</t>
  </si>
  <si>
    <t>soxSgfp</t>
  </si>
  <si>
    <t>soxsgfp+spd</t>
  </si>
  <si>
    <t>soxsgfp+men</t>
  </si>
  <si>
    <t>soxsgfp+spd+men</t>
  </si>
  <si>
    <t xml:space="preserve">Unpaired t test results (None and MD) </t>
  </si>
  <si>
    <t xml:space="preserve">Unpaired t test results (SPD and MD) </t>
  </si>
  <si>
    <t>Unpaired t test results (MD and MD+SPD)</t>
  </si>
  <si>
    <t>WT (background)</t>
  </si>
  <si>
    <t>MFI (background substratced)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</si>
</sst>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  <color rgb="FF0000FF"/>
      <color rgb="FF009900"/>
      <color rgb="FFFFFF00"/>
      <color rgb="FF006600"/>
      <color rgb="FF008000"/>
      <color rgb="FF00C8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580927384076991E-2"/>
          <c:y val="0.17171296296296296"/>
          <c:w val="0.61397462817147863"/>
          <c:h val="0.543803222513852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Sheet1!$A$20</c:f>
              <c:strCache>
                <c:ptCount val="1"/>
                <c:pt idx="0">
                  <c:v>soxSgfp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solidFill>
                <a:schemeClr val="accent4">
                  <a:lumMod val="50000"/>
                </a:schemeClr>
              </a:solidFill>
            </a:ln>
            <a:effectLst/>
          </c:spPr>
          <c:invertIfNegative val="0"/>
          <c:val>
            <c:numRef>
              <c:f>Sheet1!$B$20:$G$20</c:f>
              <c:numCache>
                <c:formatCode>General</c:formatCode>
                <c:ptCount val="6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7C-4838-99F3-6067F368AF1C}"/>
            </c:ext>
          </c:extLst>
        </c:ser>
        <c:ser>
          <c:idx val="1"/>
          <c:order val="1"/>
          <c:tx>
            <c:strRef>
              <c:f>Sheet1!$A$21</c:f>
              <c:strCache>
                <c:ptCount val="1"/>
                <c:pt idx="0">
                  <c:v>soxsgfp+spd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Sheet1!$I$21</c:f>
                <c:numCache>
                  <c:formatCode>General</c:formatCode>
                  <c:ptCount val="1"/>
                  <c:pt idx="0">
                    <c:v>0.20102704964579585</c:v>
                  </c:pt>
                </c:numCache>
              </c:numRef>
            </c:plus>
            <c:minus>
              <c:numRef>
                <c:f>Sheet1!$I$21</c:f>
                <c:numCache>
                  <c:formatCode>General</c:formatCode>
                  <c:ptCount val="1"/>
                  <c:pt idx="0">
                    <c:v>0.20102704964579585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val>
            <c:numRef>
              <c:f>Sheet1!$B$21:$G$21</c:f>
              <c:numCache>
                <c:formatCode>General</c:formatCode>
                <c:ptCount val="6"/>
                <c:pt idx="1">
                  <c:v>0.58765677554597562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7C-4838-99F3-6067F368AF1C}"/>
            </c:ext>
          </c:extLst>
        </c:ser>
        <c:ser>
          <c:idx val="2"/>
          <c:order val="2"/>
          <c:tx>
            <c:strRef>
              <c:f>Sheet1!$A$22</c:f>
              <c:strCache>
                <c:ptCount val="1"/>
                <c:pt idx="0">
                  <c:v>soxsgfp+men</c:v>
                </c:pt>
              </c:strCache>
            </c:strRef>
          </c:tx>
          <c:spPr>
            <a:solidFill>
              <a:srgbClr val="00C85A"/>
            </a:solidFill>
            <a:ln>
              <a:solidFill>
                <a:srgbClr val="009900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Sheet1!$I$22</c:f>
                <c:numCache>
                  <c:formatCode>General</c:formatCode>
                  <c:ptCount val="1"/>
                  <c:pt idx="0">
                    <c:v>2.7973747139991829</c:v>
                  </c:pt>
                </c:numCache>
              </c:numRef>
            </c:plus>
            <c:minus>
              <c:numRef>
                <c:f>Sheet1!$I$22</c:f>
                <c:numCache>
                  <c:formatCode>General</c:formatCode>
                  <c:ptCount val="1"/>
                  <c:pt idx="0">
                    <c:v>2.7973747139991829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Sheet1!$B$22:$G$22</c:f>
              <c:numCache>
                <c:formatCode>General</c:formatCode>
                <c:ptCount val="6"/>
                <c:pt idx="2">
                  <c:v>9.3026550434648723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7C-4838-99F3-6067F368AF1C}"/>
            </c:ext>
          </c:extLst>
        </c:ser>
        <c:ser>
          <c:idx val="3"/>
          <c:order val="3"/>
          <c:tx>
            <c:strRef>
              <c:f>Sheet1!$A$23</c:f>
              <c:strCache>
                <c:ptCount val="1"/>
                <c:pt idx="0">
                  <c:v>soxsgfp+spd+men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B0F0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Sheet1!$I$23</c:f>
                <c:numCache>
                  <c:formatCode>General</c:formatCode>
                  <c:ptCount val="1"/>
                  <c:pt idx="0">
                    <c:v>0.5876613511044263</c:v>
                  </c:pt>
                </c:numCache>
              </c:numRef>
            </c:plus>
            <c:minus>
              <c:numRef>
                <c:f>Sheet1!$I$23</c:f>
                <c:numCache>
                  <c:formatCode>General</c:formatCode>
                  <c:ptCount val="1"/>
                  <c:pt idx="0">
                    <c:v>0.5876613511044263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val>
            <c:numRef>
              <c:f>Sheet1!$B$23:$G$23</c:f>
              <c:numCache>
                <c:formatCode>General</c:formatCode>
                <c:ptCount val="6"/>
                <c:pt idx="3">
                  <c:v>1.7834851248282722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7C-4838-99F3-6067F368A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414182104"/>
        <c:axId val="414181448"/>
      </c:barChart>
      <c:catAx>
        <c:axId val="4141821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27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4181448"/>
        <c:crosses val="autoZero"/>
        <c:auto val="0"/>
        <c:lblAlgn val="ctr"/>
        <c:lblOffset val="100"/>
        <c:noMultiLvlLbl val="0"/>
      </c:catAx>
      <c:valAx>
        <c:axId val="41418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418210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95250</xdr:colOff>
      <xdr:row>11</xdr:row>
      <xdr:rowOff>161925</xdr:rowOff>
    </xdr:from>
    <xdr:to>
      <xdr:col>17</xdr:col>
      <xdr:colOff>400050</xdr:colOff>
      <xdr:row>22</xdr:row>
      <xdr:rowOff>66675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9"/>
  <sheetViews>
    <sheetView tabSelected="1" workbookViewId="0">
      <selection activeCell="W15" sqref="W15"/>
    </sheetView>
  </sheetViews>
  <sheetFormatPr defaultRowHeight="15" x14ac:dyDescent="0.25"/>
  <sheetData>
    <row r="1" spans="1:20" x14ac:dyDescent="0.25">
      <c r="D1" t="s">
        <v>1</v>
      </c>
      <c r="E1" t="s">
        <v>3</v>
      </c>
      <c r="F1" t="s">
        <v>4</v>
      </c>
      <c r="G1" t="s">
        <v>5</v>
      </c>
    </row>
    <row r="2" spans="1:20" x14ac:dyDescent="0.25">
      <c r="A2" t="s">
        <v>0</v>
      </c>
      <c r="D2" t="s">
        <v>2</v>
      </c>
      <c r="I2" t="s">
        <v>20</v>
      </c>
    </row>
    <row r="3" spans="1:20" x14ac:dyDescent="0.25">
      <c r="A3" t="s">
        <v>19</v>
      </c>
      <c r="D3">
        <v>91</v>
      </c>
      <c r="E3">
        <v>52</v>
      </c>
      <c r="F3">
        <v>54</v>
      </c>
      <c r="G3">
        <v>54</v>
      </c>
    </row>
    <row r="4" spans="1:20" x14ac:dyDescent="0.25">
      <c r="A4" t="s">
        <v>12</v>
      </c>
      <c r="D4">
        <v>251</v>
      </c>
      <c r="E4">
        <v>153</v>
      </c>
      <c r="F4">
        <v>164</v>
      </c>
      <c r="G4">
        <v>149</v>
      </c>
      <c r="I4">
        <f>D4-91</f>
        <v>160</v>
      </c>
      <c r="J4">
        <f>E4-52</f>
        <v>101</v>
      </c>
      <c r="K4">
        <f>F4-54</f>
        <v>110</v>
      </c>
      <c r="L4">
        <f>G4-54</f>
        <v>95</v>
      </c>
      <c r="N4">
        <f>I4/160</f>
        <v>1</v>
      </c>
      <c r="O4">
        <f>J4/101</f>
        <v>1</v>
      </c>
      <c r="P4">
        <f>K4/110</f>
        <v>1</v>
      </c>
      <c r="Q4">
        <f>L4/95</f>
        <v>1</v>
      </c>
      <c r="S4">
        <f>AVERAGE(N4:Q4)</f>
        <v>1</v>
      </c>
      <c r="T4">
        <f>STDEV(N4:Q4)</f>
        <v>0</v>
      </c>
    </row>
    <row r="5" spans="1:20" x14ac:dyDescent="0.25">
      <c r="A5" t="s">
        <v>13</v>
      </c>
      <c r="D5">
        <v>225</v>
      </c>
      <c r="E5">
        <v>119</v>
      </c>
      <c r="F5">
        <v>100</v>
      </c>
      <c r="G5">
        <v>95</v>
      </c>
      <c r="I5">
        <f t="shared" ref="I5:I7" si="0">D5-91</f>
        <v>134</v>
      </c>
      <c r="J5">
        <f t="shared" ref="J5:J7" si="1">E5-52</f>
        <v>67</v>
      </c>
      <c r="K5">
        <f t="shared" ref="K5:K7" si="2">F5-54</f>
        <v>46</v>
      </c>
      <c r="L5">
        <f t="shared" ref="L5:L7" si="3">G5-54</f>
        <v>41</v>
      </c>
      <c r="N5">
        <f>I5/160</f>
        <v>0.83750000000000002</v>
      </c>
      <c r="O5">
        <f t="shared" ref="O5:O7" si="4">J5/101</f>
        <v>0.6633663366336634</v>
      </c>
      <c r="P5">
        <f t="shared" ref="P5:P7" si="5">K5/110</f>
        <v>0.41818181818181815</v>
      </c>
      <c r="Q5">
        <f>L5/95</f>
        <v>0.43157894736842106</v>
      </c>
      <c r="S5">
        <f t="shared" ref="S5:S7" si="6">AVERAGE(N5:Q5)</f>
        <v>0.58765677554597562</v>
      </c>
      <c r="T5">
        <f t="shared" ref="T5:T7" si="7">STDEV(N5:Q5)</f>
        <v>0.20102704964579585</v>
      </c>
    </row>
    <row r="6" spans="1:20" x14ac:dyDescent="0.25">
      <c r="A6" t="s">
        <v>14</v>
      </c>
      <c r="D6">
        <v>980</v>
      </c>
      <c r="E6">
        <v>1086</v>
      </c>
      <c r="F6">
        <v>1399</v>
      </c>
      <c r="G6">
        <v>927</v>
      </c>
      <c r="I6">
        <f t="shared" si="0"/>
        <v>889</v>
      </c>
      <c r="J6">
        <f t="shared" si="1"/>
        <v>1034</v>
      </c>
      <c r="K6">
        <f t="shared" si="2"/>
        <v>1345</v>
      </c>
      <c r="L6">
        <f t="shared" si="3"/>
        <v>873</v>
      </c>
      <c r="N6">
        <f>I6/160</f>
        <v>5.5562500000000004</v>
      </c>
      <c r="O6">
        <f>J6/101</f>
        <v>10.237623762376238</v>
      </c>
      <c r="P6">
        <f>K6/110</f>
        <v>12.227272727272727</v>
      </c>
      <c r="Q6">
        <f>L6/95</f>
        <v>9.189473684210526</v>
      </c>
      <c r="S6">
        <f t="shared" si="6"/>
        <v>9.3026550434648723</v>
      </c>
      <c r="T6">
        <f t="shared" si="7"/>
        <v>2.7973747139991829</v>
      </c>
    </row>
    <row r="7" spans="1:20" x14ac:dyDescent="0.25">
      <c r="A7" t="s">
        <v>15</v>
      </c>
      <c r="D7">
        <v>323</v>
      </c>
      <c r="E7">
        <v>321</v>
      </c>
      <c r="F7">
        <v>223</v>
      </c>
      <c r="G7">
        <v>195</v>
      </c>
      <c r="I7">
        <f t="shared" si="0"/>
        <v>232</v>
      </c>
      <c r="J7">
        <f t="shared" si="1"/>
        <v>269</v>
      </c>
      <c r="K7">
        <f t="shared" si="2"/>
        <v>169</v>
      </c>
      <c r="L7">
        <f t="shared" si="3"/>
        <v>141</v>
      </c>
      <c r="N7">
        <f t="shared" ref="N7" si="8">I7/160</f>
        <v>1.45</v>
      </c>
      <c r="O7">
        <f t="shared" si="4"/>
        <v>2.6633663366336635</v>
      </c>
      <c r="P7">
        <f t="shared" si="5"/>
        <v>1.5363636363636364</v>
      </c>
      <c r="Q7">
        <f t="shared" ref="Q7" si="9">L7/95</f>
        <v>1.4842105263157894</v>
      </c>
      <c r="S7">
        <f t="shared" si="6"/>
        <v>1.7834851248282722</v>
      </c>
      <c r="T7">
        <f t="shared" si="7"/>
        <v>0.5876613511044263</v>
      </c>
    </row>
    <row r="8" spans="1:20" x14ac:dyDescent="0.25">
      <c r="A8" s="2"/>
    </row>
    <row r="10" spans="1:20" x14ac:dyDescent="0.25">
      <c r="A10" t="s">
        <v>12</v>
      </c>
      <c r="B10">
        <v>1</v>
      </c>
      <c r="C10">
        <v>0</v>
      </c>
    </row>
    <row r="11" spans="1:20" x14ac:dyDescent="0.25">
      <c r="A11" t="s">
        <v>13</v>
      </c>
      <c r="B11">
        <v>0.58765677554597562</v>
      </c>
      <c r="C11">
        <v>0.20102704964579585</v>
      </c>
    </row>
    <row r="12" spans="1:20" x14ac:dyDescent="0.25">
      <c r="A12" t="s">
        <v>14</v>
      </c>
      <c r="B12">
        <v>9.3026550434648723</v>
      </c>
      <c r="C12">
        <v>2.7973747139991829</v>
      </c>
    </row>
    <row r="13" spans="1:20" x14ac:dyDescent="0.25">
      <c r="A13" t="s">
        <v>15</v>
      </c>
      <c r="B13">
        <v>1.7834851248282722</v>
      </c>
      <c r="C13">
        <v>0.5876613511044263</v>
      </c>
    </row>
    <row r="14" spans="1:20" x14ac:dyDescent="0.25">
      <c r="A14" s="2"/>
    </row>
    <row r="15" spans="1:20" x14ac:dyDescent="0.25">
      <c r="A15" s="2"/>
    </row>
    <row r="16" spans="1:20" x14ac:dyDescent="0.25">
      <c r="A16" s="1"/>
    </row>
    <row r="20" spans="1:12" x14ac:dyDescent="0.25">
      <c r="A20" t="s">
        <v>12</v>
      </c>
      <c r="B20">
        <v>1</v>
      </c>
      <c r="I20">
        <v>0</v>
      </c>
    </row>
    <row r="21" spans="1:12" x14ac:dyDescent="0.25">
      <c r="A21" t="s">
        <v>13</v>
      </c>
      <c r="C21">
        <v>0.58765677554597562</v>
      </c>
      <c r="I21">
        <v>0.20102704964579585</v>
      </c>
    </row>
    <row r="22" spans="1:12" x14ac:dyDescent="0.25">
      <c r="A22" t="s">
        <v>14</v>
      </c>
      <c r="D22">
        <v>9.3026550434648723</v>
      </c>
      <c r="I22">
        <v>2.7973747139991829</v>
      </c>
    </row>
    <row r="23" spans="1:12" x14ac:dyDescent="0.25">
      <c r="A23" t="s">
        <v>15</v>
      </c>
      <c r="E23">
        <v>1.7834851248282722</v>
      </c>
      <c r="I23">
        <v>0.5876613511044263</v>
      </c>
    </row>
    <row r="25" spans="1:12" x14ac:dyDescent="0.25">
      <c r="I25" s="3" t="s">
        <v>16</v>
      </c>
      <c r="J25" s="3"/>
      <c r="K25" s="3"/>
      <c r="L25" s="3"/>
    </row>
    <row r="26" spans="1:12" x14ac:dyDescent="0.25">
      <c r="I26" s="3" t="s">
        <v>6</v>
      </c>
      <c r="J26" s="3"/>
      <c r="K26" s="3"/>
      <c r="L26" s="3"/>
    </row>
    <row r="27" spans="1:12" x14ac:dyDescent="0.25">
      <c r="I27" s="3" t="s">
        <v>7</v>
      </c>
      <c r="J27" s="3"/>
      <c r="K27" s="3"/>
      <c r="L27" s="3"/>
    </row>
    <row r="28" spans="1:12" x14ac:dyDescent="0.25">
      <c r="I28" s="3" t="s">
        <v>8</v>
      </c>
      <c r="J28" s="3"/>
      <c r="K28" s="3"/>
      <c r="L28" s="3"/>
    </row>
    <row r="29" spans="1:12" x14ac:dyDescent="0.25">
      <c r="I29" s="3"/>
      <c r="J29" s="3"/>
      <c r="K29" s="3"/>
      <c r="L29" s="3"/>
    </row>
    <row r="30" spans="1:12" x14ac:dyDescent="0.25">
      <c r="I30" s="3" t="s">
        <v>17</v>
      </c>
      <c r="J30" s="3"/>
      <c r="K30" s="3"/>
    </row>
    <row r="31" spans="1:12" x14ac:dyDescent="0.25">
      <c r="I31" s="3" t="s">
        <v>6</v>
      </c>
      <c r="J31" s="3"/>
      <c r="K31" s="3"/>
    </row>
    <row r="32" spans="1:12" x14ac:dyDescent="0.25">
      <c r="I32" s="3" t="s">
        <v>9</v>
      </c>
      <c r="J32" s="3"/>
      <c r="K32" s="3"/>
    </row>
    <row r="33" spans="9:12" x14ac:dyDescent="0.25">
      <c r="I33" s="3" t="s">
        <v>10</v>
      </c>
      <c r="J33" s="3"/>
      <c r="K33" s="3"/>
    </row>
    <row r="34" spans="9:12" x14ac:dyDescent="0.25">
      <c r="I34" s="3"/>
      <c r="J34" s="3"/>
      <c r="K34" s="3"/>
    </row>
    <row r="36" spans="9:12" x14ac:dyDescent="0.25">
      <c r="I36" s="3" t="s">
        <v>18</v>
      </c>
      <c r="J36" s="3"/>
      <c r="K36" s="3"/>
      <c r="L36" s="3"/>
    </row>
    <row r="37" spans="9:12" x14ac:dyDescent="0.25">
      <c r="I37" s="3" t="s">
        <v>6</v>
      </c>
      <c r="J37" s="3"/>
      <c r="K37" s="3"/>
      <c r="L37" s="3"/>
    </row>
    <row r="38" spans="9:12" x14ac:dyDescent="0.25">
      <c r="I38" s="3" t="s">
        <v>11</v>
      </c>
      <c r="J38" s="3"/>
      <c r="K38" s="3"/>
      <c r="L38" s="3"/>
    </row>
    <row r="39" spans="9:12" x14ac:dyDescent="0.25">
      <c r="I39" s="3" t="s">
        <v>8</v>
      </c>
      <c r="J39" s="3"/>
      <c r="K39" s="3"/>
      <c r="L39" s="3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rajesh mishra</dc:creator>
  <cp:lastModifiedBy>Dipak</cp:lastModifiedBy>
  <dcterms:created xsi:type="dcterms:W3CDTF">2015-06-05T18:17:20Z</dcterms:created>
  <dcterms:modified xsi:type="dcterms:W3CDTF">2022-02-08T04:01:07Z</dcterms:modified>
</cp:coreProperties>
</file>