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F:\Desktop_2022\eLIFe\eLife_Revised\Revised Final folder\Fig4\"/>
    </mc:Choice>
  </mc:AlternateContent>
  <xr:revisionPtr revIDLastSave="0" documentId="13_ncr:1_{ED97E500-9BB9-4B46-A4EB-CFF52B5FB6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sodA" sheetId="1" r:id="rId1"/>
    <sheet name="KatG" sheetId="4" r:id="rId2"/>
    <sheet name="ahpC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K6" i="2"/>
  <c r="G4" i="4" l="1"/>
  <c r="G5" i="4"/>
  <c r="G3" i="4"/>
  <c r="F4" i="4"/>
  <c r="F5" i="4"/>
  <c r="F3" i="4"/>
  <c r="J4" i="1" l="1"/>
  <c r="J5" i="1"/>
  <c r="J6" i="1"/>
  <c r="J7" i="1"/>
  <c r="J3" i="1"/>
  <c r="B24" i="1"/>
  <c r="B25" i="1"/>
  <c r="B26" i="1"/>
  <c r="B27" i="1"/>
  <c r="B28" i="1"/>
  <c r="B23" i="1"/>
  <c r="I3" i="1"/>
  <c r="B13" i="1"/>
  <c r="B14" i="1"/>
  <c r="B15" i="1"/>
  <c r="B16" i="1"/>
  <c r="B12" i="1"/>
  <c r="B4" i="1"/>
  <c r="B5" i="1"/>
  <c r="B6" i="1"/>
  <c r="B7" i="1"/>
  <c r="B8" i="1"/>
  <c r="B3" i="1"/>
  <c r="B23" i="2"/>
  <c r="B24" i="2"/>
  <c r="B25" i="2"/>
  <c r="B26" i="2"/>
  <c r="B27" i="2"/>
  <c r="B22" i="2"/>
  <c r="B14" i="2"/>
  <c r="B15" i="2"/>
  <c r="B16" i="2"/>
  <c r="B17" i="2"/>
  <c r="B18" i="2"/>
  <c r="B13" i="2"/>
  <c r="B5" i="2"/>
  <c r="B6" i="2"/>
  <c r="B7" i="2"/>
  <c r="B8" i="2"/>
  <c r="B4" i="2"/>
  <c r="K5" i="2"/>
  <c r="K8" i="2"/>
  <c r="J5" i="2"/>
  <c r="J6" i="2"/>
  <c r="J7" i="2"/>
  <c r="J8" i="2"/>
  <c r="K4" i="2"/>
  <c r="J4" i="2"/>
  <c r="I7" i="1" l="1"/>
  <c r="I6" i="1"/>
  <c r="I5" i="1"/>
  <c r="I4" i="1"/>
  <c r="I2" i="1"/>
  <c r="B22" i="1"/>
</calcChain>
</file>

<file path=xl/sharedStrings.xml><?xml version="1.0" encoding="utf-8"?>
<sst xmlns="http://schemas.openxmlformats.org/spreadsheetml/2006/main" count="21" uniqueCount="18">
  <si>
    <t>sodA</t>
  </si>
  <si>
    <t>1st nov 2018</t>
  </si>
  <si>
    <t>21st nov 2018</t>
  </si>
  <si>
    <t>24th nov 2018</t>
  </si>
  <si>
    <t>ahpC</t>
  </si>
  <si>
    <t>P value and statistical significance:</t>
  </si>
  <si>
    <t>  The two-tailed P value equals 0.0434</t>
  </si>
  <si>
    <t>  By conventional criteria, this difference is considered to be statistically significant.</t>
  </si>
  <si>
    <t>Unpaired t test results (BW Wt+/- SPD)</t>
  </si>
  <si>
    <t>  The two-tailed P value equals 0.0014</t>
  </si>
  <si>
    <t>  By conventional criteria, this difference is considered to be very statistically significant.</t>
  </si>
  <si>
    <t>Unpaired t test results (BW speG +/-SPD)</t>
  </si>
  <si>
    <t>  The two-tailed P value equals 0.0239</t>
  </si>
  <si>
    <t>Unpaired t test results (BW speG+/-SPD)</t>
  </si>
  <si>
    <t>Normalized</t>
  </si>
  <si>
    <t>Normalized values</t>
  </si>
  <si>
    <t>Mean</t>
  </si>
  <si>
    <t>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</si>
</sst>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Font="1"/>
    <xf numFmtId="0" fontId="1" fillId="0" borderId="0" xfId="0" applyFont="1"/>
    <xf numFmtId="0" fontId="0" fillId="2" borderId="0" xfId="0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sodA!$J$2:$J$7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54.886387742770502</c:v>
                  </c:pt>
                  <c:pt idx="2">
                    <c:v>63.440207579602266</c:v>
                  </c:pt>
                  <c:pt idx="3">
                    <c:v>94.975828924040954</c:v>
                  </c:pt>
                  <c:pt idx="4">
                    <c:v>34.895839946298018</c:v>
                  </c:pt>
                  <c:pt idx="5">
                    <c:v>43.944663082651971</c:v>
                  </c:pt>
                </c:numCache>
              </c:numRef>
            </c:plus>
            <c:minus>
              <c:numRef>
                <c:f>sodA!$J$2:$J$7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54.886387742770502</c:v>
                  </c:pt>
                  <c:pt idx="2">
                    <c:v>63.440207579602266</c:v>
                  </c:pt>
                  <c:pt idx="3">
                    <c:v>94.975828924040954</c:v>
                  </c:pt>
                  <c:pt idx="4">
                    <c:v>34.895839946298018</c:v>
                  </c:pt>
                  <c:pt idx="5">
                    <c:v>43.944663082651971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sodA!$I$2:$I$7</c:f>
              <c:numCache>
                <c:formatCode>General</c:formatCode>
                <c:ptCount val="6"/>
                <c:pt idx="0">
                  <c:v>100</c:v>
                </c:pt>
                <c:pt idx="1">
                  <c:v>177.1908467050666</c:v>
                </c:pt>
                <c:pt idx="2">
                  <c:v>215.33433725966725</c:v>
                </c:pt>
                <c:pt idx="3">
                  <c:v>259.93050207130312</c:v>
                </c:pt>
                <c:pt idx="4">
                  <c:v>123.71479446703951</c:v>
                </c:pt>
                <c:pt idx="5">
                  <c:v>155.71870004648369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A-4C95-9667-1EE871463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439054944"/>
        <c:axId val="437554648"/>
      </c:barChart>
      <c:catAx>
        <c:axId val="439054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7554648"/>
        <c:crosses val="autoZero"/>
        <c:auto val="1"/>
        <c:lblAlgn val="ctr"/>
        <c:lblOffset val="100"/>
        <c:noMultiLvlLbl val="0"/>
      </c:catAx>
      <c:valAx>
        <c:axId val="43755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054944"/>
        <c:crosses val="autoZero"/>
        <c:crossBetween val="between"/>
        <c:majorUnit val="1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KatG!$G$2:$G$5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4.0414518843273806</c:v>
                  </c:pt>
                  <c:pt idx="2">
                    <c:v>5</c:v>
                  </c:pt>
                  <c:pt idx="3">
                    <c:v>9.1651513899116797</c:v>
                  </c:pt>
                </c:numCache>
              </c:numRef>
            </c:plus>
            <c:minus>
              <c:numRef>
                <c:f>KatG!$G$2:$G$5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4.0414518843273806</c:v>
                  </c:pt>
                  <c:pt idx="2">
                    <c:v>5</c:v>
                  </c:pt>
                  <c:pt idx="3">
                    <c:v>9.1651513899116797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KatG!$F$2:$F$5</c:f>
              <c:numCache>
                <c:formatCode>General</c:formatCode>
                <c:ptCount val="4"/>
                <c:pt idx="0">
                  <c:v>100</c:v>
                </c:pt>
                <c:pt idx="1">
                  <c:v>94.333333333333329</c:v>
                </c:pt>
                <c:pt idx="2">
                  <c:v>130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3-4A3F-BA0A-2D6993E08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445176608"/>
        <c:axId val="290296192"/>
      </c:barChart>
      <c:catAx>
        <c:axId val="4451766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296192"/>
        <c:crosses val="autoZero"/>
        <c:auto val="1"/>
        <c:lblAlgn val="ctr"/>
        <c:lblOffset val="100"/>
        <c:noMultiLvlLbl val="0"/>
      </c:catAx>
      <c:valAx>
        <c:axId val="290296192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176608"/>
        <c:crosses val="autoZero"/>
        <c:crossBetween val="between"/>
        <c:majorUnit val="5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ahpC!$K$3:$K$8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15.920674252878667</c:v>
                  </c:pt>
                  <c:pt idx="2">
                    <c:v>14.604491551034686</c:v>
                  </c:pt>
                  <c:pt idx="3">
                    <c:v>389.22511362683497</c:v>
                  </c:pt>
                  <c:pt idx="4">
                    <c:v>534.03325548766168</c:v>
                  </c:pt>
                  <c:pt idx="5">
                    <c:v>458.91314596252948</c:v>
                  </c:pt>
                </c:numCache>
              </c:numRef>
            </c:plus>
            <c:minus>
              <c:numRef>
                <c:f>ahpC!$K$3:$K$8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15.920674252878667</c:v>
                  </c:pt>
                  <c:pt idx="2">
                    <c:v>14.604491551034686</c:v>
                  </c:pt>
                  <c:pt idx="3">
                    <c:v>389.22511362683497</c:v>
                  </c:pt>
                  <c:pt idx="4">
                    <c:v>534.03325548766168</c:v>
                  </c:pt>
                  <c:pt idx="5">
                    <c:v>458.91314596252948</c:v>
                  </c:pt>
                </c:numCache>
              </c:numRef>
            </c:minus>
            <c:spPr>
              <a:noFill/>
              <a:ln w="12700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ahpC!$J$3:$J$8</c:f>
              <c:numCache>
                <c:formatCode>General</c:formatCode>
                <c:ptCount val="6"/>
                <c:pt idx="0">
                  <c:v>100</c:v>
                </c:pt>
                <c:pt idx="1">
                  <c:v>113.58272027938597</c:v>
                </c:pt>
                <c:pt idx="2">
                  <c:v>133.50572468631887</c:v>
                </c:pt>
                <c:pt idx="3">
                  <c:v>633.49329542129374</c:v>
                </c:pt>
                <c:pt idx="4">
                  <c:v>1512.6546473595649</c:v>
                </c:pt>
                <c:pt idx="5">
                  <c:v>1340.556528022669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B-4DC7-A158-B13D1B51A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100"/>
        <c:axId val="291066304"/>
        <c:axId val="291067616"/>
      </c:barChart>
      <c:catAx>
        <c:axId val="2910663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67616"/>
        <c:crosses val="autoZero"/>
        <c:auto val="1"/>
        <c:lblAlgn val="ctr"/>
        <c:lblOffset val="100"/>
        <c:noMultiLvlLbl val="0"/>
      </c:catAx>
      <c:valAx>
        <c:axId val="29106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1066304"/>
        <c:crosses val="autoZero"/>
        <c:crossBetween val="between"/>
        <c:majorUnit val="500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500062</xdr:colOff>
      <xdr:row>18</xdr:row>
      <xdr:rowOff>9525</xdr:rowOff>
    </xdr:from>
    <xdr:to>
      <xdr:col>10</xdr:col>
      <xdr:colOff>285750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</xdr:colOff>
      <xdr:row>10</xdr:row>
      <xdr:rowOff>190499</xdr:rowOff>
    </xdr:from>
    <xdr:to>
      <xdr:col>6</xdr:col>
      <xdr:colOff>142875</xdr:colOff>
      <xdr:row>18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376238</xdr:colOff>
      <xdr:row>19</xdr:row>
      <xdr:rowOff>57150</xdr:rowOff>
    </xdr:from>
    <xdr:to>
      <xdr:col>8</xdr:col>
      <xdr:colOff>400050</xdr:colOff>
      <xdr:row>26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workbookViewId="0">
      <selection activeCell="V8" sqref="V8"/>
    </sheetView>
  </sheetViews>
  <sheetFormatPr defaultRowHeight="15" x14ac:dyDescent="0.25"/>
  <cols>
    <col min="1" max="1" width="10.42578125" bestFit="1" customWidth="1"/>
  </cols>
  <sheetData>
    <row r="1" spans="1:10" x14ac:dyDescent="0.25">
      <c r="A1" s="1">
        <v>43397</v>
      </c>
      <c r="B1" t="s">
        <v>14</v>
      </c>
      <c r="E1" t="s">
        <v>0</v>
      </c>
      <c r="I1" t="s">
        <v>16</v>
      </c>
      <c r="J1" t="s">
        <v>17</v>
      </c>
    </row>
    <row r="2" spans="1:10" x14ac:dyDescent="0.25">
      <c r="A2">
        <v>3231.74</v>
      </c>
      <c r="B2">
        <v>100</v>
      </c>
      <c r="E2">
        <v>1</v>
      </c>
      <c r="F2">
        <v>100</v>
      </c>
      <c r="G2">
        <v>100</v>
      </c>
      <c r="H2">
        <v>100</v>
      </c>
      <c r="I2">
        <f t="shared" ref="I2:I7" si="0">AVERAGE(F2:H2)</f>
        <v>100</v>
      </c>
      <c r="J2">
        <v>0</v>
      </c>
    </row>
    <row r="3" spans="1:10" x14ac:dyDescent="0.25">
      <c r="A3">
        <v>5008.8109999999997</v>
      </c>
      <c r="B3">
        <f>A3/3231.74*100</f>
        <v>154.98805596984906</v>
      </c>
      <c r="E3">
        <v>2</v>
      </c>
      <c r="F3">
        <v>154.988055969849</v>
      </c>
      <c r="G3">
        <v>239.700340871657</v>
      </c>
      <c r="H3">
        <v>136.88414327369381</v>
      </c>
      <c r="I3">
        <f>AVERAGE(F3:H3)</f>
        <v>177.1908467050666</v>
      </c>
      <c r="J3">
        <f>STDEV(F3:H3)</f>
        <v>54.886387742770502</v>
      </c>
    </row>
    <row r="4" spans="1:10" x14ac:dyDescent="0.25">
      <c r="A4">
        <v>8537.7520000000004</v>
      </c>
      <c r="B4">
        <f t="shared" ref="B4:B8" si="1">A4/3231.74*100</f>
        <v>264.18437126749058</v>
      </c>
      <c r="E4">
        <v>3</v>
      </c>
      <c r="F4">
        <v>264.18437126749058</v>
      </c>
      <c r="G4">
        <v>238.18421391844859</v>
      </c>
      <c r="H4">
        <v>143.63442659306253</v>
      </c>
      <c r="I4">
        <f t="shared" si="0"/>
        <v>215.33433725966725</v>
      </c>
      <c r="J4">
        <f t="shared" ref="J4:J7" si="2">STDEV(F4:H4)</f>
        <v>63.440207579602266</v>
      </c>
    </row>
    <row r="5" spans="1:10" x14ac:dyDescent="0.25">
      <c r="A5">
        <v>11048.347</v>
      </c>
      <c r="B5">
        <f t="shared" si="1"/>
        <v>341.86992146645463</v>
      </c>
      <c r="E5">
        <v>4</v>
      </c>
      <c r="F5">
        <v>341.86992146645463</v>
      </c>
      <c r="G5">
        <v>282.08651408601997</v>
      </c>
      <c r="H5">
        <v>155.8350706614346</v>
      </c>
      <c r="I5">
        <f t="shared" si="0"/>
        <v>259.93050207130312</v>
      </c>
      <c r="J5">
        <f t="shared" si="2"/>
        <v>94.975828924040954</v>
      </c>
    </row>
    <row r="6" spans="1:10" x14ac:dyDescent="0.25">
      <c r="A6">
        <v>5097.0240000000003</v>
      </c>
      <c r="B6">
        <f t="shared" si="1"/>
        <v>157.71763817633845</v>
      </c>
      <c r="E6">
        <v>5</v>
      </c>
      <c r="F6">
        <v>157.71763817633845</v>
      </c>
      <c r="G6">
        <v>125.43701035505077</v>
      </c>
      <c r="H6">
        <v>87.989734869729304</v>
      </c>
      <c r="I6">
        <f t="shared" si="0"/>
        <v>123.71479446703951</v>
      </c>
      <c r="J6">
        <f t="shared" si="2"/>
        <v>34.895839946298018</v>
      </c>
    </row>
    <row r="7" spans="1:10" x14ac:dyDescent="0.25">
      <c r="A7">
        <v>6250.3969999999999</v>
      </c>
      <c r="B7">
        <f t="shared" si="1"/>
        <v>193.4065549827647</v>
      </c>
      <c r="E7">
        <v>6</v>
      </c>
      <c r="F7">
        <v>193.4065549827647</v>
      </c>
      <c r="G7">
        <v>166.30014608785322</v>
      </c>
      <c r="H7">
        <v>107.44939906883322</v>
      </c>
      <c r="I7">
        <f t="shared" si="0"/>
        <v>155.71870004648369</v>
      </c>
      <c r="J7">
        <f t="shared" si="2"/>
        <v>43.944663082651971</v>
      </c>
    </row>
    <row r="8" spans="1:10" x14ac:dyDescent="0.25">
      <c r="A8">
        <v>25663.238000000001</v>
      </c>
      <c r="B8">
        <f t="shared" si="1"/>
        <v>794.09971099160214</v>
      </c>
    </row>
    <row r="10" spans="1:10" x14ac:dyDescent="0.25">
      <c r="A10" s="1">
        <v>43398</v>
      </c>
    </row>
    <row r="11" spans="1:10" x14ac:dyDescent="0.25">
      <c r="A11">
        <v>2792.8409999999999</v>
      </c>
      <c r="B11">
        <v>100</v>
      </c>
      <c r="G11" s="2"/>
    </row>
    <row r="12" spans="1:10" x14ac:dyDescent="0.25">
      <c r="A12">
        <v>6694.4470000000001</v>
      </c>
      <c r="B12">
        <f>A12/2792.84*100</f>
        <v>239.70034087165749</v>
      </c>
      <c r="E12" s="4" t="s">
        <v>8</v>
      </c>
      <c r="F12" s="4"/>
      <c r="G12" s="5"/>
    </row>
    <row r="13" spans="1:10" x14ac:dyDescent="0.25">
      <c r="A13">
        <v>6652.1040000000003</v>
      </c>
      <c r="B13">
        <f t="shared" ref="B13:B16" si="3">A13/2792.84*100</f>
        <v>238.18421391844859</v>
      </c>
      <c r="E13" s="4" t="s">
        <v>5</v>
      </c>
      <c r="F13" s="4"/>
      <c r="G13" s="5"/>
    </row>
    <row r="14" spans="1:10" x14ac:dyDescent="0.25">
      <c r="A14">
        <v>7878.2250000000004</v>
      </c>
      <c r="B14">
        <f t="shared" si="3"/>
        <v>282.08651408601997</v>
      </c>
      <c r="E14" s="4" t="s">
        <v>6</v>
      </c>
      <c r="F14" s="4"/>
      <c r="G14" s="5"/>
    </row>
    <row r="15" spans="1:10" x14ac:dyDescent="0.25">
      <c r="A15">
        <v>3503.2550000000001</v>
      </c>
      <c r="B15">
        <f t="shared" si="3"/>
        <v>125.43701035505077</v>
      </c>
      <c r="E15" s="4" t="s">
        <v>7</v>
      </c>
      <c r="F15" s="4"/>
      <c r="G15" s="5"/>
    </row>
    <row r="16" spans="1:10" x14ac:dyDescent="0.25">
      <c r="A16">
        <v>4644.4970000000003</v>
      </c>
      <c r="B16">
        <f t="shared" si="3"/>
        <v>166.30014608785322</v>
      </c>
      <c r="E16" s="4"/>
      <c r="F16" s="4"/>
      <c r="G16" s="5"/>
    </row>
    <row r="17" spans="1:2" x14ac:dyDescent="0.25">
      <c r="A17">
        <v>23504.245999999999</v>
      </c>
    </row>
    <row r="21" spans="1:2" x14ac:dyDescent="0.25">
      <c r="A21" s="1">
        <v>43399</v>
      </c>
    </row>
    <row r="22" spans="1:2" x14ac:dyDescent="0.25">
      <c r="A22">
        <v>9248.3970000000008</v>
      </c>
      <c r="B22">
        <f>100*A22/A22</f>
        <v>100</v>
      </c>
    </row>
    <row r="23" spans="1:2" x14ac:dyDescent="0.25">
      <c r="A23">
        <v>12659.589</v>
      </c>
      <c r="B23">
        <f>A23/9248.397*100</f>
        <v>136.88414327369381</v>
      </c>
    </row>
    <row r="24" spans="1:2" x14ac:dyDescent="0.25">
      <c r="A24">
        <v>13283.882</v>
      </c>
      <c r="B24">
        <f t="shared" ref="B24:B28" si="4">A24/9248.397*100</f>
        <v>143.63442659306253</v>
      </c>
    </row>
    <row r="25" spans="1:2" x14ac:dyDescent="0.25">
      <c r="A25">
        <v>14412.245999999999</v>
      </c>
      <c r="B25">
        <f t="shared" si="4"/>
        <v>155.8350706614346</v>
      </c>
    </row>
    <row r="26" spans="1:2" x14ac:dyDescent="0.25">
      <c r="A26">
        <v>8137.64</v>
      </c>
      <c r="B26">
        <f t="shared" si="4"/>
        <v>87.989734869729304</v>
      </c>
    </row>
    <row r="27" spans="1:2" x14ac:dyDescent="0.25">
      <c r="A27">
        <v>9937.3469999999998</v>
      </c>
      <c r="B27">
        <f t="shared" si="4"/>
        <v>107.44939906883322</v>
      </c>
    </row>
    <row r="28" spans="1:2" x14ac:dyDescent="0.25">
      <c r="A28">
        <v>29533.580999999998</v>
      </c>
      <c r="B28">
        <f t="shared" si="4"/>
        <v>319.33729704726119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10"/>
  <sheetViews>
    <sheetView workbookViewId="0">
      <selection activeCell="L22" sqref="L22"/>
    </sheetView>
  </sheetViews>
  <sheetFormatPr defaultRowHeight="15" x14ac:dyDescent="0.25"/>
  <sheetData>
    <row r="1" spans="2:7" x14ac:dyDescent="0.25">
      <c r="B1" t="s">
        <v>15</v>
      </c>
    </row>
    <row r="2" spans="2:7" x14ac:dyDescent="0.25">
      <c r="B2">
        <v>100</v>
      </c>
      <c r="C2">
        <v>100</v>
      </c>
      <c r="D2">
        <v>100</v>
      </c>
      <c r="F2">
        <v>100</v>
      </c>
      <c r="G2">
        <v>0</v>
      </c>
    </row>
    <row r="3" spans="2:7" x14ac:dyDescent="0.25">
      <c r="B3">
        <v>95</v>
      </c>
      <c r="C3">
        <v>98</v>
      </c>
      <c r="D3">
        <v>90</v>
      </c>
      <c r="F3">
        <f>AVERAGE(B3:D3)</f>
        <v>94.333333333333329</v>
      </c>
      <c r="G3">
        <f>STDEV(B3:D3)</f>
        <v>4.0414518843273806</v>
      </c>
    </row>
    <row r="4" spans="2:7" x14ac:dyDescent="0.25">
      <c r="B4">
        <v>135</v>
      </c>
      <c r="C4">
        <v>125</v>
      </c>
      <c r="D4">
        <v>130</v>
      </c>
      <c r="F4">
        <f t="shared" ref="F4:F5" si="0">AVERAGE(B4:D4)</f>
        <v>130</v>
      </c>
      <c r="G4">
        <f t="shared" ref="G4:G5" si="1">STDEV(B4:D4)</f>
        <v>5</v>
      </c>
    </row>
    <row r="5" spans="2:7" x14ac:dyDescent="0.25">
      <c r="B5">
        <v>57</v>
      </c>
      <c r="C5">
        <v>51</v>
      </c>
      <c r="D5">
        <v>39</v>
      </c>
      <c r="F5">
        <f t="shared" si="0"/>
        <v>49</v>
      </c>
      <c r="G5">
        <f t="shared" si="1"/>
        <v>9.1651513899116797</v>
      </c>
    </row>
    <row r="7" spans="2:7" x14ac:dyDescent="0.25">
      <c r="B7" s="4" t="s">
        <v>11</v>
      </c>
      <c r="C7" s="4"/>
      <c r="D7" s="4"/>
      <c r="E7" s="4"/>
    </row>
    <row r="8" spans="2:7" x14ac:dyDescent="0.25">
      <c r="B8" s="4" t="s">
        <v>5</v>
      </c>
      <c r="C8" s="4"/>
      <c r="D8" s="4"/>
      <c r="E8" s="4"/>
    </row>
    <row r="9" spans="2:7" x14ac:dyDescent="0.25">
      <c r="B9" s="4" t="s">
        <v>9</v>
      </c>
      <c r="C9" s="4"/>
      <c r="D9" s="4"/>
      <c r="E9" s="4"/>
    </row>
    <row r="10" spans="2:7" x14ac:dyDescent="0.25">
      <c r="B10" s="4" t="s">
        <v>10</v>
      </c>
      <c r="C10" s="4"/>
      <c r="D10" s="4"/>
      <c r="E1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7"/>
  <sheetViews>
    <sheetView tabSelected="1" workbookViewId="0">
      <selection activeCell="U19" sqref="U19"/>
    </sheetView>
  </sheetViews>
  <sheetFormatPr defaultRowHeight="15" x14ac:dyDescent="0.25"/>
  <sheetData>
    <row r="1" spans="1:11" x14ac:dyDescent="0.25">
      <c r="A1" s="3" t="s">
        <v>4</v>
      </c>
    </row>
    <row r="2" spans="1:11" x14ac:dyDescent="0.25">
      <c r="A2" t="s">
        <v>1</v>
      </c>
    </row>
    <row r="3" spans="1:11" x14ac:dyDescent="0.25">
      <c r="A3">
        <v>717.40599999999995</v>
      </c>
      <c r="B3">
        <v>100</v>
      </c>
      <c r="F3">
        <v>100</v>
      </c>
      <c r="G3">
        <v>100</v>
      </c>
      <c r="H3">
        <v>100</v>
      </c>
      <c r="J3">
        <v>100</v>
      </c>
      <c r="K3">
        <v>0</v>
      </c>
    </row>
    <row r="4" spans="1:11" x14ac:dyDescent="0.25">
      <c r="A4">
        <v>943.13400000000001</v>
      </c>
      <c r="B4">
        <f>A4/717.406*100</f>
        <v>131.46447060660213</v>
      </c>
      <c r="F4">
        <v>131.46</v>
      </c>
      <c r="G4">
        <v>100.93328252516591</v>
      </c>
      <c r="H4">
        <v>108.35487831299197</v>
      </c>
      <c r="J4">
        <f>AVERAGE(F4:H4)</f>
        <v>113.58272027938597</v>
      </c>
      <c r="K4">
        <f>STDEV(F4:H4)</f>
        <v>15.920674252878667</v>
      </c>
    </row>
    <row r="5" spans="1:11" x14ac:dyDescent="0.25">
      <c r="A5">
        <v>889.03300000000002</v>
      </c>
      <c r="B5">
        <f t="shared" ref="B5:B8" si="0">A5/717.406*100</f>
        <v>123.92327357172928</v>
      </c>
      <c r="F5">
        <v>123.92</v>
      </c>
      <c r="G5">
        <v>126.28290622717601</v>
      </c>
      <c r="H5">
        <v>150.31426783178063</v>
      </c>
      <c r="J5">
        <f t="shared" ref="J5:J8" si="1">AVERAGE(F5:H5)</f>
        <v>133.50572468631887</v>
      </c>
      <c r="K5">
        <f t="shared" ref="K5:K8" si="2">STDEV(F5:H5)</f>
        <v>14.604491551034686</v>
      </c>
    </row>
    <row r="6" spans="1:11" x14ac:dyDescent="0.25">
      <c r="A6">
        <v>7768.933</v>
      </c>
      <c r="B6">
        <f t="shared" si="0"/>
        <v>1082.9199923056124</v>
      </c>
      <c r="F6">
        <v>1082.9199923056124</v>
      </c>
      <c r="G6">
        <v>411.59458257915003</v>
      </c>
      <c r="H6">
        <v>405.96531137911899</v>
      </c>
      <c r="J6">
        <f t="shared" si="1"/>
        <v>633.49329542129374</v>
      </c>
      <c r="K6">
        <f>STDEV(F6:H6)</f>
        <v>389.22511362683497</v>
      </c>
    </row>
    <row r="7" spans="1:11" x14ac:dyDescent="0.25">
      <c r="A7">
        <v>10363.245999999999</v>
      </c>
      <c r="B7">
        <f t="shared" si="0"/>
        <v>1444.5440935815982</v>
      </c>
      <c r="F7">
        <v>1445</v>
      </c>
      <c r="G7">
        <v>1580.3092947191301</v>
      </c>
      <c r="H7">
        <v>595.13456585060544</v>
      </c>
      <c r="J7">
        <f>AVERAGE(F7:G7)</f>
        <v>1512.6546473595649</v>
      </c>
      <c r="K7">
        <f>STDEV(F7:H7)</f>
        <v>534.03325548766168</v>
      </c>
    </row>
    <row r="8" spans="1:11" x14ac:dyDescent="0.25">
      <c r="A8">
        <v>7995.4889999999996</v>
      </c>
      <c r="B8">
        <f t="shared" si="0"/>
        <v>1114.4998787297568</v>
      </c>
      <c r="F8">
        <v>1115</v>
      </c>
      <c r="G8">
        <v>1868.5991235591118</v>
      </c>
      <c r="H8">
        <v>1038.0704605088947</v>
      </c>
      <c r="J8">
        <f t="shared" si="1"/>
        <v>1340.556528022669</v>
      </c>
      <c r="K8">
        <f t="shared" si="2"/>
        <v>458.91314596252948</v>
      </c>
    </row>
    <row r="11" spans="1:11" x14ac:dyDescent="0.25">
      <c r="A11" t="s">
        <v>2</v>
      </c>
    </row>
    <row r="12" spans="1:11" x14ac:dyDescent="0.25">
      <c r="A12">
        <v>629.82000000000005</v>
      </c>
      <c r="B12">
        <v>100</v>
      </c>
    </row>
    <row r="13" spans="1:11" x14ac:dyDescent="0.25">
      <c r="A13">
        <v>635.69799999999998</v>
      </c>
      <c r="B13">
        <f>A13/629.82*100</f>
        <v>100.93328252516591</v>
      </c>
      <c r="F13" s="4" t="s">
        <v>13</v>
      </c>
      <c r="G13" s="4"/>
    </row>
    <row r="14" spans="1:11" x14ac:dyDescent="0.25">
      <c r="A14">
        <v>795.35500000000002</v>
      </c>
      <c r="B14">
        <f t="shared" ref="B14:B18" si="3">A14/629.82*100</f>
        <v>126.28290622717601</v>
      </c>
      <c r="F14" s="4" t="s">
        <v>5</v>
      </c>
      <c r="G14" s="4"/>
    </row>
    <row r="15" spans="1:11" x14ac:dyDescent="0.25">
      <c r="A15">
        <v>2592.3049999999998</v>
      </c>
      <c r="B15">
        <f t="shared" si="3"/>
        <v>411.59458257914957</v>
      </c>
      <c r="F15" s="4" t="s">
        <v>12</v>
      </c>
      <c r="G15" s="4"/>
    </row>
    <row r="16" spans="1:11" x14ac:dyDescent="0.25">
      <c r="A16">
        <v>9953.1039999999994</v>
      </c>
      <c r="B16">
        <f t="shared" si="3"/>
        <v>1580.3092947191258</v>
      </c>
      <c r="F16" s="4" t="s">
        <v>7</v>
      </c>
      <c r="G16" s="4"/>
    </row>
    <row r="17" spans="1:2" x14ac:dyDescent="0.25">
      <c r="A17">
        <v>11768.811</v>
      </c>
      <c r="B17">
        <f t="shared" si="3"/>
        <v>1868.5991235591118</v>
      </c>
    </row>
    <row r="18" spans="1:2" x14ac:dyDescent="0.25">
      <c r="A18">
        <v>9626.9120000000003</v>
      </c>
      <c r="B18">
        <f t="shared" si="3"/>
        <v>1528.5179892667745</v>
      </c>
    </row>
    <row r="20" spans="1:2" x14ac:dyDescent="0.25">
      <c r="A20" t="s">
        <v>3</v>
      </c>
    </row>
    <row r="21" spans="1:2" x14ac:dyDescent="0.25">
      <c r="A21">
        <v>830.82</v>
      </c>
      <c r="B21">
        <v>100</v>
      </c>
    </row>
    <row r="22" spans="1:2" x14ac:dyDescent="0.25">
      <c r="A22">
        <v>900.23400000000004</v>
      </c>
      <c r="B22">
        <f>A22/830.82*100</f>
        <v>108.35487831299197</v>
      </c>
    </row>
    <row r="23" spans="1:2" x14ac:dyDescent="0.25">
      <c r="A23">
        <v>1248.8409999999999</v>
      </c>
      <c r="B23">
        <f t="shared" ref="B23:B27" si="4">A23/830.82*100</f>
        <v>150.31426783178063</v>
      </c>
    </row>
    <row r="24" spans="1:2" x14ac:dyDescent="0.25">
      <c r="A24">
        <v>3372.8409999999999</v>
      </c>
      <c r="B24">
        <f t="shared" si="4"/>
        <v>405.96531137911944</v>
      </c>
    </row>
    <row r="25" spans="1:2" x14ac:dyDescent="0.25">
      <c r="A25">
        <v>3620.2550000000001</v>
      </c>
      <c r="B25">
        <f t="shared" si="4"/>
        <v>435.74480633590912</v>
      </c>
    </row>
    <row r="26" spans="1:2" x14ac:dyDescent="0.25">
      <c r="A26">
        <v>4944.4970000000003</v>
      </c>
      <c r="B26">
        <f t="shared" si="4"/>
        <v>595.13456585060544</v>
      </c>
    </row>
    <row r="27" spans="1:2" x14ac:dyDescent="0.25">
      <c r="A27">
        <v>8624.4969999999994</v>
      </c>
      <c r="B27">
        <f t="shared" si="4"/>
        <v>1038.0704605088947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sodA</vt:lpstr>
      <vt:lpstr>KatG</vt:lpstr>
      <vt:lpstr>ahpC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Bhardwaj</dc:creator>
  <cp:lastModifiedBy>Dipak</cp:lastModifiedBy>
  <dcterms:created xsi:type="dcterms:W3CDTF">2019-02-13T21:00:14Z</dcterms:created>
  <dcterms:modified xsi:type="dcterms:W3CDTF">2022-02-08T04:04:56Z</dcterms:modified>
</cp:coreProperties>
</file>