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filterPrivacy="1"/>
  <xr:revisionPtr revIDLastSave="0" documentId="13_ncr:1_{4DCC0110-61A3-4532-A008-79BB2A43FA8A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1" l="1"/>
  <c r="B38" i="1" l="1"/>
  <c r="C38" i="1"/>
  <c r="C37" i="1"/>
  <c r="B37" i="1"/>
  <c r="D31" i="1"/>
  <c r="D24" i="1"/>
  <c r="C24" i="1"/>
  <c r="B32" i="1"/>
  <c r="C25" i="1" l="1"/>
  <c r="D25" i="1" l="1"/>
  <c r="E25" i="1"/>
  <c r="B25" i="1"/>
  <c r="F20" i="1"/>
  <c r="E20" i="1"/>
  <c r="D20" i="1"/>
  <c r="C20" i="1"/>
  <c r="B20" i="1"/>
  <c r="C19" i="1"/>
  <c r="B19" i="1"/>
  <c r="D32" i="1" l="1"/>
</calcChain>
</file>

<file path=xl/sharedStrings.xml><?xml version="1.0" encoding="utf-8"?>
<sst xmlns="http://schemas.openxmlformats.org/spreadsheetml/2006/main" count="156" uniqueCount="16">
  <si>
    <t>Msp1</t>
  </si>
  <si>
    <t>GST</t>
  </si>
  <si>
    <t>GST Tom20</t>
  </si>
  <si>
    <t>GST Tom70</t>
  </si>
  <si>
    <t>Mcr1</t>
  </si>
  <si>
    <t>GSTP03</t>
  </si>
  <si>
    <t>GSTP04</t>
  </si>
  <si>
    <t>GSTP06</t>
  </si>
  <si>
    <t>GSTP019</t>
  </si>
  <si>
    <t>GSTP023</t>
  </si>
  <si>
    <t>GSTP024</t>
  </si>
  <si>
    <t>GST-Tom20</t>
  </si>
  <si>
    <t>GST-Tom70</t>
  </si>
  <si>
    <t>normalized according to GST binding</t>
  </si>
  <si>
    <t>Average</t>
  </si>
  <si>
    <t>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</si>
</sst>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1" fillId="0" borderId="0"/>
    <xf numFmtId="0" fontId="3" fillId="3" borderId="0" applyNumberFormat="0" applyBorder="0" applyAlignment="0" applyProtection="0"/>
    <xf numFmtId="0" fontId="4" fillId="4" borderId="1" applyNumberFormat="0" applyAlignment="0" applyProtection="0"/>
  </cellStyleXfs>
  <cellXfs count="12">
    <xf numFmtId="0" fontId="0" fillId="0" borderId="0" xfId="0"/>
    <xf numFmtId="0" fontId="1" fillId="0" borderId="0" xfId="2" applyProtection="1">
      <protection locked="0"/>
    </xf>
    <xf numFmtId="0" fontId="1" fillId="0" borderId="0" xfId="2" applyProtection="1">
      <protection locked="0"/>
    </xf>
    <xf numFmtId="0" fontId="1" fillId="0" borderId="0" xfId="2" applyProtection="1">
      <protection locked="0"/>
    </xf>
    <xf numFmtId="0" fontId="1" fillId="0" borderId="0" xfId="2" applyProtection="1">
      <protection locked="0"/>
    </xf>
    <xf numFmtId="0" fontId="1" fillId="0" borderId="0" xfId="2" applyProtection="1">
      <protection locked="0"/>
    </xf>
    <xf numFmtId="0" fontId="1" fillId="0" borderId="0" xfId="2" applyProtection="1">
      <protection locked="0"/>
    </xf>
    <xf numFmtId="0" fontId="1" fillId="0" borderId="0" xfId="2" applyProtection="1">
      <protection locked="0"/>
    </xf>
    <xf numFmtId="0" fontId="1" fillId="0" borderId="0" xfId="2" applyProtection="1">
      <protection locked="0"/>
    </xf>
    <xf numFmtId="0" fontId="2" fillId="2" borderId="0" xfId="1"/>
    <xf numFmtId="0" fontId="3" fillId="3" borderId="0" xfId="3"/>
    <xf numFmtId="0" fontId="4" fillId="4" borderId="1" xfId="4"/>
  </cellXfs>
  <cellStyles count="5">
    <cellStyle name="Bad" xfId="3" builtinId="27"/>
    <cellStyle name="Calculation" xfId="4" builtinId="22"/>
    <cellStyle name="Neutral" xfId="1" builtinId="2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Sheet1!$B$29</c:f>
              <c:strCache>
                <c:ptCount val="1"/>
                <c:pt idx="0">
                  <c:v>Msp1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Sheet1!$B$36:$B$38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0.33047378157585133</c:v>
                  </c:pt>
                  <c:pt idx="2">
                    <c:v>0.81738538595658394</c:v>
                  </c:pt>
                </c:numCache>
              </c:numRef>
            </c:plus>
            <c:minus>
              <c:numRef>
                <c:f>Sheet1!$B$36:$B$38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0.33047378157585133</c:v>
                  </c:pt>
                  <c:pt idx="2">
                    <c:v>0.81738538595658394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Sheet1!$A$30:$A$32</c:f>
              <c:strCache>
                <c:ptCount val="3"/>
                <c:pt idx="0">
                  <c:v>GST</c:v>
                </c:pt>
                <c:pt idx="1">
                  <c:v>GST-Tom20</c:v>
                </c:pt>
                <c:pt idx="2">
                  <c:v>GST-Tom70</c:v>
                </c:pt>
              </c:strCache>
            </c:strRef>
          </c:cat>
          <c:val>
            <c:numRef>
              <c:f>Sheet1!$B$30:$B$32</c:f>
              <c:numCache>
                <c:formatCode>General</c:formatCode>
                <c:ptCount val="3"/>
                <c:pt idx="0">
                  <c:v>1</c:v>
                </c:pt>
                <c:pt idx="1">
                  <c:v>2.3965544714391607</c:v>
                </c:pt>
                <c:pt idx="2">
                  <c:v>1.9264266560876167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01-418E-B372-BA8CF5799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3426720"/>
        <c:axId val="513427376"/>
      </c:barChart>
      <c:catAx>
        <c:axId val="513426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513427376"/>
        <c:crosses val="autoZero"/>
        <c:auto val="1"/>
        <c:lblAlgn val="ctr"/>
        <c:lblOffset val="100"/>
        <c:noMultiLvlLbl val="0"/>
      </c:catAx>
      <c:valAx>
        <c:axId val="5134273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513426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Sheet1!$D$29</c:f>
              <c:strCache>
                <c:ptCount val="1"/>
                <c:pt idx="0">
                  <c:v>Mcr1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Sheet1!$C$36:$C$38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14.525130211304102</c:v>
                  </c:pt>
                  <c:pt idx="2">
                    <c:v>3.0525394347035073</c:v>
                  </c:pt>
                </c:numCache>
              </c:numRef>
            </c:plus>
            <c:minus>
              <c:numRef>
                <c:f>Sheet1!$C$36:$C$38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14.525130211304102</c:v>
                  </c:pt>
                  <c:pt idx="2">
                    <c:v>3.0525394347035073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Sheet1!$C$30:$C$32</c:f>
              <c:strCache>
                <c:ptCount val="3"/>
                <c:pt idx="0">
                  <c:v>GST</c:v>
                </c:pt>
                <c:pt idx="1">
                  <c:v>GST-Tom20</c:v>
                </c:pt>
                <c:pt idx="2">
                  <c:v>GST-Tom70</c:v>
                </c:pt>
              </c:strCache>
            </c:strRef>
          </c:cat>
          <c:val>
            <c:numRef>
              <c:f>Sheet1!$D$30:$D$32</c:f>
              <c:numCache>
                <c:formatCode>General</c:formatCode>
                <c:ptCount val="3"/>
                <c:pt idx="0">
                  <c:v>1</c:v>
                </c:pt>
                <c:pt idx="1">
                  <c:v>23.663854770075098</c:v>
                </c:pt>
                <c:pt idx="2">
                  <c:v>3.76922038712538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AB-4F18-B31C-8B48BC02E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3427048"/>
        <c:axId val="513431312"/>
      </c:barChart>
      <c:catAx>
        <c:axId val="513427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513431312"/>
        <c:crosses val="autoZero"/>
        <c:auto val="1"/>
        <c:lblAlgn val="ctr"/>
        <c:lblOffset val="100"/>
        <c:noMultiLvlLbl val="0"/>
      </c:catAx>
      <c:valAx>
        <c:axId val="5134313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513427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276225</xdr:colOff>
      <xdr:row>13</xdr:row>
      <xdr:rowOff>166687</xdr:rowOff>
    </xdr:from>
    <xdr:to>
      <xdr:col>17</xdr:col>
      <xdr:colOff>581025</xdr:colOff>
      <xdr:row>28</xdr:row>
      <xdr:rowOff>52387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2369D41-E260-4700-AF1E-8867E699E5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257175</xdr:colOff>
      <xdr:row>29</xdr:row>
      <xdr:rowOff>128587</xdr:rowOff>
    </xdr:from>
    <xdr:to>
      <xdr:col>17</xdr:col>
      <xdr:colOff>561975</xdr:colOff>
      <xdr:row>44</xdr:row>
      <xdr:rowOff>14287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E17AE4D-523D-4AAD-99EC-8A4A6A1AF8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38"/>
  <sheetViews>
    <sheetView tabSelected="1" topLeftCell="A7" workbookViewId="0">
      <selection activeCell="U27" sqref="U27"/>
    </sheetView>
  </sheetViews>
  <sheetFormatPr defaultRowHeight="15" x14ac:dyDescent="0.25"/>
  <cols>
    <col min="1" max="1" width="12.28515625" customWidth="1"/>
  </cols>
  <sheetData>
    <row r="3" spans="1:6" x14ac:dyDescent="0.25">
      <c r="A3" t="s">
        <v>0</v>
      </c>
      <c r="B3" t="s">
        <v>6</v>
      </c>
      <c r="C3" t="s">
        <v>7</v>
      </c>
      <c r="D3" t="s">
        <v>8</v>
      </c>
      <c r="E3" t="s">
        <v>9</v>
      </c>
      <c r="F3" t="s">
        <v>10</v>
      </c>
    </row>
    <row r="4" spans="1:6" x14ac:dyDescent="0.25">
      <c r="A4" t="s">
        <v>1</v>
      </c>
      <c r="B4" s="2">
        <v>11.340784767254526</v>
      </c>
      <c r="C4" s="2">
        <v>10.10282695466171</v>
      </c>
      <c r="D4" s="3">
        <v>28.031121579002065</v>
      </c>
      <c r="E4" s="5">
        <v>5.217347732095301</v>
      </c>
      <c r="F4" s="7">
        <v>9.6678205875769638</v>
      </c>
    </row>
    <row r="5" spans="1:6" x14ac:dyDescent="0.25">
      <c r="A5" t="s">
        <v>2</v>
      </c>
      <c r="C5" s="2"/>
      <c r="D5" s="3"/>
      <c r="E5" s="5">
        <v>14.227854671227682</v>
      </c>
      <c r="F5" s="7">
        <v>19.97449742905572</v>
      </c>
    </row>
    <row r="6" spans="1:6" x14ac:dyDescent="0.25">
      <c r="A6" t="s">
        <v>3</v>
      </c>
      <c r="B6" s="2">
        <v>33.212663756596307</v>
      </c>
      <c r="C6" s="2">
        <v>19.715118876510047</v>
      </c>
      <c r="D6" s="3">
        <v>49.974958308376195</v>
      </c>
      <c r="E6" s="5">
        <v>2.6277230751655121</v>
      </c>
      <c r="F6" s="7">
        <v>23.836924171355182</v>
      </c>
    </row>
    <row r="10" spans="1:6" x14ac:dyDescent="0.25">
      <c r="A10" t="s">
        <v>4</v>
      </c>
      <c r="B10" t="s">
        <v>5</v>
      </c>
      <c r="C10" t="s">
        <v>8</v>
      </c>
      <c r="D10" t="s">
        <v>9</v>
      </c>
      <c r="E10" t="s">
        <v>10</v>
      </c>
    </row>
    <row r="11" spans="1:6" x14ac:dyDescent="0.25">
      <c r="A11" t="s">
        <v>1</v>
      </c>
      <c r="B11" s="1">
        <v>12.77146752535516</v>
      </c>
      <c r="C11" s="4">
        <v>2.69862</v>
      </c>
      <c r="D11" s="6">
        <v>1.3145023213332374</v>
      </c>
      <c r="E11" s="8">
        <v>4.3256260778862474</v>
      </c>
    </row>
    <row r="12" spans="1:6" x14ac:dyDescent="0.25">
      <c r="A12" t="s">
        <v>2</v>
      </c>
      <c r="B12" s="1"/>
      <c r="C12" s="4"/>
      <c r="D12" s="6">
        <v>50.199509407383097</v>
      </c>
      <c r="E12" s="8">
        <v>39.530705270039299</v>
      </c>
    </row>
    <row r="13" spans="1:6" x14ac:dyDescent="0.25">
      <c r="A13" t="s">
        <v>3</v>
      </c>
      <c r="B13" s="1">
        <v>29.714958293438222</v>
      </c>
      <c r="C13" s="4">
        <v>23.685892972354527</v>
      </c>
      <c r="D13" s="6">
        <v>4.413062792795154</v>
      </c>
      <c r="E13" s="8">
        <v>2.6644264640866138</v>
      </c>
    </row>
    <row r="16" spans="1:6" x14ac:dyDescent="0.25">
      <c r="A16" s="11" t="s">
        <v>13</v>
      </c>
      <c r="B16" s="11"/>
      <c r="C16" s="11"/>
      <c r="D16" s="11"/>
    </row>
    <row r="18" spans="1:6" x14ac:dyDescent="0.25">
      <c r="A18" t="s">
        <v>0</v>
      </c>
    </row>
    <row r="19" spans="1:6" x14ac:dyDescent="0.25">
      <c r="A19" t="s">
        <v>2</v>
      </c>
      <c r="B19">
        <f>E5/E4</f>
        <v>2.7270282530150118</v>
      </c>
      <c r="C19">
        <f>F5/F4</f>
        <v>2.0660806898633095</v>
      </c>
    </row>
    <row r="20" spans="1:6" x14ac:dyDescent="0.25">
      <c r="A20" t="s">
        <v>3</v>
      </c>
      <c r="B20">
        <f>B6/B4</f>
        <v>2.9286036582313795</v>
      </c>
      <c r="C20">
        <f>C6/C4</f>
        <v>1.9514457651294297</v>
      </c>
      <c r="D20">
        <f>D6/D4</f>
        <v>1.7828383415743208</v>
      </c>
      <c r="E20">
        <f>E6/E4</f>
        <v>0.5036511289061063</v>
      </c>
      <c r="F20">
        <f>F6/F4</f>
        <v>2.4655943865968459</v>
      </c>
    </row>
    <row r="23" spans="1:6" x14ac:dyDescent="0.25">
      <c r="A23" t="s">
        <v>4</v>
      </c>
    </row>
    <row r="24" spans="1:6" x14ac:dyDescent="0.25">
      <c r="A24" t="s">
        <v>2</v>
      </c>
      <c r="C24">
        <f>D12/D11</f>
        <v>38.1889849813792</v>
      </c>
      <c r="D24">
        <f>E12/E11</f>
        <v>9.1387245587709938</v>
      </c>
    </row>
    <row r="25" spans="1:6" x14ac:dyDescent="0.25">
      <c r="A25" t="s">
        <v>3</v>
      </c>
      <c r="B25">
        <f>B13/B11</f>
        <v>2.3266674902038624</v>
      </c>
      <c r="C25">
        <f>C13/C11</f>
        <v>8.7770389948768361</v>
      </c>
      <c r="D25">
        <f>D13/D11</f>
        <v>3.3572118673165927</v>
      </c>
      <c r="E25">
        <f>E13/E11</f>
        <v>0.615963196104229</v>
      </c>
    </row>
    <row r="28" spans="1:6" x14ac:dyDescent="0.25">
      <c r="A28" s="10" t="s">
        <v>14</v>
      </c>
    </row>
    <row r="29" spans="1:6" x14ac:dyDescent="0.25">
      <c r="B29" t="s">
        <v>0</v>
      </c>
      <c r="D29" t="s">
        <v>4</v>
      </c>
    </row>
    <row r="30" spans="1:6" x14ac:dyDescent="0.25">
      <c r="A30" t="s">
        <v>1</v>
      </c>
      <c r="B30">
        <v>1</v>
      </c>
      <c r="C30" t="s">
        <v>1</v>
      </c>
      <c r="D30">
        <v>1</v>
      </c>
    </row>
    <row r="31" spans="1:6" x14ac:dyDescent="0.25">
      <c r="A31" t="s">
        <v>11</v>
      </c>
      <c r="B31">
        <f>AVERAGE(B19,C19)</f>
        <v>2.3965544714391607</v>
      </c>
      <c r="C31" t="s">
        <v>11</v>
      </c>
      <c r="D31">
        <f>AVERAGE(C24,D24)</f>
        <v>23.663854770075098</v>
      </c>
    </row>
    <row r="32" spans="1:6" x14ac:dyDescent="0.25">
      <c r="A32" t="s">
        <v>12</v>
      </c>
      <c r="B32">
        <f>AVERAGE(B20,C20,D20,E20,F20)</f>
        <v>1.9264266560876167</v>
      </c>
      <c r="C32" t="s">
        <v>12</v>
      </c>
      <c r="D32">
        <f>AVERAGE(B25,C25,D25,E25)</f>
        <v>3.76922038712538</v>
      </c>
    </row>
    <row r="34" spans="1:3" x14ac:dyDescent="0.25">
      <c r="A34" s="9" t="s">
        <v>15</v>
      </c>
    </row>
    <row r="35" spans="1:3" x14ac:dyDescent="0.25">
      <c r="B35" t="s">
        <v>0</v>
      </c>
      <c r="C35" t="s">
        <v>4</v>
      </c>
    </row>
    <row r="36" spans="1:3" x14ac:dyDescent="0.25">
      <c r="A36" t="s">
        <v>1</v>
      </c>
      <c r="B36">
        <v>0</v>
      </c>
      <c r="C36">
        <v>0</v>
      </c>
    </row>
    <row r="37" spans="1:3" x14ac:dyDescent="0.25">
      <c r="A37" t="s">
        <v>11</v>
      </c>
      <c r="B37">
        <f>_xlfn.STDEV.P(B19,C19)</f>
        <v>0.33047378157585133</v>
      </c>
      <c r="C37">
        <f>_xlfn.STDEV.P(C24,D24)</f>
        <v>14.525130211304102</v>
      </c>
    </row>
    <row r="38" spans="1:3" x14ac:dyDescent="0.25">
      <c r="A38" t="s">
        <v>12</v>
      </c>
      <c r="B38">
        <f>_xlfn.STDEV.P(B20,C20,D20,E20,F20)</f>
        <v>0.81738538595658394</v>
      </c>
      <c r="C38">
        <f>_xlfn.STDEV.P(B25,C25,D25,E25)</f>
        <v>3.0525394347035073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2022-02-16T12:21:42Z</dcterms:modified>
</cp:coreProperties>
</file>