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itatsuyoshi/Desktop/Arp5 MyoD/2. elife/full submition/Figure2/"/>
    </mc:Choice>
  </mc:AlternateContent>
  <xr:revisionPtr revIDLastSave="0" documentId="13_ncr:1_{7A030775-51EB-1742-ABD6-B6E5A05FD8F8}" xr6:coauthVersionLast="47" xr6:coauthVersionMax="47" xr10:uidLastSave="{00000000-0000-0000-0000-000000000000}"/>
  <bookViews>
    <workbookView xWindow="11840" yWindow="5960" windowWidth="27900" windowHeight="16940" xr2:uid="{F46A0745-99DF-4240-8803-26D0DDC4F2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5" i="1" l="1"/>
  <c r="AB55" i="1"/>
  <c r="AA55" i="1"/>
  <c r="AC54" i="1"/>
  <c r="AB54" i="1"/>
  <c r="AA54" i="1"/>
  <c r="Z54" i="1"/>
  <c r="AC53" i="1"/>
  <c r="AB53" i="1"/>
  <c r="AA53" i="1"/>
  <c r="Z53" i="1"/>
  <c r="AC48" i="1"/>
  <c r="AB48" i="1"/>
  <c r="AA48" i="1"/>
  <c r="AC47" i="1"/>
  <c r="AB47" i="1"/>
  <c r="AA47" i="1"/>
  <c r="Z47" i="1"/>
  <c r="AC46" i="1"/>
  <c r="AB46" i="1"/>
  <c r="AA46" i="1"/>
  <c r="Z46" i="1"/>
  <c r="AB41" i="1"/>
  <c r="AC41" i="1"/>
  <c r="AA41" i="1"/>
  <c r="AC40" i="1"/>
  <c r="AB40" i="1"/>
  <c r="AA40" i="1"/>
  <c r="Z40" i="1"/>
  <c r="AC39" i="1"/>
  <c r="AB39" i="1"/>
  <c r="AA39" i="1"/>
  <c r="Z39" i="1"/>
  <c r="AC34" i="1"/>
  <c r="AC27" i="1"/>
  <c r="AC20" i="1"/>
  <c r="AC13" i="1"/>
  <c r="AC6" i="1"/>
  <c r="AA6" i="1"/>
  <c r="AB6" i="1"/>
  <c r="Z32" i="1"/>
  <c r="AB34" i="1"/>
  <c r="AA34" i="1"/>
  <c r="AC33" i="1"/>
  <c r="AB33" i="1"/>
  <c r="AA33" i="1"/>
  <c r="Z33" i="1"/>
  <c r="AC32" i="1"/>
  <c r="AB32" i="1"/>
  <c r="AA32" i="1"/>
  <c r="AB27" i="1"/>
  <c r="AA27" i="1"/>
  <c r="AC26" i="1"/>
  <c r="AB26" i="1"/>
  <c r="AA26" i="1"/>
  <c r="Z26" i="1"/>
  <c r="AC25" i="1"/>
  <c r="AB25" i="1"/>
  <c r="AA25" i="1"/>
  <c r="Z25" i="1"/>
  <c r="AB20" i="1"/>
  <c r="AA20" i="1"/>
  <c r="AC19" i="1"/>
  <c r="AB19" i="1"/>
  <c r="AA19" i="1"/>
  <c r="Z19" i="1"/>
  <c r="AC18" i="1"/>
  <c r="AB18" i="1"/>
  <c r="AA18" i="1"/>
  <c r="Z18" i="1"/>
  <c r="AC12" i="1"/>
  <c r="AA11" i="1"/>
  <c r="AB11" i="1"/>
  <c r="AC11" i="1"/>
  <c r="AA4" i="1"/>
  <c r="AB4" i="1"/>
  <c r="AC4" i="1"/>
  <c r="AB13" i="1"/>
  <c r="AA13" i="1"/>
  <c r="AB12" i="1"/>
  <c r="AA12" i="1"/>
  <c r="Z12" i="1"/>
  <c r="Z11" i="1"/>
  <c r="AC5" i="1"/>
  <c r="AA5" i="1"/>
  <c r="AB5" i="1"/>
  <c r="Z5" i="1"/>
  <c r="Z4" i="1"/>
  <c r="R5" i="1" l="1"/>
  <c r="R4" i="1"/>
  <c r="Q4" i="1"/>
  <c r="R3" i="1"/>
  <c r="Q3" i="1"/>
  <c r="K4" i="1"/>
  <c r="J4" i="1"/>
  <c r="K3" i="1"/>
  <c r="J3" i="1"/>
  <c r="I3" i="1"/>
  <c r="H3" i="1"/>
</calcChain>
</file>

<file path=xl/sharedStrings.xml><?xml version="1.0" encoding="utf-8"?>
<sst xmlns="http://schemas.openxmlformats.org/spreadsheetml/2006/main" count="116" uniqueCount="25">
  <si>
    <t>Myod1</t>
    <phoneticPr fontId="2"/>
  </si>
  <si>
    <t>control</t>
    <phoneticPr fontId="2"/>
  </si>
  <si>
    <t>average</t>
    <phoneticPr fontId="2"/>
  </si>
  <si>
    <t>SEM</t>
    <phoneticPr fontId="2"/>
  </si>
  <si>
    <t>P value</t>
    <phoneticPr fontId="2"/>
  </si>
  <si>
    <t>ERMS</t>
    <phoneticPr fontId="2"/>
  </si>
  <si>
    <t>ARMS</t>
    <phoneticPr fontId="2"/>
  </si>
  <si>
    <t>control AAV</t>
    <phoneticPr fontId="2"/>
  </si>
  <si>
    <t>Arp5 AAV</t>
    <phoneticPr fontId="2"/>
  </si>
  <si>
    <t>Arp5-AAV</t>
    <phoneticPr fontId="2"/>
  </si>
  <si>
    <t>Figure 2A- Arp5 expression in normal skeletal muscle, tumor-adjacent skeletal muscle, ERMS, and ARMS</t>
    <phoneticPr fontId="2"/>
  </si>
  <si>
    <t>normal</t>
    <phoneticPr fontId="2"/>
  </si>
  <si>
    <t>tumor-adjacent</t>
    <phoneticPr fontId="2"/>
  </si>
  <si>
    <t>Figure 2B- Arp5 expression in human primary myoblasts and RD cells</t>
    <phoneticPr fontId="2"/>
  </si>
  <si>
    <t>Arp5 si</t>
    <phoneticPr fontId="2"/>
  </si>
  <si>
    <t>Ies6 si</t>
    <phoneticPr fontId="2"/>
  </si>
  <si>
    <t>Ino80 si</t>
    <phoneticPr fontId="2"/>
  </si>
  <si>
    <t>Figure 2E- Myogenic gene expression in control-, Arp5-, Ies6-, and Ino80-si RD cells</t>
    <phoneticPr fontId="2"/>
  </si>
  <si>
    <t>Myog</t>
    <phoneticPr fontId="2"/>
  </si>
  <si>
    <t>Myf6</t>
    <phoneticPr fontId="2"/>
  </si>
  <si>
    <t>Cdh15</t>
    <phoneticPr fontId="2"/>
  </si>
  <si>
    <t>Mybph</t>
    <phoneticPr fontId="2"/>
  </si>
  <si>
    <t>Mylpf</t>
    <phoneticPr fontId="2"/>
  </si>
  <si>
    <t>Tnni2</t>
    <phoneticPr fontId="2"/>
  </si>
  <si>
    <t>Atp2a1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</si>
</sst>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2" xfId="0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D9F3-F0BC-664F-9269-14C86040FFA9}">
  <dimension ref="B1:AC56"/>
  <sheetViews>
    <sheetView tabSelected="1" topLeftCell="E1" workbookViewId="0">
      <selection activeCell="J9" sqref="J9"/>
    </sheetView>
  </sheetViews>
  <sheetFormatPr baseColWidth="10" defaultRowHeight="20"/>
  <cols>
    <col min="1" max="1" width="2.42578125" customWidth="1"/>
    <col min="3" max="3" width="14.28515625" customWidth="1"/>
    <col min="6" max="6" width="2" customWidth="1"/>
    <col min="9" max="9" width="14.140625" customWidth="1"/>
    <col min="15" max="15" width="2.140625" customWidth="1"/>
    <col min="24" max="24" width="1.85546875" customWidth="1"/>
  </cols>
  <sheetData>
    <row r="1" spans="2:29" ht="44" customHeight="1">
      <c r="B1" s="1" t="s">
        <v>10</v>
      </c>
      <c r="M1" s="1" t="s">
        <v>13</v>
      </c>
      <c r="T1" s="1" t="s">
        <v>17</v>
      </c>
    </row>
    <row r="2" spans="2:29">
      <c r="B2" s="3" t="s">
        <v>11</v>
      </c>
      <c r="C2" s="3" t="s">
        <v>12</v>
      </c>
      <c r="D2" s="3" t="s">
        <v>5</v>
      </c>
      <c r="E2" s="3" t="s">
        <v>6</v>
      </c>
      <c r="G2" s="4"/>
      <c r="H2" s="3" t="s">
        <v>11</v>
      </c>
      <c r="I2" s="3" t="s">
        <v>12</v>
      </c>
      <c r="J2" s="3" t="s">
        <v>5</v>
      </c>
      <c r="K2" s="3" t="s">
        <v>6</v>
      </c>
      <c r="M2" s="3" t="s">
        <v>7</v>
      </c>
      <c r="N2" s="3" t="s">
        <v>8</v>
      </c>
      <c r="P2" s="4"/>
      <c r="Q2" s="3" t="s">
        <v>7</v>
      </c>
      <c r="R2" s="3" t="s">
        <v>9</v>
      </c>
      <c r="T2" s="2" t="s">
        <v>0</v>
      </c>
    </row>
    <row r="3" spans="2:29">
      <c r="B3" s="6">
        <v>149.30000000000001</v>
      </c>
      <c r="C3" s="6">
        <v>153</v>
      </c>
      <c r="D3" s="6">
        <v>143.80000000000001</v>
      </c>
      <c r="E3" s="6">
        <v>193.5</v>
      </c>
      <c r="G3" s="3" t="s">
        <v>2</v>
      </c>
      <c r="H3" s="5">
        <f>AVERAGE(B3:B5)</f>
        <v>139.5</v>
      </c>
      <c r="I3" s="5">
        <f>AVERAGE(C3:C5)</f>
        <v>128.96666666666667</v>
      </c>
      <c r="J3" s="5">
        <f>AVERAGE(D3:D10)</f>
        <v>163.61250000000001</v>
      </c>
      <c r="K3" s="5">
        <f>AVERAGE(E3:E12)</f>
        <v>199.85</v>
      </c>
      <c r="M3" s="6">
        <v>1.0759858507042883</v>
      </c>
      <c r="N3" s="6">
        <v>1.6432166147167031</v>
      </c>
      <c r="P3" s="3" t="s">
        <v>2</v>
      </c>
      <c r="Q3" s="5">
        <f>AVERAGE(M3:M7)</f>
        <v>0.99999999967044639</v>
      </c>
      <c r="R3" s="5">
        <f>AVERAGE(N3:N9)</f>
        <v>2.3960613019016797</v>
      </c>
      <c r="T3" s="3" t="s">
        <v>1</v>
      </c>
      <c r="U3" s="3" t="s">
        <v>14</v>
      </c>
      <c r="V3" s="3" t="s">
        <v>15</v>
      </c>
      <c r="W3" s="3" t="s">
        <v>16</v>
      </c>
      <c r="Y3" s="4"/>
      <c r="Z3" s="3" t="s">
        <v>1</v>
      </c>
      <c r="AA3" s="3" t="s">
        <v>14</v>
      </c>
      <c r="AB3" s="3" t="s">
        <v>15</v>
      </c>
      <c r="AC3" s="3" t="s">
        <v>16</v>
      </c>
    </row>
    <row r="4" spans="2:29">
      <c r="B4" s="6">
        <v>120.3</v>
      </c>
      <c r="C4" s="6">
        <v>120.8</v>
      </c>
      <c r="D4" s="6">
        <v>160.4</v>
      </c>
      <c r="E4" s="6">
        <v>194.9</v>
      </c>
      <c r="G4" s="3" t="s">
        <v>4</v>
      </c>
      <c r="H4" s="5"/>
      <c r="I4" s="5"/>
      <c r="J4" s="5">
        <f>TTEST(B3:C5,D3:D10,2,2)</f>
        <v>2.2806737729159005E-2</v>
      </c>
      <c r="K4" s="5">
        <f>TTEST(B3:C5,E3:E12,2,2)</f>
        <v>3.2401302086513379E-3</v>
      </c>
      <c r="M4" s="6">
        <v>1.5172106859740666</v>
      </c>
      <c r="N4" s="6">
        <v>3.1393163395022365</v>
      </c>
      <c r="P4" s="3" t="s">
        <v>3</v>
      </c>
      <c r="Q4" s="5">
        <f>STDEV(M3:M7)/SQRT(5)</f>
        <v>0.15085575268342805</v>
      </c>
      <c r="R4" s="5">
        <f>STDEV(N3:N9)/SQRT(7)</f>
        <v>0.20871362527689638</v>
      </c>
      <c r="T4" s="6">
        <v>1</v>
      </c>
      <c r="U4" s="6">
        <v>1.17095561092798</v>
      </c>
      <c r="V4" s="6">
        <v>1.27678084764188</v>
      </c>
      <c r="W4" s="6">
        <v>1.1999667046890801</v>
      </c>
      <c r="Y4" s="3" t="s">
        <v>2</v>
      </c>
      <c r="Z4" s="5">
        <f>AVERAGE(T4:T7)</f>
        <v>1</v>
      </c>
      <c r="AA4" s="5">
        <f t="shared" ref="AA4:AC4" si="0">AVERAGE(U4:U7)</f>
        <v>1.1729643794224318</v>
      </c>
      <c r="AB4" s="5">
        <f t="shared" si="0"/>
        <v>1.2362557029597991</v>
      </c>
      <c r="AC4" s="5">
        <f t="shared" si="0"/>
        <v>1.3107718091890261</v>
      </c>
    </row>
    <row r="5" spans="2:29">
      <c r="B5" s="6">
        <v>148.9</v>
      </c>
      <c r="C5" s="6">
        <v>113.1</v>
      </c>
      <c r="D5" s="6">
        <v>158.5</v>
      </c>
      <c r="E5" s="6">
        <v>192.9</v>
      </c>
      <c r="M5" s="6">
        <v>0.92179862317939443</v>
      </c>
      <c r="N5" s="6">
        <v>2.4336611945027009</v>
      </c>
      <c r="P5" s="3" t="s">
        <v>4</v>
      </c>
      <c r="Q5" s="5"/>
      <c r="R5" s="5">
        <f>TTEST(M3:M7,N3:N9,2,2)</f>
        <v>5.4688811453308239E-4</v>
      </c>
      <c r="T5" s="6">
        <v>1</v>
      </c>
      <c r="U5" s="6">
        <v>1.0896626781775993</v>
      </c>
      <c r="V5" s="6">
        <v>1.3665290118286968</v>
      </c>
      <c r="W5" s="6">
        <v>1.1645530118490133</v>
      </c>
      <c r="Y5" s="3" t="s">
        <v>3</v>
      </c>
      <c r="Z5" s="5">
        <f>STDEV(T4:T7)/SQRT(4)</f>
        <v>0</v>
      </c>
      <c r="AA5" s="5">
        <f t="shared" ref="AA5:AB5" si="1">STDEV(U4:U7)/SQRT(4)</f>
        <v>2.9713572989367935E-2</v>
      </c>
      <c r="AB5" s="5">
        <f t="shared" si="1"/>
        <v>7.7690206946564699E-2</v>
      </c>
      <c r="AC5" s="5">
        <f>STDEV(W4:W7)/SQRT(4)</f>
        <v>0.10411002523064322</v>
      </c>
    </row>
    <row r="6" spans="2:29">
      <c r="D6" s="7">
        <v>154.4</v>
      </c>
      <c r="E6" s="6">
        <v>201.6</v>
      </c>
      <c r="M6" s="6">
        <v>0.88937473732823058</v>
      </c>
      <c r="N6" s="6">
        <v>2.8353355575396231</v>
      </c>
      <c r="T6" s="6">
        <v>1</v>
      </c>
      <c r="U6" s="6">
        <v>1.2131086052501105</v>
      </c>
      <c r="V6" s="6">
        <v>1.0108033776074807</v>
      </c>
      <c r="W6" s="6">
        <v>1.2612691296639513</v>
      </c>
      <c r="Y6" s="3" t="s">
        <v>4</v>
      </c>
      <c r="Z6" s="5"/>
      <c r="AA6" s="5">
        <f>TTEST(T4:T7,U4:U7,2,2)</f>
        <v>1.1299316251139658E-3</v>
      </c>
      <c r="AB6" s="5">
        <f>TTEST(T4:T7,V4:V7,2,2)</f>
        <v>2.2773678529639702E-2</v>
      </c>
      <c r="AC6" s="5">
        <f>TTEST(T4:T7,W4:W7,2,2)</f>
        <v>2.4476842276947464E-2</v>
      </c>
    </row>
    <row r="7" spans="2:29">
      <c r="D7" s="7">
        <v>141.5</v>
      </c>
      <c r="E7" s="6">
        <v>265.8</v>
      </c>
      <c r="M7" s="6">
        <v>0.59563010116625237</v>
      </c>
      <c r="N7" s="6">
        <v>2.6533706570011892</v>
      </c>
      <c r="T7" s="12">
        <v>1</v>
      </c>
      <c r="U7" s="6">
        <v>1.2181306233340374</v>
      </c>
      <c r="V7" s="6">
        <v>1.2909095747611397</v>
      </c>
      <c r="W7" s="6">
        <v>1.6172983905540603</v>
      </c>
    </row>
    <row r="8" spans="2:29">
      <c r="D8" s="7">
        <v>170.9</v>
      </c>
      <c r="E8" s="6">
        <v>131</v>
      </c>
      <c r="M8" s="8"/>
      <c r="N8" s="6">
        <v>2.3397650462653528</v>
      </c>
    </row>
    <row r="9" spans="2:29">
      <c r="D9" s="7">
        <v>214</v>
      </c>
      <c r="E9" s="6">
        <v>218.1</v>
      </c>
      <c r="M9" s="9"/>
      <c r="N9" s="6">
        <v>1.7277637037839533</v>
      </c>
      <c r="T9" s="2" t="s">
        <v>18</v>
      </c>
    </row>
    <row r="10" spans="2:29">
      <c r="D10" s="7">
        <v>165.4</v>
      </c>
      <c r="E10" s="6">
        <v>245.9</v>
      </c>
      <c r="M10" s="10"/>
      <c r="N10" s="11"/>
      <c r="T10" s="3" t="s">
        <v>1</v>
      </c>
      <c r="U10" s="3" t="s">
        <v>14</v>
      </c>
      <c r="V10" s="3" t="s">
        <v>15</v>
      </c>
      <c r="W10" s="3" t="s">
        <v>16</v>
      </c>
      <c r="Y10" s="4"/>
      <c r="Z10" s="3" t="s">
        <v>1</v>
      </c>
      <c r="AA10" s="3" t="s">
        <v>14</v>
      </c>
      <c r="AB10" s="3" t="s">
        <v>15</v>
      </c>
      <c r="AC10" s="3" t="s">
        <v>16</v>
      </c>
    </row>
    <row r="11" spans="2:29">
      <c r="E11" s="6">
        <v>220.5</v>
      </c>
      <c r="M11" s="10"/>
      <c r="N11" s="10"/>
      <c r="T11" s="6">
        <v>1</v>
      </c>
      <c r="U11" s="6">
        <v>2.8404422001519301</v>
      </c>
      <c r="V11" s="6">
        <v>1.75763106026308</v>
      </c>
      <c r="W11" s="6">
        <v>1.2048877577596599</v>
      </c>
      <c r="Y11" s="3" t="s">
        <v>2</v>
      </c>
      <c r="Z11" s="5">
        <f>AVERAGE(T11:T14)</f>
        <v>1</v>
      </c>
      <c r="AA11" s="5">
        <f t="shared" ref="AA11:AC11" si="2">AVERAGE(U11:U14)</f>
        <v>2.2042483671178568</v>
      </c>
      <c r="AB11" s="5">
        <f t="shared" si="2"/>
        <v>1.1966568444636723</v>
      </c>
      <c r="AC11" s="5">
        <f t="shared" si="2"/>
        <v>0.88211611161088466</v>
      </c>
    </row>
    <row r="12" spans="2:29">
      <c r="E12" s="6">
        <v>134.30000000000001</v>
      </c>
      <c r="T12" s="6">
        <v>1</v>
      </c>
      <c r="U12" s="6">
        <v>2.6840475791839733</v>
      </c>
      <c r="V12" s="6">
        <v>1.0817547901898579</v>
      </c>
      <c r="W12" s="6">
        <v>0.79977038402342637</v>
      </c>
      <c r="Y12" s="3" t="s">
        <v>3</v>
      </c>
      <c r="Z12" s="5">
        <f>STDEV(T11:T14)/SQRT(4)</f>
        <v>0</v>
      </c>
      <c r="AA12" s="5">
        <f t="shared" ref="AA12" si="3">STDEV(U11:U14)/SQRT(4)</f>
        <v>0.32574706975871648</v>
      </c>
      <c r="AB12" s="5">
        <f t="shared" ref="AB12" si="4">STDEV(V11:V14)/SQRT(4)</f>
        <v>0.19310977974718324</v>
      </c>
      <c r="AC12" s="5">
        <f>STDEV(W11:W14)/SQRT(4)</f>
        <v>0.11183862304847637</v>
      </c>
    </row>
    <row r="13" spans="2:29">
      <c r="T13" s="6">
        <v>1</v>
      </c>
      <c r="U13" s="6">
        <v>1.7347496581871704</v>
      </c>
      <c r="V13" s="6">
        <v>0.87334139170467118</v>
      </c>
      <c r="W13" s="6">
        <v>0.69038439361258186</v>
      </c>
      <c r="Y13" s="3" t="s">
        <v>4</v>
      </c>
      <c r="Z13" s="5"/>
      <c r="AA13" s="5">
        <f>TTEST(T11:T14,U11:U14,2,2)</f>
        <v>1.0125739198436677E-2</v>
      </c>
      <c r="AB13" s="5">
        <f>TTEST(T11:T14,V11:V14,2,2)</f>
        <v>0.34779542242135325</v>
      </c>
      <c r="AC13" s="5">
        <f>TTEST(T11:T14,W11:W14,2,2)</f>
        <v>0.33244278670034155</v>
      </c>
    </row>
    <row r="14" spans="2:29">
      <c r="T14" s="12">
        <v>1</v>
      </c>
      <c r="U14" s="6">
        <v>1.5577540309483535</v>
      </c>
      <c r="V14" s="6">
        <v>1.0739001356970801</v>
      </c>
      <c r="W14" s="6">
        <v>0.83342191104787067</v>
      </c>
    </row>
    <row r="16" spans="2:29">
      <c r="T16" s="2" t="s">
        <v>19</v>
      </c>
    </row>
    <row r="17" spans="20:29">
      <c r="T17" s="3" t="s">
        <v>1</v>
      </c>
      <c r="U17" s="3" t="s">
        <v>14</v>
      </c>
      <c r="V17" s="3" t="s">
        <v>15</v>
      </c>
      <c r="W17" s="3" t="s">
        <v>16</v>
      </c>
      <c r="Y17" s="4"/>
      <c r="Z17" s="3" t="s">
        <v>1</v>
      </c>
      <c r="AA17" s="3" t="s">
        <v>14</v>
      </c>
      <c r="AB17" s="3" t="s">
        <v>15</v>
      </c>
      <c r="AC17" s="3" t="s">
        <v>16</v>
      </c>
    </row>
    <row r="18" spans="20:29">
      <c r="T18" s="6">
        <v>1</v>
      </c>
      <c r="U18" s="6">
        <v>1.84552947529832</v>
      </c>
      <c r="V18" s="6">
        <v>1.41917826336397</v>
      </c>
      <c r="W18" s="6">
        <v>0.96221348773917703</v>
      </c>
      <c r="Y18" s="3" t="s">
        <v>2</v>
      </c>
      <c r="Z18" s="5">
        <f>AVERAGE(T18:T21)</f>
        <v>1</v>
      </c>
      <c r="AA18" s="5">
        <f t="shared" ref="AA18" si="5">AVERAGE(U18:U21)</f>
        <v>2.0331046574431921</v>
      </c>
      <c r="AB18" s="5">
        <f t="shared" ref="AB18" si="6">AVERAGE(V18:V21)</f>
        <v>1.4071770198334148</v>
      </c>
      <c r="AC18" s="5">
        <f t="shared" ref="AC18" si="7">AVERAGE(W18:W21)</f>
        <v>1.0437625956125673</v>
      </c>
    </row>
    <row r="19" spans="20:29">
      <c r="T19" s="6">
        <v>1</v>
      </c>
      <c r="U19" s="6">
        <v>2.1145549036926434</v>
      </c>
      <c r="V19" s="6">
        <v>1.1267627199801418</v>
      </c>
      <c r="W19" s="6">
        <v>0.80523687666032773</v>
      </c>
      <c r="Y19" s="3" t="s">
        <v>3</v>
      </c>
      <c r="Z19" s="5">
        <f>STDEV(T18:T21)/SQRT(4)</f>
        <v>0</v>
      </c>
      <c r="AA19" s="5">
        <f t="shared" ref="AA19" si="8">STDEV(U18:U21)/SQRT(4)</f>
        <v>6.320022041911183E-2</v>
      </c>
      <c r="AB19" s="5">
        <f t="shared" ref="AB19" si="9">STDEV(V18:V21)/SQRT(4)</f>
        <v>0.17060962409243369</v>
      </c>
      <c r="AC19" s="5">
        <f>STDEV(W18:W21)/SQRT(4)</f>
        <v>0.10164357111185447</v>
      </c>
    </row>
    <row r="20" spans="20:29">
      <c r="T20" s="6">
        <v>1</v>
      </c>
      <c r="U20" s="6">
        <v>2.0706530712445828</v>
      </c>
      <c r="V20" s="6">
        <v>1.8837961150719811</v>
      </c>
      <c r="W20" s="6">
        <v>1.2716537620538235</v>
      </c>
      <c r="Y20" s="3" t="s">
        <v>4</v>
      </c>
      <c r="Z20" s="5"/>
      <c r="AA20" s="5">
        <f>TTEST(T18:T21,U18:U21,2,2)</f>
        <v>3.3375448124264029E-6</v>
      </c>
      <c r="AB20" s="5">
        <f>TTEST(T18:T21,V18:V21,2,2)</f>
        <v>5.4277258496592561E-2</v>
      </c>
      <c r="AC20" s="5">
        <f>TTEST(T18:T21,W18:W21,2,2)</f>
        <v>0.68183225479922294</v>
      </c>
    </row>
    <row r="21" spans="20:29">
      <c r="T21" s="12">
        <v>1</v>
      </c>
      <c r="U21" s="6">
        <v>2.1016811795372234</v>
      </c>
      <c r="V21" s="6">
        <v>1.1989709809175664</v>
      </c>
      <c r="W21" s="6">
        <v>1.1359462559969415</v>
      </c>
    </row>
    <row r="23" spans="20:29">
      <c r="T23" s="2" t="s">
        <v>20</v>
      </c>
    </row>
    <row r="24" spans="20:29">
      <c r="T24" s="3" t="s">
        <v>1</v>
      </c>
      <c r="U24" s="3" t="s">
        <v>14</v>
      </c>
      <c r="V24" s="3" t="s">
        <v>15</v>
      </c>
      <c r="W24" s="3" t="s">
        <v>16</v>
      </c>
      <c r="Y24" s="4"/>
      <c r="Z24" s="3" t="s">
        <v>1</v>
      </c>
      <c r="AA24" s="3" t="s">
        <v>14</v>
      </c>
      <c r="AB24" s="3" t="s">
        <v>15</v>
      </c>
      <c r="AC24" s="3" t="s">
        <v>16</v>
      </c>
    </row>
    <row r="25" spans="20:29">
      <c r="T25" s="6">
        <v>1</v>
      </c>
      <c r="U25" s="6">
        <v>1.9616198403709999</v>
      </c>
      <c r="V25" s="6">
        <v>1.6347028823761101</v>
      </c>
      <c r="W25" s="6">
        <v>1.3072868419252801</v>
      </c>
      <c r="Y25" s="3" t="s">
        <v>2</v>
      </c>
      <c r="Z25" s="5">
        <f>AVERAGE(T25:T28)</f>
        <v>1</v>
      </c>
      <c r="AA25" s="5">
        <f t="shared" ref="AA25" si="10">AVERAGE(U25:U28)</f>
        <v>1.6404490777277587</v>
      </c>
      <c r="AB25" s="5">
        <f t="shared" ref="AB25" si="11">AVERAGE(V25:V28)</f>
        <v>1.1950095905525955</v>
      </c>
      <c r="AC25" s="5">
        <f t="shared" ref="AC25" si="12">AVERAGE(W25:W28)</f>
        <v>1.158831363637701</v>
      </c>
    </row>
    <row r="26" spans="20:29">
      <c r="T26" s="6">
        <v>1</v>
      </c>
      <c r="U26" s="6">
        <v>1.6642730802422332</v>
      </c>
      <c r="V26" s="6">
        <v>1.0590799673486213</v>
      </c>
      <c r="W26" s="6">
        <v>0.95579686159172317</v>
      </c>
      <c r="Y26" s="3" t="s">
        <v>3</v>
      </c>
      <c r="Z26" s="5">
        <f>STDEV(T25:T28)/SQRT(4)</f>
        <v>0</v>
      </c>
      <c r="AA26" s="5">
        <f t="shared" ref="AA26" si="13">STDEV(U25:U28)/SQRT(4)</f>
        <v>0.12051650309541749</v>
      </c>
      <c r="AB26" s="5">
        <f t="shared" ref="AB26" si="14">STDEV(V25:V28)/SQRT(4)</f>
        <v>0.16251624931539541</v>
      </c>
      <c r="AC26" s="5">
        <f>STDEV(W25:W28)/SQRT(4)</f>
        <v>8.0365326856003422E-2</v>
      </c>
    </row>
    <row r="27" spans="20:29">
      <c r="T27" s="6">
        <v>1</v>
      </c>
      <c r="U27" s="6">
        <v>1.3935816932852121</v>
      </c>
      <c r="V27" s="6">
        <v>0.87137919151381527</v>
      </c>
      <c r="W27" s="6">
        <v>1.1062724060381244</v>
      </c>
      <c r="Y27" s="3" t="s">
        <v>4</v>
      </c>
      <c r="Z27" s="5"/>
      <c r="AA27" s="5">
        <f>TTEST(T25:T28,U25:U28,2,2)</f>
        <v>1.8051451709929539E-3</v>
      </c>
      <c r="AB27" s="5">
        <f>TTEST(T25:T28,V25:V28,2,2)</f>
        <v>0.27538914549552401</v>
      </c>
      <c r="AC27" s="5">
        <f>TTEST(T25:T28,W25:W28,2,2)</f>
        <v>9.5503656994092134E-2</v>
      </c>
    </row>
    <row r="28" spans="20:29">
      <c r="T28" s="12">
        <v>1</v>
      </c>
      <c r="U28" s="6">
        <v>1.5423216970125895</v>
      </c>
      <c r="V28" s="6">
        <v>1.2148763209718361</v>
      </c>
      <c r="W28" s="6">
        <v>1.2659693449956761</v>
      </c>
    </row>
    <row r="30" spans="20:29">
      <c r="T30" s="2" t="s">
        <v>21</v>
      </c>
    </row>
    <row r="31" spans="20:29">
      <c r="T31" s="3" t="s">
        <v>1</v>
      </c>
      <c r="U31" s="3" t="s">
        <v>14</v>
      </c>
      <c r="V31" s="3" t="s">
        <v>15</v>
      </c>
      <c r="W31" s="3" t="s">
        <v>16</v>
      </c>
      <c r="Y31" s="4"/>
      <c r="Z31" s="3" t="s">
        <v>1</v>
      </c>
      <c r="AA31" s="3" t="s">
        <v>14</v>
      </c>
      <c r="AB31" s="3" t="s">
        <v>15</v>
      </c>
      <c r="AC31" s="3" t="s">
        <v>16</v>
      </c>
    </row>
    <row r="32" spans="20:29">
      <c r="T32" s="6">
        <v>1</v>
      </c>
      <c r="U32" s="6">
        <v>2.3384001248857098</v>
      </c>
      <c r="V32" s="6">
        <v>1.03470595810495</v>
      </c>
      <c r="W32" s="6">
        <v>0.97889868167394201</v>
      </c>
      <c r="Y32" s="3" t="s">
        <v>2</v>
      </c>
      <c r="Z32" s="5">
        <f>AVERAGE(T32:T35)</f>
        <v>1</v>
      </c>
      <c r="AA32" s="5">
        <f t="shared" ref="AA32" si="15">AVERAGE(U32:U35)</f>
        <v>2.4201101931897506</v>
      </c>
      <c r="AB32" s="5">
        <f t="shared" ref="AB32" si="16">AVERAGE(V32:V35)</f>
        <v>1.3589872335096258</v>
      </c>
      <c r="AC32" s="5">
        <f t="shared" ref="AC32" si="17">AVERAGE(W32:W35)</f>
        <v>1.5058729596424647</v>
      </c>
    </row>
    <row r="33" spans="20:29">
      <c r="T33" s="6">
        <v>1</v>
      </c>
      <c r="U33" s="6">
        <v>2.6123815032506417</v>
      </c>
      <c r="V33" s="6">
        <v>1.6208436086860265</v>
      </c>
      <c r="W33" s="6">
        <v>1.7626520167051838</v>
      </c>
      <c r="Y33" s="3" t="s">
        <v>3</v>
      </c>
      <c r="Z33" s="5">
        <f>STDEV(T32:T35)/SQRT(4)</f>
        <v>0</v>
      </c>
      <c r="AA33" s="5">
        <f t="shared" ref="AA33" si="18">STDEV(U32:U35)/SQRT(4)</f>
        <v>8.5270272704656064E-2</v>
      </c>
      <c r="AB33" s="5">
        <f t="shared" ref="AB33" si="19">STDEV(V32:V35)/SQRT(4)</f>
        <v>0.1319658478313899</v>
      </c>
      <c r="AC33" s="5">
        <f>STDEV(W32:W35)/SQRT(4)</f>
        <v>0.18326291771734959</v>
      </c>
    </row>
    <row r="34" spans="20:29">
      <c r="T34" s="6">
        <v>1</v>
      </c>
      <c r="U34" s="6">
        <v>2.2279070634580944</v>
      </c>
      <c r="V34" s="6">
        <v>1.2611565144061947</v>
      </c>
      <c r="W34" s="6">
        <v>1.5340045436274341</v>
      </c>
      <c r="Y34" s="3" t="s">
        <v>4</v>
      </c>
      <c r="Z34" s="5"/>
      <c r="AA34" s="5">
        <f>TTEST(T32:T35,U32:U35,2,2)</f>
        <v>2.990560037712486E-6</v>
      </c>
      <c r="AB34" s="5">
        <f>TTEST(T32:T35,V32:V35,2,2)</f>
        <v>3.4628792886000938E-2</v>
      </c>
      <c r="AC34" s="5">
        <f>TTEST(T32:T35,W32:W35,2,2)</f>
        <v>3.2838062636978145E-2</v>
      </c>
    </row>
    <row r="35" spans="20:29">
      <c r="T35" s="12">
        <v>1</v>
      </c>
      <c r="U35" s="6">
        <v>2.5017520811645566</v>
      </c>
      <c r="V35" s="6">
        <v>1.5192428528413324</v>
      </c>
      <c r="W35" s="6">
        <v>1.7479365965632998</v>
      </c>
    </row>
    <row r="37" spans="20:29">
      <c r="T37" s="2" t="s">
        <v>22</v>
      </c>
    </row>
    <row r="38" spans="20:29">
      <c r="T38" s="3" t="s">
        <v>1</v>
      </c>
      <c r="U38" s="3" t="s">
        <v>14</v>
      </c>
      <c r="V38" s="3" t="s">
        <v>15</v>
      </c>
      <c r="W38" s="3" t="s">
        <v>16</v>
      </c>
      <c r="Y38" s="4"/>
      <c r="Z38" s="3" t="s">
        <v>1</v>
      </c>
      <c r="AA38" s="3" t="s">
        <v>14</v>
      </c>
      <c r="AB38" s="3" t="s">
        <v>15</v>
      </c>
      <c r="AC38" s="3" t="s">
        <v>16</v>
      </c>
    </row>
    <row r="39" spans="20:29">
      <c r="T39" s="6">
        <v>1</v>
      </c>
      <c r="U39" s="6">
        <v>2.5726736784828099</v>
      </c>
      <c r="V39" s="6">
        <v>0.97234797645056303</v>
      </c>
      <c r="W39" s="6">
        <v>1.04960977175793</v>
      </c>
      <c r="Y39" s="3" t="s">
        <v>2</v>
      </c>
      <c r="Z39" s="5">
        <f>AVERAGE(T39:T42)</f>
        <v>1</v>
      </c>
      <c r="AA39" s="5">
        <f t="shared" ref="AA39" si="20">AVERAGE(U39:U42)</f>
        <v>2.0493078087490848</v>
      </c>
      <c r="AB39" s="5">
        <f t="shared" ref="AB39" si="21">AVERAGE(V39:V42)</f>
        <v>0.90691770108817105</v>
      </c>
      <c r="AC39" s="5">
        <f t="shared" ref="AC39" si="22">AVERAGE(W39:W42)</f>
        <v>1.1980635697858657</v>
      </c>
    </row>
    <row r="40" spans="20:29">
      <c r="T40" s="6">
        <v>1</v>
      </c>
      <c r="U40" s="6">
        <v>1.9990688736304378</v>
      </c>
      <c r="V40" s="6">
        <v>0.88172954958257599</v>
      </c>
      <c r="W40" s="6">
        <v>1.044510862050027</v>
      </c>
      <c r="Y40" s="3" t="s">
        <v>3</v>
      </c>
      <c r="Z40" s="5">
        <f>STDEV(T39:T42)/SQRT(4)</f>
        <v>0</v>
      </c>
      <c r="AA40" s="5">
        <f t="shared" ref="AA40" si="23">STDEV(U39:U42)/SQRT(4)</f>
        <v>0.18033530569296835</v>
      </c>
      <c r="AB40" s="5">
        <f t="shared" ref="AB40" si="24">STDEV(V39:V42)/SQRT(4)</f>
        <v>3.1115325001249052E-2</v>
      </c>
      <c r="AC40" s="5">
        <f>STDEV(W39:W42)/SQRT(4)</f>
        <v>9.0965726541587313E-2</v>
      </c>
    </row>
    <row r="41" spans="20:29">
      <c r="T41" s="6">
        <v>1</v>
      </c>
      <c r="U41" s="6">
        <v>1.7820072513109395</v>
      </c>
      <c r="V41" s="6">
        <v>0.83251642534902881</v>
      </c>
      <c r="W41" s="6">
        <v>1.2855206508746506</v>
      </c>
      <c r="Y41" s="3" t="s">
        <v>4</v>
      </c>
      <c r="Z41" s="5"/>
      <c r="AA41" s="5">
        <f>TTEST(T39:T42,U39:U42,2,2)</f>
        <v>1.1323678861461755E-3</v>
      </c>
      <c r="AB41" s="5">
        <f>TTEST(T39:T42,V39:V42,2,2)</f>
        <v>2.4272322817301212E-2</v>
      </c>
      <c r="AC41" s="5">
        <f>TTEST(T39:T42,W39:W42,2,2)</f>
        <v>7.2325826196234677E-2</v>
      </c>
    </row>
    <row r="42" spans="20:29">
      <c r="T42" s="12">
        <v>1</v>
      </c>
      <c r="U42" s="6">
        <v>1.8434814315721513</v>
      </c>
      <c r="V42" s="6">
        <v>0.94107685297051624</v>
      </c>
      <c r="W42" s="6">
        <v>1.412612994460855</v>
      </c>
    </row>
    <row r="44" spans="20:29">
      <c r="T44" s="2" t="s">
        <v>23</v>
      </c>
    </row>
    <row r="45" spans="20:29">
      <c r="T45" s="3" t="s">
        <v>1</v>
      </c>
      <c r="U45" s="3" t="s">
        <v>14</v>
      </c>
      <c r="V45" s="3" t="s">
        <v>15</v>
      </c>
      <c r="W45" s="3" t="s">
        <v>16</v>
      </c>
      <c r="Y45" s="4"/>
      <c r="Z45" s="3" t="s">
        <v>1</v>
      </c>
      <c r="AA45" s="3" t="s">
        <v>14</v>
      </c>
      <c r="AB45" s="3" t="s">
        <v>15</v>
      </c>
      <c r="AC45" s="3" t="s">
        <v>16</v>
      </c>
    </row>
    <row r="46" spans="20:29">
      <c r="T46" s="6">
        <v>1</v>
      </c>
      <c r="U46" s="6">
        <v>1.9550035904485299</v>
      </c>
      <c r="V46" s="6">
        <v>0.78301603991989199</v>
      </c>
      <c r="W46" s="6">
        <v>0.77613361338471998</v>
      </c>
      <c r="Y46" s="3" t="s">
        <v>2</v>
      </c>
      <c r="Z46" s="5">
        <f>AVERAGE(T46:T49)</f>
        <v>1</v>
      </c>
      <c r="AA46" s="5">
        <f t="shared" ref="AA46" si="25">AVERAGE(U46:U49)</f>
        <v>2.7705385599137431</v>
      </c>
      <c r="AB46" s="5">
        <f t="shared" ref="AB46" si="26">AVERAGE(V46:V49)</f>
        <v>1.1063687977559695</v>
      </c>
      <c r="AC46" s="5">
        <f t="shared" ref="AC46" si="27">AVERAGE(W46:W49)</f>
        <v>1.4298969275601838</v>
      </c>
    </row>
    <row r="47" spans="20:29">
      <c r="T47" s="6">
        <v>1</v>
      </c>
      <c r="U47" s="6">
        <v>2.9499128681938642</v>
      </c>
      <c r="V47" s="6">
        <v>1.2822628661277407</v>
      </c>
      <c r="W47" s="6">
        <v>1.5087463056827672</v>
      </c>
      <c r="Y47" s="3" t="s">
        <v>3</v>
      </c>
      <c r="Z47" s="5">
        <f>STDEV(T46:T49)/SQRT(4)</f>
        <v>0</v>
      </c>
      <c r="AA47" s="5">
        <f t="shared" ref="AA47" si="28">STDEV(U46:U49)/SQRT(4)</f>
        <v>0.32264939403353532</v>
      </c>
      <c r="AB47" s="5">
        <f t="shared" ref="AB47" si="29">STDEV(V46:V49)/SQRT(4)</f>
        <v>0.1348592128740877</v>
      </c>
      <c r="AC47" s="5">
        <f>STDEV(W46:W49)/SQRT(4)</f>
        <v>0.22704761773084653</v>
      </c>
    </row>
    <row r="48" spans="20:29">
      <c r="T48" s="6">
        <v>1</v>
      </c>
      <c r="U48" s="6">
        <v>3.5067151445741604</v>
      </c>
      <c r="V48" s="6">
        <v>1.3696717768975333</v>
      </c>
      <c r="W48" s="6">
        <v>1.6180545091808718</v>
      </c>
      <c r="Y48" s="3" t="s">
        <v>4</v>
      </c>
      <c r="Z48" s="5"/>
      <c r="AA48" s="5">
        <f>TTEST(T46:T49,U46:U49,2,2)</f>
        <v>1.5326375481454124E-3</v>
      </c>
      <c r="AB48" s="5">
        <f>TTEST(T46:T49,V46:V49,2,2)</f>
        <v>0.46028440445069041</v>
      </c>
      <c r="AC48" s="5">
        <f>TTEST(T46:T49,W46:W49,2,2)</f>
        <v>0.10714257992757463</v>
      </c>
    </row>
    <row r="49" spans="20:29">
      <c r="T49" s="12">
        <v>1</v>
      </c>
      <c r="U49" s="6">
        <v>2.6705226364384158</v>
      </c>
      <c r="V49" s="6">
        <v>0.9905245080787124</v>
      </c>
      <c r="W49" s="6">
        <v>1.8166532819923766</v>
      </c>
    </row>
    <row r="51" spans="20:29">
      <c r="T51" s="2" t="s">
        <v>24</v>
      </c>
    </row>
    <row r="52" spans="20:29">
      <c r="T52" s="3" t="s">
        <v>1</v>
      </c>
      <c r="U52" s="3" t="s">
        <v>14</v>
      </c>
      <c r="V52" s="3" t="s">
        <v>15</v>
      </c>
      <c r="W52" s="3" t="s">
        <v>16</v>
      </c>
      <c r="Y52" s="4"/>
      <c r="Z52" s="3" t="s">
        <v>1</v>
      </c>
      <c r="AA52" s="3" t="s">
        <v>14</v>
      </c>
      <c r="AB52" s="3" t="s">
        <v>15</v>
      </c>
      <c r="AC52" s="3" t="s">
        <v>16</v>
      </c>
    </row>
    <row r="53" spans="20:29">
      <c r="T53" s="6">
        <v>1</v>
      </c>
      <c r="U53" s="6">
        <v>2.9742317010997099</v>
      </c>
      <c r="V53" s="6">
        <v>1.1399376341763101</v>
      </c>
      <c r="W53" s="6">
        <v>0.467547286277955</v>
      </c>
      <c r="Y53" s="3" t="s">
        <v>2</v>
      </c>
      <c r="Z53" s="5">
        <f>AVERAGE(T53:T56)</f>
        <v>1</v>
      </c>
      <c r="AA53" s="5">
        <f t="shared" ref="AA53" si="30">AVERAGE(U53:U56)</f>
        <v>2.3160982196533793</v>
      </c>
      <c r="AB53" s="5">
        <f t="shared" ref="AB53" si="31">AVERAGE(V53:V56)</f>
        <v>0.96086175389533324</v>
      </c>
      <c r="AC53" s="5">
        <f t="shared" ref="AC53" si="32">AVERAGE(W53:W56)</f>
        <v>0.52801165546120821</v>
      </c>
    </row>
    <row r="54" spans="20:29">
      <c r="T54" s="6">
        <v>1</v>
      </c>
      <c r="U54" s="6">
        <v>2.9152866703454805</v>
      </c>
      <c r="V54" s="6">
        <v>1.0676901456441035</v>
      </c>
      <c r="W54" s="6">
        <v>0.54258184116439356</v>
      </c>
      <c r="Y54" s="3" t="s">
        <v>3</v>
      </c>
      <c r="Z54" s="5">
        <f>STDEV(T53:T56)/SQRT(4)</f>
        <v>0</v>
      </c>
      <c r="AA54" s="5">
        <f t="shared" ref="AA54" si="33">STDEV(U53:U56)/SQRT(4)</f>
        <v>0.3657609867533364</v>
      </c>
      <c r="AB54" s="5">
        <f t="shared" ref="AB54" si="34">STDEV(V53:V56)/SQRT(4)</f>
        <v>9.9071182689100784E-2</v>
      </c>
      <c r="AC54" s="5">
        <f>STDEV(W53:W56)/SQRT(4)</f>
        <v>2.452387948247603E-2</v>
      </c>
    </row>
    <row r="55" spans="20:29">
      <c r="T55" s="6">
        <v>1</v>
      </c>
      <c r="U55" s="6">
        <v>1.7941553256424136</v>
      </c>
      <c r="V55" s="6">
        <v>0.94719629219096424</v>
      </c>
      <c r="W55" s="6">
        <v>0.58483853238095507</v>
      </c>
      <c r="Y55" s="3" t="s">
        <v>4</v>
      </c>
      <c r="Z55" s="5"/>
      <c r="AA55" s="5">
        <f>TTEST(T53:T56,U53:U56,2,2)</f>
        <v>1.1390463651787478E-2</v>
      </c>
      <c r="AB55" s="5">
        <f>TTEST(T53:T56,V53:V56,2,2)</f>
        <v>0.70646650209234174</v>
      </c>
      <c r="AC55" s="5">
        <f>TTEST(T53:T56,W53:W56,2,2)</f>
        <v>1.273295238157463E-6</v>
      </c>
    </row>
    <row r="56" spans="20:29">
      <c r="T56" s="12">
        <v>1</v>
      </c>
      <c r="U56" s="6">
        <v>1.5807191815259145</v>
      </c>
      <c r="V56" s="6">
        <v>0.68862294356995513</v>
      </c>
      <c r="W56" s="6">
        <v>0.51707896202152925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 強</dc:creator>
  <cp:lastModifiedBy>森田 強</cp:lastModifiedBy>
  <dcterms:created xsi:type="dcterms:W3CDTF">2021-05-24T04:12:28Z</dcterms:created>
  <dcterms:modified xsi:type="dcterms:W3CDTF">2022-02-18T01:05:07Z</dcterms:modified>
</cp:coreProperties>
</file>