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atsuyoshi/Desktop/Arp5 MyoD/2. elife/full submition/Figure4/"/>
    </mc:Choice>
  </mc:AlternateContent>
  <xr:revisionPtr revIDLastSave="0" documentId="13_ncr:1_{7645C1F6-9FD8-1C4D-9A37-042E39151B3F}" xr6:coauthVersionLast="47" xr6:coauthVersionMax="47" xr10:uidLastSave="{00000000-0000-0000-0000-000000000000}"/>
  <bookViews>
    <workbookView xWindow="18360" yWindow="3500" windowWidth="27900" windowHeight="16940" xr2:uid="{F46A0745-99DF-4240-8803-26D0DDC4F2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9" i="1" l="1"/>
  <c r="AE23" i="1"/>
  <c r="E8" i="1"/>
  <c r="O9" i="1"/>
  <c r="L9" i="1"/>
  <c r="G8" i="1"/>
  <c r="J8" i="1"/>
  <c r="O8" i="1"/>
  <c r="N8" i="1"/>
  <c r="M8" i="1"/>
  <c r="L8" i="1"/>
  <c r="K8" i="1"/>
  <c r="O7" i="1"/>
  <c r="M7" i="1"/>
  <c r="L7" i="1"/>
  <c r="K7" i="1"/>
  <c r="J7" i="1"/>
  <c r="AE22" i="1"/>
  <c r="AD22" i="1"/>
  <c r="AC22" i="1"/>
  <c r="AE21" i="1"/>
  <c r="AD21" i="1"/>
  <c r="AC21" i="1"/>
  <c r="AE17" i="1"/>
  <c r="AE16" i="1"/>
  <c r="AD16" i="1"/>
  <c r="AC16" i="1"/>
  <c r="AE15" i="1"/>
  <c r="AD15" i="1"/>
  <c r="AC15" i="1"/>
  <c r="AE11" i="1"/>
  <c r="AE10" i="1"/>
  <c r="AD10" i="1"/>
  <c r="AC10" i="1"/>
  <c r="AE9" i="1"/>
  <c r="AD9" i="1"/>
  <c r="AC9" i="1"/>
  <c r="AC3" i="1"/>
  <c r="AD3" i="1"/>
  <c r="AE3" i="1"/>
  <c r="AC4" i="1"/>
  <c r="AD4" i="1"/>
  <c r="AE4" i="1"/>
  <c r="AE5" i="1"/>
  <c r="N7" i="1" l="1"/>
  <c r="V7" i="1"/>
  <c r="S7" i="1"/>
  <c r="V6" i="1"/>
  <c r="S6" i="1"/>
  <c r="V5" i="1"/>
  <c r="S5" i="1"/>
  <c r="V4" i="1"/>
  <c r="S4" i="1"/>
  <c r="S9" i="1" s="1"/>
  <c r="D7" i="1"/>
  <c r="E7" i="1"/>
  <c r="F7" i="1"/>
  <c r="G7" i="1"/>
  <c r="C7" i="1"/>
  <c r="D6" i="1"/>
  <c r="E6" i="1"/>
  <c r="F6" i="1"/>
  <c r="G6" i="1"/>
  <c r="C6" i="1"/>
  <c r="V10" i="1" l="1"/>
  <c r="V9" i="1"/>
  <c r="S8" i="1"/>
  <c r="V8" i="1"/>
</calcChain>
</file>

<file path=xl/sharedStrings.xml><?xml version="1.0" encoding="utf-8"?>
<sst xmlns="http://schemas.openxmlformats.org/spreadsheetml/2006/main" count="88" uniqueCount="29">
  <si>
    <t>Myod1</t>
    <phoneticPr fontId="2"/>
  </si>
  <si>
    <t>average</t>
    <phoneticPr fontId="2"/>
  </si>
  <si>
    <t>SEM</t>
    <phoneticPr fontId="2"/>
  </si>
  <si>
    <t>P value</t>
    <phoneticPr fontId="2"/>
  </si>
  <si>
    <t>Myog</t>
    <phoneticPr fontId="2"/>
  </si>
  <si>
    <t>Myh3</t>
    <phoneticPr fontId="2"/>
  </si>
  <si>
    <t>P values</t>
    <phoneticPr fontId="2"/>
  </si>
  <si>
    <t>none</t>
    <phoneticPr fontId="2"/>
  </si>
  <si>
    <t>MyoD</t>
    <phoneticPr fontId="2"/>
  </si>
  <si>
    <t>MyoD+Arp5</t>
    <phoneticPr fontId="2"/>
  </si>
  <si>
    <t>dCR</t>
    <phoneticPr fontId="2"/>
  </si>
  <si>
    <t>dCR+Arp5</t>
    <phoneticPr fontId="2"/>
  </si>
  <si>
    <t>Luc/Gal</t>
    <phoneticPr fontId="2"/>
  </si>
  <si>
    <t>MyoG+</t>
    <phoneticPr fontId="2"/>
  </si>
  <si>
    <t>MyoG+/MHC+</t>
    <phoneticPr fontId="2"/>
  </si>
  <si>
    <t>%</t>
    <phoneticPr fontId="2"/>
  </si>
  <si>
    <t>Average</t>
    <phoneticPr fontId="2"/>
  </si>
  <si>
    <t>mock</t>
    <phoneticPr fontId="2"/>
  </si>
  <si>
    <t>Arp5</t>
    <phoneticPr fontId="2"/>
  </si>
  <si>
    <t>control</t>
    <phoneticPr fontId="2"/>
  </si>
  <si>
    <t>MyoG</t>
    <phoneticPr fontId="2"/>
  </si>
  <si>
    <t>MyoG+Arp5</t>
    <phoneticPr fontId="2"/>
  </si>
  <si>
    <t>Ckm</t>
    <phoneticPr fontId="2"/>
  </si>
  <si>
    <t>Figure 4E- MyoG promoter-controlled luciferase reporter assay</t>
    <phoneticPr fontId="2"/>
  </si>
  <si>
    <t>Figure 4G- percentages of MyoG/MHC double positive cells</t>
    <phoneticPr fontId="2"/>
  </si>
  <si>
    <t>Figure 4H- endogenous myogenic gene expression in 10T1/2 cells transfected with MyoG and Arp5</t>
    <phoneticPr fontId="2"/>
  </si>
  <si>
    <t>Figure 4F- MyoG promoter-controlled luciferase reporter assay</t>
    <phoneticPr fontId="2"/>
  </si>
  <si>
    <t>control siRNA</t>
    <phoneticPr fontId="2"/>
  </si>
  <si>
    <t>Ino80 siRNA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</si>
</sst>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Border="1" applyAlignment="1"/>
    <xf numFmtId="11" fontId="0" fillId="0" borderId="1" xfId="0" applyNumberFormat="1" applyBorder="1" applyAlignment="1"/>
    <xf numFmtId="0" fontId="0" fillId="0" borderId="1" xfId="0" applyNumberForma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D9F3-F0BC-664F-9269-14C86040FFA9}">
  <dimension ref="B1:AE30"/>
  <sheetViews>
    <sheetView tabSelected="1" topLeftCell="Q8" workbookViewId="0">
      <selection activeCell="AC33" sqref="AC33"/>
    </sheetView>
  </sheetViews>
  <sheetFormatPr baseColWidth="10" defaultRowHeight="20"/>
  <cols>
    <col min="1" max="1" width="2.42578125" customWidth="1"/>
    <col min="2" max="2" width="8.42578125" customWidth="1"/>
    <col min="5" max="5" width="13" bestFit="1" customWidth="1"/>
    <col min="6" max="6" width="11.140625" customWidth="1"/>
    <col min="8" max="8" width="9.140625" customWidth="1"/>
    <col min="9" max="9" width="8.42578125" customWidth="1"/>
    <col min="13" max="13" width="11.140625" customWidth="1"/>
    <col min="17" max="22" width="13.85546875" customWidth="1"/>
    <col min="27" max="27" width="3.85546875" customWidth="1"/>
    <col min="29" max="29" width="13" bestFit="1" customWidth="1"/>
    <col min="31" max="31" width="13" bestFit="1" customWidth="1"/>
  </cols>
  <sheetData>
    <row r="1" spans="2:31" ht="60" customHeight="1">
      <c r="B1" s="1" t="s">
        <v>23</v>
      </c>
      <c r="I1" s="1" t="s">
        <v>26</v>
      </c>
      <c r="Q1" s="1" t="s">
        <v>24</v>
      </c>
      <c r="X1" s="1" t="s">
        <v>25</v>
      </c>
    </row>
    <row r="2" spans="2:31">
      <c r="B2" s="8"/>
      <c r="C2" s="3" t="s">
        <v>7</v>
      </c>
      <c r="D2" s="3" t="s">
        <v>8</v>
      </c>
      <c r="E2" s="3" t="s">
        <v>9</v>
      </c>
      <c r="F2" s="7" t="s">
        <v>10</v>
      </c>
      <c r="G2" s="7" t="s">
        <v>11</v>
      </c>
      <c r="J2" s="14"/>
      <c r="K2" s="13" t="s">
        <v>27</v>
      </c>
      <c r="L2" s="15"/>
      <c r="M2" s="14"/>
      <c r="N2" s="13" t="s">
        <v>28</v>
      </c>
      <c r="O2" s="15"/>
      <c r="Q2" s="20" t="s">
        <v>17</v>
      </c>
      <c r="R2" s="21"/>
      <c r="S2" s="22"/>
      <c r="T2" s="20" t="s">
        <v>18</v>
      </c>
      <c r="U2" s="21"/>
      <c r="V2" s="22"/>
      <c r="X2" s="2" t="s">
        <v>0</v>
      </c>
      <c r="AB2" s="4"/>
      <c r="AC2" s="7" t="s">
        <v>19</v>
      </c>
      <c r="AD2" s="7" t="s">
        <v>20</v>
      </c>
      <c r="AE2" s="7" t="s">
        <v>21</v>
      </c>
    </row>
    <row r="3" spans="2:31" ht="20" customHeight="1">
      <c r="B3" s="17" t="s">
        <v>12</v>
      </c>
      <c r="C3" s="5">
        <v>0.9462736759171454</v>
      </c>
      <c r="D3" s="5">
        <v>64.285280954444957</v>
      </c>
      <c r="E3" s="5">
        <v>19.445138555140499</v>
      </c>
      <c r="F3" s="5">
        <v>5.4199449440650476</v>
      </c>
      <c r="G3" s="5">
        <v>4.8895025737271398</v>
      </c>
      <c r="I3" s="8"/>
      <c r="J3" s="7" t="s">
        <v>7</v>
      </c>
      <c r="K3" s="7" t="s">
        <v>8</v>
      </c>
      <c r="L3" s="7" t="s">
        <v>9</v>
      </c>
      <c r="M3" s="7" t="s">
        <v>7</v>
      </c>
      <c r="N3" s="7" t="s">
        <v>8</v>
      </c>
      <c r="O3" s="7" t="s">
        <v>9</v>
      </c>
      <c r="Q3" s="7" t="s">
        <v>13</v>
      </c>
      <c r="R3" s="7" t="s">
        <v>14</v>
      </c>
      <c r="S3" s="7" t="s">
        <v>15</v>
      </c>
      <c r="T3" s="7" t="s">
        <v>13</v>
      </c>
      <c r="U3" s="7" t="s">
        <v>14</v>
      </c>
      <c r="V3" s="7" t="s">
        <v>15</v>
      </c>
      <c r="X3" s="7" t="s">
        <v>19</v>
      </c>
      <c r="Y3" s="7" t="s">
        <v>20</v>
      </c>
      <c r="Z3" s="7" t="s">
        <v>21</v>
      </c>
      <c r="AB3" s="7" t="s">
        <v>1</v>
      </c>
      <c r="AC3" s="12">
        <f>AVERAGE(X4:X6)</f>
        <v>3.30344339056617E-7</v>
      </c>
      <c r="AD3" s="12">
        <f>AVERAGE(Y4:Y6)</f>
        <v>1</v>
      </c>
      <c r="AE3" s="12">
        <f>AVERAGE(Z4:Z6)</f>
        <v>0.10779424823913868</v>
      </c>
    </row>
    <row r="4" spans="2:31">
      <c r="B4" s="18"/>
      <c r="C4" s="5">
        <v>1.3075247044361347</v>
      </c>
      <c r="D4" s="5">
        <v>69.527789325452446</v>
      </c>
      <c r="E4" s="5">
        <v>22.368887903531363</v>
      </c>
      <c r="F4" s="5">
        <v>9.395521900102306</v>
      </c>
      <c r="G4" s="5">
        <v>7.9152207638961052</v>
      </c>
      <c r="I4" s="17" t="s">
        <v>12</v>
      </c>
      <c r="J4" s="5">
        <v>1.7389897735518318</v>
      </c>
      <c r="K4" s="5">
        <v>66.337790716887781</v>
      </c>
      <c r="L4" s="5">
        <v>14.412267264077569</v>
      </c>
      <c r="M4" s="5">
        <v>1.6032621267848353</v>
      </c>
      <c r="N4" s="5">
        <v>78.994581861138016</v>
      </c>
      <c r="O4" s="5">
        <v>31.892855066028261</v>
      </c>
      <c r="Q4" s="10">
        <v>98</v>
      </c>
      <c r="R4" s="10">
        <v>65</v>
      </c>
      <c r="S4" s="10">
        <f>100*R4/Q4</f>
        <v>66.326530612244895</v>
      </c>
      <c r="T4" s="10">
        <v>77</v>
      </c>
      <c r="U4" s="10">
        <v>15</v>
      </c>
      <c r="V4" s="10">
        <f>100*U4/(T4+U4)</f>
        <v>16.304347826086957</v>
      </c>
      <c r="X4" s="5">
        <v>0</v>
      </c>
      <c r="Y4" s="5">
        <v>1</v>
      </c>
      <c r="Z4" s="5">
        <v>0.103024800513155</v>
      </c>
      <c r="AB4" s="7" t="s">
        <v>2</v>
      </c>
      <c r="AC4" s="12">
        <f>STDEV(X4:X6)/SQRT(3)</f>
        <v>3.3034433905661705E-7</v>
      </c>
      <c r="AD4" s="12">
        <f t="shared" ref="AD4:AE4" si="0">STDEV(Y4:Y6)/SQRT(3)</f>
        <v>0</v>
      </c>
      <c r="AE4" s="12">
        <f t="shared" si="0"/>
        <v>4.0782088142780459E-3</v>
      </c>
    </row>
    <row r="5" spans="2:31">
      <c r="B5" s="19"/>
      <c r="C5" s="5">
        <v>0.74620160698525984</v>
      </c>
      <c r="D5" s="5">
        <v>66.226817918517511</v>
      </c>
      <c r="E5" s="5">
        <v>16.651482109293283</v>
      </c>
      <c r="F5" s="5">
        <v>8.4089108253958358</v>
      </c>
      <c r="G5" s="5">
        <v>8.2994050482368209</v>
      </c>
      <c r="I5" s="18"/>
      <c r="J5" s="5">
        <v>0.76062134214970778</v>
      </c>
      <c r="K5" s="5">
        <v>53.990061884282738</v>
      </c>
      <c r="L5" s="5">
        <v>18.027553911646276</v>
      </c>
      <c r="M5" s="5">
        <v>1.3480673110221779</v>
      </c>
      <c r="N5" s="5">
        <v>79.861080973944922</v>
      </c>
      <c r="O5" s="5">
        <v>8.4610759663408981</v>
      </c>
      <c r="Q5" s="5">
        <v>103</v>
      </c>
      <c r="R5" s="5">
        <v>53</v>
      </c>
      <c r="S5" s="10">
        <f t="shared" ref="S5:S7" si="1">100*R5/Q5</f>
        <v>51.456310679611647</v>
      </c>
      <c r="T5" s="5">
        <v>119</v>
      </c>
      <c r="U5" s="5">
        <v>35</v>
      </c>
      <c r="V5" s="5">
        <f t="shared" ref="V5:V7" si="2">100*U5/(T5+U5)</f>
        <v>22.727272727272727</v>
      </c>
      <c r="X5" s="5">
        <v>0</v>
      </c>
      <c r="Y5" s="5">
        <v>1</v>
      </c>
      <c r="Z5" s="5">
        <v>0.115909123731049</v>
      </c>
      <c r="AB5" s="7" t="s">
        <v>3</v>
      </c>
      <c r="AC5" s="12"/>
      <c r="AD5" s="12"/>
      <c r="AE5" s="12">
        <f>TTEST(Y4:Y6,Z4:Z6,2,2)</f>
        <v>2.6188373207765936E-9</v>
      </c>
    </row>
    <row r="6" spans="2:31">
      <c r="B6" s="9" t="s">
        <v>1</v>
      </c>
      <c r="C6" s="5">
        <f>AVERAGE(C3:C5)</f>
        <v>0.99999999577951337</v>
      </c>
      <c r="D6" s="5">
        <f t="shared" ref="D6:G6" si="3">AVERAGE(D3:D5)</f>
        <v>66.679962732804981</v>
      </c>
      <c r="E6" s="5">
        <f t="shared" si="3"/>
        <v>19.488502855988383</v>
      </c>
      <c r="F6" s="5">
        <f t="shared" si="3"/>
        <v>7.7414592231877295</v>
      </c>
      <c r="G6" s="5">
        <f t="shared" si="3"/>
        <v>7.034709461953355</v>
      </c>
      <c r="I6" s="19"/>
      <c r="J6" s="5">
        <v>0.50038969594214777</v>
      </c>
      <c r="K6" s="5">
        <v>80.92780116675371</v>
      </c>
      <c r="L6" s="5">
        <v>25.007658367404652</v>
      </c>
      <c r="M6" s="5">
        <v>1.5330186406329591</v>
      </c>
      <c r="N6" s="5">
        <v>41.423578451439198</v>
      </c>
      <c r="O6" s="5">
        <v>12.306714911523919</v>
      </c>
      <c r="Q6" s="5">
        <v>88</v>
      </c>
      <c r="R6" s="5">
        <v>51</v>
      </c>
      <c r="S6" s="10">
        <f t="shared" si="1"/>
        <v>57.954545454545453</v>
      </c>
      <c r="T6" s="5">
        <v>92</v>
      </c>
      <c r="U6" s="5">
        <v>28</v>
      </c>
      <c r="V6" s="5">
        <f t="shared" si="2"/>
        <v>23.333333333333332</v>
      </c>
      <c r="X6" s="11">
        <v>9.91033017169851E-7</v>
      </c>
      <c r="Y6" s="5">
        <v>1</v>
      </c>
      <c r="Z6" s="5">
        <v>0.104448820473212</v>
      </c>
    </row>
    <row r="7" spans="2:31">
      <c r="B7" s="9" t="s">
        <v>2</v>
      </c>
      <c r="C7" s="5">
        <f>STDEV(C3:C5)/SQRT(3)</f>
        <v>0.16425162913187547</v>
      </c>
      <c r="D7" s="5">
        <f t="shared" ref="D7:G7" si="4">STDEV(D3:D5)/SQRT(3)</f>
        <v>1.530248201225062</v>
      </c>
      <c r="E7" s="5">
        <f t="shared" si="4"/>
        <v>1.6506152995108432</v>
      </c>
      <c r="F7" s="5">
        <f t="shared" si="4"/>
        <v>1.1951878184775311</v>
      </c>
      <c r="G7" s="5">
        <f t="shared" si="4"/>
        <v>1.0783218190091335</v>
      </c>
      <c r="I7" s="9" t="s">
        <v>1</v>
      </c>
      <c r="J7" s="5">
        <f>AVERAGE(J4:J6)</f>
        <v>1.0000002705478959</v>
      </c>
      <c r="K7" s="5">
        <f t="shared" ref="K7:O7" si="5">AVERAGE(K4:K6)</f>
        <v>67.085217922641405</v>
      </c>
      <c r="L7" s="5">
        <f t="shared" si="5"/>
        <v>19.149159847709498</v>
      </c>
      <c r="M7" s="5">
        <f t="shared" si="5"/>
        <v>1.4947826928133241</v>
      </c>
      <c r="N7" s="5">
        <f t="shared" ref="N7" si="6">AVERAGE(N4:N6)</f>
        <v>66.759747095507379</v>
      </c>
      <c r="O7" s="5">
        <f t="shared" si="5"/>
        <v>17.553548647964359</v>
      </c>
      <c r="Q7" s="5">
        <v>127</v>
      </c>
      <c r="R7" s="5">
        <v>79</v>
      </c>
      <c r="S7" s="10">
        <f t="shared" si="1"/>
        <v>62.204724409448822</v>
      </c>
      <c r="T7" s="5">
        <v>82</v>
      </c>
      <c r="U7" s="5">
        <v>37</v>
      </c>
      <c r="V7" s="5">
        <f t="shared" si="2"/>
        <v>31.092436974789916</v>
      </c>
    </row>
    <row r="8" spans="2:31">
      <c r="B8" s="9" t="s">
        <v>6</v>
      </c>
      <c r="C8" s="5"/>
      <c r="D8" s="5"/>
      <c r="E8" s="5">
        <f>TTEST(D3:D5,E3:E5,2,2)</f>
        <v>3.0584597755612129E-5</v>
      </c>
      <c r="F8" s="6"/>
      <c r="G8" s="5">
        <f>TTEST(F3:F5,G3:G5,2,2)</f>
        <v>0.68330229284608324</v>
      </c>
      <c r="I8" s="9" t="s">
        <v>2</v>
      </c>
      <c r="J8" s="5">
        <f>STDEV(J4:J6)/SQRT(3)</f>
        <v>0.37705403749970084</v>
      </c>
      <c r="K8" s="5">
        <f t="shared" ref="K8:O8" si="7">STDEV(K4:K6)/SQRT(3)</f>
        <v>7.7852303537643515</v>
      </c>
      <c r="L8" s="5">
        <f t="shared" si="7"/>
        <v>3.1096129483144641</v>
      </c>
      <c r="M8" s="5">
        <f t="shared" si="7"/>
        <v>7.6108670722162236E-2</v>
      </c>
      <c r="N8" s="5">
        <f t="shared" ref="N8" si="8">STDEV(N4:N6)/SQRT(3)</f>
        <v>12.670553609960136</v>
      </c>
      <c r="O8" s="5">
        <f t="shared" si="7"/>
        <v>7.2550905378573924</v>
      </c>
      <c r="R8" s="7" t="s">
        <v>16</v>
      </c>
      <c r="S8" s="6">
        <f>AVERAGE(S4:S7)</f>
        <v>59.485527788962706</v>
      </c>
      <c r="U8" s="7" t="s">
        <v>16</v>
      </c>
      <c r="V8" s="6">
        <f>AVERAGE(V4:V7)</f>
        <v>23.364347715370734</v>
      </c>
      <c r="X8" s="2" t="s">
        <v>4</v>
      </c>
      <c r="AB8" s="4"/>
      <c r="AC8" s="7" t="s">
        <v>19</v>
      </c>
      <c r="AD8" s="7" t="s">
        <v>20</v>
      </c>
      <c r="AE8" s="7" t="s">
        <v>21</v>
      </c>
    </row>
    <row r="9" spans="2:31" ht="20" customHeight="1">
      <c r="I9" s="9" t="s">
        <v>6</v>
      </c>
      <c r="J9" s="5"/>
      <c r="K9" s="5"/>
      <c r="L9" s="5">
        <f>TTEST(K4:K6,L4:L6,2,2)</f>
        <v>4.6282580371331677E-3</v>
      </c>
      <c r="M9" s="6"/>
      <c r="N9" s="5"/>
      <c r="O9" s="5">
        <f>TTEST(N4:N6,O4:O6,2,2)</f>
        <v>2.8040213155195698E-2</v>
      </c>
      <c r="R9" s="7" t="s">
        <v>2</v>
      </c>
      <c r="S9" s="6">
        <f>STDEV(S4:S7)/SQRT(4)</f>
        <v>3.1754997531413784</v>
      </c>
      <c r="U9" s="7" t="s">
        <v>2</v>
      </c>
      <c r="V9" s="6">
        <f>STDEV(V4:V7)/SQRT(4)</f>
        <v>3.0272896083046255</v>
      </c>
      <c r="X9" s="7" t="s">
        <v>19</v>
      </c>
      <c r="Y9" s="7" t="s">
        <v>20</v>
      </c>
      <c r="Z9" s="7" t="s">
        <v>21</v>
      </c>
      <c r="AB9" s="7" t="s">
        <v>1</v>
      </c>
      <c r="AC9" s="12">
        <f>AVERAGE(X10:X12)</f>
        <v>1.9082869108185066E-4</v>
      </c>
      <c r="AD9" s="12">
        <f>AVERAGE(Y10:Y12)</f>
        <v>1</v>
      </c>
      <c r="AE9" s="12">
        <f>AVERAGE(Z10:Z12)</f>
        <v>0.12311589058454635</v>
      </c>
    </row>
    <row r="10" spans="2:31">
      <c r="U10" s="7" t="s">
        <v>3</v>
      </c>
      <c r="V10" s="6">
        <f>TTEST(S4:S7,V4:V7,2,2)</f>
        <v>1.7342589564283697E-4</v>
      </c>
      <c r="X10" s="5">
        <v>0</v>
      </c>
      <c r="Y10" s="5">
        <v>1</v>
      </c>
      <c r="Z10" s="5">
        <v>0.119706470575647</v>
      </c>
      <c r="AB10" s="7" t="s">
        <v>2</v>
      </c>
      <c r="AC10" s="12">
        <f>STDEV(X10:X12)/SQRT(3)</f>
        <v>1.9082869108185066E-4</v>
      </c>
      <c r="AD10" s="12">
        <f t="shared" ref="AD10" si="9">STDEV(Y10:Y12)/SQRT(3)</f>
        <v>0</v>
      </c>
      <c r="AE10" s="12">
        <f t="shared" ref="AE10" si="10">STDEV(Z10:Z12)/SQRT(3)</f>
        <v>3.7058980588442732E-3</v>
      </c>
    </row>
    <row r="11" spans="2:31">
      <c r="X11" s="5">
        <v>0</v>
      </c>
      <c r="Y11" s="5">
        <v>1</v>
      </c>
      <c r="Z11" s="5">
        <v>0.11912122056395601</v>
      </c>
      <c r="AB11" s="7" t="s">
        <v>3</v>
      </c>
      <c r="AC11" s="12"/>
      <c r="AD11" s="12"/>
      <c r="AE11" s="12">
        <f>TTEST(Y10:Y12,Z10:Z12,2,2)</f>
        <v>1.9138355356543579E-9</v>
      </c>
    </row>
    <row r="12" spans="2:31">
      <c r="X12" s="11">
        <v>5.7248607324555196E-4</v>
      </c>
      <c r="Y12" s="5">
        <v>1</v>
      </c>
      <c r="Z12" s="5">
        <v>0.130519980614036</v>
      </c>
    </row>
    <row r="14" spans="2:31">
      <c r="X14" s="2" t="s">
        <v>22</v>
      </c>
      <c r="AB14" s="4"/>
      <c r="AC14" s="7" t="s">
        <v>19</v>
      </c>
      <c r="AD14" s="7" t="s">
        <v>20</v>
      </c>
      <c r="AE14" s="7" t="s">
        <v>21</v>
      </c>
    </row>
    <row r="15" spans="2:31">
      <c r="X15" s="7" t="s">
        <v>19</v>
      </c>
      <c r="Y15" s="7" t="s">
        <v>20</v>
      </c>
      <c r="Z15" s="7" t="s">
        <v>21</v>
      </c>
      <c r="AB15" s="7" t="s">
        <v>1</v>
      </c>
      <c r="AC15" s="12">
        <f>AVERAGE(X16:X18)</f>
        <v>1.2538328609147168E-3</v>
      </c>
      <c r="AD15" s="12">
        <f>AVERAGE(Y16:Y18)</f>
        <v>1</v>
      </c>
      <c r="AE15" s="12">
        <f>AVERAGE(Z16:Z18)</f>
        <v>5.3580113784040539E-2</v>
      </c>
    </row>
    <row r="16" spans="2:31">
      <c r="X16" s="5">
        <v>0</v>
      </c>
      <c r="Y16" s="5">
        <v>1</v>
      </c>
      <c r="Z16" s="5">
        <v>7.1192912875007203E-2</v>
      </c>
      <c r="AB16" s="7" t="s">
        <v>2</v>
      </c>
      <c r="AC16" s="12">
        <f>STDEV(X16:X18)/SQRT(3)</f>
        <v>1.2538328609147168E-3</v>
      </c>
      <c r="AD16" s="12">
        <f t="shared" ref="AD16" si="11">STDEV(Y16:Y18)/SQRT(3)</f>
        <v>0</v>
      </c>
      <c r="AE16" s="12">
        <f t="shared" ref="AE16" si="12">STDEV(Z16:Z18)/SQRT(3)</f>
        <v>9.2254536991042309E-3</v>
      </c>
    </row>
    <row r="17" spans="24:31">
      <c r="X17" s="5">
        <v>3.7614985827441501E-3</v>
      </c>
      <c r="Y17" s="5">
        <v>1</v>
      </c>
      <c r="Z17" s="5">
        <v>4.9534908311358802E-2</v>
      </c>
      <c r="AB17" s="7" t="s">
        <v>3</v>
      </c>
      <c r="AC17" s="12"/>
      <c r="AD17" s="12"/>
      <c r="AE17" s="12">
        <f>TTEST(Y16:Y18,Z16:Z18,2,2)</f>
        <v>5.4136690107146257E-8</v>
      </c>
    </row>
    <row r="18" spans="24:31">
      <c r="X18" s="5">
        <v>0</v>
      </c>
      <c r="Y18" s="5">
        <v>1</v>
      </c>
      <c r="Z18" s="5">
        <v>4.00125201657556E-2</v>
      </c>
    </row>
    <row r="20" spans="24:31">
      <c r="X20" s="2" t="s">
        <v>5</v>
      </c>
      <c r="AB20" s="4"/>
      <c r="AC20" s="7" t="s">
        <v>19</v>
      </c>
      <c r="AD20" s="7" t="s">
        <v>20</v>
      </c>
      <c r="AE20" s="7" t="s">
        <v>21</v>
      </c>
    </row>
    <row r="21" spans="24:31">
      <c r="X21" s="7" t="s">
        <v>19</v>
      </c>
      <c r="Y21" s="7" t="s">
        <v>20</v>
      </c>
      <c r="Z21" s="7" t="s">
        <v>21</v>
      </c>
      <c r="AB21" s="7" t="s">
        <v>1</v>
      </c>
      <c r="AC21" s="12">
        <f>AVERAGE(X22:X24)</f>
        <v>2.3143938000692202E-3</v>
      </c>
      <c r="AD21" s="12">
        <f>AVERAGE(Y22:Y24)</f>
        <v>1</v>
      </c>
      <c r="AE21" s="12">
        <f>AVERAGE(Z22:Z24)</f>
        <v>0.12710869402034849</v>
      </c>
    </row>
    <row r="22" spans="24:31">
      <c r="X22" s="5">
        <v>0</v>
      </c>
      <c r="Y22" s="5">
        <v>1</v>
      </c>
      <c r="Z22" s="5">
        <v>8.9303516873143002E-2</v>
      </c>
      <c r="AB22" s="7" t="s">
        <v>2</v>
      </c>
      <c r="AC22" s="12">
        <f>STDEV(X22:X24)/SQRT(3)</f>
        <v>2.3143938000692202E-3</v>
      </c>
      <c r="AD22" s="12">
        <f t="shared" ref="AD22" si="13">STDEV(Y22:Y24)/SQRT(3)</f>
        <v>0</v>
      </c>
      <c r="AE22" s="12">
        <f t="shared" ref="AE22" si="14">STDEV(Z22:Z24)/SQRT(3)</f>
        <v>5.809411539437051E-2</v>
      </c>
    </row>
    <row r="23" spans="24:31">
      <c r="X23" s="5">
        <v>0</v>
      </c>
      <c r="Y23" s="5">
        <v>1</v>
      </c>
      <c r="Z23" s="5">
        <v>5.0864789405738499E-2</v>
      </c>
      <c r="AB23" s="7" t="s">
        <v>3</v>
      </c>
      <c r="AC23" s="12"/>
      <c r="AD23" s="12"/>
      <c r="AE23" s="12">
        <f>TTEST(Y22:Y24,Z22:Z24,2,2)</f>
        <v>1.1432004370760874E-4</v>
      </c>
    </row>
    <row r="24" spans="24:31">
      <c r="X24" s="5">
        <v>6.9431814002076601E-3</v>
      </c>
      <c r="Y24" s="5">
        <v>1</v>
      </c>
      <c r="Z24" s="5">
        <v>0.24115777578216399</v>
      </c>
    </row>
    <row r="26" spans="24:31">
      <c r="X26" s="2" t="s">
        <v>18</v>
      </c>
      <c r="AB26" s="4"/>
      <c r="AC26" s="7" t="s">
        <v>19</v>
      </c>
      <c r="AD26" s="7" t="s">
        <v>20</v>
      </c>
      <c r="AE26" s="7" t="s">
        <v>21</v>
      </c>
    </row>
    <row r="27" spans="24:31">
      <c r="X27" s="7" t="s">
        <v>19</v>
      </c>
      <c r="Y27" s="7" t="s">
        <v>20</v>
      </c>
      <c r="Z27" s="7" t="s">
        <v>21</v>
      </c>
      <c r="AB27" s="7" t="s">
        <v>1</v>
      </c>
      <c r="AC27" s="16">
        <v>1.0000000000976197</v>
      </c>
      <c r="AD27" s="16">
        <v>1.1383064554853519</v>
      </c>
      <c r="AE27" s="16">
        <v>34.017971527304439</v>
      </c>
    </row>
    <row r="28" spans="24:31">
      <c r="X28" s="16">
        <v>1</v>
      </c>
      <c r="Y28" s="16">
        <v>1.45987713857111</v>
      </c>
      <c r="Z28" s="16">
        <v>58.634486041167101</v>
      </c>
      <c r="AB28" s="7" t="s">
        <v>2</v>
      </c>
      <c r="AC28" s="16">
        <v>0.35721245466473089</v>
      </c>
      <c r="AD28" s="16">
        <v>0.32377347178087701</v>
      </c>
      <c r="AE28" s="16">
        <v>11.312630557120686</v>
      </c>
    </row>
    <row r="29" spans="24:31">
      <c r="X29" s="16">
        <v>2.6588894156059499</v>
      </c>
      <c r="Y29" s="16">
        <v>2.7466619541022799</v>
      </c>
      <c r="Z29" s="16">
        <v>79.779488079461203</v>
      </c>
      <c r="AB29" s="7" t="s">
        <v>3</v>
      </c>
      <c r="AC29" s="12"/>
      <c r="AD29" s="12"/>
      <c r="AE29" s="12">
        <f>TTEST(X28:X30,Z28:Z30,2,2)</f>
        <v>4.33634530256614E-2</v>
      </c>
    </row>
    <row r="30" spans="24:31">
      <c r="X30" s="16">
        <v>0.993799397848244</v>
      </c>
      <c r="Y30" s="16">
        <v>1.0896466185289899</v>
      </c>
      <c r="Z30" s="16">
        <v>19.861061445413601</v>
      </c>
    </row>
  </sheetData>
  <mergeCells count="4">
    <mergeCell ref="B3:B5"/>
    <mergeCell ref="Q2:S2"/>
    <mergeCell ref="T2:V2"/>
    <mergeCell ref="I4:I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強</dc:creator>
  <cp:lastModifiedBy>森田 強</cp:lastModifiedBy>
  <dcterms:created xsi:type="dcterms:W3CDTF">2021-05-24T04:12:28Z</dcterms:created>
  <dcterms:modified xsi:type="dcterms:W3CDTF">2022-02-18T01:05:46Z</dcterms:modified>
</cp:coreProperties>
</file>