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330"/>
  <workbookPr/>
  <mc:AlternateContent xmlns:mc="http://schemas.openxmlformats.org/markup-compatibility/2006">
    <mc:Choice Requires="x15">
      <x15ac:absPath xmlns:x15ac="http://schemas.microsoft.com/office/spreadsheetml/2010/11/ac" url="D:\复旦\A-新的Cas蛋白的筛选\NEM2 蛋白的鉴定\n32结果\结果整理\王老师写的\elife\"/>
    </mc:Choice>
  </mc:AlternateContent>
  <xr:revisionPtr revIDLastSave="0" documentId="13_ncr:1_{0845E2AE-C29C-4E52-BB62-E7803708347F}" xr6:coauthVersionLast="47" xr6:coauthVersionMax="47" xr10:uidLastSave="{00000000-0000-0000-0000-000000000000}"/>
  <bookViews>
    <workbookView xWindow="-108" yWindow="-108" windowWidth="23256" windowHeight="12576" activeTab="5" xr2:uid="{00000000-000D-0000-FFFF-FFFF00000000}"/>
  </bookViews>
  <sheets>
    <sheet name="Fig 3C-D" sheetId="10" r:id="rId1"/>
    <sheet name="Fig 4D" sheetId="18" r:id="rId2"/>
    <sheet name="Fig 5B-C" sheetId="25" r:id="rId3"/>
    <sheet name="Fig 6A" sheetId="17" r:id="rId4"/>
    <sheet name="Fig 7A" sheetId="24" r:id="rId5"/>
    <sheet name="Fig 3-figure supplement 1" sheetId="28" r:id="rId6"/>
    <sheet name="Fig 3-figure supplement 2A-2E" sheetId="23" r:id="rId7"/>
    <sheet name="Fig 3-figure supplement 3B" sheetId="3" r:id="rId8"/>
    <sheet name="Fig 3-figure supplement 4B-4C" sheetId="21" r:id="rId9"/>
    <sheet name="Figure 4-figure supplement 1D" sheetId="27" r:id="rId10"/>
  </sheets>
  <calcPr calcId="18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4" i="28" l="1"/>
  <c r="F14" i="28"/>
  <c r="G13" i="28"/>
  <c r="F13" i="28"/>
  <c r="G12" i="28"/>
  <c r="F12" i="28"/>
  <c r="G11" i="28"/>
  <c r="F11" i="28"/>
  <c r="G10" i="28"/>
  <c r="F10" i="28"/>
  <c r="G9" i="28"/>
  <c r="F9" i="28"/>
  <c r="G8" i="28"/>
  <c r="F8" i="28"/>
  <c r="G7" i="28"/>
  <c r="F7" i="28"/>
  <c r="G6" i="28"/>
  <c r="F6" i="28"/>
  <c r="G17" i="27"/>
  <c r="F17" i="27"/>
  <c r="G16" i="27"/>
  <c r="F16" i="27"/>
  <c r="G15" i="27"/>
  <c r="F15" i="27"/>
  <c r="G14" i="27"/>
  <c r="F14" i="27"/>
  <c r="G13" i="27"/>
  <c r="F13" i="27"/>
  <c r="G12" i="27"/>
  <c r="F12" i="27"/>
  <c r="G11" i="27"/>
  <c r="F11" i="27"/>
  <c r="G10" i="27"/>
  <c r="F10" i="27"/>
  <c r="G9" i="27"/>
  <c r="F9" i="27"/>
  <c r="G8" i="27"/>
  <c r="F8" i="27"/>
  <c r="G7" i="27"/>
  <c r="F7" i="27"/>
  <c r="G6" i="27"/>
  <c r="F6" i="27"/>
  <c r="AA16" i="25"/>
  <c r="Z16" i="25"/>
  <c r="V16" i="25"/>
  <c r="U16" i="25"/>
  <c r="Q16" i="25"/>
  <c r="P16" i="25"/>
  <c r="L16" i="25"/>
  <c r="K16" i="25"/>
  <c r="G16" i="25"/>
  <c r="F16" i="25"/>
  <c r="AA15" i="25"/>
  <c r="Z15" i="25"/>
  <c r="V15" i="25"/>
  <c r="U15" i="25"/>
  <c r="Q15" i="25"/>
  <c r="P15" i="25"/>
  <c r="L15" i="25"/>
  <c r="K15" i="25"/>
  <c r="G15" i="25"/>
  <c r="F15" i="25"/>
  <c r="AA14" i="25"/>
  <c r="Z14" i="25"/>
  <c r="V14" i="25"/>
  <c r="U14" i="25"/>
  <c r="Q14" i="25"/>
  <c r="P14" i="25"/>
  <c r="L14" i="25"/>
  <c r="K14" i="25"/>
  <c r="G14" i="25"/>
  <c r="F14" i="25"/>
  <c r="AA13" i="25"/>
  <c r="Z13" i="25"/>
  <c r="V13" i="25"/>
  <c r="U13" i="25"/>
  <c r="Q13" i="25"/>
  <c r="P13" i="25"/>
  <c r="L13" i="25"/>
  <c r="K13" i="25"/>
  <c r="G13" i="25"/>
  <c r="F13" i="25"/>
  <c r="AA12" i="25"/>
  <c r="Z12" i="25"/>
  <c r="V12" i="25"/>
  <c r="U12" i="25"/>
  <c r="Q12" i="25"/>
  <c r="P12" i="25"/>
  <c r="L12" i="25"/>
  <c r="K12" i="25"/>
  <c r="G12" i="25"/>
  <c r="F12" i="25"/>
  <c r="AA11" i="25"/>
  <c r="Z11" i="25"/>
  <c r="V11" i="25"/>
  <c r="U11" i="25"/>
  <c r="Q11" i="25"/>
  <c r="P11" i="25"/>
  <c r="L11" i="25"/>
  <c r="K11" i="25"/>
  <c r="G11" i="25"/>
  <c r="F11" i="25"/>
  <c r="AA10" i="25"/>
  <c r="Z10" i="25"/>
  <c r="V10" i="25"/>
  <c r="U10" i="25"/>
  <c r="Q10" i="25"/>
  <c r="P10" i="25"/>
  <c r="L10" i="25"/>
  <c r="K10" i="25"/>
  <c r="G10" i="25"/>
  <c r="F10" i="25"/>
  <c r="AA9" i="25"/>
  <c r="Z9" i="25"/>
  <c r="V9" i="25"/>
  <c r="U9" i="25"/>
  <c r="Q9" i="25"/>
  <c r="P9" i="25"/>
  <c r="L9" i="25"/>
  <c r="K9" i="25"/>
  <c r="G9" i="25"/>
  <c r="F9" i="25"/>
  <c r="AA8" i="25"/>
  <c r="Z8" i="25"/>
  <c r="V8" i="25"/>
  <c r="U8" i="25"/>
  <c r="Q8" i="25"/>
  <c r="P8" i="25"/>
  <c r="L8" i="25"/>
  <c r="K8" i="25"/>
  <c r="G8" i="25"/>
  <c r="F8" i="25"/>
  <c r="AA7" i="25"/>
  <c r="Z7" i="25"/>
  <c r="V7" i="25"/>
  <c r="U7" i="25"/>
  <c r="Q7" i="25"/>
  <c r="P7" i="25"/>
  <c r="L7" i="25"/>
  <c r="K7" i="25"/>
  <c r="G7" i="25"/>
  <c r="F7" i="25"/>
  <c r="AA6" i="25"/>
  <c r="Z6" i="25"/>
  <c r="V6" i="25"/>
  <c r="U6" i="25"/>
  <c r="Q6" i="25"/>
  <c r="P6" i="25"/>
  <c r="L6" i="25"/>
  <c r="K6" i="25"/>
  <c r="G6" i="25"/>
  <c r="F6" i="25"/>
  <c r="L17" i="18"/>
  <c r="K17" i="18"/>
  <c r="L16" i="18"/>
  <c r="K16" i="18"/>
  <c r="L15" i="18"/>
  <c r="K15" i="18"/>
  <c r="L14" i="18"/>
  <c r="K14" i="18"/>
  <c r="L13" i="18"/>
  <c r="K13" i="18"/>
  <c r="L12" i="18"/>
  <c r="K12" i="18"/>
  <c r="L11" i="18"/>
  <c r="K11" i="18"/>
  <c r="L10" i="18"/>
  <c r="K10" i="18"/>
  <c r="L9" i="18"/>
  <c r="K9" i="18"/>
  <c r="L8" i="18"/>
  <c r="K8" i="18"/>
  <c r="L7" i="18"/>
  <c r="K7" i="18"/>
  <c r="L6" i="18"/>
  <c r="K6" i="18"/>
  <c r="G16" i="24"/>
  <c r="F16" i="24"/>
  <c r="G12" i="24"/>
  <c r="G13" i="24"/>
  <c r="G14" i="24"/>
  <c r="G15" i="24"/>
  <c r="F12" i="24"/>
  <c r="F13" i="24"/>
  <c r="F14" i="24"/>
  <c r="F15" i="24"/>
  <c r="G10" i="24"/>
  <c r="G11" i="24"/>
  <c r="F11" i="24"/>
  <c r="F10" i="24"/>
  <c r="G17" i="24"/>
  <c r="F17" i="24"/>
  <c r="G9" i="24"/>
  <c r="F9" i="24"/>
  <c r="G8" i="24"/>
  <c r="F8" i="24"/>
  <c r="G7" i="24"/>
  <c r="F7" i="24"/>
  <c r="G6" i="24"/>
  <c r="F6" i="24"/>
  <c r="G5" i="24"/>
  <c r="F5" i="24"/>
  <c r="G14" i="18"/>
  <c r="F14" i="18"/>
  <c r="G12" i="21"/>
  <c r="G13" i="21"/>
  <c r="F12" i="21"/>
  <c r="F13" i="21"/>
  <c r="G10" i="21"/>
  <c r="F10" i="21"/>
  <c r="G7" i="18"/>
  <c r="G8" i="18"/>
  <c r="G9" i="18"/>
  <c r="G10" i="18"/>
  <c r="G11" i="18"/>
  <c r="G12" i="18"/>
  <c r="G13" i="18"/>
  <c r="G15" i="18"/>
  <c r="G16" i="18"/>
  <c r="G17" i="18"/>
  <c r="G6" i="18"/>
  <c r="F7" i="18"/>
  <c r="F8" i="18"/>
  <c r="F9" i="18"/>
  <c r="F10" i="18"/>
  <c r="F11" i="18"/>
  <c r="F12" i="18"/>
  <c r="F13" i="18"/>
  <c r="F15" i="18"/>
  <c r="F16" i="18"/>
  <c r="F17" i="18"/>
  <c r="F6" i="18"/>
  <c r="G5" i="3"/>
  <c r="G6" i="3"/>
  <c r="G7" i="3"/>
  <c r="F5" i="3"/>
  <c r="F6" i="3"/>
  <c r="F7" i="3"/>
  <c r="F4" i="3"/>
  <c r="G4" i="3"/>
  <c r="G5" i="21"/>
  <c r="N6" i="17"/>
  <c r="N7" i="17"/>
  <c r="N8" i="17"/>
  <c r="N9" i="17"/>
  <c r="N10" i="17"/>
  <c r="N11" i="17"/>
  <c r="N12" i="17"/>
  <c r="N13" i="17"/>
  <c r="N14" i="17"/>
  <c r="N15" i="17"/>
  <c r="N16" i="17"/>
  <c r="N17" i="17"/>
  <c r="M6" i="17"/>
  <c r="M7" i="17"/>
  <c r="M8" i="17"/>
  <c r="M9" i="17"/>
  <c r="M10" i="17"/>
  <c r="M11" i="17"/>
  <c r="M12" i="17"/>
  <c r="M13" i="17"/>
  <c r="M14" i="17"/>
  <c r="M15" i="17"/>
  <c r="M16" i="17"/>
  <c r="M17" i="17"/>
  <c r="M5" i="17"/>
  <c r="G6" i="17"/>
  <c r="G7" i="17"/>
  <c r="G8" i="17"/>
  <c r="G9" i="17"/>
  <c r="G10" i="17"/>
  <c r="G11" i="17"/>
  <c r="G12" i="17"/>
  <c r="G13" i="17"/>
  <c r="G14" i="17"/>
  <c r="G15" i="17"/>
  <c r="G16" i="17"/>
  <c r="G17" i="17"/>
  <c r="G5" i="17"/>
  <c r="F6" i="17"/>
  <c r="F7" i="17"/>
  <c r="F8" i="17"/>
  <c r="F9" i="17"/>
  <c r="F10" i="17"/>
  <c r="F11" i="17"/>
  <c r="F12" i="17"/>
  <c r="F13" i="17"/>
  <c r="F14" i="17"/>
  <c r="F15" i="17"/>
  <c r="F16" i="17"/>
  <c r="F17" i="17"/>
  <c r="F5" i="17"/>
  <c r="G6" i="21"/>
  <c r="G7" i="21"/>
  <c r="G8" i="21"/>
  <c r="G9" i="21"/>
  <c r="G11" i="21"/>
  <c r="G14" i="21"/>
  <c r="G15" i="21"/>
  <c r="G16" i="21"/>
  <c r="F6" i="21"/>
  <c r="F7" i="21"/>
  <c r="F8" i="21"/>
  <c r="F9" i="21"/>
  <c r="F11" i="21"/>
  <c r="F14" i="21"/>
  <c r="F15" i="21"/>
  <c r="F16" i="21"/>
  <c r="F5" i="21"/>
  <c r="G40" i="23"/>
  <c r="G41" i="23"/>
  <c r="G42" i="23"/>
  <c r="G43" i="23"/>
  <c r="G44" i="23"/>
  <c r="G45" i="23"/>
  <c r="G46" i="23"/>
  <c r="G39" i="23"/>
  <c r="F40" i="23"/>
  <c r="F41" i="23"/>
  <c r="F42" i="23"/>
  <c r="F43" i="23"/>
  <c r="F44" i="23"/>
  <c r="F45" i="23"/>
  <c r="F46" i="23"/>
  <c r="F39" i="23"/>
  <c r="N23" i="23"/>
  <c r="N24" i="23"/>
  <c r="N25" i="23"/>
  <c r="N26" i="23"/>
  <c r="N27" i="23"/>
  <c r="N28" i="23"/>
  <c r="N29" i="23"/>
  <c r="N30" i="23"/>
  <c r="N31" i="23"/>
  <c r="N32" i="23"/>
  <c r="N33" i="23"/>
  <c r="N34" i="23"/>
  <c r="N35" i="23"/>
  <c r="N22" i="23"/>
  <c r="M23" i="23"/>
  <c r="M24" i="23"/>
  <c r="M25" i="23"/>
  <c r="M26" i="23"/>
  <c r="M27" i="23"/>
  <c r="M28" i="23"/>
  <c r="M29" i="23"/>
  <c r="M30" i="23"/>
  <c r="M31" i="23"/>
  <c r="M32" i="23"/>
  <c r="M33" i="23"/>
  <c r="M34" i="23"/>
  <c r="M35" i="23"/>
  <c r="M22" i="23"/>
  <c r="G23" i="23"/>
  <c r="G24" i="23"/>
  <c r="G25" i="23"/>
  <c r="G26" i="23"/>
  <c r="G27" i="23"/>
  <c r="G28" i="23"/>
  <c r="G29" i="23"/>
  <c r="G30" i="23"/>
  <c r="G31" i="23"/>
  <c r="G32" i="23"/>
  <c r="G33" i="23"/>
  <c r="G34" i="23"/>
  <c r="G35" i="23"/>
  <c r="G22" i="23"/>
  <c r="F23" i="23"/>
  <c r="F24" i="23"/>
  <c r="F25" i="23"/>
  <c r="F26" i="23"/>
  <c r="F27" i="23"/>
  <c r="F28" i="23"/>
  <c r="F29" i="23"/>
  <c r="F30" i="23"/>
  <c r="F31" i="23"/>
  <c r="F32" i="23"/>
  <c r="F33" i="23"/>
  <c r="F34" i="23"/>
  <c r="F35" i="23"/>
  <c r="F22" i="23"/>
  <c r="G6" i="23"/>
  <c r="G7" i="23"/>
  <c r="G8" i="23"/>
  <c r="G9" i="23"/>
  <c r="G10" i="23"/>
  <c r="G11" i="23"/>
  <c r="G12" i="23"/>
  <c r="G13" i="23"/>
  <c r="G14" i="23"/>
  <c r="G15" i="23"/>
  <c r="G16" i="23"/>
  <c r="G17" i="23"/>
  <c r="G18" i="23"/>
  <c r="G5" i="23"/>
  <c r="F6" i="23"/>
  <c r="F7" i="23"/>
  <c r="F8" i="23"/>
  <c r="F9" i="23"/>
  <c r="F10" i="23"/>
  <c r="F11" i="23"/>
  <c r="F12" i="23"/>
  <c r="F13" i="23"/>
  <c r="F14" i="23"/>
  <c r="F15" i="23"/>
  <c r="F16" i="23"/>
  <c r="F17" i="23"/>
  <c r="F18" i="23"/>
  <c r="F5" i="23"/>
  <c r="N6" i="23"/>
  <c r="N7" i="23"/>
  <c r="N8" i="23"/>
  <c r="N9" i="23"/>
  <c r="N10" i="23"/>
  <c r="N11" i="23"/>
  <c r="N12" i="23"/>
  <c r="N13" i="23"/>
  <c r="N14" i="23"/>
  <c r="N15" i="23"/>
  <c r="N16" i="23"/>
  <c r="N17" i="23"/>
  <c r="N5" i="23"/>
  <c r="M6" i="23"/>
  <c r="M7" i="23"/>
  <c r="M8" i="23"/>
  <c r="M9" i="23"/>
  <c r="M10" i="23"/>
  <c r="M11" i="23"/>
  <c r="M12" i="23"/>
  <c r="M13" i="23"/>
  <c r="M14" i="23"/>
  <c r="M15" i="23"/>
  <c r="M16" i="23"/>
  <c r="M17" i="23"/>
  <c r="M5" i="23"/>
  <c r="G7" i="10"/>
  <c r="G8" i="10"/>
  <c r="G9" i="10"/>
  <c r="G10" i="10"/>
  <c r="G11" i="10"/>
  <c r="G12" i="10"/>
  <c r="G13" i="10"/>
  <c r="G14" i="10"/>
  <c r="G15" i="10"/>
  <c r="G16" i="10"/>
  <c r="G17" i="10"/>
  <c r="G18" i="10"/>
  <c r="G19" i="10"/>
  <c r="G20" i="10"/>
  <c r="G21" i="10"/>
  <c r="G22" i="10"/>
  <c r="G23" i="10"/>
  <c r="G24" i="10"/>
  <c r="G6" i="10"/>
  <c r="F20" i="10"/>
  <c r="F21" i="10"/>
  <c r="F22" i="10"/>
  <c r="F23" i="10"/>
  <c r="F24" i="10"/>
  <c r="L7" i="10"/>
  <c r="L8" i="10"/>
  <c r="L9" i="10"/>
  <c r="L10" i="10"/>
  <c r="L11" i="10"/>
  <c r="L12" i="10"/>
  <c r="L13" i="10"/>
  <c r="L14" i="10"/>
  <c r="L15" i="10"/>
  <c r="L16" i="10"/>
  <c r="L17" i="10"/>
  <c r="L18" i="10"/>
  <c r="L19" i="10"/>
  <c r="L20" i="10"/>
  <c r="L21" i="10"/>
  <c r="L22" i="10"/>
  <c r="L23" i="10"/>
  <c r="L24" i="10"/>
  <c r="L6" i="10"/>
  <c r="K7" i="10"/>
  <c r="K8" i="10"/>
  <c r="K9" i="10"/>
  <c r="K10" i="10"/>
  <c r="K11" i="10"/>
  <c r="K12" i="10"/>
  <c r="K13" i="10"/>
  <c r="K14" i="10"/>
  <c r="K15" i="10"/>
  <c r="K16" i="10"/>
  <c r="K17" i="10"/>
  <c r="K18" i="10"/>
  <c r="K19" i="10"/>
  <c r="K20" i="10"/>
  <c r="K21" i="10"/>
  <c r="K22" i="10"/>
  <c r="K23" i="10"/>
  <c r="K24" i="10"/>
  <c r="K6" i="10"/>
  <c r="G23" i="21"/>
  <c r="G24" i="21"/>
  <c r="G25" i="21"/>
  <c r="G26" i="21"/>
  <c r="G27" i="21"/>
  <c r="G28" i="21"/>
  <c r="G29" i="21"/>
  <c r="G30" i="21"/>
  <c r="G22" i="21"/>
  <c r="F23" i="21"/>
  <c r="F24" i="21"/>
  <c r="F25" i="21"/>
  <c r="F26" i="21"/>
  <c r="F27" i="21"/>
  <c r="F28" i="21"/>
  <c r="F29" i="21"/>
  <c r="F30" i="21"/>
  <c r="F22" i="21"/>
  <c r="N5" i="17"/>
  <c r="F7" i="10"/>
  <c r="F8" i="10"/>
  <c r="F9" i="10"/>
  <c r="F10" i="10"/>
  <c r="F11" i="10"/>
  <c r="F12" i="10"/>
  <c r="F13" i="10"/>
  <c r="F14" i="10"/>
  <c r="F15" i="10"/>
  <c r="F16" i="10"/>
  <c r="F17" i="10"/>
  <c r="F18" i="10"/>
  <c r="F19" i="10"/>
  <c r="F6" i="10"/>
</calcChain>
</file>

<file path=xl/sharedStrings.xml><?xml version="1.0" encoding="utf-8"?>
<sst xmlns="http://schemas.openxmlformats.org/spreadsheetml/2006/main" count="336" uniqueCount="120">
  <si>
    <t>G1</t>
  </si>
  <si>
    <t>Repeat 1</t>
    <phoneticPr fontId="1" type="noConversion"/>
  </si>
  <si>
    <t>Repeat 2</t>
  </si>
  <si>
    <t>Average</t>
    <phoneticPr fontId="1" type="noConversion"/>
  </si>
  <si>
    <t>A375</t>
    <phoneticPr fontId="1" type="noConversion"/>
  </si>
  <si>
    <t>HeLa</t>
    <phoneticPr fontId="1" type="noConversion"/>
  </si>
  <si>
    <t>Stdev</t>
    <phoneticPr fontId="1" type="noConversion"/>
  </si>
  <si>
    <t>G5</t>
  </si>
  <si>
    <t>A2</t>
  </si>
  <si>
    <t>HCT116</t>
    <phoneticPr fontId="1" type="noConversion"/>
  </si>
  <si>
    <t>N2a</t>
    <phoneticPr fontId="1" type="noConversion"/>
  </si>
  <si>
    <t>Nsp2Cas9</t>
  </si>
  <si>
    <t>Nsp2Cas9</t>
    <phoneticPr fontId="1" type="noConversion"/>
  </si>
  <si>
    <t>A2</t>
    <phoneticPr fontId="5" type="noConversion"/>
  </si>
  <si>
    <t>A3</t>
  </si>
  <si>
    <t>A4</t>
  </si>
  <si>
    <t>A7</t>
    <phoneticPr fontId="5" type="noConversion"/>
  </si>
  <si>
    <t>A10</t>
    <phoneticPr fontId="5" type="noConversion"/>
  </si>
  <si>
    <t>A30</t>
  </si>
  <si>
    <t>A33</t>
  </si>
  <si>
    <t>A41</t>
    <phoneticPr fontId="5" type="noConversion"/>
  </si>
  <si>
    <t>A46</t>
  </si>
  <si>
    <t>A59</t>
    <phoneticPr fontId="5" type="noConversion"/>
  </si>
  <si>
    <t>V17</t>
  </si>
  <si>
    <t>V18</t>
  </si>
  <si>
    <t>V21</t>
  </si>
  <si>
    <t>V36</t>
  </si>
  <si>
    <t>V54</t>
  </si>
  <si>
    <t>V60</t>
  </si>
  <si>
    <t>E1</t>
    <phoneticPr fontId="5" type="noConversion"/>
  </si>
  <si>
    <t>G1</t>
    <phoneticPr fontId="5" type="noConversion"/>
  </si>
  <si>
    <t>G5</t>
    <phoneticPr fontId="5" type="noConversion"/>
  </si>
  <si>
    <t xml:space="preserve">Fig 3C. Comparison of Nme2Cas9 and Nsp2Cas9 efficiency for genome editing at 19 endogenous loci. </t>
    <phoneticPr fontId="1" type="noConversion"/>
  </si>
  <si>
    <t>Fig 3D. Quantification of editing efficiency for Nme2Cas9 and Nsp2Cas9</t>
    <phoneticPr fontId="1" type="noConversion"/>
  </si>
  <si>
    <t>Nsp2Cas9</t>
    <phoneticPr fontId="1" type="noConversion"/>
  </si>
  <si>
    <t>Nme2Cas9</t>
    <phoneticPr fontId="1" type="noConversion"/>
  </si>
  <si>
    <t>Repeat 3</t>
  </si>
  <si>
    <t>SHSY5Y</t>
    <phoneticPr fontId="1" type="noConversion"/>
  </si>
  <si>
    <t>A7</t>
  </si>
  <si>
    <t>A15</t>
  </si>
  <si>
    <t>A19</t>
  </si>
  <si>
    <t>A27</t>
  </si>
  <si>
    <t>A41</t>
  </si>
  <si>
    <t>A59</t>
  </si>
  <si>
    <t>mR4</t>
  </si>
  <si>
    <t>mR6</t>
  </si>
  <si>
    <t>Rosa26-1</t>
  </si>
  <si>
    <t>Rosa26-3</t>
  </si>
  <si>
    <t>Rosa26-5</t>
  </si>
  <si>
    <t>Th1</t>
  </si>
  <si>
    <t>Th2</t>
  </si>
  <si>
    <t>Th4</t>
  </si>
  <si>
    <t>NarCas9</t>
    <phoneticPr fontId="1" type="noConversion"/>
  </si>
  <si>
    <t>Nsp2-SmuCas9</t>
    <phoneticPr fontId="1" type="noConversion"/>
  </si>
  <si>
    <t>S597R</t>
  </si>
  <si>
    <t>W600R</t>
  </si>
  <si>
    <t>S597R &amp; W600R</t>
    <phoneticPr fontId="1" type="noConversion"/>
  </si>
  <si>
    <t>Repeat 1</t>
    <phoneticPr fontId="1" type="noConversion"/>
  </si>
  <si>
    <t>ON</t>
    <phoneticPr fontId="1" type="noConversion"/>
  </si>
  <si>
    <t>M1</t>
    <phoneticPr fontId="1" type="noConversion"/>
  </si>
  <si>
    <t>M2</t>
    <phoneticPr fontId="1" type="noConversion"/>
  </si>
  <si>
    <t>M3</t>
    <phoneticPr fontId="1" type="noConversion"/>
  </si>
  <si>
    <t>M4</t>
    <phoneticPr fontId="1" type="noConversion"/>
  </si>
  <si>
    <t>M5</t>
    <phoneticPr fontId="1" type="noConversion"/>
  </si>
  <si>
    <t>M6</t>
    <phoneticPr fontId="1" type="noConversion"/>
  </si>
  <si>
    <t>M7</t>
    <phoneticPr fontId="1" type="noConversion"/>
  </si>
  <si>
    <t>M8</t>
    <phoneticPr fontId="1" type="noConversion"/>
  </si>
  <si>
    <t>M9</t>
    <phoneticPr fontId="1" type="noConversion"/>
  </si>
  <si>
    <t>M10</t>
    <phoneticPr fontId="1" type="noConversion"/>
  </si>
  <si>
    <t>M12</t>
    <phoneticPr fontId="1" type="noConversion"/>
  </si>
  <si>
    <t>NC</t>
    <phoneticPr fontId="1" type="noConversion"/>
  </si>
  <si>
    <t>TS1</t>
    <phoneticPr fontId="1" type="noConversion"/>
  </si>
  <si>
    <t>TS2</t>
    <phoneticPr fontId="1" type="noConversion"/>
  </si>
  <si>
    <t>TS3</t>
    <phoneticPr fontId="1" type="noConversion"/>
  </si>
  <si>
    <t>TS4</t>
    <phoneticPr fontId="1" type="noConversion"/>
  </si>
  <si>
    <t>TS5</t>
    <phoneticPr fontId="1" type="noConversion"/>
  </si>
  <si>
    <t>TS9</t>
    <phoneticPr fontId="1" type="noConversion"/>
  </si>
  <si>
    <t>TS13</t>
    <phoneticPr fontId="1" type="noConversion"/>
  </si>
  <si>
    <t>TS14</t>
    <phoneticPr fontId="1" type="noConversion"/>
  </si>
  <si>
    <t>TS16</t>
    <phoneticPr fontId="1" type="noConversion"/>
  </si>
  <si>
    <t>TS17</t>
    <phoneticPr fontId="1" type="noConversion"/>
  </si>
  <si>
    <t>TS6</t>
    <phoneticPr fontId="1" type="noConversion"/>
  </si>
  <si>
    <t>TS10</t>
    <phoneticPr fontId="1" type="noConversion"/>
  </si>
  <si>
    <t>TS6</t>
  </si>
  <si>
    <t>TS10</t>
  </si>
  <si>
    <t>TS12</t>
    <phoneticPr fontId="1" type="noConversion"/>
  </si>
  <si>
    <t>Fig 4D.Genome editing with Nsp2-SmuCas9 and NarCas9 for a panel of 12 loci with the N4C PAM.</t>
    <phoneticPr fontId="1" type="noConversion"/>
  </si>
  <si>
    <t>Fig 4E.Quantification of editing efficiency for Nsp2-SmuCas9 and NarCas9.</t>
    <phoneticPr fontId="1" type="noConversion"/>
  </si>
  <si>
    <t>SpCas9-WT</t>
    <phoneticPr fontId="1" type="noConversion"/>
  </si>
  <si>
    <t>SpCas9-NG</t>
    <phoneticPr fontId="1" type="noConversion"/>
  </si>
  <si>
    <t>SpCas9-RY</t>
    <phoneticPr fontId="1" type="noConversion"/>
  </si>
  <si>
    <t>A2</t>
    <phoneticPr fontId="1" type="noConversion"/>
  </si>
  <si>
    <t>E1</t>
    <phoneticPr fontId="1" type="noConversion"/>
  </si>
  <si>
    <t>A10</t>
  </si>
  <si>
    <t>V1</t>
    <phoneticPr fontId="1" type="noConversion"/>
  </si>
  <si>
    <t>V2</t>
    <phoneticPr fontId="1" type="noConversion"/>
  </si>
  <si>
    <t>E4</t>
    <phoneticPr fontId="1" type="noConversion"/>
  </si>
  <si>
    <t>G2</t>
    <phoneticPr fontId="1" type="noConversion"/>
  </si>
  <si>
    <t>G4</t>
    <phoneticPr fontId="1" type="noConversion"/>
  </si>
  <si>
    <t>G5</t>
    <phoneticPr fontId="1" type="noConversion"/>
  </si>
  <si>
    <t>Nme2-SmuCas9</t>
    <phoneticPr fontId="1" type="noConversion"/>
  </si>
  <si>
    <t xml:space="preserve"> Fig 6A. Schematic of the GFP-reporter assay for specificity analysis is shown on the top. A panel of gRNAs with dinucleotide mutations is shown below. Each gRNA activity for Nsp2Cas9 and Nme2Cas9 is analyzed based on GFP expression.</t>
    <phoneticPr fontId="1" type="noConversion"/>
  </si>
  <si>
    <t xml:space="preserve"> Fig 7A. Schematic of the GFP-reporter assay for specificity analysis is shown on the top. A panel of gRNAs with dinucleotide mutations is shown below. Each gRNA activity for Nsp2-SmuCas9  is analyzed based on GFP expression.</t>
    <phoneticPr fontId="1" type="noConversion"/>
  </si>
  <si>
    <r>
      <t xml:space="preserve">Fig 3-figure supplement 2. Nsp2Cas9 enables genome editing in diverse cell types, including (A) HeLa, (B) HCT116 , (C) A375, (D) </t>
    </r>
    <r>
      <rPr>
        <sz val="12"/>
        <color rgb="FF000000"/>
        <rFont val="Times New Roman"/>
        <family val="1"/>
      </rPr>
      <t xml:space="preserve">SH-SY5Y </t>
    </r>
    <r>
      <rPr>
        <sz val="12"/>
        <color theme="1"/>
        <rFont val="Times New Roman"/>
        <family val="1"/>
      </rPr>
      <t>and (E) N2a cells.</t>
    </r>
    <phoneticPr fontId="1" type="noConversion"/>
  </si>
  <si>
    <t xml:space="preserve">Fig 3-figure supplement 3B. Schematic of the GFP-reporter assay for cleavage analysis is shown on the top. </t>
    <phoneticPr fontId="1" type="noConversion"/>
  </si>
  <si>
    <t>G18</t>
    <phoneticPr fontId="1" type="noConversion"/>
  </si>
  <si>
    <t>G19</t>
  </si>
  <si>
    <t>G20</t>
  </si>
  <si>
    <t>G21</t>
  </si>
  <si>
    <t>G22</t>
  </si>
  <si>
    <t>G23</t>
  </si>
  <si>
    <t>G24</t>
  </si>
  <si>
    <t>G25</t>
  </si>
  <si>
    <t>G26</t>
  </si>
  <si>
    <t>Fig 3-figure supplement 1. The effect of spacer length on the efficiency of Nsp2Cas9 editing.</t>
    <phoneticPr fontId="1" type="noConversion"/>
  </si>
  <si>
    <t>Figure 3-figure supplement 4C. Genome editing with NarCas9 for 9 endogenous loci in HeLa cells.</t>
    <phoneticPr fontId="1" type="noConversion"/>
  </si>
  <si>
    <t>Figure 3-figure supplement 4B. Genome editing with NarCas9 for 10 endogenous loci in HEK293T cells.</t>
    <phoneticPr fontId="1" type="noConversion"/>
  </si>
  <si>
    <t>Figure 4-figure supplement 1D.Genome editing with Nme2-SmuCas9 for a panel of 12 loci with the N4C PAM.</t>
    <phoneticPr fontId="1" type="noConversion"/>
  </si>
  <si>
    <r>
      <t>Figure 5B. Nsp2Cas9</t>
    </r>
    <r>
      <rPr>
        <b/>
        <sz val="12"/>
        <color rgb="FF000000"/>
        <rFont val="宋体"/>
        <family val="3"/>
        <charset val="134"/>
      </rPr>
      <t>、</t>
    </r>
    <r>
      <rPr>
        <b/>
        <sz val="12"/>
        <color rgb="FF000000"/>
        <rFont val="Times New Roman"/>
        <family val="1"/>
      </rPr>
      <t>Nsp2-SmuCas9, and SpyCas9 variants efficiencies vary based on the locus and target site.</t>
    </r>
    <phoneticPr fontId="1" type="noConversion"/>
  </si>
  <si>
    <r>
      <t>Figure 5C. Quantification of the indel efficiencies for Nsp2Cas9</t>
    </r>
    <r>
      <rPr>
        <b/>
        <sz val="12"/>
        <color rgb="FF000000"/>
        <rFont val="宋体"/>
        <family val="3"/>
        <charset val="134"/>
      </rPr>
      <t>、</t>
    </r>
    <r>
      <rPr>
        <b/>
        <sz val="12"/>
        <color rgb="FF000000"/>
        <rFont val="Times New Roman"/>
        <family val="1"/>
      </rPr>
      <t>Nsp2-SmuCas9 and SpyCas9 variants.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</si>
</sst>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0"/>
      <name val="Arial"/>
      <family val="2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9"/>
      <name val="等线"/>
      <family val="3"/>
      <charset val="134"/>
      <scheme val="minor"/>
    </font>
    <font>
      <sz val="12"/>
      <name val="Times New Roman"/>
      <family val="1"/>
    </font>
    <font>
      <sz val="12"/>
      <color rgb="FFFF0000"/>
      <name val="Times New Roman"/>
      <family val="1"/>
    </font>
    <font>
      <sz val="10"/>
      <color theme="1"/>
      <name val="Arial"/>
      <family val="2"/>
    </font>
    <font>
      <b/>
      <sz val="11"/>
      <color theme="1"/>
      <name val="等线"/>
      <family val="2"/>
      <charset val="134"/>
      <scheme val="minor"/>
    </font>
    <font>
      <b/>
      <sz val="12"/>
      <name val="Times New Roman"/>
      <family val="1"/>
    </font>
    <font>
      <b/>
      <sz val="12"/>
      <color rgb="FF000000"/>
      <name val="Times New Roman"/>
      <family val="1"/>
    </font>
    <font>
      <b/>
      <sz val="12"/>
      <color rgb="FF000000"/>
      <name val="宋体"/>
      <family val="3"/>
      <charset val="134"/>
    </font>
    <font>
      <b/>
      <sz val="10"/>
      <color theme="1"/>
      <name val="Arial"/>
      <family val="2"/>
    </font>
    <font>
      <b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</borders>
  <cellStyleXfs count="1">
    <xf numFmtId="0" fontId="0" fillId="0" borderId="0">
      <alignment vertical="center"/>
    </xf>
  </cellStyleXfs>
  <cellXfs count="79">
    <xf numFmtId="0" fontId="0" fillId="0" borderId="0" xfId="0">
      <alignment vertical="center"/>
    </xf>
    <xf numFmtId="0" fontId="2" fillId="0" borderId="0" xfId="0" applyFont="1" applyAlignment="1"/>
    <xf numFmtId="0" fontId="2" fillId="0" borderId="0" xfId="0" applyFont="1" applyAlignment="1">
      <alignment horizontal="center"/>
    </xf>
    <xf numFmtId="0" fontId="0" fillId="0" borderId="0" xfId="0">
      <alignment vertical="center"/>
    </xf>
    <xf numFmtId="0" fontId="0" fillId="0" borderId="0" xfId="0" applyBorder="1">
      <alignment vertical="center"/>
    </xf>
    <xf numFmtId="0" fontId="2" fillId="0" borderId="8" xfId="0" applyFont="1" applyBorder="1" applyAlignment="1"/>
    <xf numFmtId="0" fontId="2" fillId="0" borderId="0" xfId="0" applyFont="1" applyBorder="1" applyAlignment="1"/>
    <xf numFmtId="0" fontId="2" fillId="0" borderId="1" xfId="0" applyFont="1" applyBorder="1" applyAlignment="1"/>
    <xf numFmtId="0" fontId="2" fillId="0" borderId="9" xfId="0" applyFont="1" applyBorder="1" applyAlignment="1"/>
    <xf numFmtId="0" fontId="2" fillId="0" borderId="10" xfId="0" applyFont="1" applyBorder="1" applyAlignment="1"/>
    <xf numFmtId="0" fontId="2" fillId="0" borderId="13" xfId="0" applyFont="1" applyBorder="1" applyAlignment="1"/>
    <xf numFmtId="0" fontId="2" fillId="0" borderId="15" xfId="0" applyFont="1" applyBorder="1" applyAlignment="1"/>
    <xf numFmtId="0" fontId="2" fillId="0" borderId="7" xfId="0" applyFont="1" applyBorder="1" applyAlignment="1"/>
    <xf numFmtId="0" fontId="2" fillId="0" borderId="2" xfId="0" applyFont="1" applyBorder="1" applyAlignment="1"/>
    <xf numFmtId="0" fontId="2" fillId="0" borderId="14" xfId="0" applyFont="1" applyBorder="1" applyAlignment="1"/>
    <xf numFmtId="0" fontId="2" fillId="0" borderId="0" xfId="0" applyFont="1" applyBorder="1" applyAlignment="1">
      <alignment horizontal="center"/>
    </xf>
    <xf numFmtId="0" fontId="2" fillId="0" borderId="12" xfId="0" applyFont="1" applyBorder="1" applyAlignment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4" fillId="0" borderId="0" xfId="0" applyFont="1">
      <alignment vertical="center"/>
    </xf>
    <xf numFmtId="0" fontId="2" fillId="0" borderId="0" xfId="0" applyFont="1" applyBorder="1" applyAlignment="1">
      <alignment horizontal="left"/>
    </xf>
    <xf numFmtId="0" fontId="0" fillId="0" borderId="7" xfId="0" applyBorder="1">
      <alignment vertical="center"/>
    </xf>
    <xf numFmtId="0" fontId="2" fillId="0" borderId="8" xfId="0" applyFont="1" applyBorder="1" applyAlignment="1">
      <alignment horizontal="center"/>
    </xf>
    <xf numFmtId="0" fontId="2" fillId="0" borderId="7" xfId="0" applyFont="1" applyBorder="1" applyAlignment="1">
      <alignment horizontal="left"/>
    </xf>
    <xf numFmtId="0" fontId="2" fillId="0" borderId="0" xfId="0" applyFont="1" applyBorder="1" applyAlignment="1">
      <alignment horizontal="right"/>
    </xf>
    <xf numFmtId="0" fontId="2" fillId="0" borderId="15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7" fillId="0" borderId="0" xfId="0" applyFont="1">
      <alignment vertical="center"/>
    </xf>
    <xf numFmtId="0" fontId="0" fillId="0" borderId="7" xfId="0" applyBorder="1" applyAlignment="1">
      <alignment horizontal="center" vertical="center"/>
    </xf>
    <xf numFmtId="0" fontId="3" fillId="0" borderId="0" xfId="0" applyFont="1" applyFill="1">
      <alignment vertical="center"/>
    </xf>
    <xf numFmtId="0" fontId="0" fillId="0" borderId="0" xfId="0" applyBorder="1" applyAlignment="1">
      <alignment horizontal="center" vertical="center"/>
    </xf>
    <xf numFmtId="0" fontId="6" fillId="0" borderId="0" xfId="0" applyFont="1">
      <alignment vertical="center"/>
    </xf>
    <xf numFmtId="0" fontId="8" fillId="0" borderId="0" xfId="0" applyFont="1" applyBorder="1">
      <alignment vertical="center"/>
    </xf>
    <xf numFmtId="0" fontId="8" fillId="0" borderId="4" xfId="0" applyFont="1" applyBorder="1">
      <alignment vertical="center"/>
    </xf>
    <xf numFmtId="0" fontId="8" fillId="0" borderId="11" xfId="0" applyFont="1" applyBorder="1">
      <alignment vertical="center"/>
    </xf>
    <xf numFmtId="0" fontId="8" fillId="0" borderId="12" xfId="0" applyFont="1" applyBorder="1">
      <alignment vertical="center"/>
    </xf>
    <xf numFmtId="0" fontId="8" fillId="0" borderId="6" xfId="0" applyFont="1" applyBorder="1">
      <alignment vertical="center"/>
    </xf>
    <xf numFmtId="0" fontId="8" fillId="0" borderId="9" xfId="0" applyFont="1" applyBorder="1">
      <alignment vertical="center"/>
    </xf>
    <xf numFmtId="0" fontId="8" fillId="0" borderId="10" xfId="0" applyFont="1" applyBorder="1">
      <alignment vertical="center"/>
    </xf>
    <xf numFmtId="0" fontId="8" fillId="0" borderId="7" xfId="0" applyFont="1" applyBorder="1">
      <alignment vertical="center"/>
    </xf>
    <xf numFmtId="0" fontId="8" fillId="0" borderId="8" xfId="0" applyFont="1" applyBorder="1">
      <alignment vertical="center"/>
    </xf>
    <xf numFmtId="0" fontId="8" fillId="0" borderId="1" xfId="0" applyFont="1" applyBorder="1">
      <alignment vertical="center"/>
    </xf>
    <xf numFmtId="0" fontId="8" fillId="0" borderId="5" xfId="0" applyFont="1" applyBorder="1" applyAlignment="1">
      <alignment horizontal="center" vertical="center"/>
    </xf>
    <xf numFmtId="0" fontId="8" fillId="0" borderId="13" xfId="0" applyFont="1" applyBorder="1">
      <alignment vertical="center"/>
    </xf>
    <xf numFmtId="0" fontId="8" fillId="0" borderId="15" xfId="0" applyFont="1" applyBorder="1" applyAlignment="1"/>
    <xf numFmtId="0" fontId="8" fillId="0" borderId="2" xfId="0" applyFont="1" applyBorder="1" applyAlignment="1"/>
    <xf numFmtId="0" fontId="8" fillId="0" borderId="5" xfId="0" applyFont="1" applyBorder="1">
      <alignment vertical="center"/>
    </xf>
    <xf numFmtId="0" fontId="8" fillId="0" borderId="0" xfId="0" applyFont="1">
      <alignment vertical="center"/>
    </xf>
    <xf numFmtId="0" fontId="8" fillId="0" borderId="3" xfId="0" applyFont="1" applyBorder="1">
      <alignment vertical="center"/>
    </xf>
    <xf numFmtId="0" fontId="8" fillId="0" borderId="15" xfId="0" applyFont="1" applyBorder="1">
      <alignment vertical="center"/>
    </xf>
    <xf numFmtId="0" fontId="8" fillId="0" borderId="2" xfId="0" applyFont="1" applyBorder="1">
      <alignment vertical="center"/>
    </xf>
    <xf numFmtId="0" fontId="8" fillId="0" borderId="14" xfId="0" applyFont="1" applyBorder="1">
      <alignment vertical="center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0" xfId="0" applyFill="1">
      <alignment vertical="center"/>
    </xf>
    <xf numFmtId="0" fontId="10" fillId="0" borderId="0" xfId="0" applyFont="1" applyFill="1">
      <alignment vertical="center"/>
    </xf>
    <xf numFmtId="0" fontId="9" fillId="0" borderId="0" xfId="0" applyFont="1" applyFill="1">
      <alignment vertical="center"/>
    </xf>
    <xf numFmtId="0" fontId="11" fillId="0" borderId="0" xfId="0" applyFont="1" applyFill="1">
      <alignment vertical="center"/>
    </xf>
    <xf numFmtId="0" fontId="13" fillId="0" borderId="15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4" fillId="0" borderId="0" xfId="0" applyFont="1" applyFill="1">
      <alignment vertical="center"/>
    </xf>
    <xf numFmtId="0" fontId="13" fillId="0" borderId="11" xfId="0" applyFont="1" applyFill="1" applyBorder="1" applyAlignment="1">
      <alignment horizontal="center" vertical="center"/>
    </xf>
    <xf numFmtId="0" fontId="13" fillId="0" borderId="12" xfId="0" applyFont="1" applyFill="1" applyBorder="1" applyAlignment="1">
      <alignment horizontal="center" vertical="center"/>
    </xf>
    <xf numFmtId="0" fontId="13" fillId="0" borderId="13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27"/>
  <sheetViews>
    <sheetView workbookViewId="0">
      <selection activeCell="Q13" sqref="Q13"/>
    </sheetView>
  </sheetViews>
  <sheetFormatPr defaultRowHeight="13.8" x14ac:dyDescent="0.25"/>
  <cols>
    <col min="5" max="7" width="8.88671875" style="3"/>
    <col min="10" max="12" width="8.88671875" style="3"/>
  </cols>
  <sheetData>
    <row r="1" spans="1:24" ht="15.6" x14ac:dyDescent="0.25">
      <c r="A1" s="3"/>
      <c r="B1" s="21" t="s">
        <v>32</v>
      </c>
      <c r="P1" s="3"/>
      <c r="Q1" s="3"/>
      <c r="R1" s="3"/>
      <c r="S1" s="3"/>
      <c r="T1" s="3"/>
      <c r="U1" s="3"/>
      <c r="V1" s="3"/>
      <c r="W1" s="3"/>
      <c r="X1" s="3"/>
    </row>
    <row r="2" spans="1:24" s="3" customFormat="1" ht="15.6" x14ac:dyDescent="0.25">
      <c r="B2" s="21" t="s">
        <v>33</v>
      </c>
    </row>
    <row r="3" spans="1:24" s="3" customFormat="1" ht="14.4" thickBot="1" x14ac:dyDescent="0.3"/>
    <row r="4" spans="1:24" ht="14.4" thickBot="1" x14ac:dyDescent="0.3">
      <c r="B4" s="37"/>
      <c r="C4" s="61" t="s">
        <v>35</v>
      </c>
      <c r="D4" s="59"/>
      <c r="E4" s="59"/>
      <c r="F4" s="59"/>
      <c r="G4" s="60"/>
      <c r="H4" s="59" t="s">
        <v>34</v>
      </c>
      <c r="I4" s="59"/>
      <c r="J4" s="59"/>
      <c r="K4" s="59"/>
      <c r="L4" s="60"/>
    </row>
    <row r="5" spans="1:24" ht="14.4" thickBot="1" x14ac:dyDescent="0.3">
      <c r="B5" s="40"/>
      <c r="C5" s="38" t="s">
        <v>1</v>
      </c>
      <c r="D5" s="39" t="s">
        <v>2</v>
      </c>
      <c r="E5" s="39" t="s">
        <v>36</v>
      </c>
      <c r="F5" s="39" t="s">
        <v>3</v>
      </c>
      <c r="G5" s="47" t="s">
        <v>6</v>
      </c>
      <c r="H5" s="38" t="s">
        <v>1</v>
      </c>
      <c r="I5" s="39" t="s">
        <v>2</v>
      </c>
      <c r="J5" s="39" t="s">
        <v>36</v>
      </c>
      <c r="K5" s="39" t="s">
        <v>3</v>
      </c>
      <c r="L5" s="47" t="s">
        <v>6</v>
      </c>
    </row>
    <row r="6" spans="1:24" x14ac:dyDescent="0.25">
      <c r="B6" s="48" t="s">
        <v>13</v>
      </c>
      <c r="C6" s="11">
        <v>12.14</v>
      </c>
      <c r="D6" s="12">
        <v>13.82</v>
      </c>
      <c r="E6" s="12">
        <v>0.86</v>
      </c>
      <c r="F6" s="12">
        <f>AVERAGE(C6,D6)</f>
        <v>12.98</v>
      </c>
      <c r="G6" s="5">
        <f>STDEV(C6:E6)</f>
        <v>7.0477230365558494</v>
      </c>
      <c r="H6" s="11">
        <v>19.46</v>
      </c>
      <c r="I6" s="12">
        <v>14.05</v>
      </c>
      <c r="J6" s="12">
        <v>2.25</v>
      </c>
      <c r="K6" s="12">
        <f>AVERAGE(H6:J6)</f>
        <v>11.920000000000002</v>
      </c>
      <c r="L6" s="5">
        <f>STDEV(H6:J6)</f>
        <v>8.8004943042990451</v>
      </c>
    </row>
    <row r="7" spans="1:24" x14ac:dyDescent="0.25">
      <c r="B7" s="49" t="s">
        <v>14</v>
      </c>
      <c r="C7" s="13">
        <v>6.5</v>
      </c>
      <c r="D7" s="6">
        <v>8.56</v>
      </c>
      <c r="E7" s="6">
        <v>1.1599999999999999</v>
      </c>
      <c r="F7" s="6">
        <f t="shared" ref="F7:F24" si="0">AVERAGE(C7,D7)</f>
        <v>7.53</v>
      </c>
      <c r="G7" s="7">
        <f t="shared" ref="G7:G24" si="1">STDEV(C7:E7)</f>
        <v>3.8192320344976873</v>
      </c>
      <c r="H7" s="13">
        <v>9.11</v>
      </c>
      <c r="I7" s="6">
        <v>7.81</v>
      </c>
      <c r="J7" s="6">
        <v>2.0499999999999998</v>
      </c>
      <c r="K7" s="6">
        <f t="shared" ref="K7:K24" si="2">AVERAGE(H7:J7)</f>
        <v>6.3233333333333333</v>
      </c>
      <c r="L7" s="7">
        <f t="shared" ref="L7:L24" si="3">STDEV(H7:J7)</f>
        <v>3.7574636835681225</v>
      </c>
    </row>
    <row r="8" spans="1:24" x14ac:dyDescent="0.25">
      <c r="B8" s="49" t="s">
        <v>15</v>
      </c>
      <c r="C8" s="13">
        <v>5.3</v>
      </c>
      <c r="D8" s="6">
        <v>10.26</v>
      </c>
      <c r="E8" s="6">
        <v>1.8</v>
      </c>
      <c r="F8" s="6">
        <f t="shared" si="0"/>
        <v>7.7799999999999994</v>
      </c>
      <c r="G8" s="7">
        <f t="shared" si="1"/>
        <v>4.2509449929790124</v>
      </c>
      <c r="H8" s="13">
        <v>12.53</v>
      </c>
      <c r="I8" s="6">
        <v>6.61</v>
      </c>
      <c r="J8" s="6">
        <v>6.32</v>
      </c>
      <c r="K8" s="6">
        <f t="shared" si="2"/>
        <v>8.4866666666666664</v>
      </c>
      <c r="L8" s="7">
        <f t="shared" si="3"/>
        <v>3.5046302705611208</v>
      </c>
    </row>
    <row r="9" spans="1:24" x14ac:dyDescent="0.25">
      <c r="B9" s="49" t="s">
        <v>16</v>
      </c>
      <c r="C9" s="13">
        <v>12.15</v>
      </c>
      <c r="D9" s="6">
        <v>20.83</v>
      </c>
      <c r="E9" s="6">
        <v>1.02</v>
      </c>
      <c r="F9" s="6">
        <f t="shared" si="0"/>
        <v>16.489999999999998</v>
      </c>
      <c r="G9" s="7">
        <f t="shared" si="1"/>
        <v>9.9302181916276773</v>
      </c>
      <c r="H9" s="13">
        <v>17.88</v>
      </c>
      <c r="I9" s="6">
        <v>17.38</v>
      </c>
      <c r="J9" s="6">
        <v>6.49</v>
      </c>
      <c r="K9" s="6">
        <f t="shared" si="2"/>
        <v>13.916666666666666</v>
      </c>
      <c r="L9" s="7">
        <f t="shared" si="3"/>
        <v>6.43653892502277</v>
      </c>
    </row>
    <row r="10" spans="1:24" x14ac:dyDescent="0.25">
      <c r="B10" s="49" t="s">
        <v>17</v>
      </c>
      <c r="C10" s="13">
        <v>25.4</v>
      </c>
      <c r="D10" s="6">
        <v>28.24</v>
      </c>
      <c r="E10" s="6">
        <v>18.809999999999999</v>
      </c>
      <c r="F10" s="6">
        <f t="shared" si="0"/>
        <v>26.82</v>
      </c>
      <c r="G10" s="7">
        <f t="shared" si="1"/>
        <v>4.8376750614318738</v>
      </c>
      <c r="H10" s="13">
        <v>28.51</v>
      </c>
      <c r="I10" s="6">
        <v>30.05</v>
      </c>
      <c r="J10" s="6">
        <v>31.29</v>
      </c>
      <c r="K10" s="6">
        <f t="shared" si="2"/>
        <v>29.95</v>
      </c>
      <c r="L10" s="7">
        <f t="shared" si="3"/>
        <v>1.3926952286842935</v>
      </c>
    </row>
    <row r="11" spans="1:24" x14ac:dyDescent="0.25">
      <c r="B11" s="49" t="s">
        <v>18</v>
      </c>
      <c r="C11" s="13">
        <v>9.18</v>
      </c>
      <c r="D11" s="6">
        <v>15.05</v>
      </c>
      <c r="E11" s="6">
        <v>11.92</v>
      </c>
      <c r="F11" s="6">
        <f t="shared" si="0"/>
        <v>12.115</v>
      </c>
      <c r="G11" s="7">
        <f t="shared" si="1"/>
        <v>2.9371584907866319</v>
      </c>
      <c r="H11" s="13">
        <v>12.87</v>
      </c>
      <c r="I11" s="6">
        <v>10.07</v>
      </c>
      <c r="J11" s="6">
        <v>16.8</v>
      </c>
      <c r="K11" s="6">
        <f t="shared" si="2"/>
        <v>13.246666666666664</v>
      </c>
      <c r="L11" s="7">
        <f t="shared" si="3"/>
        <v>3.3807740730982538</v>
      </c>
    </row>
    <row r="12" spans="1:24" x14ac:dyDescent="0.25">
      <c r="B12" s="49" t="s">
        <v>19</v>
      </c>
      <c r="C12" s="13">
        <v>12.28</v>
      </c>
      <c r="D12" s="6">
        <v>11.69</v>
      </c>
      <c r="E12" s="6">
        <v>14.43</v>
      </c>
      <c r="F12" s="6">
        <f t="shared" si="0"/>
        <v>11.984999999999999</v>
      </c>
      <c r="G12" s="7">
        <f t="shared" si="1"/>
        <v>1.4421165001483065</v>
      </c>
      <c r="H12" s="13">
        <v>27.73</v>
      </c>
      <c r="I12" s="6">
        <v>12.44</v>
      </c>
      <c r="J12" s="6">
        <v>17.11</v>
      </c>
      <c r="K12" s="6">
        <f t="shared" si="2"/>
        <v>19.093333333333334</v>
      </c>
      <c r="L12" s="7">
        <f t="shared" si="3"/>
        <v>7.8355748565968835</v>
      </c>
    </row>
    <row r="13" spans="1:24" x14ac:dyDescent="0.25">
      <c r="B13" s="13" t="s">
        <v>20</v>
      </c>
      <c r="C13" s="13">
        <v>15.17</v>
      </c>
      <c r="D13" s="6">
        <v>19.559999999999999</v>
      </c>
      <c r="E13" s="6">
        <v>0.95</v>
      </c>
      <c r="F13" s="6">
        <f t="shared" si="0"/>
        <v>17.364999999999998</v>
      </c>
      <c r="G13" s="7">
        <f t="shared" si="1"/>
        <v>9.7280744925875897</v>
      </c>
      <c r="H13" s="13">
        <v>25.26</v>
      </c>
      <c r="I13" s="6">
        <v>10.77</v>
      </c>
      <c r="J13" s="6">
        <v>1.04</v>
      </c>
      <c r="K13" s="6">
        <f t="shared" si="2"/>
        <v>12.356666666666667</v>
      </c>
      <c r="L13" s="7">
        <f t="shared" si="3"/>
        <v>12.187708288818426</v>
      </c>
    </row>
    <row r="14" spans="1:24" x14ac:dyDescent="0.25">
      <c r="B14" s="13" t="s">
        <v>21</v>
      </c>
      <c r="C14" s="13">
        <v>17.54</v>
      </c>
      <c r="D14" s="6">
        <v>13.55</v>
      </c>
      <c r="E14" s="6">
        <v>50.46</v>
      </c>
      <c r="F14" s="6">
        <f t="shared" si="0"/>
        <v>15.545</v>
      </c>
      <c r="G14" s="7">
        <f t="shared" si="1"/>
        <v>20.256663924085167</v>
      </c>
      <c r="H14" s="13">
        <v>14.93</v>
      </c>
      <c r="I14" s="6">
        <v>12</v>
      </c>
      <c r="J14" s="6">
        <v>45.76</v>
      </c>
      <c r="K14" s="6">
        <f t="shared" si="2"/>
        <v>24.23</v>
      </c>
      <c r="L14" s="7">
        <f t="shared" si="3"/>
        <v>18.702991739291335</v>
      </c>
    </row>
    <row r="15" spans="1:24" x14ac:dyDescent="0.25">
      <c r="B15" s="49" t="s">
        <v>22</v>
      </c>
      <c r="C15" s="13">
        <v>16.670000000000002</v>
      </c>
      <c r="D15" s="6">
        <v>8.94</v>
      </c>
      <c r="E15" s="6">
        <v>23.91</v>
      </c>
      <c r="F15" s="6">
        <f t="shared" si="0"/>
        <v>12.805</v>
      </c>
      <c r="G15" s="7">
        <f t="shared" si="1"/>
        <v>7.4863364427023571</v>
      </c>
      <c r="H15" s="13">
        <v>23.38</v>
      </c>
      <c r="I15" s="6">
        <v>16.690000000000001</v>
      </c>
      <c r="J15" s="6">
        <v>14.89</v>
      </c>
      <c r="K15" s="6">
        <f t="shared" si="2"/>
        <v>18.32</v>
      </c>
      <c r="L15" s="7">
        <f t="shared" si="3"/>
        <v>4.4735556328271961</v>
      </c>
    </row>
    <row r="16" spans="1:24" x14ac:dyDescent="0.25">
      <c r="B16" s="13" t="s">
        <v>23</v>
      </c>
      <c r="C16" s="13">
        <v>9.6</v>
      </c>
      <c r="D16" s="6">
        <v>10.52</v>
      </c>
      <c r="E16" s="6">
        <v>12.55</v>
      </c>
      <c r="F16" s="6">
        <f t="shared" si="0"/>
        <v>10.059999999999999</v>
      </c>
      <c r="G16" s="7">
        <f t="shared" si="1"/>
        <v>1.5094038558318226</v>
      </c>
      <c r="H16" s="13">
        <v>21.6</v>
      </c>
      <c r="I16" s="6">
        <v>11.32</v>
      </c>
      <c r="J16" s="6">
        <v>11.59</v>
      </c>
      <c r="K16" s="6">
        <f t="shared" si="2"/>
        <v>14.836666666666668</v>
      </c>
      <c r="L16" s="7">
        <f t="shared" si="3"/>
        <v>5.8587740469601064</v>
      </c>
    </row>
    <row r="17" spans="2:14" x14ac:dyDescent="0.25">
      <c r="B17" s="13" t="s">
        <v>24</v>
      </c>
      <c r="C17" s="13">
        <v>15.43</v>
      </c>
      <c r="D17" s="6">
        <v>12.66</v>
      </c>
      <c r="E17" s="6">
        <v>11.15</v>
      </c>
      <c r="F17" s="6">
        <f t="shared" si="0"/>
        <v>14.045</v>
      </c>
      <c r="G17" s="7">
        <f t="shared" si="1"/>
        <v>2.1706911341782269</v>
      </c>
      <c r="H17" s="13">
        <v>16.72</v>
      </c>
      <c r="I17" s="6">
        <v>9.0399999999999991</v>
      </c>
      <c r="J17" s="6">
        <v>17.190000000000001</v>
      </c>
      <c r="K17" s="6">
        <f t="shared" si="2"/>
        <v>14.316666666666668</v>
      </c>
      <c r="L17" s="7">
        <f t="shared" si="3"/>
        <v>4.5757658739639728</v>
      </c>
    </row>
    <row r="18" spans="2:14" x14ac:dyDescent="0.25">
      <c r="B18" s="49" t="s">
        <v>25</v>
      </c>
      <c r="C18" s="13">
        <v>15.06</v>
      </c>
      <c r="D18" s="6">
        <v>16.71</v>
      </c>
      <c r="E18" s="6">
        <v>16.36</v>
      </c>
      <c r="F18" s="6">
        <f t="shared" si="0"/>
        <v>15.885000000000002</v>
      </c>
      <c r="G18" s="7">
        <f t="shared" si="1"/>
        <v>0.86938675704966506</v>
      </c>
      <c r="H18" s="13">
        <v>19.07</v>
      </c>
      <c r="I18" s="6">
        <v>10.67</v>
      </c>
      <c r="J18" s="6">
        <v>19</v>
      </c>
      <c r="K18" s="6">
        <f t="shared" si="2"/>
        <v>16.246666666666666</v>
      </c>
      <c r="L18" s="7">
        <f t="shared" si="3"/>
        <v>4.8296618239099578</v>
      </c>
    </row>
    <row r="19" spans="2:14" x14ac:dyDescent="0.25">
      <c r="B19" s="13" t="s">
        <v>26</v>
      </c>
      <c r="C19" s="13">
        <v>25.68</v>
      </c>
      <c r="D19" s="6">
        <v>7.48</v>
      </c>
      <c r="E19" s="6">
        <v>16.34</v>
      </c>
      <c r="F19" s="6">
        <f t="shared" si="0"/>
        <v>16.579999999999998</v>
      </c>
      <c r="G19" s="7">
        <f t="shared" si="1"/>
        <v>9.101054883913184</v>
      </c>
      <c r="H19" s="13">
        <v>10.67</v>
      </c>
      <c r="I19" s="6">
        <v>14.64</v>
      </c>
      <c r="J19" s="6">
        <v>19.79</v>
      </c>
      <c r="K19" s="6">
        <f t="shared" si="2"/>
        <v>15.033333333333333</v>
      </c>
      <c r="L19" s="7">
        <f t="shared" si="3"/>
        <v>4.5727052532754895</v>
      </c>
    </row>
    <row r="20" spans="2:14" x14ac:dyDescent="0.25">
      <c r="B20" s="49" t="s">
        <v>27</v>
      </c>
      <c r="C20" s="13">
        <v>24.57</v>
      </c>
      <c r="D20" s="6">
        <v>44.17</v>
      </c>
      <c r="E20" s="6">
        <v>28.07</v>
      </c>
      <c r="F20" s="6">
        <f t="shared" si="0"/>
        <v>34.370000000000005</v>
      </c>
      <c r="G20" s="7">
        <f t="shared" si="1"/>
        <v>10.453229166147654</v>
      </c>
      <c r="H20" s="13">
        <v>37.04</v>
      </c>
      <c r="I20" s="6">
        <v>59.57</v>
      </c>
      <c r="J20" s="6">
        <v>29.67</v>
      </c>
      <c r="K20" s="6">
        <f t="shared" si="2"/>
        <v>42.093333333333334</v>
      </c>
      <c r="L20" s="7">
        <f t="shared" si="3"/>
        <v>15.577375688264475</v>
      </c>
    </row>
    <row r="21" spans="2:14" x14ac:dyDescent="0.25">
      <c r="B21" s="13" t="s">
        <v>28</v>
      </c>
      <c r="C21" s="13">
        <v>25.53</v>
      </c>
      <c r="D21" s="6">
        <v>16.21</v>
      </c>
      <c r="E21" s="6">
        <v>17.559999999999999</v>
      </c>
      <c r="F21" s="6">
        <f t="shared" si="0"/>
        <v>20.87</v>
      </c>
      <c r="G21" s="7">
        <f t="shared" si="1"/>
        <v>5.0366291637694953</v>
      </c>
      <c r="H21" s="13">
        <v>11.03</v>
      </c>
      <c r="I21" s="6">
        <v>12.1</v>
      </c>
      <c r="J21" s="6">
        <v>14.3</v>
      </c>
      <c r="K21" s="6">
        <f t="shared" si="2"/>
        <v>12.476666666666667</v>
      </c>
      <c r="L21" s="7">
        <f t="shared" si="3"/>
        <v>1.6672232404010421</v>
      </c>
    </row>
    <row r="22" spans="2:14" x14ac:dyDescent="0.25">
      <c r="B22" s="13" t="s">
        <v>29</v>
      </c>
      <c r="C22" s="13">
        <v>15.79</v>
      </c>
      <c r="D22" s="6">
        <v>9.07</v>
      </c>
      <c r="E22" s="6">
        <v>12</v>
      </c>
      <c r="F22" s="6">
        <f t="shared" si="0"/>
        <v>12.43</v>
      </c>
      <c r="G22" s="7">
        <f t="shared" si="1"/>
        <v>3.3691591433669825</v>
      </c>
      <c r="H22" s="13">
        <v>7.22</v>
      </c>
      <c r="I22" s="6">
        <v>9.84</v>
      </c>
      <c r="J22" s="6">
        <v>7.8</v>
      </c>
      <c r="K22" s="6">
        <f t="shared" si="2"/>
        <v>8.2866666666666671</v>
      </c>
      <c r="L22" s="7">
        <f t="shared" si="3"/>
        <v>1.3761298388354728</v>
      </c>
    </row>
    <row r="23" spans="2:14" x14ac:dyDescent="0.25">
      <c r="B23" s="13" t="s">
        <v>30</v>
      </c>
      <c r="C23" s="13">
        <v>20.79</v>
      </c>
      <c r="D23" s="6">
        <v>37.81</v>
      </c>
      <c r="E23" s="6">
        <v>9.84</v>
      </c>
      <c r="F23" s="6">
        <f t="shared" si="0"/>
        <v>29.3</v>
      </c>
      <c r="G23" s="7">
        <f t="shared" si="1"/>
        <v>14.094347566784828</v>
      </c>
      <c r="H23" s="13">
        <v>19.46</v>
      </c>
      <c r="I23" s="6">
        <v>8.73</v>
      </c>
      <c r="J23" s="6">
        <v>18.559999999999999</v>
      </c>
      <c r="K23" s="6">
        <f t="shared" si="2"/>
        <v>15.583333333333334</v>
      </c>
      <c r="L23" s="7">
        <f t="shared" si="3"/>
        <v>5.9521956733068953</v>
      </c>
    </row>
    <row r="24" spans="2:14" ht="14.4" thickBot="1" x14ac:dyDescent="0.3">
      <c r="B24" s="14" t="s">
        <v>31</v>
      </c>
      <c r="C24" s="14">
        <v>20.84</v>
      </c>
      <c r="D24" s="8">
        <v>32.22</v>
      </c>
      <c r="E24" s="8">
        <v>30.61</v>
      </c>
      <c r="F24" s="8">
        <f t="shared" si="0"/>
        <v>26.53</v>
      </c>
      <c r="G24" s="9">
        <f t="shared" si="1"/>
        <v>6.1583195759882221</v>
      </c>
      <c r="H24" s="14">
        <v>18.37</v>
      </c>
      <c r="I24" s="8">
        <v>14.1</v>
      </c>
      <c r="J24" s="8">
        <v>41.86</v>
      </c>
      <c r="K24" s="8">
        <f t="shared" si="2"/>
        <v>24.776666666666667</v>
      </c>
      <c r="L24" s="9">
        <f t="shared" si="3"/>
        <v>14.947857148545854</v>
      </c>
    </row>
    <row r="25" spans="2:14" x14ac:dyDescent="0.25">
      <c r="L25" s="2"/>
      <c r="M25" s="2"/>
      <c r="N25" s="2"/>
    </row>
    <row r="26" spans="2:14" x14ac:dyDescent="0.25">
      <c r="L26" s="1"/>
      <c r="M26" s="1"/>
      <c r="N26" s="1"/>
    </row>
    <row r="27" spans="2:14" x14ac:dyDescent="0.25">
      <c r="L27" s="1"/>
      <c r="M27" s="1"/>
      <c r="N27" s="1"/>
    </row>
  </sheetData>
  <mergeCells count="2">
    <mergeCell ref="H4:L4"/>
    <mergeCell ref="C4:G4"/>
  </mergeCells>
  <phoneticPr fontId="1" type="noConversion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99DD14-C441-40FB-801C-FBFFC3484FF8}">
  <dimension ref="B1:L19"/>
  <sheetViews>
    <sheetView workbookViewId="0">
      <selection activeCell="L17" sqref="L17"/>
    </sheetView>
  </sheetViews>
  <sheetFormatPr defaultRowHeight="13.8" x14ac:dyDescent="0.25"/>
  <sheetData>
    <row r="1" spans="2:12" ht="15.6" x14ac:dyDescent="0.25">
      <c r="B1" s="69" t="s">
        <v>117</v>
      </c>
      <c r="C1" s="70"/>
      <c r="D1" s="70"/>
      <c r="E1" s="70"/>
      <c r="F1" s="70"/>
      <c r="G1" s="70"/>
      <c r="H1" s="70"/>
      <c r="I1" s="70"/>
      <c r="J1" s="70"/>
      <c r="K1" s="70"/>
      <c r="L1" s="70"/>
    </row>
    <row r="2" spans="2:12" ht="15.6" x14ac:dyDescent="0.25">
      <c r="B2" s="35"/>
      <c r="C2" s="3"/>
      <c r="D2" s="3"/>
      <c r="E2" s="3"/>
      <c r="F2" s="3"/>
      <c r="G2" s="3"/>
      <c r="H2" s="3"/>
      <c r="I2" s="3"/>
      <c r="J2" s="3"/>
      <c r="K2" s="3"/>
    </row>
    <row r="3" spans="2:12" ht="14.4" thickBot="1" x14ac:dyDescent="0.3">
      <c r="B3" s="3"/>
      <c r="C3" s="3"/>
      <c r="D3" s="3"/>
      <c r="E3" s="3"/>
      <c r="F3" s="3"/>
      <c r="G3" s="3"/>
      <c r="H3" s="3"/>
      <c r="I3" s="3"/>
      <c r="J3" s="3"/>
      <c r="K3" s="3"/>
    </row>
    <row r="4" spans="2:12" ht="14.4" thickBot="1" x14ac:dyDescent="0.3">
      <c r="B4" s="37"/>
      <c r="C4" s="76" t="s">
        <v>100</v>
      </c>
      <c r="D4" s="77"/>
      <c r="E4" s="77"/>
      <c r="F4" s="77"/>
      <c r="G4" s="78"/>
      <c r="H4" s="3"/>
      <c r="I4" s="3"/>
      <c r="J4" s="3"/>
      <c r="K4" s="3"/>
    </row>
    <row r="5" spans="2:12" ht="14.4" thickBot="1" x14ac:dyDescent="0.3">
      <c r="B5" s="40"/>
      <c r="C5" s="41" t="s">
        <v>1</v>
      </c>
      <c r="D5" s="41" t="s">
        <v>2</v>
      </c>
      <c r="E5" s="41" t="s">
        <v>36</v>
      </c>
      <c r="F5" s="41" t="s">
        <v>3</v>
      </c>
      <c r="G5" s="42" t="s">
        <v>6</v>
      </c>
      <c r="H5" s="3"/>
      <c r="I5" s="3"/>
      <c r="J5" s="3"/>
      <c r="K5" s="3"/>
    </row>
    <row r="6" spans="2:12" x14ac:dyDescent="0.25">
      <c r="B6" s="30" t="s">
        <v>71</v>
      </c>
      <c r="C6" s="1">
        <v>1.06</v>
      </c>
      <c r="D6" s="1">
        <v>1</v>
      </c>
      <c r="E6" s="1">
        <v>0.93</v>
      </c>
      <c r="F6" s="51">
        <f>AVERAGE(C6:E6)</f>
        <v>0.9966666666666667</v>
      </c>
      <c r="G6" s="7">
        <f>STDEV(C6:E6)</f>
        <v>6.5064070986477124E-2</v>
      </c>
      <c r="H6" s="3"/>
      <c r="I6" s="3"/>
      <c r="J6" s="3"/>
      <c r="K6" s="3"/>
    </row>
    <row r="7" spans="2:12" x14ac:dyDescent="0.25">
      <c r="B7" s="17" t="s">
        <v>72</v>
      </c>
      <c r="C7" s="1">
        <v>0.25</v>
      </c>
      <c r="D7" s="1">
        <v>0.23</v>
      </c>
      <c r="E7" s="1">
        <v>0.18</v>
      </c>
      <c r="F7" s="51">
        <f t="shared" ref="F7:F17" si="0">AVERAGE(C7:E7)</f>
        <v>0.21999999999999997</v>
      </c>
      <c r="G7" s="7">
        <f t="shared" ref="G7:G17" si="1">STDEV(C7:E7)</f>
        <v>3.6055512754640022E-2</v>
      </c>
      <c r="H7" s="3"/>
      <c r="I7" s="3"/>
      <c r="J7" s="3"/>
      <c r="K7" s="3"/>
    </row>
    <row r="8" spans="2:12" x14ac:dyDescent="0.25">
      <c r="B8" s="17" t="s">
        <v>73</v>
      </c>
      <c r="C8" s="1">
        <v>0.6</v>
      </c>
      <c r="D8" s="1">
        <v>0.74</v>
      </c>
      <c r="E8" s="1">
        <v>0.43</v>
      </c>
      <c r="F8" s="51">
        <f t="shared" si="0"/>
        <v>0.59</v>
      </c>
      <c r="G8" s="7">
        <f t="shared" si="1"/>
        <v>0.15524174696260062</v>
      </c>
      <c r="H8" s="3"/>
      <c r="I8" s="3"/>
      <c r="J8" s="3"/>
      <c r="K8" s="3"/>
    </row>
    <row r="9" spans="2:12" x14ac:dyDescent="0.25">
      <c r="B9" s="17" t="s">
        <v>74</v>
      </c>
      <c r="C9" s="1">
        <v>0.6</v>
      </c>
      <c r="D9" s="1">
        <v>0.6</v>
      </c>
      <c r="E9" s="1">
        <v>0.46</v>
      </c>
      <c r="F9" s="51">
        <f t="shared" si="0"/>
        <v>0.55333333333333334</v>
      </c>
      <c r="G9" s="7">
        <f t="shared" si="1"/>
        <v>8.0829037686547617E-2</v>
      </c>
      <c r="H9" s="3"/>
      <c r="I9" s="3"/>
      <c r="J9" s="3"/>
      <c r="K9" s="3"/>
    </row>
    <row r="10" spans="2:12" x14ac:dyDescent="0.25">
      <c r="B10" s="17" t="s">
        <v>75</v>
      </c>
      <c r="C10" s="1">
        <v>14.5</v>
      </c>
      <c r="D10" s="1">
        <v>13.45</v>
      </c>
      <c r="E10" s="1">
        <v>26.04</v>
      </c>
      <c r="F10" s="51">
        <f t="shared" si="0"/>
        <v>17.996666666666666</v>
      </c>
      <c r="G10" s="7">
        <f t="shared" si="1"/>
        <v>6.9854873368529837</v>
      </c>
      <c r="H10" s="3"/>
      <c r="I10" s="3"/>
      <c r="J10" s="3"/>
      <c r="K10" s="1"/>
    </row>
    <row r="11" spans="2:12" x14ac:dyDescent="0.25">
      <c r="B11" s="17" t="s">
        <v>81</v>
      </c>
      <c r="C11" s="1">
        <v>0.17</v>
      </c>
      <c r="D11" s="1">
        <v>0.14000000000000001</v>
      </c>
      <c r="E11" s="1">
        <v>0.13</v>
      </c>
      <c r="F11" s="51">
        <f t="shared" si="0"/>
        <v>0.1466666666666667</v>
      </c>
      <c r="G11" s="7">
        <f t="shared" si="1"/>
        <v>2.0816659994661348E-2</v>
      </c>
      <c r="H11" s="3"/>
      <c r="I11" s="3"/>
      <c r="J11" s="3"/>
      <c r="K11" s="1"/>
    </row>
    <row r="12" spans="2:12" x14ac:dyDescent="0.25">
      <c r="B12" s="17" t="s">
        <v>76</v>
      </c>
      <c r="C12" s="1">
        <v>0.92</v>
      </c>
      <c r="D12" s="1">
        <v>0.72</v>
      </c>
      <c r="E12" s="1">
        <v>0.87</v>
      </c>
      <c r="F12" s="51">
        <f t="shared" si="0"/>
        <v>0.83666666666666678</v>
      </c>
      <c r="G12" s="7">
        <f t="shared" si="1"/>
        <v>0.10408329997330625</v>
      </c>
      <c r="H12" s="3"/>
      <c r="I12" s="3"/>
      <c r="J12" s="3"/>
      <c r="K12" s="1"/>
    </row>
    <row r="13" spans="2:12" x14ac:dyDescent="0.25">
      <c r="B13" s="17" t="s">
        <v>82</v>
      </c>
      <c r="C13" s="1">
        <v>0.46</v>
      </c>
      <c r="D13" s="1">
        <v>0.4</v>
      </c>
      <c r="E13" s="1">
        <v>0.36</v>
      </c>
      <c r="F13" s="51">
        <f t="shared" si="0"/>
        <v>0.40666666666666673</v>
      </c>
      <c r="G13" s="7">
        <f t="shared" si="1"/>
        <v>5.0332229568471373E-2</v>
      </c>
      <c r="H13" s="3"/>
      <c r="I13" s="3"/>
      <c r="J13" s="3"/>
      <c r="K13" s="3"/>
    </row>
    <row r="14" spans="2:12" x14ac:dyDescent="0.25">
      <c r="B14" s="17" t="s">
        <v>85</v>
      </c>
      <c r="C14" s="1">
        <v>0.32</v>
      </c>
      <c r="D14" s="1">
        <v>0.28999999999999998</v>
      </c>
      <c r="E14" s="1">
        <v>0.2</v>
      </c>
      <c r="F14" s="51">
        <f t="shared" si="0"/>
        <v>0.27</v>
      </c>
      <c r="G14" s="7">
        <f t="shared" si="1"/>
        <v>6.2449979983983876E-2</v>
      </c>
      <c r="H14" s="3"/>
      <c r="I14" s="3"/>
      <c r="J14" s="3"/>
      <c r="K14" s="3"/>
    </row>
    <row r="15" spans="2:12" x14ac:dyDescent="0.25">
      <c r="B15" s="17" t="s">
        <v>77</v>
      </c>
      <c r="C15" s="1">
        <v>13.93</v>
      </c>
      <c r="D15" s="1">
        <v>12.2</v>
      </c>
      <c r="E15" s="1">
        <v>11.87</v>
      </c>
      <c r="F15" s="51">
        <f t="shared" si="0"/>
        <v>12.666666666666666</v>
      </c>
      <c r="G15" s="7">
        <f t="shared" si="1"/>
        <v>1.1064507821558689</v>
      </c>
      <c r="H15" s="3"/>
      <c r="I15" s="3"/>
      <c r="J15" s="3"/>
      <c r="K15" s="3"/>
    </row>
    <row r="16" spans="2:12" x14ac:dyDescent="0.25">
      <c r="B16" s="17" t="s">
        <v>78</v>
      </c>
      <c r="C16" s="1">
        <v>0.65</v>
      </c>
      <c r="D16" s="1">
        <v>0.69</v>
      </c>
      <c r="E16" s="1">
        <v>0.46</v>
      </c>
      <c r="F16" s="51">
        <f t="shared" si="0"/>
        <v>0.6</v>
      </c>
      <c r="G16" s="7">
        <f t="shared" si="1"/>
        <v>0.12288205727444508</v>
      </c>
      <c r="H16" s="3"/>
      <c r="I16" s="3"/>
      <c r="J16" s="3"/>
      <c r="K16" s="3"/>
    </row>
    <row r="17" spans="2:11" ht="14.4" thickBot="1" x14ac:dyDescent="0.3">
      <c r="B17" s="46" t="s">
        <v>80</v>
      </c>
      <c r="C17" s="1">
        <v>0.4</v>
      </c>
      <c r="D17" s="1">
        <v>0.36</v>
      </c>
      <c r="E17" s="1">
        <v>0.5</v>
      </c>
      <c r="F17" s="51">
        <f t="shared" si="0"/>
        <v>0.42</v>
      </c>
      <c r="G17" s="7">
        <f t="shared" si="1"/>
        <v>7.2111025509280044E-2</v>
      </c>
      <c r="H17" s="3"/>
      <c r="I17" s="3"/>
      <c r="J17" s="3"/>
      <c r="K17" s="3"/>
    </row>
    <row r="18" spans="2:11" x14ac:dyDescent="0.25">
      <c r="B18" s="32"/>
      <c r="C18" s="12"/>
      <c r="D18" s="12"/>
      <c r="E18" s="12"/>
      <c r="F18" s="23"/>
      <c r="G18" s="12"/>
      <c r="H18" s="3"/>
      <c r="I18" s="3"/>
      <c r="J18" s="3"/>
      <c r="K18" s="3"/>
    </row>
    <row r="19" spans="2:11" x14ac:dyDescent="0.25">
      <c r="B19" s="3"/>
      <c r="C19" s="3"/>
      <c r="D19" s="3"/>
      <c r="E19" s="3"/>
      <c r="F19" s="3"/>
      <c r="G19" s="3"/>
      <c r="H19" s="3"/>
      <c r="I19" s="3"/>
      <c r="J19" s="3"/>
      <c r="K19" s="3"/>
    </row>
  </sheetData>
  <mergeCells count="1">
    <mergeCell ref="C4:G4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L29"/>
  <sheetViews>
    <sheetView workbookViewId="0">
      <selection activeCell="C23" sqref="C23"/>
    </sheetView>
  </sheetViews>
  <sheetFormatPr defaultRowHeight="13.8" x14ac:dyDescent="0.25"/>
  <cols>
    <col min="5" max="5" width="8.88671875" style="3"/>
    <col min="6" max="7" width="10.5546875" bestFit="1" customWidth="1"/>
  </cols>
  <sheetData>
    <row r="1" spans="2:12" ht="15.6" x14ac:dyDescent="0.25">
      <c r="B1" s="35" t="s">
        <v>86</v>
      </c>
    </row>
    <row r="2" spans="2:12" s="3" customFormat="1" ht="15.6" x14ac:dyDescent="0.25">
      <c r="B2" s="35" t="s">
        <v>87</v>
      </c>
    </row>
    <row r="3" spans="2:12" ht="14.4" thickBot="1" x14ac:dyDescent="0.3">
      <c r="B3" s="3"/>
      <c r="C3" s="3"/>
      <c r="D3" s="3"/>
      <c r="F3" s="3"/>
      <c r="G3" s="3"/>
    </row>
    <row r="4" spans="2:12" ht="14.4" thickBot="1" x14ac:dyDescent="0.3">
      <c r="B4" s="37"/>
      <c r="C4" s="62" t="s">
        <v>53</v>
      </c>
      <c r="D4" s="63"/>
      <c r="E4" s="63"/>
      <c r="F4" s="63"/>
      <c r="G4" s="64"/>
      <c r="H4" s="63" t="s">
        <v>52</v>
      </c>
      <c r="I4" s="63"/>
      <c r="J4" s="63"/>
      <c r="K4" s="63"/>
      <c r="L4" s="64"/>
    </row>
    <row r="5" spans="2:12" ht="14.4" thickBot="1" x14ac:dyDescent="0.3">
      <c r="B5" s="40"/>
      <c r="C5" s="41" t="s">
        <v>1</v>
      </c>
      <c r="D5" s="41" t="s">
        <v>2</v>
      </c>
      <c r="E5" s="41" t="s">
        <v>36</v>
      </c>
      <c r="F5" s="41" t="s">
        <v>3</v>
      </c>
      <c r="G5" s="42" t="s">
        <v>6</v>
      </c>
      <c r="H5" s="41" t="s">
        <v>1</v>
      </c>
      <c r="I5" s="41" t="s">
        <v>2</v>
      </c>
      <c r="J5" s="41" t="s">
        <v>36</v>
      </c>
      <c r="K5" s="41" t="s">
        <v>3</v>
      </c>
      <c r="L5" s="42" t="s">
        <v>6</v>
      </c>
    </row>
    <row r="6" spans="2:12" x14ac:dyDescent="0.25">
      <c r="B6" s="30" t="s">
        <v>71</v>
      </c>
      <c r="C6" s="1">
        <v>16.48</v>
      </c>
      <c r="D6" s="1">
        <v>18.86</v>
      </c>
      <c r="E6" s="1">
        <v>16.7</v>
      </c>
      <c r="F6" s="36">
        <f>AVERAGE(C6:E6)</f>
        <v>17.346666666666668</v>
      </c>
      <c r="G6" s="7">
        <f>STDEV(C6:E6)</f>
        <v>1.3151932684337053</v>
      </c>
      <c r="H6" s="12">
        <v>11.04</v>
      </c>
      <c r="I6" s="12">
        <v>8.32</v>
      </c>
      <c r="J6" s="12">
        <v>10.93</v>
      </c>
      <c r="K6" s="43">
        <f>AVERAGE(H6:J6)</f>
        <v>10.096666666666666</v>
      </c>
      <c r="L6" s="44">
        <f>STDEV(H6:J6)</f>
        <v>1.5396211655252574</v>
      </c>
    </row>
    <row r="7" spans="2:12" x14ac:dyDescent="0.25">
      <c r="B7" s="17" t="s">
        <v>72</v>
      </c>
      <c r="C7" s="1">
        <v>12.93</v>
      </c>
      <c r="D7" s="1">
        <v>12.44</v>
      </c>
      <c r="E7" s="1">
        <v>11.85</v>
      </c>
      <c r="F7" s="36">
        <f t="shared" ref="F7:F17" si="0">AVERAGE(C7:E7)</f>
        <v>12.406666666666666</v>
      </c>
      <c r="G7" s="7">
        <f t="shared" ref="G7:G17" si="1">STDEV(C7:E7)</f>
        <v>0.54077105445218998</v>
      </c>
      <c r="H7" s="6">
        <v>1.7</v>
      </c>
      <c r="I7" s="6">
        <v>1.96</v>
      </c>
      <c r="J7" s="6">
        <v>1.79</v>
      </c>
      <c r="K7" s="36">
        <f t="shared" ref="K7:K17" si="2">AVERAGE(H7:J7)</f>
        <v>1.8166666666666667</v>
      </c>
      <c r="L7" s="45">
        <f t="shared" ref="L7:L17" si="3">STDEV(H7:J7)</f>
        <v>0.13203534880225573</v>
      </c>
    </row>
    <row r="8" spans="2:12" x14ac:dyDescent="0.25">
      <c r="B8" s="17" t="s">
        <v>73</v>
      </c>
      <c r="C8" s="1">
        <v>17.86</v>
      </c>
      <c r="D8" s="1">
        <v>17.940000000000001</v>
      </c>
      <c r="E8" s="1">
        <v>15.63</v>
      </c>
      <c r="F8" s="36">
        <f t="shared" si="0"/>
        <v>17.143333333333334</v>
      </c>
      <c r="G8" s="7">
        <f t="shared" si="1"/>
        <v>1.3111953833557122</v>
      </c>
      <c r="H8" s="6">
        <v>9.89</v>
      </c>
      <c r="I8" s="6">
        <v>7.89</v>
      </c>
      <c r="J8" s="6">
        <v>10.94</v>
      </c>
      <c r="K8" s="36">
        <f t="shared" si="2"/>
        <v>9.5733333333333324</v>
      </c>
      <c r="L8" s="45">
        <f t="shared" si="3"/>
        <v>1.5494622723168636</v>
      </c>
    </row>
    <row r="9" spans="2:12" x14ac:dyDescent="0.25">
      <c r="B9" s="17" t="s">
        <v>74</v>
      </c>
      <c r="C9" s="1">
        <v>5.68</v>
      </c>
      <c r="D9" s="1">
        <v>7.14</v>
      </c>
      <c r="E9" s="1">
        <v>6.53</v>
      </c>
      <c r="F9" s="36">
        <f t="shared" si="0"/>
        <v>6.45</v>
      </c>
      <c r="G9" s="7">
        <f t="shared" si="1"/>
        <v>0.73328030111274634</v>
      </c>
      <c r="H9" s="6">
        <v>5.42</v>
      </c>
      <c r="I9" s="6">
        <v>5.75</v>
      </c>
      <c r="J9" s="6">
        <v>7.54</v>
      </c>
      <c r="K9" s="36">
        <f t="shared" si="2"/>
        <v>6.2366666666666672</v>
      </c>
      <c r="L9" s="45">
        <f t="shared" si="3"/>
        <v>1.140716149326084</v>
      </c>
    </row>
    <row r="10" spans="2:12" x14ac:dyDescent="0.25">
      <c r="B10" s="17" t="s">
        <v>75</v>
      </c>
      <c r="C10" s="1">
        <v>17.78</v>
      </c>
      <c r="D10" s="1">
        <v>19.91</v>
      </c>
      <c r="E10" s="1">
        <v>17.829999999999998</v>
      </c>
      <c r="F10" s="36">
        <f t="shared" si="0"/>
        <v>18.506666666666664</v>
      </c>
      <c r="G10" s="7">
        <f t="shared" si="1"/>
        <v>1.2155794228816699</v>
      </c>
      <c r="H10" s="6">
        <v>13.9</v>
      </c>
      <c r="I10" s="6">
        <v>13.17</v>
      </c>
      <c r="J10" s="6">
        <v>13.22</v>
      </c>
      <c r="K10" s="36">
        <f t="shared" si="2"/>
        <v>13.43</v>
      </c>
      <c r="L10" s="45">
        <f t="shared" si="3"/>
        <v>0.40779897008207372</v>
      </c>
    </row>
    <row r="11" spans="2:12" x14ac:dyDescent="0.25">
      <c r="B11" s="17" t="s">
        <v>81</v>
      </c>
      <c r="C11" s="1">
        <v>6.51</v>
      </c>
      <c r="D11" s="1">
        <v>6.16</v>
      </c>
      <c r="E11" s="1">
        <v>5.71</v>
      </c>
      <c r="F11" s="36">
        <f t="shared" si="0"/>
        <v>6.126666666666666</v>
      </c>
      <c r="G11" s="7">
        <f t="shared" si="1"/>
        <v>0.40104031385053207</v>
      </c>
      <c r="H11" s="1">
        <v>1.21</v>
      </c>
      <c r="I11" s="1">
        <v>1.25</v>
      </c>
      <c r="J11" s="1">
        <v>1.33</v>
      </c>
      <c r="K11" s="36">
        <f t="shared" si="2"/>
        <v>1.2633333333333334</v>
      </c>
      <c r="L11" s="45">
        <f t="shared" si="3"/>
        <v>6.1101009266077921E-2</v>
      </c>
    </row>
    <row r="12" spans="2:12" x14ac:dyDescent="0.25">
      <c r="B12" s="17" t="s">
        <v>76</v>
      </c>
      <c r="C12" s="1">
        <v>13.67</v>
      </c>
      <c r="D12" s="1">
        <v>16.41</v>
      </c>
      <c r="E12" s="1">
        <v>16.010000000000002</v>
      </c>
      <c r="F12" s="36">
        <f t="shared" si="0"/>
        <v>15.363333333333335</v>
      </c>
      <c r="G12" s="7">
        <f t="shared" si="1"/>
        <v>1.4800450443595743</v>
      </c>
      <c r="H12" s="6">
        <v>3.44</v>
      </c>
      <c r="I12" s="6">
        <v>4.3899999999999997</v>
      </c>
      <c r="J12" s="6">
        <v>3.38</v>
      </c>
      <c r="K12" s="36">
        <f t="shared" si="2"/>
        <v>3.7366666666666668</v>
      </c>
      <c r="L12" s="45">
        <f t="shared" si="3"/>
        <v>0.56659803505953743</v>
      </c>
    </row>
    <row r="13" spans="2:12" x14ac:dyDescent="0.25">
      <c r="B13" s="17" t="s">
        <v>82</v>
      </c>
      <c r="C13" s="1">
        <v>5.56</v>
      </c>
      <c r="D13" s="1">
        <v>5.48</v>
      </c>
      <c r="E13" s="1">
        <v>4.4400000000000004</v>
      </c>
      <c r="F13" s="36">
        <f t="shared" si="0"/>
        <v>5.16</v>
      </c>
      <c r="G13" s="7">
        <f t="shared" si="1"/>
        <v>0.62481997407253209</v>
      </c>
      <c r="H13" s="1">
        <v>0.28000000000000003</v>
      </c>
      <c r="I13" s="1">
        <v>0.27</v>
      </c>
      <c r="J13" s="1">
        <v>0.28000000000000003</v>
      </c>
      <c r="K13" s="36">
        <f t="shared" si="2"/>
        <v>0.27666666666666667</v>
      </c>
      <c r="L13" s="45">
        <f t="shared" si="3"/>
        <v>5.7735026918962623E-3</v>
      </c>
    </row>
    <row r="14" spans="2:12" s="3" customFormat="1" x14ac:dyDescent="0.25">
      <c r="B14" s="17" t="s">
        <v>85</v>
      </c>
      <c r="C14" s="1">
        <v>1.39</v>
      </c>
      <c r="D14" s="1">
        <v>1.22</v>
      </c>
      <c r="E14" s="1">
        <v>0.83</v>
      </c>
      <c r="F14" s="36">
        <f t="shared" si="0"/>
        <v>1.1466666666666667</v>
      </c>
      <c r="G14" s="7">
        <f t="shared" si="1"/>
        <v>0.28711205710198517</v>
      </c>
      <c r="H14" s="1">
        <v>0.32</v>
      </c>
      <c r="I14" s="1">
        <v>0.28000000000000003</v>
      </c>
      <c r="J14" s="1">
        <v>0.38</v>
      </c>
      <c r="K14" s="36">
        <f t="shared" si="2"/>
        <v>0.32666666666666672</v>
      </c>
      <c r="L14" s="45">
        <f t="shared" si="3"/>
        <v>5.0332229568471651E-2</v>
      </c>
    </row>
    <row r="15" spans="2:12" x14ac:dyDescent="0.25">
      <c r="B15" s="17" t="s">
        <v>77</v>
      </c>
      <c r="C15" s="1">
        <v>35.6</v>
      </c>
      <c r="D15" s="1">
        <v>35.28</v>
      </c>
      <c r="E15" s="1">
        <v>36.24</v>
      </c>
      <c r="F15" s="36">
        <f t="shared" si="0"/>
        <v>35.706666666666671</v>
      </c>
      <c r="G15" s="7">
        <f t="shared" si="1"/>
        <v>0.48880807412862337</v>
      </c>
      <c r="H15" s="6">
        <v>14.95</v>
      </c>
      <c r="I15" s="6">
        <v>18.38</v>
      </c>
      <c r="J15" s="6">
        <v>19.989999999999998</v>
      </c>
      <c r="K15" s="36">
        <f t="shared" si="2"/>
        <v>17.77333333333333</v>
      </c>
      <c r="L15" s="45">
        <f t="shared" si="3"/>
        <v>2.5741859554689146</v>
      </c>
    </row>
    <row r="16" spans="2:12" x14ac:dyDescent="0.25">
      <c r="B16" s="17" t="s">
        <v>78</v>
      </c>
      <c r="C16" s="1">
        <v>17.97</v>
      </c>
      <c r="D16" s="1">
        <v>16.47</v>
      </c>
      <c r="E16" s="1">
        <v>13.68</v>
      </c>
      <c r="F16" s="36">
        <f t="shared" si="0"/>
        <v>16.04</v>
      </c>
      <c r="G16" s="7">
        <f t="shared" si="1"/>
        <v>2.1770852073357099</v>
      </c>
      <c r="H16" s="6">
        <v>2.35</v>
      </c>
      <c r="I16" s="6">
        <v>1.92</v>
      </c>
      <c r="J16" s="6">
        <v>2.13</v>
      </c>
      <c r="K16" s="36">
        <f t="shared" si="2"/>
        <v>2.1333333333333333</v>
      </c>
      <c r="L16" s="45">
        <f t="shared" si="3"/>
        <v>0.21501937897160192</v>
      </c>
    </row>
    <row r="17" spans="2:12" ht="14.4" thickBot="1" x14ac:dyDescent="0.3">
      <c r="B17" s="46" t="s">
        <v>80</v>
      </c>
      <c r="C17" s="1">
        <v>21.98</v>
      </c>
      <c r="D17" s="1">
        <v>27.67</v>
      </c>
      <c r="E17" s="1">
        <v>23.16</v>
      </c>
      <c r="F17" s="36">
        <f t="shared" si="0"/>
        <v>24.27</v>
      </c>
      <c r="G17" s="7">
        <f t="shared" si="1"/>
        <v>3.0030151514769101</v>
      </c>
      <c r="H17" s="8">
        <v>7.55</v>
      </c>
      <c r="I17" s="8">
        <v>7.65</v>
      </c>
      <c r="J17" s="8">
        <v>9.0500000000000007</v>
      </c>
      <c r="K17" s="41">
        <f t="shared" si="2"/>
        <v>8.0833333333333339</v>
      </c>
      <c r="L17" s="42">
        <f t="shared" si="3"/>
        <v>0.83864970836060859</v>
      </c>
    </row>
    <row r="18" spans="2:12" x14ac:dyDescent="0.25">
      <c r="B18" s="32"/>
      <c r="C18" s="12"/>
      <c r="D18" s="12"/>
      <c r="E18" s="12"/>
      <c r="F18" s="23"/>
      <c r="G18" s="12"/>
      <c r="H18" s="3"/>
      <c r="I18" s="3"/>
      <c r="J18" s="1"/>
      <c r="K18" s="1"/>
    </row>
    <row r="19" spans="2:12" x14ac:dyDescent="0.25">
      <c r="B19" s="34"/>
      <c r="C19" s="6"/>
      <c r="D19" s="6"/>
      <c r="E19" s="6"/>
      <c r="F19" s="4"/>
      <c r="G19" s="6"/>
      <c r="H19" s="3"/>
      <c r="I19" s="3"/>
      <c r="J19" s="1"/>
      <c r="K19" s="1"/>
    </row>
    <row r="20" spans="2:12" x14ac:dyDescent="0.25">
      <c r="B20" s="34"/>
      <c r="C20" s="6"/>
      <c r="D20" s="6"/>
      <c r="E20" s="6"/>
      <c r="F20" s="4"/>
      <c r="G20" s="6"/>
      <c r="H20" s="3"/>
      <c r="I20" s="3"/>
      <c r="J20" s="1"/>
      <c r="K20" s="1"/>
    </row>
    <row r="21" spans="2:12" x14ac:dyDescent="0.25">
      <c r="B21" s="34"/>
      <c r="C21" s="6"/>
      <c r="D21" s="6"/>
      <c r="E21" s="6"/>
      <c r="F21" s="4"/>
      <c r="G21" s="6"/>
      <c r="H21" s="3"/>
      <c r="I21" s="3"/>
      <c r="J21" s="1"/>
      <c r="K21" s="1"/>
    </row>
    <row r="22" spans="2:12" x14ac:dyDescent="0.25">
      <c r="B22" s="34"/>
      <c r="C22" s="6"/>
      <c r="D22" s="6"/>
      <c r="E22" s="6"/>
      <c r="F22" s="4"/>
      <c r="G22" s="6"/>
      <c r="H22" s="3"/>
      <c r="I22" s="3"/>
      <c r="J22" s="1"/>
      <c r="K22" s="1"/>
    </row>
    <row r="23" spans="2:12" x14ac:dyDescent="0.25">
      <c r="B23" s="34"/>
      <c r="C23" s="6"/>
      <c r="D23" s="6"/>
      <c r="E23" s="6"/>
      <c r="F23" s="4"/>
      <c r="G23" s="6"/>
      <c r="H23" s="3"/>
      <c r="I23" s="3"/>
      <c r="J23" s="1"/>
      <c r="K23" s="1"/>
    </row>
    <row r="24" spans="2:12" x14ac:dyDescent="0.25">
      <c r="B24" s="34"/>
      <c r="C24" s="6"/>
      <c r="D24" s="6"/>
      <c r="E24" s="6"/>
      <c r="F24" s="4"/>
      <c r="G24" s="6"/>
      <c r="H24" s="3"/>
      <c r="I24" s="3"/>
      <c r="J24" s="1"/>
      <c r="K24" s="1"/>
    </row>
    <row r="25" spans="2:12" x14ac:dyDescent="0.25">
      <c r="B25" s="34"/>
      <c r="C25" s="6"/>
      <c r="D25" s="6"/>
      <c r="E25" s="6"/>
      <c r="F25" s="4"/>
      <c r="G25" s="6"/>
      <c r="H25" s="3"/>
      <c r="I25" s="3"/>
      <c r="J25" s="1"/>
      <c r="K25" s="1"/>
    </row>
    <row r="26" spans="2:12" x14ac:dyDescent="0.25">
      <c r="B26" s="34"/>
      <c r="C26" s="6"/>
      <c r="D26" s="6"/>
      <c r="E26" s="6"/>
      <c r="F26" s="4"/>
      <c r="G26" s="6"/>
      <c r="H26" s="3"/>
      <c r="I26" s="3"/>
      <c r="J26" s="1"/>
      <c r="K26" s="1"/>
    </row>
    <row r="27" spans="2:12" x14ac:dyDescent="0.25">
      <c r="B27" s="34"/>
      <c r="C27" s="6"/>
      <c r="D27" s="6"/>
      <c r="E27" s="6"/>
      <c r="F27" s="4"/>
      <c r="G27" s="6"/>
      <c r="H27" s="3"/>
      <c r="I27" s="3"/>
      <c r="J27" s="3"/>
    </row>
    <row r="28" spans="2:12" x14ac:dyDescent="0.25">
      <c r="B28" s="3"/>
      <c r="C28" s="3"/>
      <c r="D28" s="3"/>
      <c r="F28" s="3"/>
      <c r="G28" s="3"/>
      <c r="H28" s="3"/>
      <c r="I28" s="3"/>
      <c r="J28" s="3"/>
    </row>
    <row r="29" spans="2:12" ht="15.6" x14ac:dyDescent="0.25">
      <c r="B29" s="31"/>
    </row>
  </sheetData>
  <mergeCells count="2">
    <mergeCell ref="C4:G4"/>
    <mergeCell ref="H4:L4"/>
  </mergeCells>
  <phoneticPr fontId="1" type="noConversion"/>
  <pageMargins left="0.7" right="0.7" top="0.75" bottom="0.75" header="0.3" footer="0.3"/>
  <pageSetup paperSize="9" orientation="portrait" horizontalDpi="300" verticalDpi="300" r:id="rId1"/>
  <ignoredErrors>
    <ignoredError sqref="F15:F17 F6:F13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E7A3B9-03ED-475F-8B23-6DB824DE4B72}">
  <dimension ref="B1:AA17"/>
  <sheetViews>
    <sheetView workbookViewId="0">
      <selection activeCell="J22" sqref="J22"/>
    </sheetView>
  </sheetViews>
  <sheetFormatPr defaultRowHeight="13.8" x14ac:dyDescent="0.25"/>
  <sheetData>
    <row r="1" spans="2:27" ht="15.6" x14ac:dyDescent="0.25">
      <c r="B1" s="71" t="s">
        <v>118</v>
      </c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</row>
    <row r="2" spans="2:27" ht="15.6" x14ac:dyDescent="0.25">
      <c r="B2" s="71" t="s">
        <v>119</v>
      </c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</row>
    <row r="3" spans="2:27" ht="14.4" thickBot="1" x14ac:dyDescent="0.3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</row>
    <row r="4" spans="2:27" ht="14.4" thickBot="1" x14ac:dyDescent="0.3">
      <c r="B4" s="37"/>
      <c r="C4" s="72" t="s">
        <v>12</v>
      </c>
      <c r="D4" s="73"/>
      <c r="E4" s="73"/>
      <c r="F4" s="73"/>
      <c r="G4" s="74"/>
      <c r="H4" s="73" t="s">
        <v>53</v>
      </c>
      <c r="I4" s="73"/>
      <c r="J4" s="73"/>
      <c r="K4" s="73"/>
      <c r="L4" s="74"/>
      <c r="M4" s="73" t="s">
        <v>88</v>
      </c>
      <c r="N4" s="73"/>
      <c r="O4" s="73"/>
      <c r="P4" s="73"/>
      <c r="Q4" s="74"/>
      <c r="R4" s="73" t="s">
        <v>89</v>
      </c>
      <c r="S4" s="73"/>
      <c r="T4" s="73"/>
      <c r="U4" s="73"/>
      <c r="V4" s="74"/>
      <c r="W4" s="73" t="s">
        <v>90</v>
      </c>
      <c r="X4" s="73"/>
      <c r="Y4" s="73"/>
      <c r="Z4" s="73"/>
      <c r="AA4" s="74"/>
    </row>
    <row r="5" spans="2:27" ht="14.4" thickBot="1" x14ac:dyDescent="0.3">
      <c r="B5" s="40"/>
      <c r="C5" s="38" t="s">
        <v>1</v>
      </c>
      <c r="D5" s="39" t="s">
        <v>2</v>
      </c>
      <c r="E5" s="39" t="s">
        <v>36</v>
      </c>
      <c r="F5" s="39" t="s">
        <v>3</v>
      </c>
      <c r="G5" s="47" t="s">
        <v>6</v>
      </c>
      <c r="H5" s="38" t="s">
        <v>1</v>
      </c>
      <c r="I5" s="39" t="s">
        <v>2</v>
      </c>
      <c r="J5" s="39" t="s">
        <v>36</v>
      </c>
      <c r="K5" s="39" t="s">
        <v>3</v>
      </c>
      <c r="L5" s="47" t="s">
        <v>6</v>
      </c>
      <c r="M5" s="38" t="s">
        <v>1</v>
      </c>
      <c r="N5" s="39" t="s">
        <v>2</v>
      </c>
      <c r="O5" s="39" t="s">
        <v>36</v>
      </c>
      <c r="P5" s="39" t="s">
        <v>3</v>
      </c>
      <c r="Q5" s="47" t="s">
        <v>6</v>
      </c>
      <c r="R5" s="38" t="s">
        <v>1</v>
      </c>
      <c r="S5" s="39" t="s">
        <v>2</v>
      </c>
      <c r="T5" s="39" t="s">
        <v>36</v>
      </c>
      <c r="U5" s="39" t="s">
        <v>3</v>
      </c>
      <c r="V5" s="47" t="s">
        <v>6</v>
      </c>
      <c r="W5" s="38" t="s">
        <v>1</v>
      </c>
      <c r="X5" s="39" t="s">
        <v>2</v>
      </c>
      <c r="Y5" s="39" t="s">
        <v>36</v>
      </c>
      <c r="Z5" s="39" t="s">
        <v>3</v>
      </c>
      <c r="AA5" s="47" t="s">
        <v>6</v>
      </c>
    </row>
    <row r="6" spans="2:27" x14ac:dyDescent="0.25">
      <c r="B6" s="56" t="s">
        <v>91</v>
      </c>
      <c r="C6" s="1">
        <v>8.9</v>
      </c>
      <c r="D6" s="1">
        <v>7.03</v>
      </c>
      <c r="E6" s="1">
        <v>6.73</v>
      </c>
      <c r="F6" s="12">
        <f>AVERAGE(C6,D6)</f>
        <v>7.9649999999999999</v>
      </c>
      <c r="G6" s="5">
        <f>STDEV(C6:E6)</f>
        <v>1.1758542993642243</v>
      </c>
      <c r="H6" s="1">
        <v>1.29</v>
      </c>
      <c r="I6" s="1">
        <v>1.1100000000000001</v>
      </c>
      <c r="J6" s="1">
        <v>1.03</v>
      </c>
      <c r="K6" s="12">
        <f>AVERAGE(H6:J6)</f>
        <v>1.1433333333333335</v>
      </c>
      <c r="L6" s="5">
        <f>STDEV(H6:J6)</f>
        <v>0.13316656236958785</v>
      </c>
      <c r="M6" s="1">
        <v>7.48</v>
      </c>
      <c r="N6" s="1">
        <v>8.01</v>
      </c>
      <c r="O6" s="1">
        <v>7.31</v>
      </c>
      <c r="P6" s="12">
        <f>AVERAGE(M6:O6)</f>
        <v>7.6000000000000005</v>
      </c>
      <c r="Q6" s="5">
        <f>STDEV(M6:O6)</f>
        <v>0.36510272527057364</v>
      </c>
      <c r="R6" s="1">
        <v>7.78</v>
      </c>
      <c r="S6" s="1">
        <v>6.88</v>
      </c>
      <c r="T6" s="1">
        <v>5.73</v>
      </c>
      <c r="U6" s="12">
        <f>AVERAGE(R6:T6)</f>
        <v>6.7966666666666669</v>
      </c>
      <c r="V6" s="5">
        <f>STDEV(R6:T6)</f>
        <v>1.0275375094532195</v>
      </c>
      <c r="W6" s="1">
        <v>7.16</v>
      </c>
      <c r="X6" s="1">
        <v>5.72</v>
      </c>
      <c r="Y6" s="1">
        <v>6.87</v>
      </c>
      <c r="Z6" s="12">
        <f>AVERAGE(W6:Y6)</f>
        <v>6.583333333333333</v>
      </c>
      <c r="AA6" s="5">
        <f>STDEV(W6:Y6)</f>
        <v>0.76159919467744552</v>
      </c>
    </row>
    <row r="7" spans="2:27" x14ac:dyDescent="0.25">
      <c r="B7" s="57" t="s">
        <v>92</v>
      </c>
      <c r="C7" s="1">
        <v>0.84</v>
      </c>
      <c r="D7" s="1">
        <v>0.91</v>
      </c>
      <c r="E7" s="1">
        <v>0.8</v>
      </c>
      <c r="F7" s="1">
        <f t="shared" ref="F7:F16" si="0">AVERAGE(C7,D7)</f>
        <v>0.875</v>
      </c>
      <c r="G7" s="7">
        <f t="shared" ref="G7:G16" si="1">STDEV(C7:E7)</f>
        <v>5.5677643628300223E-2</v>
      </c>
      <c r="H7" s="1">
        <v>3.26</v>
      </c>
      <c r="I7" s="1">
        <v>2.72</v>
      </c>
      <c r="J7" s="1">
        <v>2.48</v>
      </c>
      <c r="K7" s="1">
        <f t="shared" ref="K7:K16" si="2">AVERAGE(H7:J7)</f>
        <v>2.8200000000000003</v>
      </c>
      <c r="L7" s="7">
        <f t="shared" ref="L7:L16" si="3">STDEV(H7:J7)</f>
        <v>0.39949968710876049</v>
      </c>
      <c r="M7" s="1">
        <v>12.33</v>
      </c>
      <c r="N7" s="1">
        <v>13.48</v>
      </c>
      <c r="O7" s="1">
        <v>12.16</v>
      </c>
      <c r="P7" s="1">
        <f t="shared" ref="P7:P16" si="4">AVERAGE(M7:O7)</f>
        <v>12.656666666666666</v>
      </c>
      <c r="Q7" s="7">
        <f t="shared" ref="Q7:Q16" si="5">STDEV(M7:O7)</f>
        <v>0.718076133382341</v>
      </c>
      <c r="R7" s="1">
        <v>6.69</v>
      </c>
      <c r="S7" s="1">
        <v>8.68</v>
      </c>
      <c r="T7" s="1">
        <v>7.61</v>
      </c>
      <c r="U7" s="1">
        <f t="shared" ref="U7:U16" si="6">AVERAGE(R7:T7)</f>
        <v>7.66</v>
      </c>
      <c r="V7" s="7">
        <f t="shared" ref="V7:V16" si="7">STDEV(R7:T7)</f>
        <v>0.99594176536582757</v>
      </c>
      <c r="W7" s="1">
        <v>5.5</v>
      </c>
      <c r="X7" s="1">
        <v>5.98</v>
      </c>
      <c r="Y7" s="1">
        <v>6.57</v>
      </c>
      <c r="Z7" s="1">
        <f t="shared" ref="Z7:Z16" si="8">AVERAGE(W7:Y7)</f>
        <v>6.0166666666666666</v>
      </c>
      <c r="AA7" s="7">
        <f t="shared" ref="AA7:AA16" si="9">STDEV(W7:Y7)</f>
        <v>0.53594153910042597</v>
      </c>
    </row>
    <row r="8" spans="2:27" x14ac:dyDescent="0.25">
      <c r="B8" s="57" t="s">
        <v>38</v>
      </c>
      <c r="C8" s="1">
        <v>3.78</v>
      </c>
      <c r="D8" s="1">
        <v>6.86</v>
      </c>
      <c r="E8" s="1">
        <v>6.89</v>
      </c>
      <c r="F8" s="1">
        <f t="shared" si="0"/>
        <v>5.32</v>
      </c>
      <c r="G8" s="7">
        <f t="shared" si="1"/>
        <v>1.7869620402608815</v>
      </c>
      <c r="H8" s="1">
        <v>1.85</v>
      </c>
      <c r="I8" s="1">
        <v>1.51</v>
      </c>
      <c r="J8" s="1">
        <v>1.63</v>
      </c>
      <c r="K8" s="1">
        <f t="shared" si="2"/>
        <v>1.6633333333333333</v>
      </c>
      <c r="L8" s="7">
        <f t="shared" si="3"/>
        <v>0.17243356208503421</v>
      </c>
      <c r="M8" s="1">
        <v>0.4</v>
      </c>
      <c r="N8" s="1">
        <v>0.48</v>
      </c>
      <c r="O8" s="1">
        <v>0.38</v>
      </c>
      <c r="P8" s="1">
        <f t="shared" si="4"/>
        <v>0.42</v>
      </c>
      <c r="Q8" s="7">
        <f t="shared" si="5"/>
        <v>5.2915026221292044E-2</v>
      </c>
      <c r="R8" s="1">
        <v>0.38</v>
      </c>
      <c r="S8" s="1">
        <v>0.48</v>
      </c>
      <c r="T8" s="1">
        <v>0.41</v>
      </c>
      <c r="U8" s="1">
        <f t="shared" si="6"/>
        <v>0.42333333333333334</v>
      </c>
      <c r="V8" s="7">
        <f t="shared" si="7"/>
        <v>5.1316014394468833E-2</v>
      </c>
      <c r="W8" s="1">
        <v>0.4</v>
      </c>
      <c r="X8" s="1">
        <v>0.54</v>
      </c>
      <c r="Y8" s="1">
        <v>0.44</v>
      </c>
      <c r="Z8" s="1">
        <f t="shared" si="8"/>
        <v>0.46</v>
      </c>
      <c r="AA8" s="7">
        <f t="shared" si="9"/>
        <v>7.2111025509279281E-2</v>
      </c>
    </row>
    <row r="9" spans="2:27" x14ac:dyDescent="0.25">
      <c r="B9" s="57" t="s">
        <v>93</v>
      </c>
      <c r="C9" s="1">
        <v>13.7</v>
      </c>
      <c r="D9" s="1">
        <v>15.26</v>
      </c>
      <c r="E9" s="1">
        <v>14.78</v>
      </c>
      <c r="F9" s="1">
        <f t="shared" si="0"/>
        <v>14.48</v>
      </c>
      <c r="G9" s="7">
        <f t="shared" si="1"/>
        <v>0.79899937421752742</v>
      </c>
      <c r="H9" s="1">
        <v>13.05</v>
      </c>
      <c r="I9" s="1">
        <v>13.35</v>
      </c>
      <c r="J9" s="1">
        <v>12.75</v>
      </c>
      <c r="K9" s="1">
        <f t="shared" si="2"/>
        <v>13.049999999999999</v>
      </c>
      <c r="L9" s="7">
        <f t="shared" si="3"/>
        <v>0.29999999999999982</v>
      </c>
      <c r="M9" s="1">
        <v>13.83</v>
      </c>
      <c r="N9" s="1">
        <v>14.11</v>
      </c>
      <c r="O9" s="1">
        <v>13.34</v>
      </c>
      <c r="P9" s="1">
        <f t="shared" si="4"/>
        <v>13.76</v>
      </c>
      <c r="Q9" s="7">
        <f t="shared" si="5"/>
        <v>0.38974350539810138</v>
      </c>
      <c r="R9" s="1">
        <v>13.27</v>
      </c>
      <c r="S9" s="1">
        <v>14</v>
      </c>
      <c r="T9" s="1">
        <v>13.55</v>
      </c>
      <c r="U9" s="1">
        <f t="shared" si="6"/>
        <v>13.606666666666667</v>
      </c>
      <c r="V9" s="7">
        <f t="shared" si="7"/>
        <v>0.36828431046317117</v>
      </c>
      <c r="W9" s="1">
        <v>14.3</v>
      </c>
      <c r="X9" s="1">
        <v>13.83</v>
      </c>
      <c r="Y9" s="1">
        <v>13.51</v>
      </c>
      <c r="Z9" s="1">
        <f t="shared" si="8"/>
        <v>13.88</v>
      </c>
      <c r="AA9" s="7">
        <f t="shared" si="9"/>
        <v>0.39736632972611102</v>
      </c>
    </row>
    <row r="10" spans="2:27" x14ac:dyDescent="0.25">
      <c r="B10" s="57" t="s">
        <v>40</v>
      </c>
      <c r="C10" s="1">
        <v>4.3899999999999997</v>
      </c>
      <c r="D10" s="1">
        <v>5.29</v>
      </c>
      <c r="E10" s="1">
        <v>4.28</v>
      </c>
      <c r="F10" s="1">
        <f t="shared" si="0"/>
        <v>4.84</v>
      </c>
      <c r="G10" s="7">
        <f t="shared" si="1"/>
        <v>0.55410588639116021</v>
      </c>
      <c r="H10" s="1">
        <v>3.96</v>
      </c>
      <c r="I10" s="1">
        <v>5.0999999999999996</v>
      </c>
      <c r="J10" s="1">
        <v>4.2300000000000004</v>
      </c>
      <c r="K10" s="1">
        <f t="shared" si="2"/>
        <v>4.43</v>
      </c>
      <c r="L10" s="7">
        <f t="shared" si="3"/>
        <v>0.59573484034426272</v>
      </c>
      <c r="M10" s="1">
        <v>10.83</v>
      </c>
      <c r="N10" s="1">
        <v>13.7</v>
      </c>
      <c r="O10" s="1">
        <v>11.64</v>
      </c>
      <c r="P10" s="1">
        <f t="shared" si="4"/>
        <v>12.056666666666667</v>
      </c>
      <c r="Q10" s="7">
        <f t="shared" si="5"/>
        <v>1.4796733873843011</v>
      </c>
      <c r="R10" s="1">
        <v>7.95</v>
      </c>
      <c r="S10" s="1">
        <v>8.2200000000000006</v>
      </c>
      <c r="T10" s="1">
        <v>6.95</v>
      </c>
      <c r="U10" s="1">
        <f t="shared" si="6"/>
        <v>7.706666666666667</v>
      </c>
      <c r="V10" s="7">
        <f t="shared" si="7"/>
        <v>0.66905405860313971</v>
      </c>
      <c r="W10" s="1">
        <v>7.08</v>
      </c>
      <c r="X10" s="1">
        <v>7.19</v>
      </c>
      <c r="Y10" s="1">
        <v>7.81</v>
      </c>
      <c r="Z10" s="1">
        <f t="shared" si="8"/>
        <v>7.3599999999999994</v>
      </c>
      <c r="AA10" s="7">
        <f t="shared" si="9"/>
        <v>0.39357337308308821</v>
      </c>
    </row>
    <row r="11" spans="2:27" x14ac:dyDescent="0.25">
      <c r="B11" s="57" t="s">
        <v>94</v>
      </c>
      <c r="C11" s="1">
        <v>7.24</v>
      </c>
      <c r="D11" s="1">
        <v>6.79</v>
      </c>
      <c r="E11" s="1">
        <v>6.5</v>
      </c>
      <c r="F11" s="1">
        <f t="shared" si="0"/>
        <v>7.0150000000000006</v>
      </c>
      <c r="G11" s="7">
        <f t="shared" si="1"/>
        <v>0.3728717384481337</v>
      </c>
      <c r="H11" s="1">
        <v>3.03</v>
      </c>
      <c r="I11" s="1">
        <v>1.82</v>
      </c>
      <c r="J11" s="1">
        <v>1.95</v>
      </c>
      <c r="K11" s="1">
        <f t="shared" si="2"/>
        <v>2.2666666666666666</v>
      </c>
      <c r="L11" s="7">
        <f t="shared" si="3"/>
        <v>0.66425396749536525</v>
      </c>
      <c r="M11" s="1">
        <v>2.0299999999999998</v>
      </c>
      <c r="N11" s="1">
        <v>2.09</v>
      </c>
      <c r="O11" s="1">
        <v>2.12</v>
      </c>
      <c r="P11" s="1">
        <f t="shared" si="4"/>
        <v>2.0799999999999996</v>
      </c>
      <c r="Q11" s="7">
        <f t="shared" si="5"/>
        <v>4.5825756949558538E-2</v>
      </c>
      <c r="R11" s="1">
        <v>0.87</v>
      </c>
      <c r="S11" s="1">
        <v>1.08</v>
      </c>
      <c r="T11" s="1">
        <v>0.83</v>
      </c>
      <c r="U11" s="1">
        <f t="shared" si="6"/>
        <v>0.92666666666666675</v>
      </c>
      <c r="V11" s="7">
        <f t="shared" si="7"/>
        <v>0.13428824718989046</v>
      </c>
      <c r="W11" s="1">
        <v>0.89</v>
      </c>
      <c r="X11" s="1">
        <v>0.97</v>
      </c>
      <c r="Y11" s="1">
        <v>0.7</v>
      </c>
      <c r="Z11" s="1">
        <f t="shared" si="8"/>
        <v>0.85333333333333317</v>
      </c>
      <c r="AA11" s="7">
        <f t="shared" si="9"/>
        <v>0.13868429375143262</v>
      </c>
    </row>
    <row r="12" spans="2:27" x14ac:dyDescent="0.25">
      <c r="B12" s="57" t="s">
        <v>95</v>
      </c>
      <c r="C12" s="1">
        <v>3.15</v>
      </c>
      <c r="D12" s="1">
        <v>3.06</v>
      </c>
      <c r="E12" s="1">
        <v>2.96</v>
      </c>
      <c r="F12" s="1">
        <f t="shared" si="0"/>
        <v>3.105</v>
      </c>
      <c r="G12" s="7">
        <f t="shared" si="1"/>
        <v>9.5043849529221652E-2</v>
      </c>
      <c r="H12" s="1">
        <v>0.84</v>
      </c>
      <c r="I12" s="1">
        <v>0.76</v>
      </c>
      <c r="J12" s="1">
        <v>0.65</v>
      </c>
      <c r="K12" s="1">
        <f t="shared" si="2"/>
        <v>0.75</v>
      </c>
      <c r="L12" s="7">
        <f t="shared" si="3"/>
        <v>9.5393920141694552E-2</v>
      </c>
      <c r="M12" s="1">
        <v>4.21</v>
      </c>
      <c r="N12" s="1">
        <v>3.99</v>
      </c>
      <c r="O12" s="1">
        <v>3.8</v>
      </c>
      <c r="P12" s="1">
        <f t="shared" si="4"/>
        <v>4</v>
      </c>
      <c r="Q12" s="7">
        <f t="shared" si="5"/>
        <v>0.20518284528683198</v>
      </c>
      <c r="R12" s="1">
        <v>2.89</v>
      </c>
      <c r="S12" s="1">
        <v>3.16</v>
      </c>
      <c r="T12" s="1">
        <v>3.08</v>
      </c>
      <c r="U12" s="1">
        <f t="shared" si="6"/>
        <v>3.0433333333333334</v>
      </c>
      <c r="V12" s="7">
        <f t="shared" si="7"/>
        <v>0.13868429375143146</v>
      </c>
      <c r="W12" s="1">
        <v>1.58</v>
      </c>
      <c r="X12" s="1">
        <v>1.42</v>
      </c>
      <c r="Y12" s="1">
        <v>1.37</v>
      </c>
      <c r="Z12" s="1">
        <f t="shared" si="8"/>
        <v>1.4566666666666668</v>
      </c>
      <c r="AA12" s="7">
        <f t="shared" si="9"/>
        <v>0.1096965511460289</v>
      </c>
    </row>
    <row r="13" spans="2:27" x14ac:dyDescent="0.25">
      <c r="B13" s="57" t="s">
        <v>96</v>
      </c>
      <c r="C13" s="1">
        <v>6.42</v>
      </c>
      <c r="D13" s="1">
        <v>5.01</v>
      </c>
      <c r="E13" s="1">
        <v>5.65</v>
      </c>
      <c r="F13" s="1">
        <f t="shared" si="0"/>
        <v>5.7149999999999999</v>
      </c>
      <c r="G13" s="7">
        <f t="shared" si="1"/>
        <v>0.70599811142335089</v>
      </c>
      <c r="H13" s="1">
        <v>0.72</v>
      </c>
      <c r="I13" s="1">
        <v>0.91</v>
      </c>
      <c r="J13" s="1">
        <v>0.78</v>
      </c>
      <c r="K13" s="1">
        <f t="shared" si="2"/>
        <v>0.80333333333333334</v>
      </c>
      <c r="L13" s="7">
        <f t="shared" si="3"/>
        <v>9.7125348562223129E-2</v>
      </c>
      <c r="M13" s="1">
        <v>8.74</v>
      </c>
      <c r="N13" s="1">
        <v>8.9700000000000006</v>
      </c>
      <c r="O13" s="1">
        <v>8.99</v>
      </c>
      <c r="P13" s="1">
        <f t="shared" si="4"/>
        <v>8.9</v>
      </c>
      <c r="Q13" s="7">
        <f t="shared" si="5"/>
        <v>0.13892443989449815</v>
      </c>
      <c r="R13" s="1">
        <v>3.22</v>
      </c>
      <c r="S13" s="1">
        <v>4.07</v>
      </c>
      <c r="T13" s="1">
        <v>3.45</v>
      </c>
      <c r="U13" s="1">
        <f t="shared" si="6"/>
        <v>3.5800000000000005</v>
      </c>
      <c r="V13" s="7">
        <f t="shared" si="7"/>
        <v>0.43965895873961225</v>
      </c>
      <c r="W13" s="1">
        <v>4.3899999999999997</v>
      </c>
      <c r="X13" s="1">
        <v>4.78</v>
      </c>
      <c r="Y13" s="1">
        <v>2.92</v>
      </c>
      <c r="Z13" s="1">
        <f t="shared" si="8"/>
        <v>4.03</v>
      </c>
      <c r="AA13" s="7">
        <f t="shared" si="9"/>
        <v>0.98086696345630864</v>
      </c>
    </row>
    <row r="14" spans="2:27" x14ac:dyDescent="0.25">
      <c r="B14" s="57" t="s">
        <v>97</v>
      </c>
      <c r="C14" s="1">
        <v>0.43</v>
      </c>
      <c r="D14" s="1">
        <v>0.44</v>
      </c>
      <c r="E14" s="1">
        <v>0.4</v>
      </c>
      <c r="F14" s="1">
        <f t="shared" si="0"/>
        <v>0.435</v>
      </c>
      <c r="G14" s="7">
        <f t="shared" si="1"/>
        <v>2.0816659994661313E-2</v>
      </c>
      <c r="H14" s="1">
        <v>0.68</v>
      </c>
      <c r="I14" s="1">
        <v>0.67</v>
      </c>
      <c r="J14" s="1">
        <v>0.74</v>
      </c>
      <c r="K14" s="1">
        <f t="shared" si="2"/>
        <v>0.69666666666666666</v>
      </c>
      <c r="L14" s="7">
        <f t="shared" si="3"/>
        <v>3.7859388972001792E-2</v>
      </c>
      <c r="M14" s="1">
        <v>8.3699999999999992</v>
      </c>
      <c r="N14" s="1">
        <v>8.6300000000000008</v>
      </c>
      <c r="O14" s="1">
        <v>7.59</v>
      </c>
      <c r="P14" s="1">
        <f t="shared" si="4"/>
        <v>8.1966666666666672</v>
      </c>
      <c r="Q14" s="7">
        <f t="shared" si="5"/>
        <v>0.5412331598611948</v>
      </c>
      <c r="R14" s="1">
        <v>0.86</v>
      </c>
      <c r="S14" s="1">
        <v>1</v>
      </c>
      <c r="T14" s="1">
        <v>1.02</v>
      </c>
      <c r="U14" s="1">
        <f t="shared" si="6"/>
        <v>0.96</v>
      </c>
      <c r="V14" s="7">
        <f t="shared" si="7"/>
        <v>8.717797887081348E-2</v>
      </c>
      <c r="W14" s="1">
        <v>0.56000000000000005</v>
      </c>
      <c r="X14" s="1">
        <v>0.61</v>
      </c>
      <c r="Y14" s="1">
        <v>0.53</v>
      </c>
      <c r="Z14" s="1">
        <f t="shared" si="8"/>
        <v>0.56666666666666665</v>
      </c>
      <c r="AA14" s="7">
        <f t="shared" si="9"/>
        <v>4.0414518843273781E-2</v>
      </c>
    </row>
    <row r="15" spans="2:27" x14ac:dyDescent="0.25">
      <c r="B15" s="57" t="s">
        <v>98</v>
      </c>
      <c r="C15" s="1">
        <v>11.26</v>
      </c>
      <c r="D15" s="1">
        <v>10.09</v>
      </c>
      <c r="E15" s="1">
        <v>8.68</v>
      </c>
      <c r="F15" s="1">
        <f t="shared" si="0"/>
        <v>10.675000000000001</v>
      </c>
      <c r="G15" s="7">
        <f t="shared" si="1"/>
        <v>1.2918591254467258</v>
      </c>
      <c r="H15" s="1">
        <v>1.3</v>
      </c>
      <c r="I15" s="1">
        <v>1.71</v>
      </c>
      <c r="J15" s="1">
        <v>1.33</v>
      </c>
      <c r="K15" s="1">
        <f t="shared" si="2"/>
        <v>1.4466666666666665</v>
      </c>
      <c r="L15" s="7">
        <f t="shared" si="3"/>
        <v>0.22854612955229317</v>
      </c>
      <c r="M15" s="1">
        <v>23.87</v>
      </c>
      <c r="N15" s="1">
        <v>24.4</v>
      </c>
      <c r="O15" s="1">
        <v>21.62</v>
      </c>
      <c r="P15" s="1">
        <f t="shared" si="4"/>
        <v>23.296666666666667</v>
      </c>
      <c r="Q15" s="7">
        <f t="shared" si="5"/>
        <v>1.4760194217331053</v>
      </c>
      <c r="R15" s="1">
        <v>10.3</v>
      </c>
      <c r="S15" s="1">
        <v>10.050000000000001</v>
      </c>
      <c r="T15" s="1">
        <v>9.2100000000000009</v>
      </c>
      <c r="U15" s="1">
        <f t="shared" si="6"/>
        <v>9.8533333333333335</v>
      </c>
      <c r="V15" s="7">
        <f t="shared" si="7"/>
        <v>0.57099328659217463</v>
      </c>
      <c r="W15" s="1">
        <v>9.56</v>
      </c>
      <c r="X15" s="1">
        <v>9.06</v>
      </c>
      <c r="Y15" s="1">
        <v>8.33</v>
      </c>
      <c r="Z15" s="1">
        <f t="shared" si="8"/>
        <v>8.9833333333333343</v>
      </c>
      <c r="AA15" s="7">
        <f t="shared" si="9"/>
        <v>0.61857362806163474</v>
      </c>
    </row>
    <row r="16" spans="2:27" ht="14.4" thickBot="1" x14ac:dyDescent="0.3">
      <c r="B16" s="58" t="s">
        <v>99</v>
      </c>
      <c r="C16" s="8">
        <v>4.66</v>
      </c>
      <c r="D16" s="8">
        <v>4.29</v>
      </c>
      <c r="E16" s="8">
        <v>3.47</v>
      </c>
      <c r="F16" s="8">
        <f t="shared" si="0"/>
        <v>4.4749999999999996</v>
      </c>
      <c r="G16" s="9">
        <f t="shared" si="1"/>
        <v>0.60901559914340653</v>
      </c>
      <c r="H16" s="8">
        <v>1.27</v>
      </c>
      <c r="I16" s="8">
        <v>1.26</v>
      </c>
      <c r="J16" s="8">
        <v>0.28999999999999998</v>
      </c>
      <c r="K16" s="8">
        <f t="shared" si="2"/>
        <v>0.94000000000000006</v>
      </c>
      <c r="L16" s="9">
        <f t="shared" si="3"/>
        <v>0.5629387178015024</v>
      </c>
      <c r="M16" s="8">
        <v>14.21</v>
      </c>
      <c r="N16" s="8">
        <v>12.57</v>
      </c>
      <c r="O16" s="8">
        <v>12.63</v>
      </c>
      <c r="P16" s="8">
        <f t="shared" si="4"/>
        <v>13.136666666666668</v>
      </c>
      <c r="Q16" s="9">
        <f t="shared" si="5"/>
        <v>0.93001792097428626</v>
      </c>
      <c r="R16" s="8">
        <v>4.47</v>
      </c>
      <c r="S16" s="8">
        <v>5.65</v>
      </c>
      <c r="T16" s="8">
        <v>4.72</v>
      </c>
      <c r="U16" s="8">
        <f t="shared" si="6"/>
        <v>4.9466666666666663</v>
      </c>
      <c r="V16" s="9">
        <f t="shared" si="7"/>
        <v>0.62179846681488604</v>
      </c>
      <c r="W16" s="8">
        <v>5.13</v>
      </c>
      <c r="X16" s="8">
        <v>3.81</v>
      </c>
      <c r="Y16" s="8">
        <v>3.24</v>
      </c>
      <c r="Z16" s="8">
        <f t="shared" si="8"/>
        <v>4.0599999999999996</v>
      </c>
      <c r="AA16" s="9">
        <f t="shared" si="9"/>
        <v>0.96948439904931172</v>
      </c>
    </row>
    <row r="17" spans="2:27" x14ac:dyDescent="0.25"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</row>
  </sheetData>
  <mergeCells count="5">
    <mergeCell ref="C4:G4"/>
    <mergeCell ref="H4:L4"/>
    <mergeCell ref="M4:Q4"/>
    <mergeCell ref="R4:V4"/>
    <mergeCell ref="W4:AA4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W27"/>
  <sheetViews>
    <sheetView workbookViewId="0">
      <selection activeCell="M25" sqref="M25"/>
    </sheetView>
  </sheetViews>
  <sheetFormatPr defaultRowHeight="13.8" x14ac:dyDescent="0.25"/>
  <cols>
    <col min="5" max="5" width="8.88671875" style="3"/>
    <col min="12" max="12" width="8.88671875" style="3"/>
  </cols>
  <sheetData>
    <row r="1" spans="2:17" ht="15.6" x14ac:dyDescent="0.25">
      <c r="B1" s="21" t="s">
        <v>101</v>
      </c>
    </row>
    <row r="2" spans="2:17" ht="14.4" thickBot="1" x14ac:dyDescent="0.3"/>
    <row r="3" spans="2:17" ht="14.4" thickBot="1" x14ac:dyDescent="0.3">
      <c r="B3" s="37"/>
      <c r="C3" s="38"/>
      <c r="D3" s="39" t="s">
        <v>12</v>
      </c>
      <c r="E3" s="39"/>
      <c r="F3" s="16"/>
      <c r="G3" s="10"/>
      <c r="H3" s="3"/>
      <c r="I3" s="37"/>
      <c r="J3" s="62" t="s">
        <v>35</v>
      </c>
      <c r="K3" s="63"/>
      <c r="L3" s="63"/>
      <c r="M3" s="63"/>
      <c r="N3" s="64"/>
      <c r="O3" s="3"/>
      <c r="P3" s="1"/>
      <c r="Q3" s="1"/>
    </row>
    <row r="4" spans="2:17" ht="14.4" thickBot="1" x14ac:dyDescent="0.3">
      <c r="B4" s="40"/>
      <c r="C4" s="41" t="s">
        <v>1</v>
      </c>
      <c r="D4" s="41" t="s">
        <v>2</v>
      </c>
      <c r="E4" s="41" t="s">
        <v>36</v>
      </c>
      <c r="F4" s="41" t="s">
        <v>3</v>
      </c>
      <c r="G4" s="42" t="s">
        <v>6</v>
      </c>
      <c r="H4" s="3"/>
      <c r="I4" s="40"/>
      <c r="J4" s="41" t="s">
        <v>1</v>
      </c>
      <c r="K4" s="41" t="s">
        <v>2</v>
      </c>
      <c r="L4" s="41" t="s">
        <v>36</v>
      </c>
      <c r="M4" s="41" t="s">
        <v>3</v>
      </c>
      <c r="N4" s="42" t="s">
        <v>6</v>
      </c>
      <c r="O4" s="3"/>
      <c r="P4" s="1"/>
      <c r="Q4" s="1"/>
    </row>
    <row r="5" spans="2:17" x14ac:dyDescent="0.25">
      <c r="B5" s="30" t="s">
        <v>58</v>
      </c>
      <c r="C5" s="12">
        <v>20.6</v>
      </c>
      <c r="D5" s="12">
        <v>16.399999999999999</v>
      </c>
      <c r="E5" s="12">
        <v>28.6</v>
      </c>
      <c r="F5" s="43">
        <f>AVERAGE(C5:E5)</f>
        <v>21.866666666666664</v>
      </c>
      <c r="G5" s="44">
        <f>STDEV(C5:E5)</f>
        <v>6.1978490892674634</v>
      </c>
      <c r="H5" s="3"/>
      <c r="I5" s="30" t="s">
        <v>58</v>
      </c>
      <c r="J5" s="11">
        <v>12.4</v>
      </c>
      <c r="K5" s="12">
        <v>19.100000000000001</v>
      </c>
      <c r="L5" s="12">
        <v>18.399999999999999</v>
      </c>
      <c r="M5" s="43">
        <f>AVERAGE(J5:L5)</f>
        <v>16.633333333333333</v>
      </c>
      <c r="N5" s="5">
        <f>STDEV(J5,K5,L5)</f>
        <v>3.6828431046317176</v>
      </c>
      <c r="O5" s="1"/>
      <c r="P5" s="3"/>
      <c r="Q5" s="3"/>
    </row>
    <row r="6" spans="2:17" x14ac:dyDescent="0.25">
      <c r="B6" s="17" t="s">
        <v>59</v>
      </c>
      <c r="C6" s="6">
        <v>11.8</v>
      </c>
      <c r="D6" s="6">
        <v>12.6</v>
      </c>
      <c r="E6" s="6">
        <v>20.5</v>
      </c>
      <c r="F6" s="36">
        <f t="shared" ref="F6:F17" si="0">AVERAGE(C6:E6)</f>
        <v>14.966666666666667</v>
      </c>
      <c r="G6" s="45">
        <f t="shared" ref="G6:G17" si="1">STDEV(C6:E6)</f>
        <v>4.8086727205470527</v>
      </c>
      <c r="H6" s="3"/>
      <c r="I6" s="17" t="s">
        <v>59</v>
      </c>
      <c r="J6" s="13">
        <v>0.68</v>
      </c>
      <c r="K6" s="6">
        <v>0.49</v>
      </c>
      <c r="L6" s="6">
        <v>0.79</v>
      </c>
      <c r="M6" s="36">
        <f t="shared" ref="M6:M17" si="2">AVERAGE(J6:L6)</f>
        <v>0.65333333333333332</v>
      </c>
      <c r="N6" s="7">
        <f t="shared" ref="N6:N17" si="3">STDEV(J6,K6,L6)</f>
        <v>0.15176736583776324</v>
      </c>
      <c r="O6" s="1"/>
      <c r="P6" s="1"/>
      <c r="Q6" s="1"/>
    </row>
    <row r="7" spans="2:17" x14ac:dyDescent="0.25">
      <c r="B7" s="17" t="s">
        <v>60</v>
      </c>
      <c r="C7" s="6">
        <v>0.18</v>
      </c>
      <c r="D7" s="6">
        <v>0.37</v>
      </c>
      <c r="E7" s="6">
        <v>0.39</v>
      </c>
      <c r="F7" s="36">
        <f t="shared" si="0"/>
        <v>0.31333333333333335</v>
      </c>
      <c r="G7" s="45">
        <f t="shared" si="1"/>
        <v>0.1159022576714247</v>
      </c>
      <c r="H7" s="3"/>
      <c r="I7" s="17" t="s">
        <v>60</v>
      </c>
      <c r="J7" s="13">
        <v>3.1E-2</v>
      </c>
      <c r="K7" s="6">
        <v>4.7E-2</v>
      </c>
      <c r="L7" s="6">
        <v>2.4E-2</v>
      </c>
      <c r="M7" s="36">
        <f t="shared" si="2"/>
        <v>3.4000000000000002E-2</v>
      </c>
      <c r="N7" s="7">
        <f t="shared" si="3"/>
        <v>1.1789826122551587E-2</v>
      </c>
      <c r="O7" s="3"/>
      <c r="P7" s="1"/>
      <c r="Q7" s="1"/>
    </row>
    <row r="8" spans="2:17" x14ac:dyDescent="0.25">
      <c r="B8" s="17" t="s">
        <v>61</v>
      </c>
      <c r="C8" s="6">
        <v>0.21</v>
      </c>
      <c r="D8" s="6">
        <v>0.31</v>
      </c>
      <c r="E8" s="6">
        <v>0.19</v>
      </c>
      <c r="F8" s="36">
        <f t="shared" si="0"/>
        <v>0.23666666666666666</v>
      </c>
      <c r="G8" s="45">
        <f t="shared" si="1"/>
        <v>6.4291005073286278E-2</v>
      </c>
      <c r="H8" s="3"/>
      <c r="I8" s="17" t="s">
        <v>61</v>
      </c>
      <c r="J8" s="13">
        <v>0.14000000000000001</v>
      </c>
      <c r="K8" s="6">
        <v>6.2E-2</v>
      </c>
      <c r="L8" s="6">
        <v>9.6000000000000002E-2</v>
      </c>
      <c r="M8" s="36">
        <f t="shared" si="2"/>
        <v>9.9333333333333343E-2</v>
      </c>
      <c r="N8" s="7">
        <f t="shared" si="3"/>
        <v>3.9106691669499871E-2</v>
      </c>
      <c r="O8" s="1"/>
      <c r="P8" s="3"/>
      <c r="Q8" s="3"/>
    </row>
    <row r="9" spans="2:17" x14ac:dyDescent="0.25">
      <c r="B9" s="17" t="s">
        <v>62</v>
      </c>
      <c r="C9" s="6">
        <v>5.72</v>
      </c>
      <c r="D9" s="6">
        <v>6.43</v>
      </c>
      <c r="E9" s="6">
        <v>4.3899999999999997</v>
      </c>
      <c r="F9" s="36">
        <f t="shared" si="0"/>
        <v>5.5133333333333328</v>
      </c>
      <c r="G9" s="45">
        <f t="shared" si="1"/>
        <v>1.0355835713902231</v>
      </c>
      <c r="H9" s="3"/>
      <c r="I9" s="17" t="s">
        <v>62</v>
      </c>
      <c r="J9" s="13">
        <v>8.3000000000000004E-2</v>
      </c>
      <c r="K9" s="6">
        <v>2.4E-2</v>
      </c>
      <c r="L9" s="6">
        <v>7.5999999999999998E-2</v>
      </c>
      <c r="M9" s="36">
        <f t="shared" si="2"/>
        <v>6.0999999999999999E-2</v>
      </c>
      <c r="N9" s="7">
        <f t="shared" si="3"/>
        <v>3.2233522922572408E-2</v>
      </c>
      <c r="O9" s="1"/>
      <c r="P9" s="3"/>
      <c r="Q9" s="3"/>
    </row>
    <row r="10" spans="2:17" x14ac:dyDescent="0.25">
      <c r="B10" s="17" t="s">
        <v>63</v>
      </c>
      <c r="C10" s="6">
        <v>0.12</v>
      </c>
      <c r="D10" s="6">
        <v>7.4999999999999997E-2</v>
      </c>
      <c r="E10" s="6">
        <v>5.8000000000000003E-2</v>
      </c>
      <c r="F10" s="36">
        <f t="shared" si="0"/>
        <v>8.433333333333333E-2</v>
      </c>
      <c r="G10" s="45">
        <f t="shared" si="1"/>
        <v>3.2036437588054856E-2</v>
      </c>
      <c r="H10" s="3"/>
      <c r="I10" s="17" t="s">
        <v>63</v>
      </c>
      <c r="J10" s="13">
        <v>7.3999999999999996E-2</v>
      </c>
      <c r="K10" s="6">
        <v>2.5000000000000001E-2</v>
      </c>
      <c r="L10" s="6">
        <v>2.7E-2</v>
      </c>
      <c r="M10" s="36">
        <f t="shared" si="2"/>
        <v>4.2000000000000003E-2</v>
      </c>
      <c r="N10" s="7">
        <f t="shared" si="3"/>
        <v>2.7730849247724076E-2</v>
      </c>
      <c r="O10" s="3"/>
      <c r="P10" s="3"/>
      <c r="Q10" s="3"/>
    </row>
    <row r="11" spans="2:17" x14ac:dyDescent="0.25">
      <c r="B11" s="17" t="s">
        <v>64</v>
      </c>
      <c r="C11" s="6">
        <v>0.56999999999999995</v>
      </c>
      <c r="D11" s="6">
        <v>0.3</v>
      </c>
      <c r="E11" s="6">
        <v>0.24</v>
      </c>
      <c r="F11" s="36">
        <f t="shared" si="0"/>
        <v>0.36999999999999994</v>
      </c>
      <c r="G11" s="45">
        <f t="shared" si="1"/>
        <v>0.17578395831246948</v>
      </c>
      <c r="H11" s="3"/>
      <c r="I11" s="17" t="s">
        <v>64</v>
      </c>
      <c r="J11" s="13">
        <v>5.1999999999999998E-2</v>
      </c>
      <c r="K11" s="6">
        <v>4.8000000000000001E-2</v>
      </c>
      <c r="L11" s="6">
        <v>3.7999999999999999E-2</v>
      </c>
      <c r="M11" s="36">
        <f t="shared" si="2"/>
        <v>4.6000000000000006E-2</v>
      </c>
      <c r="N11" s="7">
        <f t="shared" si="3"/>
        <v>7.2111025509279756E-3</v>
      </c>
      <c r="O11" s="3"/>
      <c r="P11" s="3"/>
      <c r="Q11" s="3"/>
    </row>
    <row r="12" spans="2:17" x14ac:dyDescent="0.25">
      <c r="B12" s="17" t="s">
        <v>65</v>
      </c>
      <c r="C12" s="6">
        <v>0.11</v>
      </c>
      <c r="D12" s="6">
        <v>0.14000000000000001</v>
      </c>
      <c r="E12" s="6">
        <v>1.0999999999999999E-2</v>
      </c>
      <c r="F12" s="36">
        <f t="shared" si="0"/>
        <v>8.7000000000000008E-2</v>
      </c>
      <c r="G12" s="45">
        <f t="shared" si="1"/>
        <v>6.7505555326950711E-2</v>
      </c>
      <c r="H12" s="3"/>
      <c r="I12" s="17" t="s">
        <v>65</v>
      </c>
      <c r="J12" s="13">
        <v>4.2000000000000003E-2</v>
      </c>
      <c r="K12" s="6">
        <v>1.2E-2</v>
      </c>
      <c r="L12" s="6">
        <v>3.9E-2</v>
      </c>
      <c r="M12" s="36">
        <f t="shared" si="2"/>
        <v>3.1E-2</v>
      </c>
      <c r="N12" s="7">
        <f t="shared" si="3"/>
        <v>1.6522711641858305E-2</v>
      </c>
      <c r="O12" s="3"/>
      <c r="P12" s="3"/>
      <c r="Q12" s="3"/>
    </row>
    <row r="13" spans="2:17" x14ac:dyDescent="0.25">
      <c r="B13" s="17" t="s">
        <v>66</v>
      </c>
      <c r="C13" s="6">
        <v>2.14</v>
      </c>
      <c r="D13" s="6">
        <v>1.85</v>
      </c>
      <c r="E13" s="6">
        <v>1.29</v>
      </c>
      <c r="F13" s="36">
        <f t="shared" si="0"/>
        <v>1.76</v>
      </c>
      <c r="G13" s="45">
        <f t="shared" si="1"/>
        <v>0.43208795400936512</v>
      </c>
      <c r="H13" s="3"/>
      <c r="I13" s="17" t="s">
        <v>66</v>
      </c>
      <c r="J13" s="13">
        <v>4.2000000000000003E-2</v>
      </c>
      <c r="K13" s="6">
        <v>1.2E-2</v>
      </c>
      <c r="L13" s="6">
        <v>2.4E-2</v>
      </c>
      <c r="M13" s="36">
        <f t="shared" si="2"/>
        <v>2.6000000000000006E-2</v>
      </c>
      <c r="N13" s="7">
        <f t="shared" si="3"/>
        <v>1.509966887054149E-2</v>
      </c>
      <c r="O13" s="3"/>
      <c r="P13" s="3"/>
      <c r="Q13" s="3"/>
    </row>
    <row r="14" spans="2:17" x14ac:dyDescent="0.25">
      <c r="B14" s="17" t="s">
        <v>67</v>
      </c>
      <c r="C14" s="6">
        <v>2.62</v>
      </c>
      <c r="D14" s="6">
        <v>2.27</v>
      </c>
      <c r="E14" s="6">
        <v>2.1800000000000002</v>
      </c>
      <c r="F14" s="36">
        <f t="shared" si="0"/>
        <v>2.3566666666666669</v>
      </c>
      <c r="G14" s="45">
        <f t="shared" si="1"/>
        <v>0.2324507116214819</v>
      </c>
      <c r="H14" s="3"/>
      <c r="I14" s="17" t="s">
        <v>67</v>
      </c>
      <c r="J14" s="13">
        <v>0.06</v>
      </c>
      <c r="K14" s="6">
        <v>2.5999999999999999E-2</v>
      </c>
      <c r="L14" s="6">
        <v>5.2999999999999999E-2</v>
      </c>
      <c r="M14" s="36">
        <f t="shared" si="2"/>
        <v>4.6333333333333331E-2</v>
      </c>
      <c r="N14" s="7">
        <f t="shared" si="3"/>
        <v>1.7953644012660332E-2</v>
      </c>
      <c r="O14" s="3"/>
      <c r="P14" s="3"/>
      <c r="Q14" s="3"/>
    </row>
    <row r="15" spans="2:17" x14ac:dyDescent="0.25">
      <c r="B15" s="17" t="s">
        <v>68</v>
      </c>
      <c r="C15" s="6">
        <v>2.14</v>
      </c>
      <c r="D15" s="6">
        <v>1.46</v>
      </c>
      <c r="E15" s="6">
        <v>1.71</v>
      </c>
      <c r="F15" s="36">
        <f t="shared" si="0"/>
        <v>1.7700000000000002</v>
      </c>
      <c r="G15" s="45">
        <f t="shared" si="1"/>
        <v>0.34394767043839497</v>
      </c>
      <c r="H15" s="3"/>
      <c r="I15" s="17" t="s">
        <v>68</v>
      </c>
      <c r="J15" s="13">
        <v>7.1999999999999995E-2</v>
      </c>
      <c r="K15" s="6">
        <v>0.12</v>
      </c>
      <c r="L15" s="6">
        <v>4.8000000000000001E-2</v>
      </c>
      <c r="M15" s="36">
        <f t="shared" si="2"/>
        <v>0.08</v>
      </c>
      <c r="N15" s="7">
        <f t="shared" si="3"/>
        <v>3.6660605559646717E-2</v>
      </c>
      <c r="O15" s="3"/>
      <c r="P15" s="3"/>
      <c r="Q15" s="3"/>
    </row>
    <row r="16" spans="2:17" x14ac:dyDescent="0.25">
      <c r="B16" s="17" t="s">
        <v>69</v>
      </c>
      <c r="C16" s="6">
        <v>0.01</v>
      </c>
      <c r="D16" s="6">
        <v>4.2999999999999997E-2</v>
      </c>
      <c r="E16" s="6">
        <v>1.2E-2</v>
      </c>
      <c r="F16" s="36">
        <f t="shared" si="0"/>
        <v>2.1666666666666667E-2</v>
      </c>
      <c r="G16" s="45">
        <f t="shared" si="1"/>
        <v>1.850225211517055E-2</v>
      </c>
      <c r="H16" s="3"/>
      <c r="I16" s="17" t="s">
        <v>69</v>
      </c>
      <c r="J16" s="13">
        <v>4.1000000000000002E-2</v>
      </c>
      <c r="K16" s="6">
        <v>1.2E-2</v>
      </c>
      <c r="L16" s="6">
        <v>2.1999999999999999E-2</v>
      </c>
      <c r="M16" s="36">
        <f t="shared" si="2"/>
        <v>2.5000000000000005E-2</v>
      </c>
      <c r="N16" s="7">
        <f t="shared" si="3"/>
        <v>1.473091986265623E-2</v>
      </c>
      <c r="O16" s="3"/>
      <c r="P16" s="3"/>
      <c r="Q16" s="3"/>
    </row>
    <row r="17" spans="2:23" ht="14.4" thickBot="1" x14ac:dyDescent="0.3">
      <c r="B17" s="18" t="s">
        <v>70</v>
      </c>
      <c r="C17" s="8">
        <v>6.3E-2</v>
      </c>
      <c r="D17" s="8">
        <v>0.03</v>
      </c>
      <c r="E17" s="8">
        <v>4.4999999999999998E-2</v>
      </c>
      <c r="F17" s="41">
        <f t="shared" si="0"/>
        <v>4.6000000000000006E-2</v>
      </c>
      <c r="G17" s="42">
        <f t="shared" si="1"/>
        <v>1.6522711641858302E-2</v>
      </c>
      <c r="H17" s="3"/>
      <c r="I17" s="18" t="s">
        <v>70</v>
      </c>
      <c r="J17" s="14">
        <v>3.2000000000000001E-2</v>
      </c>
      <c r="K17" s="8">
        <v>7.5999999999999998E-2</v>
      </c>
      <c r="L17" s="8">
        <v>7.6999999999999999E-2</v>
      </c>
      <c r="M17" s="41">
        <f t="shared" si="2"/>
        <v>6.1666666666666668E-2</v>
      </c>
      <c r="N17" s="9">
        <f t="shared" si="3"/>
        <v>2.5696951829610723E-2</v>
      </c>
      <c r="O17" s="3"/>
      <c r="P17" s="3"/>
      <c r="Q17" s="3"/>
    </row>
    <row r="18" spans="2:23" x14ac:dyDescent="0.25">
      <c r="B18" s="3"/>
      <c r="C18" s="1"/>
      <c r="D18" s="1"/>
      <c r="E18" s="1"/>
      <c r="F18" s="3"/>
      <c r="G18" s="3"/>
      <c r="H18" s="3"/>
      <c r="I18" s="3"/>
      <c r="J18" s="3"/>
      <c r="K18" s="3"/>
      <c r="M18" s="3"/>
      <c r="N18" s="3"/>
      <c r="O18" s="3"/>
      <c r="P18" s="3"/>
      <c r="Q18" s="3"/>
    </row>
    <row r="21" spans="2:23" x14ac:dyDescent="0.25"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</row>
    <row r="22" spans="2:23" x14ac:dyDescent="0.25"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</row>
    <row r="23" spans="2:23" x14ac:dyDescent="0.25"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</row>
    <row r="24" spans="2:23" x14ac:dyDescent="0.25"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</row>
    <row r="25" spans="2:23" x14ac:dyDescent="0.25"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</row>
    <row r="26" spans="2:23" x14ac:dyDescent="0.25"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</row>
    <row r="27" spans="2:23" x14ac:dyDescent="0.25"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</row>
  </sheetData>
  <mergeCells count="1">
    <mergeCell ref="J3:N3"/>
  </mergeCells>
  <phoneticPr fontId="1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300A8F-F6C6-4B20-A611-5D50920BBC06}">
  <dimension ref="B1:V24"/>
  <sheetViews>
    <sheetView workbookViewId="0">
      <selection activeCell="J20" sqref="J20"/>
    </sheetView>
  </sheetViews>
  <sheetFormatPr defaultRowHeight="13.8" x14ac:dyDescent="0.25"/>
  <sheetData>
    <row r="1" spans="2:22" ht="15.6" x14ac:dyDescent="0.25">
      <c r="B1" s="21" t="s">
        <v>102</v>
      </c>
      <c r="C1" s="3"/>
      <c r="D1" s="3"/>
      <c r="E1" s="3"/>
      <c r="F1" s="3"/>
      <c r="G1" s="3"/>
    </row>
    <row r="2" spans="2:22" ht="14.4" thickBot="1" x14ac:dyDescent="0.3">
      <c r="B2" s="3"/>
      <c r="C2" s="3"/>
      <c r="D2" s="3"/>
      <c r="E2" s="3"/>
      <c r="F2" s="3"/>
      <c r="G2" s="3"/>
    </row>
    <row r="3" spans="2:22" ht="14.4" thickBot="1" x14ac:dyDescent="0.3">
      <c r="B3" s="37"/>
      <c r="C3" s="38"/>
      <c r="D3" s="39" t="s">
        <v>53</v>
      </c>
      <c r="E3" s="39"/>
      <c r="F3" s="16"/>
      <c r="G3" s="10"/>
    </row>
    <row r="4" spans="2:22" ht="14.4" thickBot="1" x14ac:dyDescent="0.3">
      <c r="B4" s="40"/>
      <c r="C4" s="41" t="s">
        <v>1</v>
      </c>
      <c r="D4" s="41" t="s">
        <v>2</v>
      </c>
      <c r="E4" s="41" t="s">
        <v>36</v>
      </c>
      <c r="F4" s="41" t="s">
        <v>3</v>
      </c>
      <c r="G4" s="42" t="s">
        <v>6</v>
      </c>
    </row>
    <row r="5" spans="2:22" x14ac:dyDescent="0.25">
      <c r="B5" s="30" t="s">
        <v>58</v>
      </c>
      <c r="C5" s="1">
        <v>15.4</v>
      </c>
      <c r="D5" s="1">
        <v>13.1</v>
      </c>
      <c r="E5" s="1">
        <v>12.7</v>
      </c>
      <c r="F5" s="43">
        <f t="shared" ref="F5:F10" si="0">AVERAGE(C5:E5)</f>
        <v>13.733333333333334</v>
      </c>
      <c r="G5" s="44">
        <f>STDEV(C5:E5)</f>
        <v>1.4571661996262935</v>
      </c>
    </row>
    <row r="6" spans="2:22" x14ac:dyDescent="0.25">
      <c r="B6" s="17" t="s">
        <v>59</v>
      </c>
      <c r="C6" s="1">
        <v>0.48</v>
      </c>
      <c r="D6" s="1">
        <v>0.63</v>
      </c>
      <c r="E6" s="1">
        <v>0.62</v>
      </c>
      <c r="F6" s="36">
        <f t="shared" si="0"/>
        <v>0.57666666666666666</v>
      </c>
      <c r="G6" s="45">
        <f>STDEV(C6:E6)</f>
        <v>8.3864970836060843E-2</v>
      </c>
    </row>
    <row r="7" spans="2:22" x14ac:dyDescent="0.25">
      <c r="B7" s="17" t="s">
        <v>60</v>
      </c>
      <c r="C7" s="1">
        <v>0.13</v>
      </c>
      <c r="D7" s="1">
        <v>0.1</v>
      </c>
      <c r="E7" s="1">
        <v>6.5000000000000002E-2</v>
      </c>
      <c r="F7" s="36">
        <f t="shared" si="0"/>
        <v>9.8333333333333342E-2</v>
      </c>
      <c r="G7" s="45">
        <f>STDEV(C7:E7)</f>
        <v>3.2532035493238527E-2</v>
      </c>
    </row>
    <row r="8" spans="2:22" x14ac:dyDescent="0.25">
      <c r="B8" s="17" t="s">
        <v>61</v>
      </c>
      <c r="C8" s="1">
        <v>0.47</v>
      </c>
      <c r="D8" s="1">
        <v>0.72</v>
      </c>
      <c r="E8" s="1">
        <v>0.57999999999999996</v>
      </c>
      <c r="F8" s="36">
        <f t="shared" si="0"/>
        <v>0.59</v>
      </c>
      <c r="G8" s="45">
        <f>STDEV(C8:E8)</f>
        <v>0.12529964086141643</v>
      </c>
    </row>
    <row r="9" spans="2:22" x14ac:dyDescent="0.25">
      <c r="B9" s="17" t="s">
        <v>62</v>
      </c>
      <c r="C9" s="1">
        <v>7.5999999999999998E-2</v>
      </c>
      <c r="D9" s="1">
        <v>0.18</v>
      </c>
      <c r="E9" s="1">
        <v>7.4999999999999997E-2</v>
      </c>
      <c r="F9" s="36">
        <f t="shared" si="0"/>
        <v>0.11033333333333334</v>
      </c>
      <c r="G9" s="45">
        <f>STDEV(C9:E9)</f>
        <v>6.0335174925853427E-2</v>
      </c>
    </row>
    <row r="10" spans="2:22" x14ac:dyDescent="0.25">
      <c r="B10" s="17" t="s">
        <v>63</v>
      </c>
      <c r="C10" s="1">
        <v>0.11</v>
      </c>
      <c r="D10" s="1">
        <v>0.11</v>
      </c>
      <c r="E10" s="1">
        <v>0.11</v>
      </c>
      <c r="F10" s="36">
        <f t="shared" si="0"/>
        <v>0.11</v>
      </c>
      <c r="G10" s="45">
        <f t="shared" ref="G10:G16" si="1">STDEV(C10:E10)</f>
        <v>0</v>
      </c>
    </row>
    <row r="11" spans="2:22" x14ac:dyDescent="0.25">
      <c r="B11" s="17" t="s">
        <v>64</v>
      </c>
      <c r="C11" s="1">
        <v>0.21</v>
      </c>
      <c r="D11" s="1">
        <v>0.11</v>
      </c>
      <c r="E11" s="1">
        <v>0.12</v>
      </c>
      <c r="F11" s="36">
        <f t="shared" ref="F11:F16" si="2">AVERAGE(C11:E11)</f>
        <v>0.14666666666666667</v>
      </c>
      <c r="G11" s="45">
        <f t="shared" si="1"/>
        <v>5.507570547286101E-2</v>
      </c>
    </row>
    <row r="12" spans="2:22" x14ac:dyDescent="0.25">
      <c r="B12" s="17" t="s">
        <v>65</v>
      </c>
      <c r="C12" s="1">
        <v>0.17</v>
      </c>
      <c r="D12" s="1">
        <v>0.1</v>
      </c>
      <c r="E12" s="1">
        <v>0.2</v>
      </c>
      <c r="F12" s="36">
        <f t="shared" si="2"/>
        <v>0.15666666666666668</v>
      </c>
      <c r="G12" s="45">
        <f t="shared" si="1"/>
        <v>5.1316014394468853E-2</v>
      </c>
      <c r="S12" s="1"/>
      <c r="T12" s="1"/>
      <c r="U12" s="1"/>
      <c r="V12" s="1"/>
    </row>
    <row r="13" spans="2:22" x14ac:dyDescent="0.25">
      <c r="B13" s="17" t="s">
        <v>66</v>
      </c>
      <c r="C13" s="1">
        <v>0.15</v>
      </c>
      <c r="D13" s="1">
        <v>5.5E-2</v>
      </c>
      <c r="E13" s="1">
        <v>0.13</v>
      </c>
      <c r="F13" s="36">
        <f t="shared" si="2"/>
        <v>0.11166666666666665</v>
      </c>
      <c r="G13" s="45">
        <f t="shared" si="1"/>
        <v>5.0083264004389109E-2</v>
      </c>
      <c r="O13" s="1"/>
      <c r="R13" s="1"/>
      <c r="S13" s="1"/>
      <c r="T13" s="1"/>
      <c r="U13" s="1"/>
      <c r="V13" s="1"/>
    </row>
    <row r="14" spans="2:22" x14ac:dyDescent="0.25">
      <c r="B14" s="17" t="s">
        <v>67</v>
      </c>
      <c r="C14" s="1">
        <v>0.19</v>
      </c>
      <c r="D14" s="1">
        <v>0.2</v>
      </c>
      <c r="E14" s="1">
        <v>0.12</v>
      </c>
      <c r="F14" s="36">
        <f t="shared" si="2"/>
        <v>0.17</v>
      </c>
      <c r="G14" s="45">
        <f t="shared" si="1"/>
        <v>4.3588989435406726E-2</v>
      </c>
      <c r="O14" s="1"/>
      <c r="R14" s="1"/>
      <c r="S14" s="1"/>
      <c r="T14" s="1"/>
      <c r="U14" s="1"/>
      <c r="V14" s="1"/>
    </row>
    <row r="15" spans="2:22" x14ac:dyDescent="0.25">
      <c r="B15" s="17" t="s">
        <v>68</v>
      </c>
      <c r="C15" s="1">
        <v>0.21</v>
      </c>
      <c r="D15" s="1">
        <v>0.21</v>
      </c>
      <c r="E15" s="1">
        <v>0.1</v>
      </c>
      <c r="F15" s="36">
        <f t="shared" si="2"/>
        <v>0.17333333333333334</v>
      </c>
      <c r="G15" s="45">
        <f t="shared" si="1"/>
        <v>6.3508529610858719E-2</v>
      </c>
    </row>
    <row r="16" spans="2:22" x14ac:dyDescent="0.25">
      <c r="B16" s="17" t="s">
        <v>69</v>
      </c>
      <c r="C16" s="1">
        <v>0.21</v>
      </c>
      <c r="D16" s="1">
        <v>0.24</v>
      </c>
      <c r="E16" s="1">
        <v>0.15</v>
      </c>
      <c r="F16" s="36">
        <f t="shared" si="2"/>
        <v>0.19999999999999998</v>
      </c>
      <c r="G16" s="45">
        <f t="shared" si="1"/>
        <v>4.5825756949558302E-2</v>
      </c>
    </row>
    <row r="17" spans="2:21" ht="14.4" thickBot="1" x14ac:dyDescent="0.3">
      <c r="B17" s="18" t="s">
        <v>70</v>
      </c>
      <c r="C17" s="14">
        <v>3.4000000000000002E-2</v>
      </c>
      <c r="D17" s="8">
        <v>0.2</v>
      </c>
      <c r="E17" s="8">
        <v>8.6999999999999994E-2</v>
      </c>
      <c r="F17" s="41">
        <f>AVERAGE(C17:E17)</f>
        <v>0.107</v>
      </c>
      <c r="G17" s="42">
        <f>STDEV(C17:E17)</f>
        <v>8.4787970844925883E-2</v>
      </c>
    </row>
    <row r="21" spans="2:21" x14ac:dyDescent="0.25"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</row>
    <row r="22" spans="2:21" x14ac:dyDescent="0.25">
      <c r="J22" s="1"/>
      <c r="K22" s="1"/>
      <c r="L22" s="1"/>
      <c r="M22" s="1"/>
      <c r="N22" s="1"/>
      <c r="O22" s="1"/>
      <c r="P22" s="1"/>
      <c r="Q22" s="1"/>
      <c r="R22" s="1"/>
    </row>
    <row r="23" spans="2:21" x14ac:dyDescent="0.25">
      <c r="J23" s="1"/>
      <c r="K23" s="1"/>
      <c r="L23" s="1"/>
      <c r="M23" s="1"/>
      <c r="N23" s="1"/>
      <c r="O23" s="1"/>
      <c r="P23" s="1"/>
      <c r="Q23" s="1"/>
    </row>
    <row r="24" spans="2:21" x14ac:dyDescent="0.25">
      <c r="J24" s="1"/>
      <c r="K24" s="1"/>
      <c r="L24" s="1"/>
      <c r="M24" s="1"/>
      <c r="N24" s="1"/>
      <c r="O24" s="1"/>
      <c r="P24" s="1"/>
      <c r="Q24" s="1"/>
    </row>
  </sheetData>
  <phoneticPr fontId="1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E645C2-0661-4F3A-9DFC-57252230F580}">
  <dimension ref="B1:K19"/>
  <sheetViews>
    <sheetView tabSelected="1" workbookViewId="0">
      <selection activeCell="K19" sqref="K19"/>
    </sheetView>
  </sheetViews>
  <sheetFormatPr defaultRowHeight="13.8" x14ac:dyDescent="0.25"/>
  <sheetData>
    <row r="1" spans="2:11" ht="15.6" x14ac:dyDescent="0.25">
      <c r="B1" s="75" t="s">
        <v>114</v>
      </c>
      <c r="C1" s="70"/>
      <c r="D1" s="70"/>
      <c r="E1" s="70"/>
      <c r="F1" s="70"/>
      <c r="G1" s="70"/>
      <c r="H1" s="70"/>
      <c r="I1" s="70"/>
      <c r="J1" s="70"/>
      <c r="K1" s="70"/>
    </row>
    <row r="2" spans="2:11" x14ac:dyDescent="0.25">
      <c r="B2" s="68"/>
      <c r="C2" s="68"/>
      <c r="D2" s="68"/>
      <c r="E2" s="68"/>
      <c r="F2" s="68"/>
      <c r="G2" s="68"/>
      <c r="H2" s="68"/>
      <c r="I2" s="68"/>
      <c r="J2" s="68"/>
      <c r="K2" s="68"/>
    </row>
    <row r="3" spans="2:11" ht="14.4" thickBot="1" x14ac:dyDescent="0.3"/>
    <row r="4" spans="2:11" ht="14.4" thickBot="1" x14ac:dyDescent="0.3">
      <c r="B4" s="37"/>
      <c r="C4" s="72" t="s">
        <v>12</v>
      </c>
      <c r="D4" s="73"/>
      <c r="E4" s="73"/>
      <c r="F4" s="73"/>
      <c r="G4" s="74"/>
    </row>
    <row r="5" spans="2:11" ht="14.4" thickBot="1" x14ac:dyDescent="0.3">
      <c r="B5" s="40"/>
      <c r="C5" s="38" t="s">
        <v>1</v>
      </c>
      <c r="D5" s="39" t="s">
        <v>2</v>
      </c>
      <c r="E5" s="39" t="s">
        <v>36</v>
      </c>
      <c r="F5" s="39" t="s">
        <v>3</v>
      </c>
      <c r="G5" s="47" t="s">
        <v>6</v>
      </c>
    </row>
    <row r="6" spans="2:11" x14ac:dyDescent="0.25">
      <c r="B6" s="56" t="s">
        <v>105</v>
      </c>
      <c r="C6" s="1">
        <v>0.25</v>
      </c>
      <c r="D6" s="1">
        <v>0.25</v>
      </c>
      <c r="E6" s="1">
        <v>0.26</v>
      </c>
      <c r="F6" s="12">
        <f>AVERAGE(C6,D6)</f>
        <v>0.25</v>
      </c>
      <c r="G6" s="5">
        <f>STDEV(C6:E6)</f>
        <v>5.7735026918962623E-3</v>
      </c>
      <c r="H6" s="3"/>
    </row>
    <row r="7" spans="2:11" x14ac:dyDescent="0.25">
      <c r="B7" s="57" t="s">
        <v>106</v>
      </c>
      <c r="C7" s="1">
        <v>0.32</v>
      </c>
      <c r="D7" s="1">
        <v>0.32</v>
      </c>
      <c r="E7" s="1">
        <v>0.4</v>
      </c>
      <c r="F7" s="1">
        <f t="shared" ref="F7:F14" si="0">AVERAGE(C7,D7)</f>
        <v>0.32</v>
      </c>
      <c r="G7" s="7">
        <f t="shared" ref="G7:G14" si="1">STDEV(C7:E7)</f>
        <v>4.6188021535169918E-2</v>
      </c>
      <c r="H7" s="3"/>
    </row>
    <row r="8" spans="2:11" x14ac:dyDescent="0.25">
      <c r="B8" s="57" t="s">
        <v>107</v>
      </c>
      <c r="C8" s="1">
        <v>0.4</v>
      </c>
      <c r="D8" s="1">
        <v>0.49</v>
      </c>
      <c r="E8" s="1">
        <v>0.42</v>
      </c>
      <c r="F8" s="1">
        <f t="shared" si="0"/>
        <v>0.44500000000000001</v>
      </c>
      <c r="G8" s="7">
        <f t="shared" si="1"/>
        <v>4.7258156262526073E-2</v>
      </c>
      <c r="H8" s="3"/>
    </row>
    <row r="9" spans="2:11" x14ac:dyDescent="0.25">
      <c r="B9" s="57" t="s">
        <v>108</v>
      </c>
      <c r="C9" s="1">
        <v>3.15</v>
      </c>
      <c r="D9" s="1">
        <v>3.55</v>
      </c>
      <c r="E9" s="1">
        <v>3.19</v>
      </c>
      <c r="F9" s="1">
        <f t="shared" si="0"/>
        <v>3.3499999999999996</v>
      </c>
      <c r="G9" s="7">
        <f t="shared" si="1"/>
        <v>0.22030282189144404</v>
      </c>
      <c r="H9" s="3"/>
    </row>
    <row r="10" spans="2:11" x14ac:dyDescent="0.25">
      <c r="B10" s="57" t="s">
        <v>109</v>
      </c>
      <c r="C10" s="1">
        <v>8.17</v>
      </c>
      <c r="D10" s="1">
        <v>8.16</v>
      </c>
      <c r="E10" s="1">
        <v>7.51</v>
      </c>
      <c r="F10" s="1">
        <f t="shared" si="0"/>
        <v>8.1649999999999991</v>
      </c>
      <c r="G10" s="7">
        <f t="shared" si="1"/>
        <v>0.37819747927945457</v>
      </c>
      <c r="H10" s="3"/>
    </row>
    <row r="11" spans="2:11" x14ac:dyDescent="0.25">
      <c r="B11" s="57" t="s">
        <v>110</v>
      </c>
      <c r="C11" s="1">
        <v>7.88</v>
      </c>
      <c r="D11" s="1">
        <v>7.76</v>
      </c>
      <c r="E11" s="1">
        <v>7.38</v>
      </c>
      <c r="F11" s="1">
        <f t="shared" si="0"/>
        <v>7.82</v>
      </c>
      <c r="G11" s="7">
        <f t="shared" si="1"/>
        <v>0.26102362600602519</v>
      </c>
      <c r="H11" s="3"/>
    </row>
    <row r="12" spans="2:11" x14ac:dyDescent="0.25">
      <c r="B12" s="57" t="s">
        <v>111</v>
      </c>
      <c r="C12" s="1">
        <v>7.84</v>
      </c>
      <c r="D12" s="1">
        <v>7.91</v>
      </c>
      <c r="E12" s="1">
        <v>6.71</v>
      </c>
      <c r="F12" s="1">
        <f t="shared" si="0"/>
        <v>7.875</v>
      </c>
      <c r="G12" s="7">
        <f t="shared" si="1"/>
        <v>0.67352307557598445</v>
      </c>
      <c r="H12" s="3"/>
    </row>
    <row r="13" spans="2:11" x14ac:dyDescent="0.25">
      <c r="B13" s="57" t="s">
        <v>112</v>
      </c>
      <c r="C13" s="1">
        <v>7.36</v>
      </c>
      <c r="D13" s="1">
        <v>6.89</v>
      </c>
      <c r="E13" s="1">
        <v>6.17</v>
      </c>
      <c r="F13" s="1">
        <f t="shared" si="0"/>
        <v>7.125</v>
      </c>
      <c r="G13" s="7">
        <f t="shared" si="1"/>
        <v>0.59936077059925563</v>
      </c>
      <c r="H13" s="3"/>
    </row>
    <row r="14" spans="2:11" ht="14.4" thickBot="1" x14ac:dyDescent="0.3">
      <c r="B14" s="58" t="s">
        <v>113</v>
      </c>
      <c r="C14" s="14">
        <v>6.98</v>
      </c>
      <c r="D14" s="8">
        <v>7.3</v>
      </c>
      <c r="E14" s="8">
        <v>7.41</v>
      </c>
      <c r="F14" s="8">
        <f t="shared" si="0"/>
        <v>7.1400000000000006</v>
      </c>
      <c r="G14" s="9">
        <f t="shared" si="1"/>
        <v>0.22338307903688656</v>
      </c>
      <c r="H14" s="3"/>
    </row>
    <row r="15" spans="2:11" x14ac:dyDescent="0.25">
      <c r="H15" s="3"/>
    </row>
    <row r="16" spans="2:11" x14ac:dyDescent="0.25">
      <c r="H16" s="3"/>
    </row>
    <row r="17" spans="8:8" x14ac:dyDescent="0.25">
      <c r="H17" s="3"/>
    </row>
    <row r="18" spans="8:8" x14ac:dyDescent="0.25">
      <c r="H18" s="3"/>
    </row>
    <row r="19" spans="8:8" x14ac:dyDescent="0.25">
      <c r="H19" s="3"/>
    </row>
  </sheetData>
  <mergeCells count="1">
    <mergeCell ref="C4:G4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AC50"/>
  <sheetViews>
    <sheetView workbookViewId="0">
      <selection activeCell="B1" sqref="B1"/>
    </sheetView>
  </sheetViews>
  <sheetFormatPr defaultRowHeight="13.8" x14ac:dyDescent="0.25"/>
  <cols>
    <col min="5" max="5" width="8.88671875" style="3"/>
    <col min="8" max="10" width="8.88671875" style="3"/>
    <col min="12" max="12" width="8.88671875" style="3"/>
  </cols>
  <sheetData>
    <row r="1" spans="2:29" ht="15.6" x14ac:dyDescent="0.25">
      <c r="B1" s="33" t="s">
        <v>103</v>
      </c>
    </row>
    <row r="2" spans="2:29" ht="14.4" thickBot="1" x14ac:dyDescent="0.3"/>
    <row r="3" spans="2:29" ht="14.4" thickBot="1" x14ac:dyDescent="0.3">
      <c r="B3" s="37"/>
      <c r="C3" s="62" t="s">
        <v>5</v>
      </c>
      <c r="D3" s="63"/>
      <c r="E3" s="63"/>
      <c r="F3" s="63"/>
      <c r="G3" s="64"/>
      <c r="H3" s="51"/>
      <c r="I3" s="52"/>
      <c r="J3" s="65" t="s">
        <v>9</v>
      </c>
      <c r="K3" s="66"/>
      <c r="L3" s="66"/>
      <c r="M3" s="66"/>
      <c r="N3" s="67"/>
    </row>
    <row r="4" spans="2:29" ht="14.4" thickBot="1" x14ac:dyDescent="0.3">
      <c r="B4" s="40"/>
      <c r="C4" s="41" t="s">
        <v>1</v>
      </c>
      <c r="D4" s="41" t="s">
        <v>2</v>
      </c>
      <c r="E4" s="41" t="s">
        <v>36</v>
      </c>
      <c r="F4" s="41" t="s">
        <v>3</v>
      </c>
      <c r="G4" s="42" t="s">
        <v>6</v>
      </c>
      <c r="H4" s="51"/>
      <c r="I4" s="40"/>
      <c r="J4" s="41" t="s">
        <v>1</v>
      </c>
      <c r="K4" s="41" t="s">
        <v>2</v>
      </c>
      <c r="L4" s="41" t="s">
        <v>36</v>
      </c>
      <c r="M4" s="41" t="s">
        <v>3</v>
      </c>
      <c r="N4" s="42" t="s">
        <v>6</v>
      </c>
    </row>
    <row r="5" spans="2:29" x14ac:dyDescent="0.25">
      <c r="B5" s="53" t="s">
        <v>8</v>
      </c>
      <c r="C5" s="53">
        <v>6.7</v>
      </c>
      <c r="D5" s="43">
        <v>10.6</v>
      </c>
      <c r="E5" s="43">
        <v>7.3</v>
      </c>
      <c r="F5" s="43">
        <f>AVERAGE(C5:E5)</f>
        <v>8.2000000000000011</v>
      </c>
      <c r="G5" s="24">
        <f>STDEV(C5:E5)</f>
        <v>2.0999999999999956</v>
      </c>
      <c r="H5" s="51"/>
      <c r="I5" s="53" t="s">
        <v>8</v>
      </c>
      <c r="J5" s="11">
        <v>0.9</v>
      </c>
      <c r="K5" s="12">
        <v>0.92</v>
      </c>
      <c r="L5" s="12">
        <v>0.99</v>
      </c>
      <c r="M5" s="12">
        <f>AVERAGE(J5:L5)</f>
        <v>0.93666666666666665</v>
      </c>
      <c r="N5" s="44">
        <f>STDEV(J5:L5)</f>
        <v>4.7258156262526059E-2</v>
      </c>
      <c r="O5" s="4"/>
      <c r="P5" s="4"/>
    </row>
    <row r="6" spans="2:29" x14ac:dyDescent="0.25">
      <c r="B6" s="54" t="s">
        <v>14</v>
      </c>
      <c r="C6" s="54">
        <v>2.5</v>
      </c>
      <c r="D6" s="36">
        <v>2.5</v>
      </c>
      <c r="E6" s="36">
        <v>3</v>
      </c>
      <c r="F6" s="36">
        <f t="shared" ref="F6:F18" si="0">AVERAGE(C6:E6)</f>
        <v>2.6666666666666665</v>
      </c>
      <c r="G6" s="19">
        <f t="shared" ref="G6:G18" si="1">STDEV(C6:E6)</f>
        <v>0.28867513459481292</v>
      </c>
      <c r="H6" s="51"/>
      <c r="I6" s="54" t="s">
        <v>14</v>
      </c>
      <c r="J6" s="13">
        <v>1.3</v>
      </c>
      <c r="K6" s="6">
        <v>1.21</v>
      </c>
      <c r="L6" s="6">
        <v>1.31</v>
      </c>
      <c r="M6" s="6">
        <f t="shared" ref="M6:M17" si="2">AVERAGE(J6:L6)</f>
        <v>1.2733333333333332</v>
      </c>
      <c r="N6" s="45">
        <f t="shared" ref="N6:N17" si="3">STDEV(J6:L6)</f>
        <v>5.5075705472861072E-2</v>
      </c>
      <c r="O6" s="4"/>
      <c r="P6" s="4"/>
    </row>
    <row r="7" spans="2:29" x14ac:dyDescent="0.25">
      <c r="B7" s="54" t="s">
        <v>15</v>
      </c>
      <c r="C7" s="54">
        <v>3.9</v>
      </c>
      <c r="D7" s="36">
        <v>5.0999999999999996</v>
      </c>
      <c r="E7" s="36">
        <v>4.0999999999999996</v>
      </c>
      <c r="F7" s="36">
        <f t="shared" si="0"/>
        <v>4.3666666666666663</v>
      </c>
      <c r="G7" s="19">
        <f t="shared" si="1"/>
        <v>0.642910050732867</v>
      </c>
      <c r="H7" s="51"/>
      <c r="I7" s="54" t="s">
        <v>15</v>
      </c>
      <c r="J7" s="13">
        <v>1.3</v>
      </c>
      <c r="K7" s="6">
        <v>1.32</v>
      </c>
      <c r="L7" s="6">
        <v>1.55</v>
      </c>
      <c r="M7" s="6">
        <f t="shared" si="2"/>
        <v>1.39</v>
      </c>
      <c r="N7" s="45">
        <f t="shared" si="3"/>
        <v>0.13892443989449804</v>
      </c>
      <c r="O7" s="4"/>
      <c r="P7" s="4"/>
    </row>
    <row r="8" spans="2:29" x14ac:dyDescent="0.25">
      <c r="B8" s="54" t="s">
        <v>38</v>
      </c>
      <c r="C8" s="54">
        <v>13</v>
      </c>
      <c r="D8" s="36">
        <v>11.1</v>
      </c>
      <c r="E8" s="36">
        <v>13.7</v>
      </c>
      <c r="F8" s="36">
        <f t="shared" si="0"/>
        <v>12.6</v>
      </c>
      <c r="G8" s="19">
        <f t="shared" si="1"/>
        <v>1.3453624047073709</v>
      </c>
      <c r="H8" s="51"/>
      <c r="I8" s="54" t="s">
        <v>38</v>
      </c>
      <c r="J8" s="13">
        <v>0.8</v>
      </c>
      <c r="K8" s="6">
        <v>0.74</v>
      </c>
      <c r="L8" s="6">
        <v>0.7</v>
      </c>
      <c r="M8" s="6">
        <f t="shared" si="2"/>
        <v>0.7466666666666667</v>
      </c>
      <c r="N8" s="45">
        <f t="shared" si="3"/>
        <v>5.0332229568471713E-2</v>
      </c>
      <c r="O8" s="4"/>
      <c r="P8" s="4"/>
    </row>
    <row r="9" spans="2:29" x14ac:dyDescent="0.25">
      <c r="B9" s="54" t="s">
        <v>39</v>
      </c>
      <c r="C9" s="54">
        <v>4.4000000000000004</v>
      </c>
      <c r="D9" s="36">
        <v>4.7</v>
      </c>
      <c r="E9" s="36">
        <v>4.5999999999999996</v>
      </c>
      <c r="F9" s="36">
        <f t="shared" si="0"/>
        <v>4.5666666666666673</v>
      </c>
      <c r="G9" s="19">
        <f t="shared" si="1"/>
        <v>0.1527525231651945</v>
      </c>
      <c r="H9" s="51"/>
      <c r="I9" s="54" t="s">
        <v>39</v>
      </c>
      <c r="J9" s="13">
        <v>0.7</v>
      </c>
      <c r="K9" s="6">
        <v>0.51</v>
      </c>
      <c r="L9" s="6">
        <v>0.47</v>
      </c>
      <c r="M9" s="6">
        <f t="shared" si="2"/>
        <v>0.55999999999999994</v>
      </c>
      <c r="N9" s="45">
        <f t="shared" si="3"/>
        <v>0.12288205727444532</v>
      </c>
      <c r="O9" s="4"/>
      <c r="P9" s="4"/>
    </row>
    <row r="10" spans="2:29" x14ac:dyDescent="0.25">
      <c r="B10" s="54" t="s">
        <v>40</v>
      </c>
      <c r="C10" s="54">
        <v>3.7</v>
      </c>
      <c r="D10" s="36">
        <v>3.1</v>
      </c>
      <c r="E10" s="36">
        <v>2.8</v>
      </c>
      <c r="F10" s="36">
        <f t="shared" si="0"/>
        <v>3.2000000000000006</v>
      </c>
      <c r="G10" s="19">
        <f t="shared" si="1"/>
        <v>0.45825756949558105</v>
      </c>
      <c r="H10" s="51"/>
      <c r="I10" s="54" t="s">
        <v>40</v>
      </c>
      <c r="J10" s="13">
        <v>2.9</v>
      </c>
      <c r="K10" s="6">
        <v>2.99</v>
      </c>
      <c r="L10" s="6">
        <v>3.58</v>
      </c>
      <c r="M10" s="6">
        <f t="shared" si="2"/>
        <v>3.1566666666666667</v>
      </c>
      <c r="N10" s="45">
        <f t="shared" si="3"/>
        <v>0.36936883102575579</v>
      </c>
    </row>
    <row r="11" spans="2:29" x14ac:dyDescent="0.25">
      <c r="B11" s="54" t="s">
        <v>41</v>
      </c>
      <c r="C11" s="54">
        <v>1.5</v>
      </c>
      <c r="D11" s="26">
        <v>0.3</v>
      </c>
      <c r="E11" s="26">
        <v>0.2</v>
      </c>
      <c r="F11" s="36">
        <f t="shared" si="0"/>
        <v>0.66666666666666663</v>
      </c>
      <c r="G11" s="19">
        <f t="shared" si="1"/>
        <v>0.72341781380702352</v>
      </c>
      <c r="H11" s="51"/>
      <c r="I11" s="54" t="s">
        <v>41</v>
      </c>
      <c r="J11" s="13">
        <v>0.6</v>
      </c>
      <c r="K11" s="6">
        <v>0.54</v>
      </c>
      <c r="L11" s="6">
        <v>0.42</v>
      </c>
      <c r="M11" s="6">
        <f t="shared" si="2"/>
        <v>0.52</v>
      </c>
      <c r="N11" s="45">
        <f t="shared" si="3"/>
        <v>9.1651513899116605E-2</v>
      </c>
    </row>
    <row r="12" spans="2:29" x14ac:dyDescent="0.25">
      <c r="B12" s="54" t="s">
        <v>18</v>
      </c>
      <c r="C12" s="54">
        <v>11.7</v>
      </c>
      <c r="D12" s="36">
        <v>18.7</v>
      </c>
      <c r="E12" s="36">
        <v>13.4</v>
      </c>
      <c r="F12" s="36">
        <f t="shared" si="0"/>
        <v>14.6</v>
      </c>
      <c r="G12" s="19">
        <f t="shared" si="1"/>
        <v>3.6510272527057426</v>
      </c>
      <c r="H12" s="51"/>
      <c r="I12" s="54" t="s">
        <v>18</v>
      </c>
      <c r="J12" s="13">
        <v>0.2</v>
      </c>
      <c r="K12" s="6">
        <v>0.24</v>
      </c>
      <c r="L12" s="6">
        <v>0.31</v>
      </c>
      <c r="M12" s="6">
        <f t="shared" si="2"/>
        <v>0.25</v>
      </c>
      <c r="N12" s="45">
        <f t="shared" si="3"/>
        <v>5.5677643628300272E-2</v>
      </c>
      <c r="P12" s="3"/>
      <c r="Q12" s="3"/>
      <c r="R12" s="3"/>
      <c r="S12" s="3"/>
      <c r="T12" s="3"/>
      <c r="U12" s="3"/>
      <c r="V12" s="4"/>
      <c r="W12" s="3"/>
      <c r="X12" s="3"/>
      <c r="Y12" s="3"/>
      <c r="Z12" s="3"/>
      <c r="AA12" s="3"/>
      <c r="AB12" s="3"/>
      <c r="AC12" s="3" t="s">
        <v>7</v>
      </c>
    </row>
    <row r="13" spans="2:29" x14ac:dyDescent="0.25">
      <c r="B13" s="54" t="s">
        <v>42</v>
      </c>
      <c r="C13" s="54">
        <v>0.9</v>
      </c>
      <c r="D13" s="36">
        <v>1.2</v>
      </c>
      <c r="E13" s="36">
        <v>1.5</v>
      </c>
      <c r="F13" s="36">
        <f t="shared" si="0"/>
        <v>1.2</v>
      </c>
      <c r="G13" s="19">
        <f t="shared" si="1"/>
        <v>0.29999999999999977</v>
      </c>
      <c r="H13" s="51"/>
      <c r="I13" s="54" t="s">
        <v>42</v>
      </c>
      <c r="J13" s="13">
        <v>0.3</v>
      </c>
      <c r="K13" s="6">
        <v>0.3</v>
      </c>
      <c r="L13" s="6">
        <v>0.31</v>
      </c>
      <c r="M13" s="6">
        <f t="shared" si="2"/>
        <v>0.30333333333333329</v>
      </c>
      <c r="N13" s="45">
        <f t="shared" si="3"/>
        <v>5.7735026918962623E-3</v>
      </c>
    </row>
    <row r="14" spans="2:29" x14ac:dyDescent="0.25">
      <c r="B14" s="54" t="s">
        <v>21</v>
      </c>
      <c r="C14" s="54">
        <v>32.1</v>
      </c>
      <c r="D14" s="36">
        <v>38.700000000000003</v>
      </c>
      <c r="E14" s="36">
        <v>40.200000000000003</v>
      </c>
      <c r="F14" s="36">
        <f t="shared" si="0"/>
        <v>37.000000000000007</v>
      </c>
      <c r="G14" s="19">
        <f t="shared" si="1"/>
        <v>4.3092922852830498</v>
      </c>
      <c r="H14" s="51"/>
      <c r="I14" s="54" t="s">
        <v>43</v>
      </c>
      <c r="J14" s="13">
        <v>19.7</v>
      </c>
      <c r="K14" s="6">
        <v>20.12</v>
      </c>
      <c r="L14" s="6">
        <v>4.8899999999999997</v>
      </c>
      <c r="M14" s="6">
        <f t="shared" si="2"/>
        <v>14.903333333333334</v>
      </c>
      <c r="N14" s="45">
        <f t="shared" si="3"/>
        <v>8.6743433949396618</v>
      </c>
    </row>
    <row r="15" spans="2:29" x14ac:dyDescent="0.25">
      <c r="B15" s="54" t="s">
        <v>43</v>
      </c>
      <c r="C15" s="54">
        <v>11.9</v>
      </c>
      <c r="D15" s="36">
        <v>15.4</v>
      </c>
      <c r="E15" s="36">
        <v>13.1</v>
      </c>
      <c r="F15" s="36">
        <f t="shared" si="0"/>
        <v>13.466666666666667</v>
      </c>
      <c r="G15" s="19">
        <f t="shared" si="1"/>
        <v>1.7785762095938862</v>
      </c>
      <c r="H15" s="51"/>
      <c r="I15" s="54" t="s">
        <v>28</v>
      </c>
      <c r="J15" s="13">
        <v>0.3</v>
      </c>
      <c r="K15" s="6">
        <v>0.48</v>
      </c>
      <c r="L15" s="6">
        <v>0.42</v>
      </c>
      <c r="M15" s="6">
        <f t="shared" si="2"/>
        <v>0.39999999999999997</v>
      </c>
      <c r="N15" s="45">
        <f t="shared" si="3"/>
        <v>9.1651513899116896E-2</v>
      </c>
    </row>
    <row r="16" spans="2:29" x14ac:dyDescent="0.25">
      <c r="B16" s="54" t="s">
        <v>28</v>
      </c>
      <c r="C16" s="54">
        <v>7.3</v>
      </c>
      <c r="D16" s="36">
        <v>8.3000000000000007</v>
      </c>
      <c r="E16" s="36">
        <v>6.3</v>
      </c>
      <c r="F16" s="36">
        <f t="shared" si="0"/>
        <v>7.3000000000000007</v>
      </c>
      <c r="G16" s="19">
        <f t="shared" si="1"/>
        <v>0.99999999999999289</v>
      </c>
      <c r="H16" s="51"/>
      <c r="I16" s="54" t="s">
        <v>0</v>
      </c>
      <c r="J16" s="13">
        <v>0.3</v>
      </c>
      <c r="K16" s="6">
        <v>0.33</v>
      </c>
      <c r="L16" s="6">
        <v>0.43</v>
      </c>
      <c r="M16" s="6">
        <f t="shared" si="2"/>
        <v>0.35333333333333333</v>
      </c>
      <c r="N16" s="45">
        <f t="shared" si="3"/>
        <v>6.8068592855540372E-2</v>
      </c>
    </row>
    <row r="17" spans="2:24" ht="14.4" thickBot="1" x14ac:dyDescent="0.3">
      <c r="B17" s="54" t="s">
        <v>0</v>
      </c>
      <c r="C17" s="54">
        <v>8.9</v>
      </c>
      <c r="D17" s="36">
        <v>10.3</v>
      </c>
      <c r="E17" s="36">
        <v>9.1</v>
      </c>
      <c r="F17" s="36">
        <f t="shared" si="0"/>
        <v>9.4333333333333353</v>
      </c>
      <c r="G17" s="19">
        <f t="shared" si="1"/>
        <v>0.7571877794400369</v>
      </c>
      <c r="H17" s="51"/>
      <c r="I17" s="55" t="s">
        <v>7</v>
      </c>
      <c r="J17" s="14">
        <v>22.4</v>
      </c>
      <c r="K17" s="8">
        <v>14.74</v>
      </c>
      <c r="L17" s="8">
        <v>20.84</v>
      </c>
      <c r="M17" s="8">
        <f t="shared" si="2"/>
        <v>19.326666666666668</v>
      </c>
      <c r="N17" s="42">
        <f t="shared" si="3"/>
        <v>4.0480283266465777</v>
      </c>
    </row>
    <row r="18" spans="2:24" ht="14.4" thickBot="1" x14ac:dyDescent="0.3">
      <c r="B18" s="55" t="s">
        <v>7</v>
      </c>
      <c r="C18" s="55">
        <v>28.9</v>
      </c>
      <c r="D18" s="41">
        <v>25.3</v>
      </c>
      <c r="E18" s="41">
        <v>23.1</v>
      </c>
      <c r="F18" s="41">
        <f t="shared" si="0"/>
        <v>25.766666666666669</v>
      </c>
      <c r="G18" s="20">
        <f t="shared" si="1"/>
        <v>2.9280255007996985</v>
      </c>
      <c r="H18" s="51"/>
      <c r="I18" s="51"/>
      <c r="J18" s="51"/>
      <c r="K18" s="51"/>
      <c r="L18" s="51"/>
      <c r="M18" s="51"/>
      <c r="N18" s="51"/>
    </row>
    <row r="19" spans="2:24" ht="14.4" thickBot="1" x14ac:dyDescent="0.3">
      <c r="B19" s="25"/>
      <c r="C19" s="12"/>
      <c r="D19" s="12"/>
      <c r="E19" s="12"/>
      <c r="F19" s="36"/>
      <c r="G19" s="15"/>
      <c r="H19" s="51"/>
      <c r="I19" s="22"/>
      <c r="J19" s="6"/>
      <c r="K19" s="6"/>
      <c r="L19" s="6"/>
      <c r="M19" s="6"/>
      <c r="N19" s="36"/>
      <c r="X19" s="3"/>
    </row>
    <row r="20" spans="2:24" ht="14.4" thickBot="1" x14ac:dyDescent="0.3">
      <c r="B20" s="37"/>
      <c r="C20" s="62" t="s">
        <v>4</v>
      </c>
      <c r="D20" s="63"/>
      <c r="E20" s="63"/>
      <c r="F20" s="63"/>
      <c r="G20" s="64"/>
      <c r="H20" s="51"/>
      <c r="I20" s="37"/>
      <c r="J20" s="62" t="s">
        <v>37</v>
      </c>
      <c r="K20" s="63"/>
      <c r="L20" s="63"/>
      <c r="M20" s="63"/>
      <c r="N20" s="64"/>
      <c r="X20" s="15"/>
    </row>
    <row r="21" spans="2:24" ht="14.4" thickBot="1" x14ac:dyDescent="0.3">
      <c r="B21" s="40"/>
      <c r="C21" s="41" t="s">
        <v>1</v>
      </c>
      <c r="D21" s="41" t="s">
        <v>2</v>
      </c>
      <c r="E21" s="41" t="s">
        <v>36</v>
      </c>
      <c r="F21" s="41" t="s">
        <v>3</v>
      </c>
      <c r="G21" s="42" t="s">
        <v>6</v>
      </c>
      <c r="H21" s="51"/>
      <c r="I21" s="40"/>
      <c r="J21" s="41" t="s">
        <v>1</v>
      </c>
      <c r="K21" s="41" t="s">
        <v>2</v>
      </c>
      <c r="L21" s="41" t="s">
        <v>36</v>
      </c>
      <c r="M21" s="41" t="s">
        <v>3</v>
      </c>
      <c r="N21" s="42" t="s">
        <v>6</v>
      </c>
      <c r="X21" s="15"/>
    </row>
    <row r="22" spans="2:24" x14ac:dyDescent="0.25">
      <c r="B22" s="53" t="s">
        <v>8</v>
      </c>
      <c r="C22" s="11">
        <v>1</v>
      </c>
      <c r="D22" s="12">
        <v>0.86</v>
      </c>
      <c r="E22" s="12">
        <v>1.0900000000000001</v>
      </c>
      <c r="F22" s="43">
        <f>AVERAGE(C22:E22)</f>
        <v>0.98333333333333339</v>
      </c>
      <c r="G22" s="24">
        <f>STDEV(C22:E22)</f>
        <v>0.11590225767142477</v>
      </c>
      <c r="H22" s="51"/>
      <c r="I22" s="53" t="s">
        <v>8</v>
      </c>
      <c r="J22" s="11">
        <v>2.4</v>
      </c>
      <c r="K22" s="1">
        <v>2.9</v>
      </c>
      <c r="L22" s="1">
        <v>2.7</v>
      </c>
      <c r="M22" s="36">
        <f>AVERAGE(J22:L22)</f>
        <v>2.6666666666666665</v>
      </c>
      <c r="N22" s="19">
        <f>STDEV(J22:L22)</f>
        <v>0.25166114784235838</v>
      </c>
      <c r="X22" s="15"/>
    </row>
    <row r="23" spans="2:24" x14ac:dyDescent="0.25">
      <c r="B23" s="54" t="s">
        <v>14</v>
      </c>
      <c r="C23" s="13">
        <v>1.29</v>
      </c>
      <c r="D23" s="6">
        <v>0.85</v>
      </c>
      <c r="E23" s="6">
        <v>1.33</v>
      </c>
      <c r="F23" s="36">
        <f t="shared" ref="F23:F35" si="4">AVERAGE(C23:E23)</f>
        <v>1.1566666666666667</v>
      </c>
      <c r="G23" s="19">
        <f t="shared" ref="G23:G35" si="5">STDEV(C23:E23)</f>
        <v>0.26633312473917525</v>
      </c>
      <c r="H23" s="51"/>
      <c r="I23" s="54" t="s">
        <v>14</v>
      </c>
      <c r="J23" s="13">
        <v>1.8</v>
      </c>
      <c r="K23" s="1">
        <v>1.4</v>
      </c>
      <c r="L23" s="1">
        <v>1.5</v>
      </c>
      <c r="M23" s="36">
        <f t="shared" ref="M23:M35" si="6">AVERAGE(J23:L23)</f>
        <v>1.5666666666666667</v>
      </c>
      <c r="N23" s="19">
        <f t="shared" ref="N23:N35" si="7">STDEV(J23:L23)</f>
        <v>0.20816659994661249</v>
      </c>
      <c r="X23" s="15"/>
    </row>
    <row r="24" spans="2:24" x14ac:dyDescent="0.25">
      <c r="B24" s="54" t="s">
        <v>15</v>
      </c>
      <c r="C24" s="13">
        <v>2.81</v>
      </c>
      <c r="D24" s="6">
        <v>2.87</v>
      </c>
      <c r="E24" s="6">
        <v>2.12</v>
      </c>
      <c r="F24" s="36">
        <f t="shared" si="4"/>
        <v>2.6</v>
      </c>
      <c r="G24" s="19">
        <f t="shared" si="5"/>
        <v>0.41677331968349651</v>
      </c>
      <c r="H24" s="51"/>
      <c r="I24" s="54" t="s">
        <v>15</v>
      </c>
      <c r="J24" s="13">
        <v>2.2000000000000002</v>
      </c>
      <c r="K24" s="1">
        <v>2.2999999999999998</v>
      </c>
      <c r="L24" s="1">
        <v>2.4</v>
      </c>
      <c r="M24" s="36">
        <f t="shared" si="6"/>
        <v>2.3000000000000003</v>
      </c>
      <c r="N24" s="19">
        <f t="shared" si="7"/>
        <v>9.9999999999999867E-2</v>
      </c>
      <c r="X24" s="15"/>
    </row>
    <row r="25" spans="2:24" x14ac:dyDescent="0.25">
      <c r="B25" s="54" t="s">
        <v>38</v>
      </c>
      <c r="C25" s="13">
        <v>2.5299999999999998</v>
      </c>
      <c r="D25" s="6">
        <v>6.67</v>
      </c>
      <c r="E25" s="6">
        <v>2.83</v>
      </c>
      <c r="F25" s="36">
        <f t="shared" si="4"/>
        <v>4.01</v>
      </c>
      <c r="G25" s="19">
        <f t="shared" si="5"/>
        <v>2.3085060103885384</v>
      </c>
      <c r="H25" s="51"/>
      <c r="I25" s="54" t="s">
        <v>38</v>
      </c>
      <c r="J25" s="13">
        <v>8.6999999999999993</v>
      </c>
      <c r="K25" s="1">
        <v>9.3000000000000007</v>
      </c>
      <c r="L25" s="1">
        <v>12.5</v>
      </c>
      <c r="M25" s="36">
        <f t="shared" si="6"/>
        <v>10.166666666666666</v>
      </c>
      <c r="N25" s="19">
        <f t="shared" si="7"/>
        <v>2.0428737928059446</v>
      </c>
      <c r="X25" s="15"/>
    </row>
    <row r="26" spans="2:24" x14ac:dyDescent="0.25">
      <c r="B26" s="54" t="s">
        <v>39</v>
      </c>
      <c r="C26" s="13">
        <v>1.45</v>
      </c>
      <c r="D26" s="6">
        <v>1.1299999999999999</v>
      </c>
      <c r="E26" s="6">
        <v>1.9</v>
      </c>
      <c r="F26" s="36">
        <f t="shared" si="4"/>
        <v>1.4933333333333334</v>
      </c>
      <c r="G26" s="19">
        <f t="shared" si="5"/>
        <v>0.38682468035704831</v>
      </c>
      <c r="H26" s="51"/>
      <c r="I26" s="54" t="s">
        <v>39</v>
      </c>
      <c r="J26" s="13">
        <v>2.8</v>
      </c>
      <c r="K26" s="1">
        <v>3.3</v>
      </c>
      <c r="L26" s="1">
        <v>3</v>
      </c>
      <c r="M26" s="36">
        <f t="shared" si="6"/>
        <v>3.0333333333333332</v>
      </c>
      <c r="N26" s="19">
        <f t="shared" si="7"/>
        <v>0.25166114784235832</v>
      </c>
      <c r="X26" s="15"/>
    </row>
    <row r="27" spans="2:24" x14ac:dyDescent="0.25">
      <c r="B27" s="54" t="s">
        <v>40</v>
      </c>
      <c r="C27" s="13">
        <v>2.9</v>
      </c>
      <c r="D27" s="6">
        <v>2.46</v>
      </c>
      <c r="E27" s="6">
        <v>3.02</v>
      </c>
      <c r="F27" s="36">
        <f t="shared" si="4"/>
        <v>2.793333333333333</v>
      </c>
      <c r="G27" s="19">
        <f t="shared" si="5"/>
        <v>0.29484459183327977</v>
      </c>
      <c r="H27" s="51"/>
      <c r="I27" s="54" t="s">
        <v>40</v>
      </c>
      <c r="J27" s="13">
        <v>3</v>
      </c>
      <c r="K27" s="1">
        <v>2.9</v>
      </c>
      <c r="L27" s="1">
        <v>3</v>
      </c>
      <c r="M27" s="36">
        <f t="shared" si="6"/>
        <v>2.9666666666666668</v>
      </c>
      <c r="N27" s="19">
        <f t="shared" si="7"/>
        <v>5.773502691896263E-2</v>
      </c>
      <c r="X27" s="15"/>
    </row>
    <row r="28" spans="2:24" x14ac:dyDescent="0.25">
      <c r="B28" s="54" t="s">
        <v>41</v>
      </c>
      <c r="C28" s="13">
        <v>1.35</v>
      </c>
      <c r="D28" s="6">
        <v>1.89</v>
      </c>
      <c r="E28" s="6">
        <v>0.87</v>
      </c>
      <c r="F28" s="36">
        <f t="shared" si="4"/>
        <v>1.37</v>
      </c>
      <c r="G28" s="19">
        <f t="shared" si="5"/>
        <v>0.51029403288692265</v>
      </c>
      <c r="H28" s="51"/>
      <c r="I28" s="54" t="s">
        <v>41</v>
      </c>
      <c r="J28" s="13">
        <v>1</v>
      </c>
      <c r="K28" s="1">
        <v>2.1</v>
      </c>
      <c r="L28" s="1">
        <v>0.4</v>
      </c>
      <c r="M28" s="36">
        <f t="shared" si="6"/>
        <v>1.1666666666666667</v>
      </c>
      <c r="N28" s="19">
        <f t="shared" si="7"/>
        <v>0.86216781042517099</v>
      </c>
      <c r="X28" s="15"/>
    </row>
    <row r="29" spans="2:24" x14ac:dyDescent="0.25">
      <c r="B29" s="54" t="s">
        <v>18</v>
      </c>
      <c r="C29" s="13">
        <v>0.21</v>
      </c>
      <c r="D29" s="6">
        <v>0.37</v>
      </c>
      <c r="E29" s="6">
        <v>0.35</v>
      </c>
      <c r="F29" s="36">
        <f t="shared" si="4"/>
        <v>0.31</v>
      </c>
      <c r="G29" s="19">
        <f t="shared" si="5"/>
        <v>8.7177978870813605E-2</v>
      </c>
      <c r="H29" s="51"/>
      <c r="I29" s="54" t="s">
        <v>18</v>
      </c>
      <c r="J29" s="13">
        <v>5.3</v>
      </c>
      <c r="K29" s="1">
        <v>4.7</v>
      </c>
      <c r="L29" s="1">
        <v>5.7</v>
      </c>
      <c r="M29" s="36">
        <f t="shared" si="6"/>
        <v>5.2333333333333334</v>
      </c>
      <c r="N29" s="19">
        <f t="shared" si="7"/>
        <v>0.50332229568471665</v>
      </c>
      <c r="X29" s="15"/>
    </row>
    <row r="30" spans="2:24" x14ac:dyDescent="0.25">
      <c r="B30" s="54" t="s">
        <v>42</v>
      </c>
      <c r="C30" s="13">
        <v>0.26</v>
      </c>
      <c r="D30" s="6">
        <v>0.33</v>
      </c>
      <c r="E30" s="6">
        <v>0.47</v>
      </c>
      <c r="F30" s="36">
        <f t="shared" si="4"/>
        <v>0.35333333333333333</v>
      </c>
      <c r="G30" s="19">
        <f t="shared" si="5"/>
        <v>0.10692676621563608</v>
      </c>
      <c r="H30" s="51"/>
      <c r="I30" s="54" t="s">
        <v>42</v>
      </c>
      <c r="J30" s="13">
        <v>1.4</v>
      </c>
      <c r="K30" s="1">
        <v>1.6</v>
      </c>
      <c r="L30" s="1">
        <v>1.7</v>
      </c>
      <c r="M30" s="36">
        <f t="shared" si="6"/>
        <v>1.5666666666666667</v>
      </c>
      <c r="N30" s="19">
        <f t="shared" si="7"/>
        <v>0.15275252316519469</v>
      </c>
      <c r="X30" s="15"/>
    </row>
    <row r="31" spans="2:24" x14ac:dyDescent="0.25">
      <c r="B31" s="54" t="s">
        <v>21</v>
      </c>
      <c r="C31" s="13">
        <v>50.84</v>
      </c>
      <c r="D31" s="6">
        <v>51.06</v>
      </c>
      <c r="E31" s="6">
        <v>52.66</v>
      </c>
      <c r="F31" s="36">
        <f t="shared" si="4"/>
        <v>51.52</v>
      </c>
      <c r="G31" s="19">
        <f t="shared" si="5"/>
        <v>0.99337807505500775</v>
      </c>
      <c r="H31" s="51"/>
      <c r="I31" s="54" t="s">
        <v>21</v>
      </c>
      <c r="J31" s="13">
        <v>30.6</v>
      </c>
      <c r="K31" s="1">
        <v>25.8</v>
      </c>
      <c r="L31" s="1">
        <v>29.5</v>
      </c>
      <c r="M31" s="36">
        <f t="shared" si="6"/>
        <v>28.633333333333336</v>
      </c>
      <c r="N31" s="19">
        <f t="shared" si="7"/>
        <v>2.5146238950056397</v>
      </c>
      <c r="X31" s="15"/>
    </row>
    <row r="32" spans="2:24" x14ac:dyDescent="0.25">
      <c r="B32" s="54" t="s">
        <v>43</v>
      </c>
      <c r="C32" s="13">
        <v>21.33</v>
      </c>
      <c r="D32" s="6">
        <v>14.98</v>
      </c>
      <c r="E32" s="6">
        <v>19.75</v>
      </c>
      <c r="F32" s="36">
        <f t="shared" si="4"/>
        <v>18.686666666666667</v>
      </c>
      <c r="G32" s="19">
        <f t="shared" si="5"/>
        <v>3.3058483530454343</v>
      </c>
      <c r="H32" s="51"/>
      <c r="I32" s="54" t="s">
        <v>43</v>
      </c>
      <c r="J32" s="13">
        <v>14.6</v>
      </c>
      <c r="K32" s="1">
        <v>10.1</v>
      </c>
      <c r="L32" s="1">
        <v>8.3000000000000007</v>
      </c>
      <c r="M32" s="36">
        <f t="shared" si="6"/>
        <v>11</v>
      </c>
      <c r="N32" s="19">
        <f t="shared" si="7"/>
        <v>3.2449961479175862</v>
      </c>
      <c r="X32" s="15"/>
    </row>
    <row r="33" spans="2:24" x14ac:dyDescent="0.25">
      <c r="B33" s="54" t="s">
        <v>28</v>
      </c>
      <c r="C33" s="13">
        <v>1.24</v>
      </c>
      <c r="D33" s="6">
        <v>1.63</v>
      </c>
      <c r="E33" s="6">
        <v>1.71</v>
      </c>
      <c r="F33" s="36">
        <f t="shared" si="4"/>
        <v>1.5266666666666666</v>
      </c>
      <c r="G33" s="19">
        <f t="shared" si="5"/>
        <v>0.25146238950056204</v>
      </c>
      <c r="H33" s="51"/>
      <c r="I33" s="54" t="s">
        <v>28</v>
      </c>
      <c r="J33" s="13">
        <v>3.2</v>
      </c>
      <c r="K33" s="1">
        <v>2.9</v>
      </c>
      <c r="L33" s="1">
        <v>2.6</v>
      </c>
      <c r="M33" s="36">
        <f t="shared" si="6"/>
        <v>2.9</v>
      </c>
      <c r="N33" s="19">
        <f t="shared" si="7"/>
        <v>0.30000000000000004</v>
      </c>
      <c r="X33" s="15"/>
    </row>
    <row r="34" spans="2:24" x14ac:dyDescent="0.25">
      <c r="B34" s="54" t="s">
        <v>0</v>
      </c>
      <c r="C34" s="13">
        <v>0.35</v>
      </c>
      <c r="D34" s="6">
        <v>0.23</v>
      </c>
      <c r="E34" s="6">
        <v>0.23</v>
      </c>
      <c r="F34" s="36">
        <f t="shared" si="4"/>
        <v>0.26999999999999996</v>
      </c>
      <c r="G34" s="19">
        <f t="shared" si="5"/>
        <v>6.9282032302755189E-2</v>
      </c>
      <c r="H34" s="51"/>
      <c r="I34" s="54" t="s">
        <v>0</v>
      </c>
      <c r="J34" s="13">
        <v>6.6</v>
      </c>
      <c r="K34" s="1">
        <v>6</v>
      </c>
      <c r="L34" s="1">
        <v>6</v>
      </c>
      <c r="M34" s="36">
        <f t="shared" si="6"/>
        <v>6.2</v>
      </c>
      <c r="N34" s="19">
        <f t="shared" si="7"/>
        <v>0.34641016151377524</v>
      </c>
      <c r="R34" s="3"/>
      <c r="S34" s="22"/>
      <c r="T34" s="6"/>
      <c r="U34" s="6"/>
      <c r="V34" s="4"/>
      <c r="W34" s="15"/>
      <c r="X34" s="15"/>
    </row>
    <row r="35" spans="2:24" ht="14.4" thickBot="1" x14ac:dyDescent="0.3">
      <c r="B35" s="55" t="s">
        <v>7</v>
      </c>
      <c r="C35" s="14">
        <v>41.45</v>
      </c>
      <c r="D35" s="8">
        <v>46.73</v>
      </c>
      <c r="E35" s="8">
        <v>38.82</v>
      </c>
      <c r="F35" s="41">
        <f t="shared" si="4"/>
        <v>42.333333333333336</v>
      </c>
      <c r="G35" s="20">
        <f t="shared" si="5"/>
        <v>4.0283040269241495</v>
      </c>
      <c r="H35" s="51"/>
      <c r="I35" s="55" t="s">
        <v>7</v>
      </c>
      <c r="J35" s="14">
        <v>30.8</v>
      </c>
      <c r="K35" s="8">
        <v>25.2</v>
      </c>
      <c r="L35" s="8">
        <v>26.8</v>
      </c>
      <c r="M35" s="41">
        <f t="shared" si="6"/>
        <v>27.599999999999998</v>
      </c>
      <c r="N35" s="20">
        <f t="shared" si="7"/>
        <v>2.8844410203711921</v>
      </c>
    </row>
    <row r="36" spans="2:24" ht="14.4" thickBot="1" x14ac:dyDescent="0.3">
      <c r="B36" s="51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51"/>
    </row>
    <row r="37" spans="2:24" ht="14.4" thickBot="1" x14ac:dyDescent="0.3">
      <c r="B37" s="37"/>
      <c r="C37" s="62" t="s">
        <v>10</v>
      </c>
      <c r="D37" s="63"/>
      <c r="E37" s="63"/>
      <c r="F37" s="63"/>
      <c r="G37" s="64"/>
      <c r="H37" s="5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2:24" ht="14.4" thickBot="1" x14ac:dyDescent="0.3">
      <c r="B38" s="40"/>
      <c r="C38" s="41" t="s">
        <v>1</v>
      </c>
      <c r="D38" s="41" t="s">
        <v>2</v>
      </c>
      <c r="E38" s="41" t="s">
        <v>36</v>
      </c>
      <c r="F38" s="41" t="s">
        <v>3</v>
      </c>
      <c r="G38" s="42" t="s">
        <v>6</v>
      </c>
      <c r="H38" s="5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</row>
    <row r="39" spans="2:24" x14ac:dyDescent="0.25">
      <c r="B39" s="27" t="s">
        <v>44</v>
      </c>
      <c r="C39" s="11">
        <v>11.12</v>
      </c>
      <c r="D39" s="12">
        <v>12.86</v>
      </c>
      <c r="E39" s="12">
        <v>4.59</v>
      </c>
      <c r="F39" s="43">
        <f>AVERAGE(C39:E39)</f>
        <v>9.5233333333333317</v>
      </c>
      <c r="G39" s="44">
        <f>STDEV(C39:E39)</f>
        <v>4.3600726293644883</v>
      </c>
      <c r="H39" s="5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</row>
    <row r="40" spans="2:24" x14ac:dyDescent="0.25">
      <c r="B40" s="28" t="s">
        <v>45</v>
      </c>
      <c r="C40" s="13">
        <v>39.31</v>
      </c>
      <c r="D40" s="6">
        <v>41.6</v>
      </c>
      <c r="E40" s="6">
        <v>15.97</v>
      </c>
      <c r="F40" s="36">
        <f t="shared" ref="F40:F46" si="8">AVERAGE(C40:E40)</f>
        <v>32.293333333333329</v>
      </c>
      <c r="G40" s="45">
        <f t="shared" ref="G40:G46" si="9">STDEV(C40:E40)</f>
        <v>14.182716006933711</v>
      </c>
      <c r="H40" s="5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</row>
    <row r="41" spans="2:24" x14ac:dyDescent="0.25">
      <c r="B41" s="28" t="s">
        <v>46</v>
      </c>
      <c r="C41" s="13">
        <v>51.16</v>
      </c>
      <c r="D41" s="6">
        <v>48.5</v>
      </c>
      <c r="E41" s="6">
        <v>24.13</v>
      </c>
      <c r="F41" s="36">
        <f t="shared" si="8"/>
        <v>41.263333333333328</v>
      </c>
      <c r="G41" s="45">
        <f t="shared" si="9"/>
        <v>14.897390151745839</v>
      </c>
      <c r="H41" s="5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</row>
    <row r="42" spans="2:24" x14ac:dyDescent="0.25">
      <c r="B42" s="28" t="s">
        <v>47</v>
      </c>
      <c r="C42" s="13">
        <v>25.56</v>
      </c>
      <c r="D42" s="6">
        <v>27.26</v>
      </c>
      <c r="E42" s="6">
        <v>10.95</v>
      </c>
      <c r="F42" s="36">
        <f t="shared" si="8"/>
        <v>21.256666666666664</v>
      </c>
      <c r="G42" s="45">
        <f t="shared" si="9"/>
        <v>8.9662162216474233</v>
      </c>
      <c r="H42" s="5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</row>
    <row r="43" spans="2:24" x14ac:dyDescent="0.25">
      <c r="B43" s="28" t="s">
        <v>48</v>
      </c>
      <c r="C43" s="13">
        <v>11.23</v>
      </c>
      <c r="D43" s="6">
        <v>14.49</v>
      </c>
      <c r="E43" s="6">
        <v>4.5</v>
      </c>
      <c r="F43" s="36">
        <f t="shared" si="8"/>
        <v>10.073333333333332</v>
      </c>
      <c r="G43" s="45">
        <f t="shared" si="9"/>
        <v>5.094451229851293</v>
      </c>
      <c r="H43" s="51"/>
      <c r="I43" s="51"/>
      <c r="J43" s="51"/>
      <c r="K43" s="51"/>
      <c r="L43" s="51"/>
      <c r="M43" s="51"/>
      <c r="N43" s="51"/>
    </row>
    <row r="44" spans="2:24" x14ac:dyDescent="0.25">
      <c r="B44" s="28" t="s">
        <v>49</v>
      </c>
      <c r="C44" s="13">
        <v>42.14</v>
      </c>
      <c r="D44" s="6">
        <v>44.19</v>
      </c>
      <c r="E44" s="6">
        <v>15.3</v>
      </c>
      <c r="F44" s="36">
        <f t="shared" si="8"/>
        <v>33.876666666666665</v>
      </c>
      <c r="G44" s="45">
        <f t="shared" si="9"/>
        <v>16.120484897587087</v>
      </c>
      <c r="H44" s="51"/>
      <c r="I44" s="51"/>
      <c r="J44" s="51"/>
      <c r="K44" s="51"/>
      <c r="L44" s="51"/>
      <c r="M44" s="51"/>
      <c r="N44" s="51"/>
    </row>
    <row r="45" spans="2:24" x14ac:dyDescent="0.25">
      <c r="B45" s="28" t="s">
        <v>50</v>
      </c>
      <c r="C45" s="13">
        <v>24.2</v>
      </c>
      <c r="D45" s="6">
        <v>22.3</v>
      </c>
      <c r="E45" s="6">
        <v>6.38</v>
      </c>
      <c r="F45" s="36">
        <f t="shared" si="8"/>
        <v>17.626666666666669</v>
      </c>
      <c r="G45" s="45">
        <f t="shared" si="9"/>
        <v>9.7861194215753038</v>
      </c>
      <c r="H45" s="51"/>
      <c r="I45" s="51"/>
      <c r="J45" s="51"/>
      <c r="K45" s="51"/>
      <c r="L45" s="51"/>
      <c r="M45" s="51"/>
      <c r="N45" s="51"/>
    </row>
    <row r="46" spans="2:24" ht="14.4" thickBot="1" x14ac:dyDescent="0.3">
      <c r="B46" s="29" t="s">
        <v>51</v>
      </c>
      <c r="C46" s="14">
        <v>9.09</v>
      </c>
      <c r="D46" s="8">
        <v>7.44</v>
      </c>
      <c r="E46" s="8">
        <v>1.24</v>
      </c>
      <c r="F46" s="41">
        <f t="shared" si="8"/>
        <v>5.9233333333333329</v>
      </c>
      <c r="G46" s="42">
        <f t="shared" si="9"/>
        <v>4.1389410884105784</v>
      </c>
      <c r="H46" s="51"/>
      <c r="I46" s="51"/>
      <c r="J46" s="51"/>
      <c r="K46" s="51"/>
      <c r="L46" s="51"/>
      <c r="M46" s="51"/>
      <c r="N46" s="51"/>
    </row>
    <row r="47" spans="2:24" x14ac:dyDescent="0.25">
      <c r="I47" s="2"/>
      <c r="J47" s="2"/>
      <c r="K47" s="2"/>
      <c r="L47" s="2"/>
      <c r="M47" s="2"/>
      <c r="N47" s="2"/>
      <c r="O47" s="2"/>
      <c r="P47" s="2"/>
    </row>
    <row r="48" spans="2:24" x14ac:dyDescent="0.25">
      <c r="I48" s="1"/>
      <c r="J48" s="1"/>
      <c r="K48" s="1"/>
      <c r="L48" s="1"/>
      <c r="M48" s="1"/>
      <c r="N48" s="1"/>
      <c r="O48" s="1"/>
      <c r="P48" s="1"/>
    </row>
    <row r="49" spans="9:16" x14ac:dyDescent="0.25">
      <c r="I49" s="1"/>
      <c r="J49" s="1"/>
      <c r="K49" s="1"/>
      <c r="L49" s="1"/>
      <c r="M49" s="1"/>
      <c r="N49" s="1"/>
      <c r="O49" s="1"/>
      <c r="P49" s="1"/>
    </row>
    <row r="50" spans="9:16" x14ac:dyDescent="0.25">
      <c r="I50" s="1"/>
      <c r="J50" s="1"/>
      <c r="K50" s="1"/>
      <c r="L50" s="1"/>
      <c r="M50" s="1"/>
      <c r="N50" s="1"/>
      <c r="O50" s="1"/>
      <c r="P50" s="1"/>
    </row>
  </sheetData>
  <mergeCells count="5">
    <mergeCell ref="C20:G20"/>
    <mergeCell ref="C3:G3"/>
    <mergeCell ref="J20:N20"/>
    <mergeCell ref="J3:N3"/>
    <mergeCell ref="C37:G37"/>
  </mergeCells>
  <phoneticPr fontId="1" type="noConversion"/>
  <pageMargins left="0.7" right="0.7" top="0.75" bottom="0.75" header="0.3" footer="0.3"/>
  <pageSetup paperSize="9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X10"/>
  <sheetViews>
    <sheetView workbookViewId="0">
      <selection activeCell="G24" sqref="G24"/>
    </sheetView>
  </sheetViews>
  <sheetFormatPr defaultRowHeight="13.8" x14ac:dyDescent="0.25"/>
  <cols>
    <col min="1" max="1" width="8.88671875" style="3"/>
    <col min="2" max="2" width="14.6640625" customWidth="1"/>
    <col min="6" max="6" width="8.88671875" style="3"/>
  </cols>
  <sheetData>
    <row r="1" spans="2:24" ht="15.6" x14ac:dyDescent="0.25">
      <c r="B1" s="33" t="s">
        <v>104</v>
      </c>
    </row>
    <row r="2" spans="2:24" ht="14.4" thickBot="1" x14ac:dyDescent="0.3">
      <c r="B2" s="2"/>
      <c r="C2" s="2"/>
      <c r="D2" s="2"/>
      <c r="E2" s="2"/>
      <c r="F2" s="2"/>
      <c r="G2" s="2"/>
      <c r="H2" s="15"/>
      <c r="I2" s="15"/>
      <c r="J2" s="15"/>
      <c r="K2" s="15"/>
      <c r="L2" s="15"/>
      <c r="M2" s="15"/>
      <c r="N2" s="15"/>
      <c r="O2" s="2"/>
      <c r="P2" s="2"/>
      <c r="Q2" s="2"/>
      <c r="T2" s="2"/>
      <c r="X2" s="2"/>
    </row>
    <row r="3" spans="2:24" ht="14.4" thickBot="1" x14ac:dyDescent="0.3">
      <c r="B3" s="37"/>
      <c r="C3" s="43" t="s">
        <v>57</v>
      </c>
      <c r="D3" s="43" t="s">
        <v>2</v>
      </c>
      <c r="E3" s="43" t="s">
        <v>36</v>
      </c>
      <c r="F3" s="38" t="s">
        <v>3</v>
      </c>
      <c r="G3" s="47" t="s">
        <v>6</v>
      </c>
      <c r="H3" s="6"/>
      <c r="I3" s="6"/>
      <c r="J3" s="4"/>
      <c r="K3" s="4"/>
      <c r="L3" s="4"/>
      <c r="M3" s="6"/>
      <c r="N3" s="6"/>
      <c r="O3" s="1"/>
      <c r="P3" s="1"/>
      <c r="Q3" s="1"/>
      <c r="T3" s="1"/>
      <c r="X3" s="1"/>
    </row>
    <row r="4" spans="2:24" x14ac:dyDescent="0.25">
      <c r="B4" s="30" t="s">
        <v>11</v>
      </c>
      <c r="C4" s="12">
        <v>21.5</v>
      </c>
      <c r="D4" s="12">
        <v>18.8</v>
      </c>
      <c r="E4" s="12">
        <v>21.2</v>
      </c>
      <c r="F4" s="12">
        <f>AVERAGE(C4:E4)</f>
        <v>20.5</v>
      </c>
      <c r="G4" s="5">
        <f>STDEV(C4:E4)</f>
        <v>1.4798648586948735</v>
      </c>
      <c r="H4" s="4"/>
      <c r="I4" s="22"/>
      <c r="J4" s="6"/>
      <c r="K4" s="6"/>
      <c r="L4" s="4"/>
      <c r="M4" s="4"/>
      <c r="N4" s="4"/>
    </row>
    <row r="5" spans="2:24" x14ac:dyDescent="0.25">
      <c r="B5" s="17" t="s">
        <v>54</v>
      </c>
      <c r="C5" s="6">
        <v>13.5</v>
      </c>
      <c r="D5" s="6">
        <v>13.2</v>
      </c>
      <c r="E5" s="6">
        <v>12.6</v>
      </c>
      <c r="F5" s="6">
        <f t="shared" ref="F5:F7" si="0">AVERAGE(C5:E5)</f>
        <v>13.1</v>
      </c>
      <c r="G5" s="7">
        <f t="shared" ref="G5:G7" si="1">STDEV(C5:E5)</f>
        <v>0.45825756949558411</v>
      </c>
      <c r="H5" s="4"/>
      <c r="I5" s="22"/>
      <c r="J5" s="6"/>
      <c r="K5" s="6"/>
      <c r="L5" s="4"/>
      <c r="M5" s="4"/>
      <c r="N5" s="4"/>
    </row>
    <row r="6" spans="2:24" x14ac:dyDescent="0.25">
      <c r="B6" s="17" t="s">
        <v>55</v>
      </c>
      <c r="C6" s="6">
        <v>26.5</v>
      </c>
      <c r="D6" s="6">
        <v>18.399999999999999</v>
      </c>
      <c r="E6" s="6">
        <v>12.9</v>
      </c>
      <c r="F6" s="6">
        <f t="shared" si="0"/>
        <v>19.266666666666666</v>
      </c>
      <c r="G6" s="7">
        <f t="shared" si="1"/>
        <v>6.8412961734844808</v>
      </c>
      <c r="H6" s="15"/>
      <c r="I6" s="22"/>
      <c r="J6" s="6"/>
      <c r="K6" s="6"/>
      <c r="L6" s="4"/>
      <c r="M6" s="4"/>
      <c r="N6" s="15"/>
      <c r="O6" s="2"/>
      <c r="P6" s="2"/>
      <c r="Q6" s="2"/>
      <c r="R6" s="2"/>
      <c r="S6" s="2"/>
      <c r="W6" s="2"/>
    </row>
    <row r="7" spans="2:24" ht="14.4" thickBot="1" x14ac:dyDescent="0.3">
      <c r="B7" s="18" t="s">
        <v>56</v>
      </c>
      <c r="C7" s="8">
        <v>23.7</v>
      </c>
      <c r="D7" s="8">
        <v>18.7</v>
      </c>
      <c r="E7" s="8">
        <v>20.399999999999999</v>
      </c>
      <c r="F7" s="8">
        <f t="shared" si="0"/>
        <v>20.933333333333334</v>
      </c>
      <c r="G7" s="9">
        <f t="shared" si="1"/>
        <v>2.5423086620891127</v>
      </c>
      <c r="H7" s="6"/>
      <c r="I7" s="22"/>
      <c r="J7" s="6"/>
      <c r="K7" s="6"/>
      <c r="L7" s="4"/>
      <c r="M7" s="4"/>
      <c r="N7" s="6"/>
      <c r="O7" s="1"/>
      <c r="P7" s="1"/>
      <c r="Q7" s="1"/>
      <c r="R7" s="1"/>
      <c r="S7" s="1"/>
      <c r="W7" s="1"/>
    </row>
    <row r="8" spans="2:24" x14ac:dyDescent="0.25">
      <c r="B8" s="3"/>
      <c r="C8" s="6"/>
      <c r="D8" s="6"/>
      <c r="E8" s="4"/>
      <c r="F8" s="4"/>
      <c r="G8" s="12"/>
      <c r="H8" s="6"/>
      <c r="I8" s="22"/>
      <c r="J8" s="6"/>
      <c r="K8" s="6"/>
      <c r="L8" s="4"/>
      <c r="M8" s="4"/>
      <c r="N8" s="6"/>
      <c r="O8" s="1"/>
      <c r="P8" s="1"/>
      <c r="Q8" s="1"/>
      <c r="R8" s="1"/>
      <c r="S8" s="1"/>
      <c r="W8" s="1"/>
    </row>
    <row r="9" spans="2:24" x14ac:dyDescent="0.25">
      <c r="H9" s="4"/>
      <c r="I9" s="4"/>
      <c r="J9" s="4"/>
      <c r="K9" s="4"/>
      <c r="L9" s="4"/>
      <c r="M9" s="4"/>
      <c r="N9" s="4"/>
    </row>
    <row r="10" spans="2:24" x14ac:dyDescent="0.25">
      <c r="H10" s="4"/>
      <c r="I10" s="4"/>
      <c r="J10" s="4"/>
      <c r="K10" s="4"/>
      <c r="L10" s="4"/>
      <c r="M10" s="4"/>
      <c r="N10" s="4"/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V33"/>
  <sheetViews>
    <sheetView workbookViewId="0">
      <selection activeCell="J21" sqref="J21"/>
    </sheetView>
  </sheetViews>
  <sheetFormatPr defaultRowHeight="13.8" x14ac:dyDescent="0.25"/>
  <cols>
    <col min="2" max="2" width="10.77734375" customWidth="1"/>
    <col min="5" max="5" width="8.88671875" style="3"/>
  </cols>
  <sheetData>
    <row r="1" spans="2:22" ht="15.6" x14ac:dyDescent="0.25">
      <c r="B1" s="21" t="s">
        <v>116</v>
      </c>
    </row>
    <row r="2" spans="2:22" ht="14.4" thickBot="1" x14ac:dyDescent="0.3"/>
    <row r="3" spans="2:22" ht="14.4" thickBot="1" x14ac:dyDescent="0.3">
      <c r="B3" s="37"/>
      <c r="C3" s="63" t="s">
        <v>52</v>
      </c>
      <c r="D3" s="63"/>
      <c r="E3" s="63"/>
      <c r="F3" s="63"/>
      <c r="G3" s="64"/>
    </row>
    <row r="4" spans="2:22" ht="14.4" thickBot="1" x14ac:dyDescent="0.3">
      <c r="B4" s="40"/>
      <c r="C4" s="41" t="s">
        <v>1</v>
      </c>
      <c r="D4" s="41" t="s">
        <v>2</v>
      </c>
      <c r="E4" s="41" t="s">
        <v>36</v>
      </c>
      <c r="F4" s="41" t="s">
        <v>3</v>
      </c>
      <c r="G4" s="42" t="s">
        <v>6</v>
      </c>
    </row>
    <row r="5" spans="2:22" x14ac:dyDescent="0.25">
      <c r="B5" s="30" t="s">
        <v>71</v>
      </c>
      <c r="C5" s="12">
        <v>11.04</v>
      </c>
      <c r="D5" s="12">
        <v>8.32</v>
      </c>
      <c r="E5" s="12">
        <v>10.93</v>
      </c>
      <c r="F5" s="43">
        <f>AVERAGE(C5:E5)</f>
        <v>10.096666666666666</v>
      </c>
      <c r="G5" s="44">
        <f>STDEV(C5:E5)</f>
        <v>1.5396211655252574</v>
      </c>
    </row>
    <row r="6" spans="2:22" x14ac:dyDescent="0.25">
      <c r="B6" s="17" t="s">
        <v>72</v>
      </c>
      <c r="C6" s="6">
        <v>1.7</v>
      </c>
      <c r="D6" s="6">
        <v>1.96</v>
      </c>
      <c r="E6" s="6">
        <v>1.79</v>
      </c>
      <c r="F6" s="36">
        <f t="shared" ref="F6:F16" si="0">AVERAGE(C6:E6)</f>
        <v>1.8166666666666667</v>
      </c>
      <c r="G6" s="45">
        <f t="shared" ref="G6:G16" si="1">STDEV(C6:E6)</f>
        <v>0.13203534880225573</v>
      </c>
    </row>
    <row r="7" spans="2:22" x14ac:dyDescent="0.25">
      <c r="B7" s="17" t="s">
        <v>73</v>
      </c>
      <c r="C7" s="6">
        <v>9.89</v>
      </c>
      <c r="D7" s="6">
        <v>7.89</v>
      </c>
      <c r="E7" s="6">
        <v>10.94</v>
      </c>
      <c r="F7" s="36">
        <f t="shared" si="0"/>
        <v>9.5733333333333324</v>
      </c>
      <c r="G7" s="45">
        <f t="shared" si="1"/>
        <v>1.5494622723168636</v>
      </c>
    </row>
    <row r="8" spans="2:22" x14ac:dyDescent="0.25">
      <c r="B8" s="17" t="s">
        <v>74</v>
      </c>
      <c r="C8" s="6">
        <v>5.42</v>
      </c>
      <c r="D8" s="6">
        <v>5.75</v>
      </c>
      <c r="E8" s="6">
        <v>7.54</v>
      </c>
      <c r="F8" s="36">
        <f t="shared" si="0"/>
        <v>6.2366666666666672</v>
      </c>
      <c r="G8" s="45">
        <f t="shared" si="1"/>
        <v>1.140716149326084</v>
      </c>
    </row>
    <row r="9" spans="2:22" x14ac:dyDescent="0.25">
      <c r="B9" s="17" t="s">
        <v>75</v>
      </c>
      <c r="C9" s="6">
        <v>13.9</v>
      </c>
      <c r="D9" s="6">
        <v>13.17</v>
      </c>
      <c r="E9" s="6">
        <v>13.22</v>
      </c>
      <c r="F9" s="36">
        <f t="shared" si="0"/>
        <v>13.43</v>
      </c>
      <c r="G9" s="45">
        <f t="shared" si="1"/>
        <v>0.40779897008207372</v>
      </c>
    </row>
    <row r="10" spans="2:22" s="3" customFormat="1" x14ac:dyDescent="0.25">
      <c r="B10" s="17" t="s">
        <v>83</v>
      </c>
      <c r="C10" s="1">
        <v>1.21</v>
      </c>
      <c r="D10" s="1">
        <v>1.25</v>
      </c>
      <c r="E10" s="1">
        <v>1.33</v>
      </c>
      <c r="F10" s="36">
        <f t="shared" si="0"/>
        <v>1.2633333333333334</v>
      </c>
      <c r="G10" s="45">
        <f t="shared" si="1"/>
        <v>6.1101009266077921E-2</v>
      </c>
    </row>
    <row r="11" spans="2:22" x14ac:dyDescent="0.25">
      <c r="B11" s="17" t="s">
        <v>76</v>
      </c>
      <c r="C11" s="6">
        <v>3.44</v>
      </c>
      <c r="D11" s="6">
        <v>4.3899999999999997</v>
      </c>
      <c r="E11" s="6">
        <v>3.38</v>
      </c>
      <c r="F11" s="36">
        <f t="shared" si="0"/>
        <v>3.7366666666666668</v>
      </c>
      <c r="G11" s="45">
        <f t="shared" si="1"/>
        <v>0.56659803505953743</v>
      </c>
      <c r="M11" s="2"/>
      <c r="N11" s="2"/>
      <c r="O11" s="2"/>
      <c r="P11" s="2"/>
      <c r="Q11" s="2"/>
      <c r="R11" s="2"/>
      <c r="S11" s="2"/>
      <c r="T11" s="2"/>
      <c r="U11" s="2"/>
      <c r="V11" s="2"/>
    </row>
    <row r="12" spans="2:22" s="3" customFormat="1" x14ac:dyDescent="0.25">
      <c r="B12" s="17" t="s">
        <v>84</v>
      </c>
      <c r="C12" s="1">
        <v>0.28000000000000003</v>
      </c>
      <c r="D12" s="1">
        <v>0.27</v>
      </c>
      <c r="E12" s="1">
        <v>0.28000000000000003</v>
      </c>
      <c r="F12" s="36">
        <f t="shared" si="0"/>
        <v>0.27666666666666667</v>
      </c>
      <c r="G12" s="45">
        <f t="shared" si="1"/>
        <v>5.7735026918962623E-3</v>
      </c>
      <c r="M12" s="2"/>
      <c r="N12" s="2"/>
      <c r="O12" s="2"/>
      <c r="P12" s="2"/>
      <c r="Q12" s="2"/>
      <c r="R12" s="2"/>
      <c r="S12" s="2"/>
      <c r="T12" s="2"/>
      <c r="U12" s="2"/>
      <c r="V12" s="2"/>
    </row>
    <row r="13" spans="2:22" s="3" customFormat="1" x14ac:dyDescent="0.25">
      <c r="B13" s="17" t="s">
        <v>85</v>
      </c>
      <c r="C13" s="1">
        <v>0.32</v>
      </c>
      <c r="D13" s="1">
        <v>0.28000000000000003</v>
      </c>
      <c r="E13" s="1">
        <v>0.38</v>
      </c>
      <c r="F13" s="36">
        <f t="shared" si="0"/>
        <v>0.32666666666666672</v>
      </c>
      <c r="G13" s="45">
        <f t="shared" si="1"/>
        <v>5.0332229568471651E-2</v>
      </c>
      <c r="M13" s="2"/>
      <c r="N13" s="2"/>
      <c r="O13" s="2"/>
      <c r="P13" s="2"/>
      <c r="Q13" s="2"/>
      <c r="R13" s="2"/>
      <c r="S13" s="2"/>
      <c r="T13" s="2"/>
      <c r="U13" s="2"/>
      <c r="V13" s="2"/>
    </row>
    <row r="14" spans="2:22" x14ac:dyDescent="0.25">
      <c r="B14" s="17" t="s">
        <v>77</v>
      </c>
      <c r="C14" s="6">
        <v>14.95</v>
      </c>
      <c r="D14" s="6">
        <v>18.38</v>
      </c>
      <c r="E14" s="6">
        <v>19.989999999999998</v>
      </c>
      <c r="F14" s="36">
        <f t="shared" si="0"/>
        <v>17.77333333333333</v>
      </c>
      <c r="G14" s="45">
        <f t="shared" si="1"/>
        <v>2.5741859554689146</v>
      </c>
      <c r="M14" s="1"/>
      <c r="N14" s="1"/>
      <c r="O14" s="1"/>
      <c r="P14" s="1"/>
      <c r="Q14" s="1"/>
      <c r="R14" s="1"/>
      <c r="S14" s="1"/>
      <c r="T14" s="1"/>
      <c r="U14" s="1"/>
      <c r="V14" s="1"/>
    </row>
    <row r="15" spans="2:22" x14ac:dyDescent="0.25">
      <c r="B15" s="17" t="s">
        <v>78</v>
      </c>
      <c r="C15" s="6">
        <v>2.35</v>
      </c>
      <c r="D15" s="6">
        <v>1.92</v>
      </c>
      <c r="E15" s="6">
        <v>2.13</v>
      </c>
      <c r="F15" s="36">
        <f t="shared" si="0"/>
        <v>2.1333333333333333</v>
      </c>
      <c r="G15" s="45">
        <f t="shared" si="1"/>
        <v>0.21501937897160192</v>
      </c>
      <c r="M15" s="1"/>
      <c r="N15" s="1"/>
      <c r="O15" s="1"/>
      <c r="P15" s="1"/>
      <c r="Q15" s="1"/>
      <c r="R15" s="1"/>
      <c r="S15" s="1"/>
      <c r="T15" s="1"/>
      <c r="U15" s="1"/>
      <c r="V15" s="1"/>
    </row>
    <row r="16" spans="2:22" ht="14.4" thickBot="1" x14ac:dyDescent="0.3">
      <c r="B16" s="18" t="s">
        <v>80</v>
      </c>
      <c r="C16" s="8">
        <v>7.55</v>
      </c>
      <c r="D16" s="8">
        <v>7.65</v>
      </c>
      <c r="E16" s="8">
        <v>9.0500000000000007</v>
      </c>
      <c r="F16" s="41">
        <f t="shared" si="0"/>
        <v>8.0833333333333339</v>
      </c>
      <c r="G16" s="42">
        <f t="shared" si="1"/>
        <v>0.83864970836060859</v>
      </c>
    </row>
    <row r="18" spans="2:17" s="3" customFormat="1" ht="15.6" x14ac:dyDescent="0.25">
      <c r="B18" s="21" t="s">
        <v>115</v>
      </c>
    </row>
    <row r="19" spans="2:17" ht="14.4" thickBot="1" x14ac:dyDescent="0.3"/>
    <row r="20" spans="2:17" ht="14.4" thickBot="1" x14ac:dyDescent="0.3">
      <c r="B20" s="37"/>
      <c r="C20" s="63" t="s">
        <v>52</v>
      </c>
      <c r="D20" s="63"/>
      <c r="E20" s="63"/>
      <c r="F20" s="63"/>
      <c r="G20" s="64"/>
    </row>
    <row r="21" spans="2:17" ht="14.4" thickBot="1" x14ac:dyDescent="0.3">
      <c r="B21" s="50"/>
      <c r="C21" s="41" t="s">
        <v>1</v>
      </c>
      <c r="D21" s="41" t="s">
        <v>2</v>
      </c>
      <c r="E21" s="41" t="s">
        <v>36</v>
      </c>
      <c r="F21" s="41" t="s">
        <v>3</v>
      </c>
      <c r="G21" s="42" t="s">
        <v>6</v>
      </c>
    </row>
    <row r="22" spans="2:17" x14ac:dyDescent="0.25">
      <c r="B22" s="30" t="s">
        <v>71</v>
      </c>
      <c r="C22" s="6">
        <v>6.49</v>
      </c>
      <c r="D22" s="6">
        <v>9.4700000000000006</v>
      </c>
      <c r="E22" s="6">
        <v>7.25</v>
      </c>
      <c r="F22" s="36">
        <f>AVERAGE(C22,D22)</f>
        <v>7.98</v>
      </c>
      <c r="G22" s="45">
        <f>STDEV(C22,D22)</f>
        <v>2.1071782079359127</v>
      </c>
    </row>
    <row r="23" spans="2:17" x14ac:dyDescent="0.25">
      <c r="B23" s="17" t="s">
        <v>72</v>
      </c>
      <c r="C23" s="6">
        <v>1.25</v>
      </c>
      <c r="D23" s="6">
        <v>1</v>
      </c>
      <c r="E23" s="6">
        <v>0.82</v>
      </c>
      <c r="F23" s="36">
        <f t="shared" ref="F23:F30" si="2">AVERAGE(C23,D23)</f>
        <v>1.125</v>
      </c>
      <c r="G23" s="45">
        <f t="shared" ref="G23:G30" si="3">STDEV(C23,D23)</f>
        <v>0.17677669529663689</v>
      </c>
    </row>
    <row r="24" spans="2:17" x14ac:dyDescent="0.25">
      <c r="B24" s="17" t="s">
        <v>73</v>
      </c>
      <c r="C24" s="6">
        <v>7.43</v>
      </c>
      <c r="D24" s="6">
        <v>8.1300000000000008</v>
      </c>
      <c r="E24" s="6">
        <v>7.34</v>
      </c>
      <c r="F24" s="36">
        <f t="shared" si="2"/>
        <v>7.78</v>
      </c>
      <c r="G24" s="45">
        <f t="shared" si="3"/>
        <v>0.49497474683058401</v>
      </c>
    </row>
    <row r="25" spans="2:17" x14ac:dyDescent="0.25">
      <c r="B25" s="17" t="s">
        <v>74</v>
      </c>
      <c r="C25" s="6">
        <v>6.36</v>
      </c>
      <c r="D25" s="6">
        <v>6.29</v>
      </c>
      <c r="E25" s="6">
        <v>4.76</v>
      </c>
      <c r="F25" s="36">
        <f t="shared" si="2"/>
        <v>6.3250000000000002</v>
      </c>
      <c r="G25" s="45">
        <f t="shared" si="3"/>
        <v>4.9497474683058526E-2</v>
      </c>
    </row>
    <row r="26" spans="2:17" x14ac:dyDescent="0.25">
      <c r="B26" s="17" t="s">
        <v>75</v>
      </c>
      <c r="C26" s="6">
        <v>12.13</v>
      </c>
      <c r="D26" s="6">
        <v>12.07</v>
      </c>
      <c r="E26" s="6">
        <v>12.27</v>
      </c>
      <c r="F26" s="36">
        <f t="shared" si="2"/>
        <v>12.100000000000001</v>
      </c>
      <c r="G26" s="45">
        <f t="shared" si="3"/>
        <v>4.2426406871193201E-2</v>
      </c>
    </row>
    <row r="27" spans="2:17" x14ac:dyDescent="0.25">
      <c r="B27" s="17" t="s">
        <v>76</v>
      </c>
      <c r="C27" s="6">
        <v>3.29</v>
      </c>
      <c r="D27" s="6">
        <v>2.44</v>
      </c>
      <c r="E27" s="6">
        <v>2.73</v>
      </c>
      <c r="F27" s="36">
        <f t="shared" si="2"/>
        <v>2.8650000000000002</v>
      </c>
      <c r="G27" s="45">
        <f t="shared" si="3"/>
        <v>0.60104076400856399</v>
      </c>
    </row>
    <row r="28" spans="2:17" x14ac:dyDescent="0.25">
      <c r="B28" s="17" t="s">
        <v>77</v>
      </c>
      <c r="C28" s="6">
        <v>13.57</v>
      </c>
      <c r="D28" s="6">
        <v>13.31</v>
      </c>
      <c r="E28" s="6">
        <v>12.29</v>
      </c>
      <c r="F28" s="36">
        <f t="shared" si="2"/>
        <v>13.440000000000001</v>
      </c>
      <c r="G28" s="45">
        <f t="shared" si="3"/>
        <v>0.1838477631085022</v>
      </c>
    </row>
    <row r="29" spans="2:17" x14ac:dyDescent="0.25">
      <c r="B29" s="17" t="s">
        <v>79</v>
      </c>
      <c r="C29" s="6">
        <v>7.63</v>
      </c>
      <c r="D29" s="6">
        <v>10.69</v>
      </c>
      <c r="E29" s="6">
        <v>6.93</v>
      </c>
      <c r="F29" s="36">
        <f t="shared" si="2"/>
        <v>9.16</v>
      </c>
      <c r="G29" s="45">
        <f t="shared" si="3"/>
        <v>2.163746750430831</v>
      </c>
    </row>
    <row r="30" spans="2:17" ht="14.4" thickBot="1" x14ac:dyDescent="0.3">
      <c r="B30" s="18" t="s">
        <v>80</v>
      </c>
      <c r="C30" s="8">
        <v>4.17</v>
      </c>
      <c r="D30" s="8">
        <v>3.74</v>
      </c>
      <c r="E30" s="8">
        <v>3.7</v>
      </c>
      <c r="F30" s="41">
        <f t="shared" si="2"/>
        <v>3.9550000000000001</v>
      </c>
      <c r="G30" s="42">
        <f t="shared" si="3"/>
        <v>0.30405591591021525</v>
      </c>
    </row>
    <row r="31" spans="2:17" x14ac:dyDescent="0.25">
      <c r="I31" s="1"/>
      <c r="J31" s="1"/>
      <c r="K31" s="1"/>
      <c r="L31" s="1"/>
      <c r="M31" s="1"/>
      <c r="N31" s="1"/>
      <c r="O31" s="1"/>
      <c r="P31" s="1"/>
      <c r="Q31" s="1"/>
    </row>
    <row r="32" spans="2:17" x14ac:dyDescent="0.25">
      <c r="I32" s="1"/>
      <c r="J32" s="1"/>
      <c r="K32" s="1"/>
      <c r="L32" s="1"/>
      <c r="M32" s="1"/>
      <c r="N32" s="1"/>
      <c r="O32" s="1"/>
      <c r="P32" s="1"/>
      <c r="Q32" s="1"/>
    </row>
    <row r="33" spans="9:17" x14ac:dyDescent="0.25">
      <c r="I33" s="1"/>
      <c r="J33" s="1"/>
      <c r="K33" s="1"/>
      <c r="L33" s="1"/>
      <c r="M33" s="1"/>
      <c r="N33" s="1"/>
      <c r="O33" s="1"/>
      <c r="P33" s="1"/>
      <c r="Q33" s="1"/>
    </row>
  </sheetData>
  <mergeCells count="2">
    <mergeCell ref="C3:G3"/>
    <mergeCell ref="C20:G20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Fig 3C-D</vt:lpstr>
      <vt:lpstr>Fig 4D</vt:lpstr>
      <vt:lpstr>Fig 5B-C</vt:lpstr>
      <vt:lpstr>Fig 6A</vt:lpstr>
      <vt:lpstr>Fig 7A</vt:lpstr>
      <vt:lpstr>Fig 3-figure supplement 1</vt:lpstr>
      <vt:lpstr>Fig 3-figure supplement 2A-2E</vt:lpstr>
      <vt:lpstr>Fig 3-figure supplement 3B</vt:lpstr>
      <vt:lpstr>Fig 3-figure supplement 4B-4C</vt:lpstr>
      <vt:lpstr>Figure 4-figure supplement 1D</vt:lpstr>
    </vt:vector>
  </TitlesOfParts>
  <Company>china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china</dc:creator>
  <cp:lastModifiedBy>1239874896</cp:lastModifiedBy>
  <dcterms:created xsi:type="dcterms:W3CDTF">2020-02-14T03:26:39Z</dcterms:created>
  <dcterms:modified xsi:type="dcterms:W3CDTF">2022-08-06T03:16:45Z</dcterms:modified>
</cp:coreProperties>
</file>