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disonyoungblom/Desktop/2021.07.14_ExpEvo1Revisions/2022.03.21_eLife_fullSubmission/sourceData/"/>
    </mc:Choice>
  </mc:AlternateContent>
  <xr:revisionPtr revIDLastSave="0" documentId="13_ncr:1_{CDCD6858-0C3C-C14E-A193-A3578F8C1022}" xr6:coauthVersionLast="47" xr6:coauthVersionMax="47" xr10:uidLastSave="{00000000-0000-0000-0000-000000000000}"/>
  <bookViews>
    <workbookView xWindow="2920" yWindow="7120" windowWidth="29560" windowHeight="21300" activeTab="2" xr2:uid="{00000000-000D-0000-FFFF-FFFF00000000}"/>
  </bookViews>
  <sheets>
    <sheet name="Figure6B_rawData" sheetId="2" r:id="rId1"/>
    <sheet name="Figure6B_log2fold" sheetId="1" r:id="rId2"/>
    <sheet name="Figure6C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I22" i="2" s="1"/>
  <c r="C22" i="2"/>
  <c r="G22" i="2" s="1"/>
  <c r="D20" i="2"/>
  <c r="I20" i="2" s="1"/>
  <c r="C20" i="2"/>
  <c r="G20" i="2" s="1"/>
  <c r="D17" i="2"/>
  <c r="C17" i="2"/>
  <c r="G17" i="2" s="1"/>
  <c r="D14" i="2"/>
  <c r="C14" i="2"/>
  <c r="G14" i="2" s="1"/>
  <c r="D11" i="2"/>
  <c r="C11" i="2"/>
  <c r="G11" i="2" s="1"/>
  <c r="D8" i="2"/>
  <c r="I8" i="2" s="1"/>
  <c r="C8" i="2"/>
  <c r="G8" i="2" s="1"/>
  <c r="D5" i="2"/>
  <c r="I5" i="2" s="1"/>
  <c r="C5" i="2"/>
  <c r="G5" i="2" s="1"/>
  <c r="D2" i="2"/>
  <c r="I2" i="2" s="1"/>
  <c r="C2" i="2"/>
  <c r="K11" i="2" l="1"/>
  <c r="N11" i="2" s="1"/>
  <c r="I11" i="2"/>
  <c r="H20" i="2"/>
  <c r="L20" i="2" s="1"/>
  <c r="K20" i="2"/>
  <c r="N20" i="2" s="1"/>
  <c r="J20" i="2"/>
  <c r="M20" i="2" s="1"/>
  <c r="G2" i="2"/>
  <c r="J14" i="2"/>
  <c r="M14" i="2" s="1"/>
  <c r="H14" i="2"/>
  <c r="L14" i="2" s="1"/>
  <c r="K14" i="2"/>
  <c r="N14" i="2" s="1"/>
  <c r="K17" i="2"/>
  <c r="N17" i="2" s="1"/>
  <c r="J17" i="2"/>
  <c r="M17" i="2" s="1"/>
  <c r="H17" i="2"/>
  <c r="L17" i="2" s="1"/>
  <c r="K8" i="2"/>
  <c r="N8" i="2" s="1"/>
  <c r="J8" i="2"/>
  <c r="M8" i="2" s="1"/>
  <c r="H8" i="2"/>
  <c r="L8" i="2" s="1"/>
  <c r="J5" i="2"/>
  <c r="M5" i="2" s="1"/>
  <c r="H5" i="2"/>
  <c r="L5" i="2" s="1"/>
  <c r="K5" i="2"/>
  <c r="N5" i="2" s="1"/>
  <c r="K22" i="2"/>
  <c r="N22" i="2" s="1"/>
  <c r="J22" i="2"/>
  <c r="M22" i="2" s="1"/>
  <c r="H22" i="2"/>
  <c r="L22" i="2" s="1"/>
  <c r="J11" i="2"/>
  <c r="M11" i="2" s="1"/>
  <c r="I14" i="2"/>
  <c r="H11" i="2"/>
  <c r="L11" i="2" s="1"/>
  <c r="I17" i="2"/>
  <c r="H2" i="2" l="1"/>
  <c r="L2" i="2" s="1"/>
  <c r="J2" i="2"/>
  <c r="M2" i="2" s="1"/>
  <c r="K2" i="2"/>
  <c r="N2" i="2" s="1"/>
</calcChain>
</file>

<file path=xl/sharedStrings.xml><?xml version="1.0" encoding="utf-8"?>
<sst xmlns="http://schemas.openxmlformats.org/spreadsheetml/2006/main" count="83" uniqueCount="59">
  <si>
    <t>Sample</t>
  </si>
  <si>
    <t>Strain</t>
  </si>
  <si>
    <t>Genotype</t>
  </si>
  <si>
    <t>Condition</t>
  </si>
  <si>
    <t>Grouping</t>
  </si>
  <si>
    <t>Log2MeanFC</t>
  </si>
  <si>
    <t>Log2LowFC</t>
  </si>
  <si>
    <t>Log2HighFC</t>
  </si>
  <si>
    <t>540-0P</t>
  </si>
  <si>
    <t>Ancestral</t>
  </si>
  <si>
    <t>Planktonic</t>
  </si>
  <si>
    <t>AP</t>
  </si>
  <si>
    <t>49-0P</t>
  </si>
  <si>
    <t>540-0B</t>
  </si>
  <si>
    <t>Biofilm</t>
  </si>
  <si>
    <t>AB</t>
  </si>
  <si>
    <t>49-0B</t>
  </si>
  <si>
    <t>540-4P</t>
  </si>
  <si>
    <t>Evolved</t>
  </si>
  <si>
    <t>EP</t>
  </si>
  <si>
    <t>49-12P</t>
  </si>
  <si>
    <t>540-4B</t>
  </si>
  <si>
    <t>EB</t>
  </si>
  <si>
    <t>49-12B</t>
  </si>
  <si>
    <t>HighFC</t>
  </si>
  <si>
    <t>LowFC</t>
  </si>
  <si>
    <t>49-AB</t>
  </si>
  <si>
    <t>49-EB</t>
  </si>
  <si>
    <t>540-EP</t>
  </si>
  <si>
    <t>540-AB</t>
  </si>
  <si>
    <t>49-AP</t>
  </si>
  <si>
    <t>49-EP</t>
  </si>
  <si>
    <t>∆Ct</t>
  </si>
  <si>
    <t>Avg Control ∆Ct</t>
  </si>
  <si>
    <t>St Dev Control ∆Ct</t>
  </si>
  <si>
    <t>Avg ∆Ct</t>
  </si>
  <si>
    <t>St Dev ∆Ct</t>
  </si>
  <si>
    <t>Mean Fold Change</t>
  </si>
  <si>
    <t>log2LowFC</t>
  </si>
  <si>
    <t>log2HighFC</t>
  </si>
  <si>
    <t>log2FC</t>
  </si>
  <si>
    <t>540-EB (1)</t>
  </si>
  <si>
    <t>540-AP (2)</t>
  </si>
  <si>
    <t>∆∆Ct (3)</t>
  </si>
  <si>
    <t>St Dev of Fold Change (4)</t>
  </si>
  <si>
    <t>2. Reference condition</t>
  </si>
  <si>
    <t>3. Difference between average sample ∆Ct and average reference ∆Ct</t>
  </si>
  <si>
    <t>4. σd = sqrt( σ12 / n1 + σ22 / n2 )</t>
  </si>
  <si>
    <t>1. Only 2 replicates</t>
  </si>
  <si>
    <t>H37Rv-CT94-lpdA</t>
  </si>
  <si>
    <t>A</t>
  </si>
  <si>
    <t>B</t>
  </si>
  <si>
    <t>C</t>
  </si>
  <si>
    <t>H37Rv-CT94</t>
  </si>
  <si>
    <t>Construct</t>
  </si>
  <si>
    <t>Replicate</t>
  </si>
  <si>
    <t>Weight (g)</t>
  </si>
  <si>
    <t>Empty Bottle (g)</t>
  </si>
  <si>
    <t>Wet weight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</si>
</sst>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000000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/>
    <xf numFmtId="164" fontId="18" fillId="0" borderId="0" xfId="0" applyNumberFormat="1" applyFont="1"/>
    <xf numFmtId="0" fontId="19" fillId="0" borderId="0" xfId="0" applyFont="1" applyAlignment="1">
      <alignment wrapText="1"/>
    </xf>
    <xf numFmtId="0" fontId="20" fillId="0" borderId="0" xfId="0" applyFont="1"/>
    <xf numFmtId="164" fontId="20" fillId="0" borderId="0" xfId="0" applyNumberFormat="1" applyFont="1"/>
    <xf numFmtId="165" fontId="20" fillId="0" borderId="0" xfId="0" applyNumberFormat="1" applyFont="1"/>
    <xf numFmtId="0" fontId="21" fillId="0" borderId="0" xfId="0" applyFont="1"/>
    <xf numFmtId="0" fontId="22" fillId="0" borderId="0" xfId="0" applyFont="1"/>
    <xf numFmtId="0" fontId="20" fillId="0" borderId="0" xfId="0" applyFont="1" applyAlignment="1">
      <alignment horizontal="left"/>
    </xf>
    <xf numFmtId="0" fontId="21" fillId="0" borderId="10" xfId="0" applyFont="1" applyBorder="1"/>
    <xf numFmtId="0" fontId="21" fillId="0" borderId="11" xfId="0" applyFont="1" applyBorder="1"/>
    <xf numFmtId="0" fontId="22" fillId="0" borderId="12" xfId="0" applyFont="1" applyBorder="1"/>
    <xf numFmtId="165" fontId="20" fillId="0" borderId="13" xfId="0" applyNumberFormat="1" applyFont="1" applyBorder="1"/>
    <xf numFmtId="0" fontId="20" fillId="0" borderId="0" xfId="0" applyFont="1" applyBorder="1"/>
    <xf numFmtId="0" fontId="20" fillId="0" borderId="14" xfId="0" applyFont="1" applyBorder="1"/>
    <xf numFmtId="165" fontId="20" fillId="0" borderId="15" xfId="0" applyNumberFormat="1" applyFont="1" applyBorder="1"/>
    <xf numFmtId="0" fontId="20" fillId="0" borderId="16" xfId="0" applyFont="1" applyBorder="1"/>
    <xf numFmtId="0" fontId="20" fillId="0" borderId="17" xfId="0" applyFont="1" applyBorder="1"/>
    <xf numFmtId="0" fontId="20" fillId="0" borderId="0" xfId="0" applyFont="1" applyAlignment="1"/>
    <xf numFmtId="0" fontId="20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workbookViewId="0">
      <selection activeCell="E52" sqref="E52"/>
    </sheetView>
  </sheetViews>
  <sheetFormatPr baseColWidth="10" defaultRowHeight="14" x14ac:dyDescent="0.15"/>
  <cols>
    <col min="1" max="1" width="10" style="4" bestFit="1" customWidth="1"/>
    <col min="2" max="2" width="11.83203125" style="4" customWidth="1"/>
    <col min="3" max="3" width="10.1640625" style="4" bestFit="1" customWidth="1"/>
    <col min="4" max="4" width="13" style="4" bestFit="1" customWidth="1"/>
    <col min="5" max="5" width="19.1640625" style="4" bestFit="1" customWidth="1"/>
    <col min="6" max="6" width="22.1640625" style="4" bestFit="1" customWidth="1"/>
    <col min="7" max="7" width="10" style="4" bestFit="1" customWidth="1"/>
    <col min="8" max="8" width="22.6640625" style="4" bestFit="1" customWidth="1"/>
    <col min="9" max="9" width="31" style="4" bestFit="1" customWidth="1"/>
    <col min="10" max="11" width="12.1640625" style="4" bestFit="1" customWidth="1"/>
    <col min="12" max="12" width="16.83203125" style="4" bestFit="1" customWidth="1"/>
    <col min="13" max="13" width="14.1640625" style="4" bestFit="1" customWidth="1"/>
    <col min="14" max="14" width="14.6640625" style="4" bestFit="1" customWidth="1"/>
    <col min="15" max="254" width="8.83203125" style="4" customWidth="1"/>
    <col min="255" max="255" width="15.5" style="4" bestFit="1" customWidth="1"/>
    <col min="256" max="257" width="15.5" style="4" customWidth="1"/>
    <col min="258" max="258" width="8.83203125" style="4" customWidth="1"/>
    <col min="259" max="259" width="10.5" style="4" customWidth="1"/>
    <col min="260" max="260" width="12" style="4" customWidth="1"/>
    <col min="261" max="261" width="0" style="4" hidden="1" customWidth="1"/>
    <col min="262" max="262" width="8.83203125" style="4" customWidth="1"/>
    <col min="263" max="263" width="20.5" style="4" customWidth="1"/>
    <col min="264" max="267" width="0" style="4" hidden="1" customWidth="1"/>
    <col min="268" max="510" width="8.83203125" style="4" customWidth="1"/>
    <col min="511" max="511" width="15.5" style="4" bestFit="1" customWidth="1"/>
    <col min="512" max="513" width="15.5" style="4" customWidth="1"/>
    <col min="514" max="514" width="8.83203125" style="4" customWidth="1"/>
    <col min="515" max="515" width="10.5" style="4" customWidth="1"/>
    <col min="516" max="516" width="12" style="4" customWidth="1"/>
    <col min="517" max="517" width="0" style="4" hidden="1" customWidth="1"/>
    <col min="518" max="518" width="8.83203125" style="4" customWidth="1"/>
    <col min="519" max="519" width="20.5" style="4" customWidth="1"/>
    <col min="520" max="523" width="0" style="4" hidden="1" customWidth="1"/>
    <col min="524" max="766" width="8.83203125" style="4" customWidth="1"/>
    <col min="767" max="767" width="15.5" style="4" bestFit="1" customWidth="1"/>
    <col min="768" max="769" width="15.5" style="4" customWidth="1"/>
    <col min="770" max="770" width="8.83203125" style="4" customWidth="1"/>
    <col min="771" max="771" width="10.5" style="4" customWidth="1"/>
    <col min="772" max="772" width="12" style="4" customWidth="1"/>
    <col min="773" max="773" width="0" style="4" hidden="1" customWidth="1"/>
    <col min="774" max="774" width="8.83203125" style="4" customWidth="1"/>
    <col min="775" max="775" width="20.5" style="4" customWidth="1"/>
    <col min="776" max="779" width="0" style="4" hidden="1" customWidth="1"/>
    <col min="780" max="1022" width="8.83203125" style="4" customWidth="1"/>
    <col min="1023" max="1023" width="15.5" style="4" bestFit="1" customWidth="1"/>
    <col min="1024" max="1025" width="15.5" style="4" customWidth="1"/>
    <col min="1026" max="1026" width="8.83203125" style="4" customWidth="1"/>
    <col min="1027" max="1027" width="10.5" style="4" customWidth="1"/>
    <col min="1028" max="1028" width="12" style="4" customWidth="1"/>
    <col min="1029" max="1029" width="0" style="4" hidden="1" customWidth="1"/>
    <col min="1030" max="1030" width="8.83203125" style="4" customWidth="1"/>
    <col min="1031" max="1031" width="20.5" style="4" customWidth="1"/>
    <col min="1032" max="1035" width="0" style="4" hidden="1" customWidth="1"/>
    <col min="1036" max="1278" width="8.83203125" style="4" customWidth="1"/>
    <col min="1279" max="1279" width="15.5" style="4" bestFit="1" customWidth="1"/>
    <col min="1280" max="1281" width="15.5" style="4" customWidth="1"/>
    <col min="1282" max="1282" width="8.83203125" style="4" customWidth="1"/>
    <col min="1283" max="1283" width="10.5" style="4" customWidth="1"/>
    <col min="1284" max="1284" width="12" style="4" customWidth="1"/>
    <col min="1285" max="1285" width="0" style="4" hidden="1" customWidth="1"/>
    <col min="1286" max="1286" width="8.83203125" style="4" customWidth="1"/>
    <col min="1287" max="1287" width="20.5" style="4" customWidth="1"/>
    <col min="1288" max="1291" width="0" style="4" hidden="1" customWidth="1"/>
    <col min="1292" max="1534" width="8.83203125" style="4" customWidth="1"/>
    <col min="1535" max="1535" width="15.5" style="4" bestFit="1" customWidth="1"/>
    <col min="1536" max="1537" width="15.5" style="4" customWidth="1"/>
    <col min="1538" max="1538" width="8.83203125" style="4" customWidth="1"/>
    <col min="1539" max="1539" width="10.5" style="4" customWidth="1"/>
    <col min="1540" max="1540" width="12" style="4" customWidth="1"/>
    <col min="1541" max="1541" width="0" style="4" hidden="1" customWidth="1"/>
    <col min="1542" max="1542" width="8.83203125" style="4" customWidth="1"/>
    <col min="1543" max="1543" width="20.5" style="4" customWidth="1"/>
    <col min="1544" max="1547" width="0" style="4" hidden="1" customWidth="1"/>
    <col min="1548" max="1790" width="8.83203125" style="4" customWidth="1"/>
    <col min="1791" max="1791" width="15.5" style="4" bestFit="1" customWidth="1"/>
    <col min="1792" max="1793" width="15.5" style="4" customWidth="1"/>
    <col min="1794" max="1794" width="8.83203125" style="4" customWidth="1"/>
    <col min="1795" max="1795" width="10.5" style="4" customWidth="1"/>
    <col min="1796" max="1796" width="12" style="4" customWidth="1"/>
    <col min="1797" max="1797" width="0" style="4" hidden="1" customWidth="1"/>
    <col min="1798" max="1798" width="8.83203125" style="4" customWidth="1"/>
    <col min="1799" max="1799" width="20.5" style="4" customWidth="1"/>
    <col min="1800" max="1803" width="0" style="4" hidden="1" customWidth="1"/>
    <col min="1804" max="2046" width="8.83203125" style="4" customWidth="1"/>
    <col min="2047" max="2047" width="15.5" style="4" bestFit="1" customWidth="1"/>
    <col min="2048" max="2049" width="15.5" style="4" customWidth="1"/>
    <col min="2050" max="2050" width="8.83203125" style="4" customWidth="1"/>
    <col min="2051" max="2051" width="10.5" style="4" customWidth="1"/>
    <col min="2052" max="2052" width="12" style="4" customWidth="1"/>
    <col min="2053" max="2053" width="0" style="4" hidden="1" customWidth="1"/>
    <col min="2054" max="2054" width="8.83203125" style="4" customWidth="1"/>
    <col min="2055" max="2055" width="20.5" style="4" customWidth="1"/>
    <col min="2056" max="2059" width="0" style="4" hidden="1" customWidth="1"/>
    <col min="2060" max="2302" width="8.83203125" style="4" customWidth="1"/>
    <col min="2303" max="2303" width="15.5" style="4" bestFit="1" customWidth="1"/>
    <col min="2304" max="2305" width="15.5" style="4" customWidth="1"/>
    <col min="2306" max="2306" width="8.83203125" style="4" customWidth="1"/>
    <col min="2307" max="2307" width="10.5" style="4" customWidth="1"/>
    <col min="2308" max="2308" width="12" style="4" customWidth="1"/>
    <col min="2309" max="2309" width="0" style="4" hidden="1" customWidth="1"/>
    <col min="2310" max="2310" width="8.83203125" style="4" customWidth="1"/>
    <col min="2311" max="2311" width="20.5" style="4" customWidth="1"/>
    <col min="2312" max="2315" width="0" style="4" hidden="1" customWidth="1"/>
    <col min="2316" max="2558" width="8.83203125" style="4" customWidth="1"/>
    <col min="2559" max="2559" width="15.5" style="4" bestFit="1" customWidth="1"/>
    <col min="2560" max="2561" width="15.5" style="4" customWidth="1"/>
    <col min="2562" max="2562" width="8.83203125" style="4" customWidth="1"/>
    <col min="2563" max="2563" width="10.5" style="4" customWidth="1"/>
    <col min="2564" max="2564" width="12" style="4" customWidth="1"/>
    <col min="2565" max="2565" width="0" style="4" hidden="1" customWidth="1"/>
    <col min="2566" max="2566" width="8.83203125" style="4" customWidth="1"/>
    <col min="2567" max="2567" width="20.5" style="4" customWidth="1"/>
    <col min="2568" max="2571" width="0" style="4" hidden="1" customWidth="1"/>
    <col min="2572" max="2814" width="8.83203125" style="4" customWidth="1"/>
    <col min="2815" max="2815" width="15.5" style="4" bestFit="1" customWidth="1"/>
    <col min="2816" max="2817" width="15.5" style="4" customWidth="1"/>
    <col min="2818" max="2818" width="8.83203125" style="4" customWidth="1"/>
    <col min="2819" max="2819" width="10.5" style="4" customWidth="1"/>
    <col min="2820" max="2820" width="12" style="4" customWidth="1"/>
    <col min="2821" max="2821" width="0" style="4" hidden="1" customWidth="1"/>
    <col min="2822" max="2822" width="8.83203125" style="4" customWidth="1"/>
    <col min="2823" max="2823" width="20.5" style="4" customWidth="1"/>
    <col min="2824" max="2827" width="0" style="4" hidden="1" customWidth="1"/>
    <col min="2828" max="3070" width="8.83203125" style="4" customWidth="1"/>
    <col min="3071" max="3071" width="15.5" style="4" bestFit="1" customWidth="1"/>
    <col min="3072" max="3073" width="15.5" style="4" customWidth="1"/>
    <col min="3074" max="3074" width="8.83203125" style="4" customWidth="1"/>
    <col min="3075" max="3075" width="10.5" style="4" customWidth="1"/>
    <col min="3076" max="3076" width="12" style="4" customWidth="1"/>
    <col min="3077" max="3077" width="0" style="4" hidden="1" customWidth="1"/>
    <col min="3078" max="3078" width="8.83203125" style="4" customWidth="1"/>
    <col min="3079" max="3079" width="20.5" style="4" customWidth="1"/>
    <col min="3080" max="3083" width="0" style="4" hidden="1" customWidth="1"/>
    <col min="3084" max="3326" width="8.83203125" style="4" customWidth="1"/>
    <col min="3327" max="3327" width="15.5" style="4" bestFit="1" customWidth="1"/>
    <col min="3328" max="3329" width="15.5" style="4" customWidth="1"/>
    <col min="3330" max="3330" width="8.83203125" style="4" customWidth="1"/>
    <col min="3331" max="3331" width="10.5" style="4" customWidth="1"/>
    <col min="3332" max="3332" width="12" style="4" customWidth="1"/>
    <col min="3333" max="3333" width="0" style="4" hidden="1" customWidth="1"/>
    <col min="3334" max="3334" width="8.83203125" style="4" customWidth="1"/>
    <col min="3335" max="3335" width="20.5" style="4" customWidth="1"/>
    <col min="3336" max="3339" width="0" style="4" hidden="1" customWidth="1"/>
    <col min="3340" max="3582" width="8.83203125" style="4" customWidth="1"/>
    <col min="3583" max="3583" width="15.5" style="4" bestFit="1" customWidth="1"/>
    <col min="3584" max="3585" width="15.5" style="4" customWidth="1"/>
    <col min="3586" max="3586" width="8.83203125" style="4" customWidth="1"/>
    <col min="3587" max="3587" width="10.5" style="4" customWidth="1"/>
    <col min="3588" max="3588" width="12" style="4" customWidth="1"/>
    <col min="3589" max="3589" width="0" style="4" hidden="1" customWidth="1"/>
    <col min="3590" max="3590" width="8.83203125" style="4" customWidth="1"/>
    <col min="3591" max="3591" width="20.5" style="4" customWidth="1"/>
    <col min="3592" max="3595" width="0" style="4" hidden="1" customWidth="1"/>
    <col min="3596" max="3838" width="8.83203125" style="4" customWidth="1"/>
    <col min="3839" max="3839" width="15.5" style="4" bestFit="1" customWidth="1"/>
    <col min="3840" max="3841" width="15.5" style="4" customWidth="1"/>
    <col min="3842" max="3842" width="8.83203125" style="4" customWidth="1"/>
    <col min="3843" max="3843" width="10.5" style="4" customWidth="1"/>
    <col min="3844" max="3844" width="12" style="4" customWidth="1"/>
    <col min="3845" max="3845" width="0" style="4" hidden="1" customWidth="1"/>
    <col min="3846" max="3846" width="8.83203125" style="4" customWidth="1"/>
    <col min="3847" max="3847" width="20.5" style="4" customWidth="1"/>
    <col min="3848" max="3851" width="0" style="4" hidden="1" customWidth="1"/>
    <col min="3852" max="4094" width="8.83203125" style="4" customWidth="1"/>
    <col min="4095" max="4095" width="15.5" style="4" bestFit="1" customWidth="1"/>
    <col min="4096" max="4097" width="15.5" style="4" customWidth="1"/>
    <col min="4098" max="4098" width="8.83203125" style="4" customWidth="1"/>
    <col min="4099" max="4099" width="10.5" style="4" customWidth="1"/>
    <col min="4100" max="4100" width="12" style="4" customWidth="1"/>
    <col min="4101" max="4101" width="0" style="4" hidden="1" customWidth="1"/>
    <col min="4102" max="4102" width="8.83203125" style="4" customWidth="1"/>
    <col min="4103" max="4103" width="20.5" style="4" customWidth="1"/>
    <col min="4104" max="4107" width="0" style="4" hidden="1" customWidth="1"/>
    <col min="4108" max="4350" width="8.83203125" style="4" customWidth="1"/>
    <col min="4351" max="4351" width="15.5" style="4" bestFit="1" customWidth="1"/>
    <col min="4352" max="4353" width="15.5" style="4" customWidth="1"/>
    <col min="4354" max="4354" width="8.83203125" style="4" customWidth="1"/>
    <col min="4355" max="4355" width="10.5" style="4" customWidth="1"/>
    <col min="4356" max="4356" width="12" style="4" customWidth="1"/>
    <col min="4357" max="4357" width="0" style="4" hidden="1" customWidth="1"/>
    <col min="4358" max="4358" width="8.83203125" style="4" customWidth="1"/>
    <col min="4359" max="4359" width="20.5" style="4" customWidth="1"/>
    <col min="4360" max="4363" width="0" style="4" hidden="1" customWidth="1"/>
    <col min="4364" max="4606" width="8.83203125" style="4" customWidth="1"/>
    <col min="4607" max="4607" width="15.5" style="4" bestFit="1" customWidth="1"/>
    <col min="4608" max="4609" width="15.5" style="4" customWidth="1"/>
    <col min="4610" max="4610" width="8.83203125" style="4" customWidth="1"/>
    <col min="4611" max="4611" width="10.5" style="4" customWidth="1"/>
    <col min="4612" max="4612" width="12" style="4" customWidth="1"/>
    <col min="4613" max="4613" width="0" style="4" hidden="1" customWidth="1"/>
    <col min="4614" max="4614" width="8.83203125" style="4" customWidth="1"/>
    <col min="4615" max="4615" width="20.5" style="4" customWidth="1"/>
    <col min="4616" max="4619" width="0" style="4" hidden="1" customWidth="1"/>
    <col min="4620" max="4862" width="8.83203125" style="4" customWidth="1"/>
    <col min="4863" max="4863" width="15.5" style="4" bestFit="1" customWidth="1"/>
    <col min="4864" max="4865" width="15.5" style="4" customWidth="1"/>
    <col min="4866" max="4866" width="8.83203125" style="4" customWidth="1"/>
    <col min="4867" max="4867" width="10.5" style="4" customWidth="1"/>
    <col min="4868" max="4868" width="12" style="4" customWidth="1"/>
    <col min="4869" max="4869" width="0" style="4" hidden="1" customWidth="1"/>
    <col min="4870" max="4870" width="8.83203125" style="4" customWidth="1"/>
    <col min="4871" max="4871" width="20.5" style="4" customWidth="1"/>
    <col min="4872" max="4875" width="0" style="4" hidden="1" customWidth="1"/>
    <col min="4876" max="5118" width="8.83203125" style="4" customWidth="1"/>
    <col min="5119" max="5119" width="15.5" style="4" bestFit="1" customWidth="1"/>
    <col min="5120" max="5121" width="15.5" style="4" customWidth="1"/>
    <col min="5122" max="5122" width="8.83203125" style="4" customWidth="1"/>
    <col min="5123" max="5123" width="10.5" style="4" customWidth="1"/>
    <col min="5124" max="5124" width="12" style="4" customWidth="1"/>
    <col min="5125" max="5125" width="0" style="4" hidden="1" customWidth="1"/>
    <col min="5126" max="5126" width="8.83203125" style="4" customWidth="1"/>
    <col min="5127" max="5127" width="20.5" style="4" customWidth="1"/>
    <col min="5128" max="5131" width="0" style="4" hidden="1" customWidth="1"/>
    <col min="5132" max="5374" width="8.83203125" style="4" customWidth="1"/>
    <col min="5375" max="5375" width="15.5" style="4" bestFit="1" customWidth="1"/>
    <col min="5376" max="5377" width="15.5" style="4" customWidth="1"/>
    <col min="5378" max="5378" width="8.83203125" style="4" customWidth="1"/>
    <col min="5379" max="5379" width="10.5" style="4" customWidth="1"/>
    <col min="5380" max="5380" width="12" style="4" customWidth="1"/>
    <col min="5381" max="5381" width="0" style="4" hidden="1" customWidth="1"/>
    <col min="5382" max="5382" width="8.83203125" style="4" customWidth="1"/>
    <col min="5383" max="5383" width="20.5" style="4" customWidth="1"/>
    <col min="5384" max="5387" width="0" style="4" hidden="1" customWidth="1"/>
    <col min="5388" max="5630" width="8.83203125" style="4" customWidth="1"/>
    <col min="5631" max="5631" width="15.5" style="4" bestFit="1" customWidth="1"/>
    <col min="5632" max="5633" width="15.5" style="4" customWidth="1"/>
    <col min="5634" max="5634" width="8.83203125" style="4" customWidth="1"/>
    <col min="5635" max="5635" width="10.5" style="4" customWidth="1"/>
    <col min="5636" max="5636" width="12" style="4" customWidth="1"/>
    <col min="5637" max="5637" width="0" style="4" hidden="1" customWidth="1"/>
    <col min="5638" max="5638" width="8.83203125" style="4" customWidth="1"/>
    <col min="5639" max="5639" width="20.5" style="4" customWidth="1"/>
    <col min="5640" max="5643" width="0" style="4" hidden="1" customWidth="1"/>
    <col min="5644" max="5886" width="8.83203125" style="4" customWidth="1"/>
    <col min="5887" max="5887" width="15.5" style="4" bestFit="1" customWidth="1"/>
    <col min="5888" max="5889" width="15.5" style="4" customWidth="1"/>
    <col min="5890" max="5890" width="8.83203125" style="4" customWidth="1"/>
    <col min="5891" max="5891" width="10.5" style="4" customWidth="1"/>
    <col min="5892" max="5892" width="12" style="4" customWidth="1"/>
    <col min="5893" max="5893" width="0" style="4" hidden="1" customWidth="1"/>
    <col min="5894" max="5894" width="8.83203125" style="4" customWidth="1"/>
    <col min="5895" max="5895" width="20.5" style="4" customWidth="1"/>
    <col min="5896" max="5899" width="0" style="4" hidden="1" customWidth="1"/>
    <col min="5900" max="6142" width="8.83203125" style="4" customWidth="1"/>
    <col min="6143" max="6143" width="15.5" style="4" bestFit="1" customWidth="1"/>
    <col min="6144" max="6145" width="15.5" style="4" customWidth="1"/>
    <col min="6146" max="6146" width="8.83203125" style="4" customWidth="1"/>
    <col min="6147" max="6147" width="10.5" style="4" customWidth="1"/>
    <col min="6148" max="6148" width="12" style="4" customWidth="1"/>
    <col min="6149" max="6149" width="0" style="4" hidden="1" customWidth="1"/>
    <col min="6150" max="6150" width="8.83203125" style="4" customWidth="1"/>
    <col min="6151" max="6151" width="20.5" style="4" customWidth="1"/>
    <col min="6152" max="6155" width="0" style="4" hidden="1" customWidth="1"/>
    <col min="6156" max="6398" width="8.83203125" style="4" customWidth="1"/>
    <col min="6399" max="6399" width="15.5" style="4" bestFit="1" customWidth="1"/>
    <col min="6400" max="6401" width="15.5" style="4" customWidth="1"/>
    <col min="6402" max="6402" width="8.83203125" style="4" customWidth="1"/>
    <col min="6403" max="6403" width="10.5" style="4" customWidth="1"/>
    <col min="6404" max="6404" width="12" style="4" customWidth="1"/>
    <col min="6405" max="6405" width="0" style="4" hidden="1" customWidth="1"/>
    <col min="6406" max="6406" width="8.83203125" style="4" customWidth="1"/>
    <col min="6407" max="6407" width="20.5" style="4" customWidth="1"/>
    <col min="6408" max="6411" width="0" style="4" hidden="1" customWidth="1"/>
    <col min="6412" max="6654" width="8.83203125" style="4" customWidth="1"/>
    <col min="6655" max="6655" width="15.5" style="4" bestFit="1" customWidth="1"/>
    <col min="6656" max="6657" width="15.5" style="4" customWidth="1"/>
    <col min="6658" max="6658" width="8.83203125" style="4" customWidth="1"/>
    <col min="6659" max="6659" width="10.5" style="4" customWidth="1"/>
    <col min="6660" max="6660" width="12" style="4" customWidth="1"/>
    <col min="6661" max="6661" width="0" style="4" hidden="1" customWidth="1"/>
    <col min="6662" max="6662" width="8.83203125" style="4" customWidth="1"/>
    <col min="6663" max="6663" width="20.5" style="4" customWidth="1"/>
    <col min="6664" max="6667" width="0" style="4" hidden="1" customWidth="1"/>
    <col min="6668" max="6910" width="8.83203125" style="4" customWidth="1"/>
    <col min="6911" max="6911" width="15.5" style="4" bestFit="1" customWidth="1"/>
    <col min="6912" max="6913" width="15.5" style="4" customWidth="1"/>
    <col min="6914" max="6914" width="8.83203125" style="4" customWidth="1"/>
    <col min="6915" max="6915" width="10.5" style="4" customWidth="1"/>
    <col min="6916" max="6916" width="12" style="4" customWidth="1"/>
    <col min="6917" max="6917" width="0" style="4" hidden="1" customWidth="1"/>
    <col min="6918" max="6918" width="8.83203125" style="4" customWidth="1"/>
    <col min="6919" max="6919" width="20.5" style="4" customWidth="1"/>
    <col min="6920" max="6923" width="0" style="4" hidden="1" customWidth="1"/>
    <col min="6924" max="7166" width="8.83203125" style="4" customWidth="1"/>
    <col min="7167" max="7167" width="15.5" style="4" bestFit="1" customWidth="1"/>
    <col min="7168" max="7169" width="15.5" style="4" customWidth="1"/>
    <col min="7170" max="7170" width="8.83203125" style="4" customWidth="1"/>
    <col min="7171" max="7171" width="10.5" style="4" customWidth="1"/>
    <col min="7172" max="7172" width="12" style="4" customWidth="1"/>
    <col min="7173" max="7173" width="0" style="4" hidden="1" customWidth="1"/>
    <col min="7174" max="7174" width="8.83203125" style="4" customWidth="1"/>
    <col min="7175" max="7175" width="20.5" style="4" customWidth="1"/>
    <col min="7176" max="7179" width="0" style="4" hidden="1" customWidth="1"/>
    <col min="7180" max="7422" width="8.83203125" style="4" customWidth="1"/>
    <col min="7423" max="7423" width="15.5" style="4" bestFit="1" customWidth="1"/>
    <col min="7424" max="7425" width="15.5" style="4" customWidth="1"/>
    <col min="7426" max="7426" width="8.83203125" style="4" customWidth="1"/>
    <col min="7427" max="7427" width="10.5" style="4" customWidth="1"/>
    <col min="7428" max="7428" width="12" style="4" customWidth="1"/>
    <col min="7429" max="7429" width="0" style="4" hidden="1" customWidth="1"/>
    <col min="7430" max="7430" width="8.83203125" style="4" customWidth="1"/>
    <col min="7431" max="7431" width="20.5" style="4" customWidth="1"/>
    <col min="7432" max="7435" width="0" style="4" hidden="1" customWidth="1"/>
    <col min="7436" max="7678" width="8.83203125" style="4" customWidth="1"/>
    <col min="7679" max="7679" width="15.5" style="4" bestFit="1" customWidth="1"/>
    <col min="7680" max="7681" width="15.5" style="4" customWidth="1"/>
    <col min="7682" max="7682" width="8.83203125" style="4" customWidth="1"/>
    <col min="7683" max="7683" width="10.5" style="4" customWidth="1"/>
    <col min="7684" max="7684" width="12" style="4" customWidth="1"/>
    <col min="7685" max="7685" width="0" style="4" hidden="1" customWidth="1"/>
    <col min="7686" max="7686" width="8.83203125" style="4" customWidth="1"/>
    <col min="7687" max="7687" width="20.5" style="4" customWidth="1"/>
    <col min="7688" max="7691" width="0" style="4" hidden="1" customWidth="1"/>
    <col min="7692" max="7934" width="8.83203125" style="4" customWidth="1"/>
    <col min="7935" max="7935" width="15.5" style="4" bestFit="1" customWidth="1"/>
    <col min="7936" max="7937" width="15.5" style="4" customWidth="1"/>
    <col min="7938" max="7938" width="8.83203125" style="4" customWidth="1"/>
    <col min="7939" max="7939" width="10.5" style="4" customWidth="1"/>
    <col min="7940" max="7940" width="12" style="4" customWidth="1"/>
    <col min="7941" max="7941" width="0" style="4" hidden="1" customWidth="1"/>
    <col min="7942" max="7942" width="8.83203125" style="4" customWidth="1"/>
    <col min="7943" max="7943" width="20.5" style="4" customWidth="1"/>
    <col min="7944" max="7947" width="0" style="4" hidden="1" customWidth="1"/>
    <col min="7948" max="8190" width="8.83203125" style="4" customWidth="1"/>
    <col min="8191" max="8191" width="15.5" style="4" bestFit="1" customWidth="1"/>
    <col min="8192" max="8193" width="15.5" style="4" customWidth="1"/>
    <col min="8194" max="8194" width="8.83203125" style="4" customWidth="1"/>
    <col min="8195" max="8195" width="10.5" style="4" customWidth="1"/>
    <col min="8196" max="8196" width="12" style="4" customWidth="1"/>
    <col min="8197" max="8197" width="0" style="4" hidden="1" customWidth="1"/>
    <col min="8198" max="8198" width="8.83203125" style="4" customWidth="1"/>
    <col min="8199" max="8199" width="20.5" style="4" customWidth="1"/>
    <col min="8200" max="8203" width="0" style="4" hidden="1" customWidth="1"/>
    <col min="8204" max="8446" width="8.83203125" style="4" customWidth="1"/>
    <col min="8447" max="8447" width="15.5" style="4" bestFit="1" customWidth="1"/>
    <col min="8448" max="8449" width="15.5" style="4" customWidth="1"/>
    <col min="8450" max="8450" width="8.83203125" style="4" customWidth="1"/>
    <col min="8451" max="8451" width="10.5" style="4" customWidth="1"/>
    <col min="8452" max="8452" width="12" style="4" customWidth="1"/>
    <col min="8453" max="8453" width="0" style="4" hidden="1" customWidth="1"/>
    <col min="8454" max="8454" width="8.83203125" style="4" customWidth="1"/>
    <col min="8455" max="8455" width="20.5" style="4" customWidth="1"/>
    <col min="8456" max="8459" width="0" style="4" hidden="1" customWidth="1"/>
    <col min="8460" max="8702" width="8.83203125" style="4" customWidth="1"/>
    <col min="8703" max="8703" width="15.5" style="4" bestFit="1" customWidth="1"/>
    <col min="8704" max="8705" width="15.5" style="4" customWidth="1"/>
    <col min="8706" max="8706" width="8.83203125" style="4" customWidth="1"/>
    <col min="8707" max="8707" width="10.5" style="4" customWidth="1"/>
    <col min="8708" max="8708" width="12" style="4" customWidth="1"/>
    <col min="8709" max="8709" width="0" style="4" hidden="1" customWidth="1"/>
    <col min="8710" max="8710" width="8.83203125" style="4" customWidth="1"/>
    <col min="8711" max="8711" width="20.5" style="4" customWidth="1"/>
    <col min="8712" max="8715" width="0" style="4" hidden="1" customWidth="1"/>
    <col min="8716" max="8958" width="8.83203125" style="4" customWidth="1"/>
    <col min="8959" max="8959" width="15.5" style="4" bestFit="1" customWidth="1"/>
    <col min="8960" max="8961" width="15.5" style="4" customWidth="1"/>
    <col min="8962" max="8962" width="8.83203125" style="4" customWidth="1"/>
    <col min="8963" max="8963" width="10.5" style="4" customWidth="1"/>
    <col min="8964" max="8964" width="12" style="4" customWidth="1"/>
    <col min="8965" max="8965" width="0" style="4" hidden="1" customWidth="1"/>
    <col min="8966" max="8966" width="8.83203125" style="4" customWidth="1"/>
    <col min="8967" max="8967" width="20.5" style="4" customWidth="1"/>
    <col min="8968" max="8971" width="0" style="4" hidden="1" customWidth="1"/>
    <col min="8972" max="9214" width="8.83203125" style="4" customWidth="1"/>
    <col min="9215" max="9215" width="15.5" style="4" bestFit="1" customWidth="1"/>
    <col min="9216" max="9217" width="15.5" style="4" customWidth="1"/>
    <col min="9218" max="9218" width="8.83203125" style="4" customWidth="1"/>
    <col min="9219" max="9219" width="10.5" style="4" customWidth="1"/>
    <col min="9220" max="9220" width="12" style="4" customWidth="1"/>
    <col min="9221" max="9221" width="0" style="4" hidden="1" customWidth="1"/>
    <col min="9222" max="9222" width="8.83203125" style="4" customWidth="1"/>
    <col min="9223" max="9223" width="20.5" style="4" customWidth="1"/>
    <col min="9224" max="9227" width="0" style="4" hidden="1" customWidth="1"/>
    <col min="9228" max="9470" width="8.83203125" style="4" customWidth="1"/>
    <col min="9471" max="9471" width="15.5" style="4" bestFit="1" customWidth="1"/>
    <col min="9472" max="9473" width="15.5" style="4" customWidth="1"/>
    <col min="9474" max="9474" width="8.83203125" style="4" customWidth="1"/>
    <col min="9475" max="9475" width="10.5" style="4" customWidth="1"/>
    <col min="9476" max="9476" width="12" style="4" customWidth="1"/>
    <col min="9477" max="9477" width="0" style="4" hidden="1" customWidth="1"/>
    <col min="9478" max="9478" width="8.83203125" style="4" customWidth="1"/>
    <col min="9479" max="9479" width="20.5" style="4" customWidth="1"/>
    <col min="9480" max="9483" width="0" style="4" hidden="1" customWidth="1"/>
    <col min="9484" max="9726" width="8.83203125" style="4" customWidth="1"/>
    <col min="9727" max="9727" width="15.5" style="4" bestFit="1" customWidth="1"/>
    <col min="9728" max="9729" width="15.5" style="4" customWidth="1"/>
    <col min="9730" max="9730" width="8.83203125" style="4" customWidth="1"/>
    <col min="9731" max="9731" width="10.5" style="4" customWidth="1"/>
    <col min="9732" max="9732" width="12" style="4" customWidth="1"/>
    <col min="9733" max="9733" width="0" style="4" hidden="1" customWidth="1"/>
    <col min="9734" max="9734" width="8.83203125" style="4" customWidth="1"/>
    <col min="9735" max="9735" width="20.5" style="4" customWidth="1"/>
    <col min="9736" max="9739" width="0" style="4" hidden="1" customWidth="1"/>
    <col min="9740" max="9982" width="8.83203125" style="4" customWidth="1"/>
    <col min="9983" max="9983" width="15.5" style="4" bestFit="1" customWidth="1"/>
    <col min="9984" max="9985" width="15.5" style="4" customWidth="1"/>
    <col min="9986" max="9986" width="8.83203125" style="4" customWidth="1"/>
    <col min="9987" max="9987" width="10.5" style="4" customWidth="1"/>
    <col min="9988" max="9988" width="12" style="4" customWidth="1"/>
    <col min="9989" max="9989" width="0" style="4" hidden="1" customWidth="1"/>
    <col min="9990" max="9990" width="8.83203125" style="4" customWidth="1"/>
    <col min="9991" max="9991" width="20.5" style="4" customWidth="1"/>
    <col min="9992" max="9995" width="0" style="4" hidden="1" customWidth="1"/>
    <col min="9996" max="10238" width="8.83203125" style="4" customWidth="1"/>
    <col min="10239" max="10239" width="15.5" style="4" bestFit="1" customWidth="1"/>
    <col min="10240" max="10241" width="15.5" style="4" customWidth="1"/>
    <col min="10242" max="10242" width="8.83203125" style="4" customWidth="1"/>
    <col min="10243" max="10243" width="10.5" style="4" customWidth="1"/>
    <col min="10244" max="10244" width="12" style="4" customWidth="1"/>
    <col min="10245" max="10245" width="0" style="4" hidden="1" customWidth="1"/>
    <col min="10246" max="10246" width="8.83203125" style="4" customWidth="1"/>
    <col min="10247" max="10247" width="20.5" style="4" customWidth="1"/>
    <col min="10248" max="10251" width="0" style="4" hidden="1" customWidth="1"/>
    <col min="10252" max="10494" width="8.83203125" style="4" customWidth="1"/>
    <col min="10495" max="10495" width="15.5" style="4" bestFit="1" customWidth="1"/>
    <col min="10496" max="10497" width="15.5" style="4" customWidth="1"/>
    <col min="10498" max="10498" width="8.83203125" style="4" customWidth="1"/>
    <col min="10499" max="10499" width="10.5" style="4" customWidth="1"/>
    <col min="10500" max="10500" width="12" style="4" customWidth="1"/>
    <col min="10501" max="10501" width="0" style="4" hidden="1" customWidth="1"/>
    <col min="10502" max="10502" width="8.83203125" style="4" customWidth="1"/>
    <col min="10503" max="10503" width="20.5" style="4" customWidth="1"/>
    <col min="10504" max="10507" width="0" style="4" hidden="1" customWidth="1"/>
    <col min="10508" max="10750" width="8.83203125" style="4" customWidth="1"/>
    <col min="10751" max="10751" width="15.5" style="4" bestFit="1" customWidth="1"/>
    <col min="10752" max="10753" width="15.5" style="4" customWidth="1"/>
    <col min="10754" max="10754" width="8.83203125" style="4" customWidth="1"/>
    <col min="10755" max="10755" width="10.5" style="4" customWidth="1"/>
    <col min="10756" max="10756" width="12" style="4" customWidth="1"/>
    <col min="10757" max="10757" width="0" style="4" hidden="1" customWidth="1"/>
    <col min="10758" max="10758" width="8.83203125" style="4" customWidth="1"/>
    <col min="10759" max="10759" width="20.5" style="4" customWidth="1"/>
    <col min="10760" max="10763" width="0" style="4" hidden="1" customWidth="1"/>
    <col min="10764" max="11006" width="8.83203125" style="4" customWidth="1"/>
    <col min="11007" max="11007" width="15.5" style="4" bestFit="1" customWidth="1"/>
    <col min="11008" max="11009" width="15.5" style="4" customWidth="1"/>
    <col min="11010" max="11010" width="8.83203125" style="4" customWidth="1"/>
    <col min="11011" max="11011" width="10.5" style="4" customWidth="1"/>
    <col min="11012" max="11012" width="12" style="4" customWidth="1"/>
    <col min="11013" max="11013" width="0" style="4" hidden="1" customWidth="1"/>
    <col min="11014" max="11014" width="8.83203125" style="4" customWidth="1"/>
    <col min="11015" max="11015" width="20.5" style="4" customWidth="1"/>
    <col min="11016" max="11019" width="0" style="4" hidden="1" customWidth="1"/>
    <col min="11020" max="11262" width="8.83203125" style="4" customWidth="1"/>
    <col min="11263" max="11263" width="15.5" style="4" bestFit="1" customWidth="1"/>
    <col min="11264" max="11265" width="15.5" style="4" customWidth="1"/>
    <col min="11266" max="11266" width="8.83203125" style="4" customWidth="1"/>
    <col min="11267" max="11267" width="10.5" style="4" customWidth="1"/>
    <col min="11268" max="11268" width="12" style="4" customWidth="1"/>
    <col min="11269" max="11269" width="0" style="4" hidden="1" customWidth="1"/>
    <col min="11270" max="11270" width="8.83203125" style="4" customWidth="1"/>
    <col min="11271" max="11271" width="20.5" style="4" customWidth="1"/>
    <col min="11272" max="11275" width="0" style="4" hidden="1" customWidth="1"/>
    <col min="11276" max="11518" width="8.83203125" style="4" customWidth="1"/>
    <col min="11519" max="11519" width="15.5" style="4" bestFit="1" customWidth="1"/>
    <col min="11520" max="11521" width="15.5" style="4" customWidth="1"/>
    <col min="11522" max="11522" width="8.83203125" style="4" customWidth="1"/>
    <col min="11523" max="11523" width="10.5" style="4" customWidth="1"/>
    <col min="11524" max="11524" width="12" style="4" customWidth="1"/>
    <col min="11525" max="11525" width="0" style="4" hidden="1" customWidth="1"/>
    <col min="11526" max="11526" width="8.83203125" style="4" customWidth="1"/>
    <col min="11527" max="11527" width="20.5" style="4" customWidth="1"/>
    <col min="11528" max="11531" width="0" style="4" hidden="1" customWidth="1"/>
    <col min="11532" max="11774" width="8.83203125" style="4" customWidth="1"/>
    <col min="11775" max="11775" width="15.5" style="4" bestFit="1" customWidth="1"/>
    <col min="11776" max="11777" width="15.5" style="4" customWidth="1"/>
    <col min="11778" max="11778" width="8.83203125" style="4" customWidth="1"/>
    <col min="11779" max="11779" width="10.5" style="4" customWidth="1"/>
    <col min="11780" max="11780" width="12" style="4" customWidth="1"/>
    <col min="11781" max="11781" width="0" style="4" hidden="1" customWidth="1"/>
    <col min="11782" max="11782" width="8.83203125" style="4" customWidth="1"/>
    <col min="11783" max="11783" width="20.5" style="4" customWidth="1"/>
    <col min="11784" max="11787" width="0" style="4" hidden="1" customWidth="1"/>
    <col min="11788" max="12030" width="8.83203125" style="4" customWidth="1"/>
    <col min="12031" max="12031" width="15.5" style="4" bestFit="1" customWidth="1"/>
    <col min="12032" max="12033" width="15.5" style="4" customWidth="1"/>
    <col min="12034" max="12034" width="8.83203125" style="4" customWidth="1"/>
    <col min="12035" max="12035" width="10.5" style="4" customWidth="1"/>
    <col min="12036" max="12036" width="12" style="4" customWidth="1"/>
    <col min="12037" max="12037" width="0" style="4" hidden="1" customWidth="1"/>
    <col min="12038" max="12038" width="8.83203125" style="4" customWidth="1"/>
    <col min="12039" max="12039" width="20.5" style="4" customWidth="1"/>
    <col min="12040" max="12043" width="0" style="4" hidden="1" customWidth="1"/>
    <col min="12044" max="12286" width="8.83203125" style="4" customWidth="1"/>
    <col min="12287" max="12287" width="15.5" style="4" bestFit="1" customWidth="1"/>
    <col min="12288" max="12289" width="15.5" style="4" customWidth="1"/>
    <col min="12290" max="12290" width="8.83203125" style="4" customWidth="1"/>
    <col min="12291" max="12291" width="10.5" style="4" customWidth="1"/>
    <col min="12292" max="12292" width="12" style="4" customWidth="1"/>
    <col min="12293" max="12293" width="0" style="4" hidden="1" customWidth="1"/>
    <col min="12294" max="12294" width="8.83203125" style="4" customWidth="1"/>
    <col min="12295" max="12295" width="20.5" style="4" customWidth="1"/>
    <col min="12296" max="12299" width="0" style="4" hidden="1" customWidth="1"/>
    <col min="12300" max="12542" width="8.83203125" style="4" customWidth="1"/>
    <col min="12543" max="12543" width="15.5" style="4" bestFit="1" customWidth="1"/>
    <col min="12544" max="12545" width="15.5" style="4" customWidth="1"/>
    <col min="12546" max="12546" width="8.83203125" style="4" customWidth="1"/>
    <col min="12547" max="12547" width="10.5" style="4" customWidth="1"/>
    <col min="12548" max="12548" width="12" style="4" customWidth="1"/>
    <col min="12549" max="12549" width="0" style="4" hidden="1" customWidth="1"/>
    <col min="12550" max="12550" width="8.83203125" style="4" customWidth="1"/>
    <col min="12551" max="12551" width="20.5" style="4" customWidth="1"/>
    <col min="12552" max="12555" width="0" style="4" hidden="1" customWidth="1"/>
    <col min="12556" max="12798" width="8.83203125" style="4" customWidth="1"/>
    <col min="12799" max="12799" width="15.5" style="4" bestFit="1" customWidth="1"/>
    <col min="12800" max="12801" width="15.5" style="4" customWidth="1"/>
    <col min="12802" max="12802" width="8.83203125" style="4" customWidth="1"/>
    <col min="12803" max="12803" width="10.5" style="4" customWidth="1"/>
    <col min="12804" max="12804" width="12" style="4" customWidth="1"/>
    <col min="12805" max="12805" width="0" style="4" hidden="1" customWidth="1"/>
    <col min="12806" max="12806" width="8.83203125" style="4" customWidth="1"/>
    <col min="12807" max="12807" width="20.5" style="4" customWidth="1"/>
    <col min="12808" max="12811" width="0" style="4" hidden="1" customWidth="1"/>
    <col min="12812" max="13054" width="8.83203125" style="4" customWidth="1"/>
    <col min="13055" max="13055" width="15.5" style="4" bestFit="1" customWidth="1"/>
    <col min="13056" max="13057" width="15.5" style="4" customWidth="1"/>
    <col min="13058" max="13058" width="8.83203125" style="4" customWidth="1"/>
    <col min="13059" max="13059" width="10.5" style="4" customWidth="1"/>
    <col min="13060" max="13060" width="12" style="4" customWidth="1"/>
    <col min="13061" max="13061" width="0" style="4" hidden="1" customWidth="1"/>
    <col min="13062" max="13062" width="8.83203125" style="4" customWidth="1"/>
    <col min="13063" max="13063" width="20.5" style="4" customWidth="1"/>
    <col min="13064" max="13067" width="0" style="4" hidden="1" customWidth="1"/>
    <col min="13068" max="13310" width="8.83203125" style="4" customWidth="1"/>
    <col min="13311" max="13311" width="15.5" style="4" bestFit="1" customWidth="1"/>
    <col min="13312" max="13313" width="15.5" style="4" customWidth="1"/>
    <col min="13314" max="13314" width="8.83203125" style="4" customWidth="1"/>
    <col min="13315" max="13315" width="10.5" style="4" customWidth="1"/>
    <col min="13316" max="13316" width="12" style="4" customWidth="1"/>
    <col min="13317" max="13317" width="0" style="4" hidden="1" customWidth="1"/>
    <col min="13318" max="13318" width="8.83203125" style="4" customWidth="1"/>
    <col min="13319" max="13319" width="20.5" style="4" customWidth="1"/>
    <col min="13320" max="13323" width="0" style="4" hidden="1" customWidth="1"/>
    <col min="13324" max="13566" width="8.83203125" style="4" customWidth="1"/>
    <col min="13567" max="13567" width="15.5" style="4" bestFit="1" customWidth="1"/>
    <col min="13568" max="13569" width="15.5" style="4" customWidth="1"/>
    <col min="13570" max="13570" width="8.83203125" style="4" customWidth="1"/>
    <col min="13571" max="13571" width="10.5" style="4" customWidth="1"/>
    <col min="13572" max="13572" width="12" style="4" customWidth="1"/>
    <col min="13573" max="13573" width="0" style="4" hidden="1" customWidth="1"/>
    <col min="13574" max="13574" width="8.83203125" style="4" customWidth="1"/>
    <col min="13575" max="13575" width="20.5" style="4" customWidth="1"/>
    <col min="13576" max="13579" width="0" style="4" hidden="1" customWidth="1"/>
    <col min="13580" max="13822" width="8.83203125" style="4" customWidth="1"/>
    <col min="13823" max="13823" width="15.5" style="4" bestFit="1" customWidth="1"/>
    <col min="13824" max="13825" width="15.5" style="4" customWidth="1"/>
    <col min="13826" max="13826" width="8.83203125" style="4" customWidth="1"/>
    <col min="13827" max="13827" width="10.5" style="4" customWidth="1"/>
    <col min="13828" max="13828" width="12" style="4" customWidth="1"/>
    <col min="13829" max="13829" width="0" style="4" hidden="1" customWidth="1"/>
    <col min="13830" max="13830" width="8.83203125" style="4" customWidth="1"/>
    <col min="13831" max="13831" width="20.5" style="4" customWidth="1"/>
    <col min="13832" max="13835" width="0" style="4" hidden="1" customWidth="1"/>
    <col min="13836" max="14078" width="8.83203125" style="4" customWidth="1"/>
    <col min="14079" max="14079" width="15.5" style="4" bestFit="1" customWidth="1"/>
    <col min="14080" max="14081" width="15.5" style="4" customWidth="1"/>
    <col min="14082" max="14082" width="8.83203125" style="4" customWidth="1"/>
    <col min="14083" max="14083" width="10.5" style="4" customWidth="1"/>
    <col min="14084" max="14084" width="12" style="4" customWidth="1"/>
    <col min="14085" max="14085" width="0" style="4" hidden="1" customWidth="1"/>
    <col min="14086" max="14086" width="8.83203125" style="4" customWidth="1"/>
    <col min="14087" max="14087" width="20.5" style="4" customWidth="1"/>
    <col min="14088" max="14091" width="0" style="4" hidden="1" customWidth="1"/>
    <col min="14092" max="14334" width="8.83203125" style="4" customWidth="1"/>
    <col min="14335" max="14335" width="15.5" style="4" bestFit="1" customWidth="1"/>
    <col min="14336" max="14337" width="15.5" style="4" customWidth="1"/>
    <col min="14338" max="14338" width="8.83203125" style="4" customWidth="1"/>
    <col min="14339" max="14339" width="10.5" style="4" customWidth="1"/>
    <col min="14340" max="14340" width="12" style="4" customWidth="1"/>
    <col min="14341" max="14341" width="0" style="4" hidden="1" customWidth="1"/>
    <col min="14342" max="14342" width="8.83203125" style="4" customWidth="1"/>
    <col min="14343" max="14343" width="20.5" style="4" customWidth="1"/>
    <col min="14344" max="14347" width="0" style="4" hidden="1" customWidth="1"/>
    <col min="14348" max="14590" width="8.83203125" style="4" customWidth="1"/>
    <col min="14591" max="14591" width="15.5" style="4" bestFit="1" customWidth="1"/>
    <col min="14592" max="14593" width="15.5" style="4" customWidth="1"/>
    <col min="14594" max="14594" width="8.83203125" style="4" customWidth="1"/>
    <col min="14595" max="14595" width="10.5" style="4" customWidth="1"/>
    <col min="14596" max="14596" width="12" style="4" customWidth="1"/>
    <col min="14597" max="14597" width="0" style="4" hidden="1" customWidth="1"/>
    <col min="14598" max="14598" width="8.83203125" style="4" customWidth="1"/>
    <col min="14599" max="14599" width="20.5" style="4" customWidth="1"/>
    <col min="14600" max="14603" width="0" style="4" hidden="1" customWidth="1"/>
    <col min="14604" max="14846" width="8.83203125" style="4" customWidth="1"/>
    <col min="14847" max="14847" width="15.5" style="4" bestFit="1" customWidth="1"/>
    <col min="14848" max="14849" width="15.5" style="4" customWidth="1"/>
    <col min="14850" max="14850" width="8.83203125" style="4" customWidth="1"/>
    <col min="14851" max="14851" width="10.5" style="4" customWidth="1"/>
    <col min="14852" max="14852" width="12" style="4" customWidth="1"/>
    <col min="14853" max="14853" width="0" style="4" hidden="1" customWidth="1"/>
    <col min="14854" max="14854" width="8.83203125" style="4" customWidth="1"/>
    <col min="14855" max="14855" width="20.5" style="4" customWidth="1"/>
    <col min="14856" max="14859" width="0" style="4" hidden="1" customWidth="1"/>
    <col min="14860" max="15102" width="8.83203125" style="4" customWidth="1"/>
    <col min="15103" max="15103" width="15.5" style="4" bestFit="1" customWidth="1"/>
    <col min="15104" max="15105" width="15.5" style="4" customWidth="1"/>
    <col min="15106" max="15106" width="8.83203125" style="4" customWidth="1"/>
    <col min="15107" max="15107" width="10.5" style="4" customWidth="1"/>
    <col min="15108" max="15108" width="12" style="4" customWidth="1"/>
    <col min="15109" max="15109" width="0" style="4" hidden="1" customWidth="1"/>
    <col min="15110" max="15110" width="8.83203125" style="4" customWidth="1"/>
    <col min="15111" max="15111" width="20.5" style="4" customWidth="1"/>
    <col min="15112" max="15115" width="0" style="4" hidden="1" customWidth="1"/>
    <col min="15116" max="15358" width="8.83203125" style="4" customWidth="1"/>
    <col min="15359" max="15359" width="15.5" style="4" bestFit="1" customWidth="1"/>
    <col min="15360" max="15361" width="15.5" style="4" customWidth="1"/>
    <col min="15362" max="15362" width="8.83203125" style="4" customWidth="1"/>
    <col min="15363" max="15363" width="10.5" style="4" customWidth="1"/>
    <col min="15364" max="15364" width="12" style="4" customWidth="1"/>
    <col min="15365" max="15365" width="0" style="4" hidden="1" customWidth="1"/>
    <col min="15366" max="15366" width="8.83203125" style="4" customWidth="1"/>
    <col min="15367" max="15367" width="20.5" style="4" customWidth="1"/>
    <col min="15368" max="15371" width="0" style="4" hidden="1" customWidth="1"/>
    <col min="15372" max="15614" width="8.83203125" style="4" customWidth="1"/>
    <col min="15615" max="15615" width="15.5" style="4" bestFit="1" customWidth="1"/>
    <col min="15616" max="15617" width="15.5" style="4" customWidth="1"/>
    <col min="15618" max="15618" width="8.83203125" style="4" customWidth="1"/>
    <col min="15619" max="15619" width="10.5" style="4" customWidth="1"/>
    <col min="15620" max="15620" width="12" style="4" customWidth="1"/>
    <col min="15621" max="15621" width="0" style="4" hidden="1" customWidth="1"/>
    <col min="15622" max="15622" width="8.83203125" style="4" customWidth="1"/>
    <col min="15623" max="15623" width="20.5" style="4" customWidth="1"/>
    <col min="15624" max="15627" width="0" style="4" hidden="1" customWidth="1"/>
    <col min="15628" max="15870" width="8.83203125" style="4" customWidth="1"/>
    <col min="15871" max="15871" width="15.5" style="4" bestFit="1" customWidth="1"/>
    <col min="15872" max="15873" width="15.5" style="4" customWidth="1"/>
    <col min="15874" max="15874" width="8.83203125" style="4" customWidth="1"/>
    <col min="15875" max="15875" width="10.5" style="4" customWidth="1"/>
    <col min="15876" max="15876" width="12" style="4" customWidth="1"/>
    <col min="15877" max="15877" width="0" style="4" hidden="1" customWidth="1"/>
    <col min="15878" max="15878" width="8.83203125" style="4" customWidth="1"/>
    <col min="15879" max="15879" width="20.5" style="4" customWidth="1"/>
    <col min="15880" max="15883" width="0" style="4" hidden="1" customWidth="1"/>
    <col min="15884" max="16126" width="8.83203125" style="4" customWidth="1"/>
    <col min="16127" max="16127" width="15.5" style="4" bestFit="1" customWidth="1"/>
    <col min="16128" max="16129" width="15.5" style="4" customWidth="1"/>
    <col min="16130" max="16130" width="8.83203125" style="4" customWidth="1"/>
    <col min="16131" max="16131" width="10.5" style="4" customWidth="1"/>
    <col min="16132" max="16132" width="12" style="4" customWidth="1"/>
    <col min="16133" max="16133" width="0" style="4" hidden="1" customWidth="1"/>
    <col min="16134" max="16134" width="8.83203125" style="4" customWidth="1"/>
    <col min="16135" max="16135" width="20.5" style="4" customWidth="1"/>
    <col min="16136" max="16139" width="0" style="4" hidden="1" customWidth="1"/>
    <col min="16140" max="16384" width="8.83203125" style="4" customWidth="1"/>
  </cols>
  <sheetData>
    <row r="1" spans="1:14" s="8" customFormat="1" ht="18" x14ac:dyDescent="0.2">
      <c r="A1" s="7" t="s">
        <v>0</v>
      </c>
      <c r="B1" s="7" t="s">
        <v>32</v>
      </c>
      <c r="C1" s="7" t="s">
        <v>35</v>
      </c>
      <c r="D1" s="7" t="s">
        <v>36</v>
      </c>
      <c r="E1" s="8" t="s">
        <v>33</v>
      </c>
      <c r="F1" s="8" t="s">
        <v>34</v>
      </c>
      <c r="G1" s="7" t="s">
        <v>43</v>
      </c>
      <c r="H1" s="7" t="s">
        <v>37</v>
      </c>
      <c r="I1" s="7" t="s">
        <v>44</v>
      </c>
      <c r="J1" s="7" t="s">
        <v>25</v>
      </c>
      <c r="K1" s="7" t="s">
        <v>24</v>
      </c>
      <c r="L1" s="10" t="s">
        <v>40</v>
      </c>
      <c r="M1" s="11" t="s">
        <v>38</v>
      </c>
      <c r="N1" s="12" t="s">
        <v>39</v>
      </c>
    </row>
    <row r="2" spans="1:14" x14ac:dyDescent="0.15">
      <c r="A2" s="1" t="s">
        <v>30</v>
      </c>
      <c r="B2" s="5">
        <v>3.3904517091231501</v>
      </c>
      <c r="C2" s="5">
        <f>AVERAGE(B2:B4)</f>
        <v>3.2749198987163837</v>
      </c>
      <c r="D2" s="5">
        <f>_xlfn.STDEV.P(B2:B4)</f>
        <v>9.3787875135482354E-2</v>
      </c>
      <c r="E2" s="5">
        <v>3.6419047303269365</v>
      </c>
      <c r="F2" s="5">
        <v>0.74606502227214899</v>
      </c>
      <c r="G2" s="2">
        <f>C2-E2</f>
        <v>-0.36698483161055284</v>
      </c>
      <c r="H2" s="6">
        <f>2^-G2</f>
        <v>1.2896546912501266</v>
      </c>
      <c r="I2" s="4">
        <f>SQRT((D2^2)/3 + (F2^2)/3)</f>
        <v>0.43413100287830592</v>
      </c>
      <c r="J2" s="4">
        <f>2^-(G2+D2)</f>
        <v>1.208482813991558</v>
      </c>
      <c r="K2" s="4">
        <f>2^-(G2-D2)</f>
        <v>1.3762787549869764</v>
      </c>
      <c r="L2" s="13">
        <f>LOG(H2,2)</f>
        <v>0.36698483161055284</v>
      </c>
      <c r="M2" s="14">
        <f>LOG(J2,2)</f>
        <v>0.27319695647507036</v>
      </c>
      <c r="N2" s="15">
        <f>LOG(K2,2)</f>
        <v>0.46077270674603515</v>
      </c>
    </row>
    <row r="3" spans="1:14" x14ac:dyDescent="0.15">
      <c r="B3" s="5">
        <v>3.1607310471902101</v>
      </c>
      <c r="C3" s="5"/>
      <c r="D3" s="5"/>
      <c r="E3" s="5">
        <v>3.6419047303269365</v>
      </c>
      <c r="F3" s="5">
        <v>0.74606502227214899</v>
      </c>
      <c r="G3" s="2"/>
      <c r="H3" s="6"/>
      <c r="L3" s="13"/>
      <c r="M3" s="14"/>
      <c r="N3" s="15"/>
    </row>
    <row r="4" spans="1:14" x14ac:dyDescent="0.15">
      <c r="B4" s="5">
        <v>3.2735769398357899</v>
      </c>
      <c r="C4" s="5"/>
      <c r="D4" s="5"/>
      <c r="E4" s="5">
        <v>3.6419047303269401</v>
      </c>
      <c r="F4" s="5">
        <v>0.74606502227214899</v>
      </c>
      <c r="G4" s="2"/>
      <c r="H4" s="6"/>
      <c r="L4" s="13"/>
      <c r="M4" s="14"/>
      <c r="N4" s="15"/>
    </row>
    <row r="5" spans="1:14" x14ac:dyDescent="0.15">
      <c r="A5" s="1" t="s">
        <v>31</v>
      </c>
      <c r="B5" s="5">
        <v>1.6866637860112501</v>
      </c>
      <c r="C5" s="5">
        <f>AVERAGE(B5:B7)</f>
        <v>1.6346178613260935</v>
      </c>
      <c r="D5" s="5">
        <f>_xlfn.STDEV.P(B5:B7)</f>
        <v>0.27086269902663623</v>
      </c>
      <c r="E5" s="5">
        <v>3.6419047303269401</v>
      </c>
      <c r="F5" s="5">
        <v>0.74606502227214899</v>
      </c>
      <c r="G5" s="2">
        <f>C5-E5</f>
        <v>-2.0072868690008465</v>
      </c>
      <c r="H5" s="6">
        <f>2^-G5</f>
        <v>4.0202545994538283</v>
      </c>
      <c r="I5" s="4">
        <f>SQRT((D5^2)/3 + (F5^2)/3)</f>
        <v>0.45825015700376881</v>
      </c>
      <c r="J5" s="4">
        <f>2^-(G5+D5)</f>
        <v>3.3320826125301943</v>
      </c>
      <c r="K5" s="4">
        <f>2^-(G5-D5)</f>
        <v>4.8505541200122924</v>
      </c>
      <c r="L5" s="13">
        <f>LOG(H5,2)</f>
        <v>2.0072868690008465</v>
      </c>
      <c r="M5" s="14">
        <f>LOG(J5,2)</f>
        <v>1.7364241699742102</v>
      </c>
      <c r="N5" s="15">
        <f>LOG(K5,2)</f>
        <v>2.2781495680274828</v>
      </c>
    </row>
    <row r="6" spans="1:14" x14ac:dyDescent="0.15">
      <c r="B6" s="5">
        <v>1.2799334943757601</v>
      </c>
      <c r="C6" s="5"/>
      <c r="D6" s="5"/>
      <c r="E6" s="5">
        <v>3.6419047303269401</v>
      </c>
      <c r="F6" s="5">
        <v>0.74606502227214899</v>
      </c>
      <c r="G6" s="2"/>
      <c r="H6" s="6"/>
      <c r="L6" s="13"/>
      <c r="M6" s="14"/>
      <c r="N6" s="15"/>
    </row>
    <row r="7" spans="1:14" x14ac:dyDescent="0.15">
      <c r="B7" s="5">
        <v>1.93725630359127</v>
      </c>
      <c r="C7" s="5"/>
      <c r="D7" s="5"/>
      <c r="E7" s="5">
        <v>3.6419047303269401</v>
      </c>
      <c r="F7" s="5">
        <v>0.74606502227214899</v>
      </c>
      <c r="G7" s="2"/>
      <c r="H7" s="6"/>
      <c r="L7" s="13"/>
      <c r="M7" s="14"/>
      <c r="N7" s="15"/>
    </row>
    <row r="8" spans="1:14" x14ac:dyDescent="0.15">
      <c r="A8" s="1" t="s">
        <v>26</v>
      </c>
      <c r="B8" s="5">
        <v>2.76477370001653</v>
      </c>
      <c r="C8" s="5">
        <f>AVERAGE(B8:B10)</f>
        <v>2.2289069297937498</v>
      </c>
      <c r="D8" s="5">
        <f>_xlfn.STDEV.P(B8:B10)</f>
        <v>0.38285692630020851</v>
      </c>
      <c r="E8" s="5">
        <v>3.6419047303269401</v>
      </c>
      <c r="F8" s="5">
        <v>0.74606502227214899</v>
      </c>
      <c r="G8" s="2">
        <f>C8-E8</f>
        <v>-1.4129978005331902</v>
      </c>
      <c r="H8" s="6">
        <f>2^-G8</f>
        <v>2.6628991667354907</v>
      </c>
      <c r="I8" s="4">
        <f>SQRT((D8^2)/3 + (F8^2)/3)</f>
        <v>0.48414613615931618</v>
      </c>
      <c r="J8" s="4">
        <f>2^-(G8+D8)</f>
        <v>2.0422236578290334</v>
      </c>
      <c r="K8" s="4">
        <f>2^-(G8-D8)</f>
        <v>3.4722112561063092</v>
      </c>
      <c r="L8" s="13">
        <f>LOG(H8,2)</f>
        <v>1.4129978005331902</v>
      </c>
      <c r="M8" s="14">
        <f>LOG(J8,2)</f>
        <v>1.0301408742329818</v>
      </c>
      <c r="N8" s="15">
        <f>LOG(K8,2)</f>
        <v>1.7958547268333986</v>
      </c>
    </row>
    <row r="9" spans="1:14" x14ac:dyDescent="0.15">
      <c r="B9" s="5">
        <v>1.89385989143417</v>
      </c>
      <c r="C9" s="5"/>
      <c r="D9" s="5"/>
      <c r="E9" s="5">
        <v>3.6419047303269401</v>
      </c>
      <c r="F9" s="5">
        <v>0.74606502227214899</v>
      </c>
      <c r="G9" s="2"/>
      <c r="H9" s="6"/>
      <c r="L9" s="13"/>
      <c r="M9" s="14"/>
      <c r="N9" s="15"/>
    </row>
    <row r="10" spans="1:14" x14ac:dyDescent="0.15">
      <c r="B10" s="5">
        <v>2.0280871979305499</v>
      </c>
      <c r="C10" s="5"/>
      <c r="D10" s="5"/>
      <c r="E10" s="5">
        <v>3.6419047303269401</v>
      </c>
      <c r="F10" s="5">
        <v>0.74606502227214899</v>
      </c>
      <c r="G10" s="2"/>
      <c r="H10" s="6"/>
      <c r="L10" s="13"/>
      <c r="M10" s="14"/>
      <c r="N10" s="15"/>
    </row>
    <row r="11" spans="1:14" x14ac:dyDescent="0.15">
      <c r="A11" s="1" t="s">
        <v>27</v>
      </c>
      <c r="B11" s="5">
        <v>1.14969466196684</v>
      </c>
      <c r="C11" s="5">
        <f>AVERAGE(B11:B13)</f>
        <v>1.3335894208683401</v>
      </c>
      <c r="D11" s="5">
        <f>_xlfn.STDEV.P(B11:B13)</f>
        <v>0.17027867459515808</v>
      </c>
      <c r="E11" s="5">
        <v>3.6419047303269401</v>
      </c>
      <c r="F11" s="5">
        <v>0.74606502227214899</v>
      </c>
      <c r="G11" s="2">
        <f>C11-E11</f>
        <v>-2.3083153094586</v>
      </c>
      <c r="H11" s="6">
        <f>2^-G11</f>
        <v>4.9530435617695314</v>
      </c>
      <c r="I11" s="4">
        <f>SQRT((D11^2)/3 + (F11^2)/3)</f>
        <v>0.44181739986855273</v>
      </c>
      <c r="J11" s="4">
        <f>2^-(G11+D11)</f>
        <v>4.4016262080904438</v>
      </c>
      <c r="K11" s="4">
        <f>2^-(G11-D11)</f>
        <v>5.573540179239707</v>
      </c>
      <c r="L11" s="13">
        <f>LOG(H11,2)</f>
        <v>2.3083153094586</v>
      </c>
      <c r="M11" s="14">
        <f>LOG(J11,2)</f>
        <v>2.1380366348634419</v>
      </c>
      <c r="N11" s="15">
        <f>LOG(K11,2)</f>
        <v>2.4785939840537581</v>
      </c>
    </row>
    <row r="12" spans="1:14" x14ac:dyDescent="0.15">
      <c r="B12" s="5">
        <v>1.29089179012842</v>
      </c>
      <c r="C12" s="5"/>
      <c r="D12" s="5"/>
      <c r="E12" s="5">
        <v>3.6419047303269401</v>
      </c>
      <c r="F12" s="5">
        <v>0.74606502227214899</v>
      </c>
      <c r="G12" s="2"/>
      <c r="H12" s="6"/>
      <c r="L12" s="13"/>
      <c r="M12" s="14"/>
      <c r="N12" s="15"/>
    </row>
    <row r="13" spans="1:14" x14ac:dyDescent="0.15">
      <c r="B13" s="5">
        <v>1.56018181050976</v>
      </c>
      <c r="C13" s="5"/>
      <c r="D13" s="5"/>
      <c r="E13" s="5">
        <v>3.6419047303269401</v>
      </c>
      <c r="F13" s="5">
        <v>0.74606502227214899</v>
      </c>
      <c r="G13" s="2"/>
      <c r="H13" s="6"/>
      <c r="L13" s="13"/>
      <c r="M13" s="14"/>
      <c r="N13" s="15"/>
    </row>
    <row r="14" spans="1:14" x14ac:dyDescent="0.15">
      <c r="A14" s="1" t="s">
        <v>28</v>
      </c>
      <c r="B14" s="5">
        <v>2.0993231929898699</v>
      </c>
      <c r="C14" s="5">
        <f>AVERAGE(B14:B16)</f>
        <v>2.1870862663703368</v>
      </c>
      <c r="D14" s="5">
        <f>_xlfn.STDEV.P(B14:B16)</f>
        <v>0.11244968375807392</v>
      </c>
      <c r="E14" s="5">
        <v>3.6419047303269401</v>
      </c>
      <c r="F14" s="5">
        <v>0.74606502227214899</v>
      </c>
      <c r="G14" s="2">
        <f>C14-E14</f>
        <v>-1.4548184639566033</v>
      </c>
      <c r="H14" s="6">
        <f>2^-G14</f>
        <v>2.7412206571813753</v>
      </c>
      <c r="I14" s="4">
        <f>SQRT((D14^2)/3 + (F14^2)/3)</f>
        <v>0.4356060715965106</v>
      </c>
      <c r="J14" s="4">
        <f>2^-(G14+D14)</f>
        <v>2.5356731273488067</v>
      </c>
      <c r="K14" s="4">
        <f>2^-(G14-D14)</f>
        <v>2.9634303453042148</v>
      </c>
      <c r="L14" s="13">
        <f>LOG(H14,2)</f>
        <v>1.4548184639566033</v>
      </c>
      <c r="M14" s="14">
        <f>LOG(J14,2)</f>
        <v>1.3423687801985293</v>
      </c>
      <c r="N14" s="15">
        <f>LOG(K14,2)</f>
        <v>1.5672681477146773</v>
      </c>
    </row>
    <row r="15" spans="1:14" x14ac:dyDescent="0.15">
      <c r="B15" s="5">
        <v>2.1161173381984399</v>
      </c>
      <c r="C15" s="5"/>
      <c r="D15" s="5"/>
      <c r="E15" s="5">
        <v>3.6419047303269401</v>
      </c>
      <c r="F15" s="5">
        <v>0.74606502227214899</v>
      </c>
      <c r="G15" s="2"/>
      <c r="H15" s="6"/>
      <c r="L15" s="13"/>
      <c r="M15" s="14"/>
      <c r="N15" s="15"/>
    </row>
    <row r="16" spans="1:14" x14ac:dyDescent="0.15">
      <c r="B16" s="5">
        <v>2.3458182679227</v>
      </c>
      <c r="C16" s="5"/>
      <c r="D16" s="5"/>
      <c r="E16" s="5">
        <v>3.6419047303269401</v>
      </c>
      <c r="F16" s="5">
        <v>0.74606502227214899</v>
      </c>
      <c r="G16" s="2"/>
      <c r="H16" s="6"/>
      <c r="L16" s="13"/>
      <c r="M16" s="14"/>
      <c r="N16" s="15"/>
    </row>
    <row r="17" spans="1:14" x14ac:dyDescent="0.15">
      <c r="A17" s="1" t="s">
        <v>29</v>
      </c>
      <c r="B17" s="5">
        <v>3.1096956938185598</v>
      </c>
      <c r="C17" s="5">
        <f>AVERAGE(B17:B19)</f>
        <v>2.8145221221464265</v>
      </c>
      <c r="D17" s="5">
        <f>_xlfn.STDEV.P(B17:B19)</f>
        <v>0.28992712433393625</v>
      </c>
      <c r="E17" s="5">
        <v>3.6419047303269401</v>
      </c>
      <c r="F17" s="5">
        <v>0.74606502227214899</v>
      </c>
      <c r="G17" s="2">
        <f>C17-E17</f>
        <v>-0.82738260818051357</v>
      </c>
      <c r="H17" s="6">
        <f>2^-G17</f>
        <v>1.7744631422437183</v>
      </c>
      <c r="I17" s="4">
        <f>SQRT((D17^2)/3 + (F17^2)/3)</f>
        <v>0.46212218978768227</v>
      </c>
      <c r="J17" s="4">
        <f>2^-(G17+D17)</f>
        <v>1.4514103709327857</v>
      </c>
      <c r="K17" s="4">
        <f>2^-(G17-D17)</f>
        <v>2.1694205210603852</v>
      </c>
      <c r="L17" s="13">
        <f>LOG(H17,2)</f>
        <v>0.82738260818051335</v>
      </c>
      <c r="M17" s="14">
        <f>LOG(J17,2)</f>
        <v>0.53745548384657726</v>
      </c>
      <c r="N17" s="15">
        <f>LOG(K17,2)</f>
        <v>1.1173097325144499</v>
      </c>
    </row>
    <row r="18" spans="1:14" x14ac:dyDescent="0.15">
      <c r="B18" s="5">
        <v>2.4204783865674999</v>
      </c>
      <c r="C18" s="5"/>
      <c r="D18" s="5"/>
      <c r="E18" s="5">
        <v>3.6419047303269401</v>
      </c>
      <c r="F18" s="5">
        <v>0.74606502227214899</v>
      </c>
      <c r="G18" s="2"/>
      <c r="H18" s="6"/>
      <c r="L18" s="13"/>
      <c r="M18" s="14"/>
      <c r="N18" s="15"/>
    </row>
    <row r="19" spans="1:14" x14ac:dyDescent="0.15">
      <c r="B19" s="5">
        <v>2.9133922860532202</v>
      </c>
      <c r="C19" s="5"/>
      <c r="D19" s="5"/>
      <c r="E19" s="5">
        <v>3.6419047303269401</v>
      </c>
      <c r="F19" s="5">
        <v>0.74606502227214899</v>
      </c>
      <c r="G19" s="2"/>
      <c r="H19" s="6"/>
      <c r="L19" s="13"/>
      <c r="M19" s="14"/>
      <c r="N19" s="15"/>
    </row>
    <row r="20" spans="1:14" x14ac:dyDescent="0.15">
      <c r="A20" s="1" t="s">
        <v>41</v>
      </c>
      <c r="B20" s="5">
        <v>0.84394924729853105</v>
      </c>
      <c r="C20" s="5">
        <f>AVERAGE(B20:B21)</f>
        <v>1.1777741819512606</v>
      </c>
      <c r="D20" s="5">
        <f>_xlfn.STDEV.P(B20:B21)</f>
        <v>0.333824934652729</v>
      </c>
      <c r="E20" s="5">
        <v>3.6419047303269401</v>
      </c>
      <c r="F20" s="5">
        <v>0.74606502227214899</v>
      </c>
      <c r="G20" s="2">
        <f>C20-E20</f>
        <v>-2.4641305483756795</v>
      </c>
      <c r="H20" s="6">
        <f>2^-G20</f>
        <v>5.5179429791760626</v>
      </c>
      <c r="I20" s="4">
        <f>SQRT((D20^2)/2 + (F20^2)/3)</f>
        <v>0.49117941323301623</v>
      </c>
      <c r="J20" s="4">
        <f>2^-(G20+D20)</f>
        <v>4.378102143356954</v>
      </c>
      <c r="K20" s="4">
        <f>2^-(G20-D20)</f>
        <v>6.9545418824085088</v>
      </c>
      <c r="L20" s="13">
        <f>LOG(H20,2)</f>
        <v>2.4641305483756795</v>
      </c>
      <c r="M20" s="14">
        <f>LOG(J20,2)</f>
        <v>2.1303056137229506</v>
      </c>
      <c r="N20" s="15">
        <f>LOG(K20,2)</f>
        <v>2.7979554830284084</v>
      </c>
    </row>
    <row r="21" spans="1:14" x14ac:dyDescent="0.15">
      <c r="B21" s="5">
        <v>1.5115991166039899</v>
      </c>
      <c r="C21" s="5"/>
      <c r="D21" s="5"/>
      <c r="E21" s="5">
        <v>3.6419047303269401</v>
      </c>
      <c r="F21" s="5">
        <v>0.74606502227214899</v>
      </c>
      <c r="G21" s="2"/>
      <c r="H21" s="6"/>
      <c r="L21" s="13"/>
      <c r="M21" s="14"/>
      <c r="N21" s="15"/>
    </row>
    <row r="22" spans="1:14" x14ac:dyDescent="0.15">
      <c r="A22" s="4" t="s">
        <v>42</v>
      </c>
      <c r="B22" s="5">
        <v>4.13166648826361</v>
      </c>
      <c r="C22" s="5">
        <f>AVERAGE(B22:B24)</f>
        <v>3.6419047303269365</v>
      </c>
      <c r="D22" s="5">
        <f>_xlfn.STDEV.P(B22:B24)</f>
        <v>0.74606502227214899</v>
      </c>
      <c r="E22" s="5">
        <v>3.6419047303269401</v>
      </c>
      <c r="F22" s="5">
        <v>0.74606502227214899</v>
      </c>
      <c r="G22" s="2">
        <f>C22-E22</f>
        <v>-3.5527136788005009E-15</v>
      </c>
      <c r="H22" s="6">
        <f>2^-G22</f>
        <v>1.0000000000000024</v>
      </c>
      <c r="I22" s="4">
        <f>SQRT((D22^2)/3 + (F22^2)/3)</f>
        <v>0.60915953983497739</v>
      </c>
      <c r="J22" s="4">
        <f>2^-(G22+D22)</f>
        <v>0.59622756358070672</v>
      </c>
      <c r="K22" s="4">
        <f>2^-(G22-D22)</f>
        <v>1.6772119591291632</v>
      </c>
      <c r="L22" s="16">
        <f>LOG(H22,2)</f>
        <v>3.523769154196405E-15</v>
      </c>
      <c r="M22" s="17">
        <f>LOG(J22,2)</f>
        <v>-0.74606502227214544</v>
      </c>
      <c r="N22" s="18">
        <f>LOG(K22,2)</f>
        <v>0.74606502227215243</v>
      </c>
    </row>
    <row r="23" spans="1:14" x14ac:dyDescent="0.15">
      <c r="B23" s="5">
        <v>4.2063566577701499</v>
      </c>
      <c r="C23" s="5"/>
      <c r="D23" s="5"/>
      <c r="E23" s="5">
        <v>3.6419047303269401</v>
      </c>
      <c r="F23" s="5">
        <v>0.74606502227214899</v>
      </c>
      <c r="G23" s="2"/>
      <c r="H23" s="6"/>
      <c r="L23" s="6"/>
    </row>
    <row r="24" spans="1:14" x14ac:dyDescent="0.15">
      <c r="B24" s="5">
        <v>2.58769104494705</v>
      </c>
      <c r="C24" s="5"/>
      <c r="D24" s="5"/>
      <c r="E24" s="5">
        <v>3.6419047303269401</v>
      </c>
      <c r="F24" s="5">
        <v>0.74606502227214899</v>
      </c>
      <c r="G24" s="2"/>
      <c r="H24" s="6"/>
      <c r="L24" s="6"/>
    </row>
    <row r="25" spans="1:14" x14ac:dyDescent="0.15">
      <c r="I25" s="3"/>
    </row>
    <row r="27" spans="1:14" x14ac:dyDescent="0.15">
      <c r="A27" s="20" t="s">
        <v>48</v>
      </c>
      <c r="B27" s="20"/>
      <c r="C27" s="20"/>
      <c r="D27" s="20"/>
      <c r="E27" s="20"/>
      <c r="L27" s="9"/>
    </row>
    <row r="28" spans="1:14" x14ac:dyDescent="0.15">
      <c r="A28" s="20" t="s">
        <v>45</v>
      </c>
      <c r="B28" s="20"/>
      <c r="C28" s="20"/>
      <c r="D28" s="20"/>
      <c r="E28" s="20"/>
      <c r="F28" s="19"/>
      <c r="G28" s="19"/>
      <c r="H28" s="19"/>
      <c r="L28" s="9"/>
    </row>
    <row r="29" spans="1:14" x14ac:dyDescent="0.15">
      <c r="A29" s="20" t="s">
        <v>46</v>
      </c>
      <c r="B29" s="20"/>
      <c r="C29" s="20"/>
      <c r="D29" s="20"/>
      <c r="E29" s="20"/>
      <c r="F29" s="19"/>
      <c r="G29" s="19"/>
      <c r="H29" s="19"/>
      <c r="L29" s="9"/>
    </row>
    <row r="30" spans="1:14" x14ac:dyDescent="0.15">
      <c r="A30" s="20" t="s">
        <v>47</v>
      </c>
      <c r="B30" s="20"/>
      <c r="C30" s="20"/>
      <c r="D30" s="20"/>
      <c r="E30" s="20"/>
      <c r="F30" s="19"/>
      <c r="G30" s="19"/>
      <c r="H30" s="19"/>
      <c r="L30" s="9"/>
    </row>
    <row r="31" spans="1:14" x14ac:dyDescent="0.15">
      <c r="A31" s="19"/>
      <c r="B31" s="19"/>
      <c r="C31" s="19"/>
      <c r="D31" s="19"/>
      <c r="E31" s="19"/>
      <c r="F31" s="19"/>
      <c r="G31" s="19"/>
      <c r="H31" s="19"/>
      <c r="L31" s="9"/>
    </row>
    <row r="32" spans="1:14" x14ac:dyDescent="0.15">
      <c r="A32" s="19"/>
      <c r="B32" s="19"/>
      <c r="C32" s="19"/>
      <c r="D32" s="19"/>
      <c r="E32" s="19"/>
      <c r="F32" s="19"/>
      <c r="G32" s="19"/>
      <c r="H32" s="19"/>
      <c r="L32" s="9"/>
    </row>
  </sheetData>
  <mergeCells count="4">
    <mergeCell ref="A30:E30"/>
    <mergeCell ref="A27:E27"/>
    <mergeCell ref="A28:E28"/>
    <mergeCell ref="A29:E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activeCell="F3" sqref="F3"/>
    </sheetView>
  </sheetViews>
  <sheetFormatPr baseColWidth="10" defaultRowHeight="14" x14ac:dyDescent="0.15"/>
  <cols>
    <col min="1" max="5" width="10.83203125" style="4"/>
    <col min="6" max="6" width="12.1640625" style="4" bestFit="1" customWidth="1"/>
    <col min="7" max="7" width="12.83203125" style="4" bestFit="1" customWidth="1"/>
    <col min="8" max="16384" width="10.83203125" style="4"/>
  </cols>
  <sheetData>
    <row r="1" spans="1:8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15">
      <c r="A2" s="4" t="s">
        <v>8</v>
      </c>
      <c r="B2" s="4">
        <v>540</v>
      </c>
      <c r="C2" s="4" t="s">
        <v>9</v>
      </c>
      <c r="D2" s="4" t="s">
        <v>10</v>
      </c>
      <c r="E2" s="4" t="s">
        <v>11</v>
      </c>
      <c r="F2" s="4">
        <v>0</v>
      </c>
      <c r="G2" s="4">
        <v>-0.74606502100000005</v>
      </c>
      <c r="H2" s="4">
        <v>0.74606502200000002</v>
      </c>
    </row>
    <row r="3" spans="1:8" x14ac:dyDescent="0.15">
      <c r="A3" s="4" t="s">
        <v>12</v>
      </c>
      <c r="B3" s="4">
        <v>49</v>
      </c>
      <c r="C3" s="4" t="s">
        <v>9</v>
      </c>
      <c r="D3" s="4" t="s">
        <v>10</v>
      </c>
      <c r="E3" s="4" t="s">
        <v>11</v>
      </c>
      <c r="F3" s="4">
        <v>0.36698483100000001</v>
      </c>
      <c r="G3" s="4">
        <v>0.27319695599999999</v>
      </c>
      <c r="H3" s="4">
        <v>0.460772707</v>
      </c>
    </row>
    <row r="4" spans="1:8" x14ac:dyDescent="0.15">
      <c r="A4" s="4" t="s">
        <v>13</v>
      </c>
      <c r="B4" s="4">
        <v>540</v>
      </c>
      <c r="C4" s="4" t="s">
        <v>9</v>
      </c>
      <c r="D4" s="4" t="s">
        <v>14</v>
      </c>
      <c r="E4" s="4" t="s">
        <v>15</v>
      </c>
      <c r="F4" s="4">
        <v>0.82738260799999996</v>
      </c>
      <c r="G4" s="4">
        <v>0.53745548399999998</v>
      </c>
      <c r="H4" s="4">
        <v>1.1173097320000001</v>
      </c>
    </row>
    <row r="5" spans="1:8" x14ac:dyDescent="0.15">
      <c r="A5" s="4" t="s">
        <v>16</v>
      </c>
      <c r="B5" s="4">
        <v>49</v>
      </c>
      <c r="C5" s="4" t="s">
        <v>9</v>
      </c>
      <c r="D5" s="4" t="s">
        <v>14</v>
      </c>
      <c r="E5" s="4" t="s">
        <v>15</v>
      </c>
      <c r="F5" s="4">
        <v>1.4129978009999999</v>
      </c>
      <c r="G5" s="4">
        <v>1.030140874</v>
      </c>
      <c r="H5" s="4">
        <v>1.795854727</v>
      </c>
    </row>
    <row r="6" spans="1:8" x14ac:dyDescent="0.15">
      <c r="A6" s="4" t="s">
        <v>17</v>
      </c>
      <c r="B6" s="4">
        <v>540</v>
      </c>
      <c r="C6" s="4" t="s">
        <v>18</v>
      </c>
      <c r="D6" s="4" t="s">
        <v>10</v>
      </c>
      <c r="E6" s="4" t="s">
        <v>19</v>
      </c>
      <c r="F6" s="4">
        <v>1.4548184639999999</v>
      </c>
      <c r="G6" s="4">
        <v>1.3423687799999999</v>
      </c>
      <c r="H6" s="4">
        <v>1.5672681479999999</v>
      </c>
    </row>
    <row r="7" spans="1:8" x14ac:dyDescent="0.15">
      <c r="A7" s="4" t="s">
        <v>20</v>
      </c>
      <c r="B7" s="4">
        <v>49</v>
      </c>
      <c r="C7" s="4" t="s">
        <v>18</v>
      </c>
      <c r="D7" s="4" t="s">
        <v>10</v>
      </c>
      <c r="E7" s="4" t="s">
        <v>19</v>
      </c>
      <c r="F7" s="4">
        <v>2.0072868690000001</v>
      </c>
      <c r="G7" s="4">
        <v>1.73642417</v>
      </c>
      <c r="H7" s="4">
        <v>2.2781495679999999</v>
      </c>
    </row>
    <row r="8" spans="1:8" x14ac:dyDescent="0.15">
      <c r="A8" s="4" t="s">
        <v>21</v>
      </c>
      <c r="B8" s="4">
        <v>540</v>
      </c>
      <c r="C8" s="4" t="s">
        <v>18</v>
      </c>
      <c r="D8" s="4" t="s">
        <v>14</v>
      </c>
      <c r="E8" s="4" t="s">
        <v>22</v>
      </c>
      <c r="F8" s="4">
        <v>2.464130548</v>
      </c>
      <c r="G8" s="4">
        <v>2.1303056140000001</v>
      </c>
      <c r="H8" s="4">
        <v>2.797955483</v>
      </c>
    </row>
    <row r="9" spans="1:8" x14ac:dyDescent="0.15">
      <c r="A9" s="4" t="s">
        <v>23</v>
      </c>
      <c r="B9" s="4">
        <v>49</v>
      </c>
      <c r="C9" s="4" t="s">
        <v>18</v>
      </c>
      <c r="D9" s="4" t="s">
        <v>14</v>
      </c>
      <c r="E9" s="4" t="s">
        <v>22</v>
      </c>
      <c r="F9" s="4">
        <v>2.3083153099999998</v>
      </c>
      <c r="G9" s="4">
        <v>2.1380366350000002</v>
      </c>
      <c r="H9" s="4">
        <v>2.4785939840000002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31411-2CCC-2549-8EC9-82EEE3719D5D}">
  <dimension ref="A1:E7"/>
  <sheetViews>
    <sheetView tabSelected="1" workbookViewId="0">
      <selection activeCell="G15" sqref="G15"/>
    </sheetView>
  </sheetViews>
  <sheetFormatPr baseColWidth="10" defaultRowHeight="16" x14ac:dyDescent="0.2"/>
  <cols>
    <col min="3" max="3" width="14.6640625" bestFit="1" customWidth="1"/>
    <col min="4" max="4" width="10" bestFit="1" customWidth="1"/>
    <col min="5" max="5" width="13.6640625" bestFit="1" customWidth="1"/>
  </cols>
  <sheetData>
    <row r="1" spans="1:5" x14ac:dyDescent="0.2">
      <c r="A1" t="s">
        <v>54</v>
      </c>
      <c r="B1" t="s">
        <v>55</v>
      </c>
      <c r="C1" t="s">
        <v>57</v>
      </c>
      <c r="D1" t="s">
        <v>56</v>
      </c>
      <c r="E1" t="s">
        <v>58</v>
      </c>
    </row>
    <row r="2" spans="1:5" x14ac:dyDescent="0.2">
      <c r="A2" t="s">
        <v>49</v>
      </c>
      <c r="B2" t="s">
        <v>50</v>
      </c>
      <c r="C2">
        <v>40.830100000000002</v>
      </c>
      <c r="D2">
        <v>44.839100000000002</v>
      </c>
      <c r="E2">
        <v>4.0090000000000003</v>
      </c>
    </row>
    <row r="3" spans="1:5" x14ac:dyDescent="0.2">
      <c r="A3" t="s">
        <v>49</v>
      </c>
      <c r="B3" t="s">
        <v>51</v>
      </c>
      <c r="C3">
        <v>41.0886</v>
      </c>
      <c r="D3">
        <v>45.476700000000001</v>
      </c>
      <c r="E3">
        <v>4.3880999999999997</v>
      </c>
    </row>
    <row r="4" spans="1:5" x14ac:dyDescent="0.2">
      <c r="A4" t="s">
        <v>49</v>
      </c>
      <c r="B4" t="s">
        <v>52</v>
      </c>
      <c r="C4">
        <v>41.005299999999998</v>
      </c>
      <c r="D4">
        <v>45.494799999999998</v>
      </c>
      <c r="E4">
        <v>4.4894999999999996</v>
      </c>
    </row>
    <row r="5" spans="1:5" x14ac:dyDescent="0.2">
      <c r="A5" t="s">
        <v>53</v>
      </c>
      <c r="B5" t="s">
        <v>50</v>
      </c>
      <c r="C5">
        <v>41.218299999999999</v>
      </c>
      <c r="D5">
        <v>44.330100000000002</v>
      </c>
      <c r="E5">
        <v>3.1118000000000001</v>
      </c>
    </row>
    <row r="6" spans="1:5" x14ac:dyDescent="0.2">
      <c r="A6" t="s">
        <v>53</v>
      </c>
      <c r="B6" t="s">
        <v>51</v>
      </c>
      <c r="C6">
        <v>40.836300000000001</v>
      </c>
      <c r="D6">
        <v>44.454999999999998</v>
      </c>
      <c r="E6">
        <v>3.6187</v>
      </c>
    </row>
    <row r="7" spans="1:5" x14ac:dyDescent="0.2">
      <c r="A7" t="s">
        <v>53</v>
      </c>
      <c r="B7" t="s">
        <v>52</v>
      </c>
      <c r="C7">
        <v>41.532200000000003</v>
      </c>
      <c r="D7">
        <v>45.138100000000001</v>
      </c>
      <c r="E7">
        <v>3.6059000000000001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Figure6B_rawData</vt:lpstr>
      <vt:lpstr>Figure6B_log2fold</vt:lpstr>
      <vt:lpstr>Figure6C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2021-04-09T15:51:53Z</dcterms:created>
  <dcterms:modified xsi:type="dcterms:W3CDTF">2022-03-22T14:16:52Z</dcterms:modified>
</cp:coreProperties>
</file>