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杨琼课题交接\研究课题\黑色素瘤课题\实验结果\划痕\20121214\"/>
    </mc:Choice>
  </mc:AlternateContent>
  <xr:revisionPtr revIDLastSave="0" documentId="13_ncr:1_{07206BAF-B8E5-475E-ADDC-DA3040FCAD07}" xr6:coauthVersionLast="36" xr6:coauthVersionMax="36" xr10:uidLastSave="{00000000-0000-0000-0000-000000000000}"/>
  <bookViews>
    <workbookView xWindow="0" yWindow="105" windowWidth="12765" windowHeight="5715" activeTab="6" xr2:uid="{00000000-000D-0000-FFFF-FFFF00000000}"/>
  </bookViews>
  <sheets>
    <sheet name="pcDNA1" sheetId="1" r:id="rId1"/>
    <sheet name="pcDNA2" sheetId="2" r:id="rId2"/>
    <sheet name="PCdna3" sheetId="3" r:id="rId3"/>
    <sheet name="TWIST1" sheetId="4" r:id="rId4"/>
    <sheet name="TWIST2" sheetId="5" r:id="rId5"/>
    <sheet name="TWIST3" sheetId="6" r:id="rId6"/>
    <sheet name="Sheet1" sheetId="7" r:id="rId7"/>
  </sheets>
  <calcPr calcId="191029" calcMode="manual"/>
</workbook>
</file>

<file path=xl/calcChain.xml><?xml version="1.0" encoding="utf-8"?>
<calcChain xmlns="http://schemas.openxmlformats.org/spreadsheetml/2006/main">
  <c r="F2" i="3" l="1"/>
  <c r="G2" i="3"/>
  <c r="E8" i="7"/>
  <c r="F8" i="3"/>
  <c r="L4" i="7"/>
  <c r="K4" i="7"/>
  <c r="J4" i="7"/>
  <c r="E19" i="7"/>
  <c r="E18" i="7"/>
  <c r="E17" i="7"/>
  <c r="G17" i="7" s="1"/>
  <c r="E16" i="7"/>
  <c r="E15" i="7"/>
  <c r="E14" i="7"/>
  <c r="G14" i="7" s="1"/>
  <c r="E13" i="7"/>
  <c r="E12" i="7"/>
  <c r="E11" i="7"/>
  <c r="G11" i="7" s="1"/>
  <c r="E10" i="7"/>
  <c r="E9" i="7"/>
  <c r="G8" i="7"/>
  <c r="G6" i="6"/>
  <c r="G5" i="6"/>
  <c r="G4" i="6"/>
  <c r="G3" i="6"/>
  <c r="G7" i="6" s="1"/>
  <c r="F6" i="6"/>
  <c r="F5" i="6"/>
  <c r="F4" i="6"/>
  <c r="F3" i="6"/>
  <c r="F2" i="6"/>
  <c r="G6" i="5"/>
  <c r="G5" i="5"/>
  <c r="G4" i="5"/>
  <c r="G3" i="5"/>
  <c r="G2" i="5"/>
  <c r="G1" i="5"/>
  <c r="F6" i="5"/>
  <c r="F5" i="5"/>
  <c r="F4" i="5"/>
  <c r="F3" i="5"/>
  <c r="F2" i="5"/>
  <c r="F1" i="5"/>
  <c r="G8" i="4"/>
  <c r="G7" i="4"/>
  <c r="G6" i="4"/>
  <c r="G5" i="4"/>
  <c r="G4" i="4"/>
  <c r="G3" i="4"/>
  <c r="G2" i="4"/>
  <c r="F8" i="4"/>
  <c r="F7" i="4"/>
  <c r="F6" i="4"/>
  <c r="F5" i="4"/>
  <c r="F4" i="4"/>
  <c r="F3" i="4"/>
  <c r="F2" i="4"/>
  <c r="G7" i="3"/>
  <c r="G6" i="3"/>
  <c r="G5" i="3"/>
  <c r="G4" i="3"/>
  <c r="G3" i="3"/>
  <c r="F7" i="3"/>
  <c r="F6" i="3"/>
  <c r="F5" i="3"/>
  <c r="F4" i="3"/>
  <c r="F3" i="3"/>
  <c r="G7" i="2"/>
  <c r="G6" i="2"/>
  <c r="G5" i="2"/>
  <c r="G3" i="2"/>
  <c r="G4" i="2"/>
  <c r="G2" i="2"/>
  <c r="F7" i="2"/>
  <c r="F6" i="2"/>
  <c r="F5" i="2"/>
  <c r="F4" i="2"/>
  <c r="F3" i="2"/>
  <c r="F2" i="2"/>
  <c r="G7" i="1"/>
  <c r="G6" i="1"/>
  <c r="G5" i="1"/>
  <c r="G4" i="1"/>
  <c r="G3" i="1"/>
  <c r="G2" i="1"/>
  <c r="F7" i="1"/>
  <c r="F6" i="1"/>
  <c r="F5" i="1"/>
  <c r="F4" i="1"/>
  <c r="F3" i="1"/>
  <c r="F2" i="1"/>
  <c r="F8" i="1" s="1"/>
  <c r="F9" i="4" l="1"/>
  <c r="F7" i="5"/>
  <c r="G8" i="3"/>
  <c r="G7" i="5"/>
  <c r="F7" i="6"/>
  <c r="F11" i="7"/>
  <c r="F8" i="2"/>
  <c r="G8" i="2"/>
  <c r="G9" i="4"/>
  <c r="G8" i="1"/>
  <c r="F8" i="7"/>
  <c r="F17" i="7"/>
  <c r="F14" i="7"/>
</calcChain>
</file>

<file path=xl/sharedStrings.xml><?xml version="1.0" encoding="utf-8"?>
<sst xmlns="http://schemas.openxmlformats.org/spreadsheetml/2006/main" count="77" uniqueCount="21">
  <si>
    <t>0h</t>
    <phoneticPr fontId="1" type="noConversion"/>
  </si>
  <si>
    <t>12h</t>
    <phoneticPr fontId="1" type="noConversion"/>
  </si>
  <si>
    <t>24h</t>
    <phoneticPr fontId="1" type="noConversion"/>
  </si>
  <si>
    <t>48h</t>
    <phoneticPr fontId="1" type="noConversion"/>
  </si>
  <si>
    <t>48h</t>
    <phoneticPr fontId="1" type="noConversion"/>
  </si>
  <si>
    <t>24h</t>
  </si>
  <si>
    <t>24h</t>
    <phoneticPr fontId="1" type="noConversion"/>
  </si>
  <si>
    <t>0h</t>
  </si>
  <si>
    <t>0h</t>
    <phoneticPr fontId="1" type="noConversion"/>
  </si>
  <si>
    <t>24h</t>
    <phoneticPr fontId="1" type="noConversion"/>
  </si>
  <si>
    <t>48h</t>
    <phoneticPr fontId="1" type="noConversion"/>
  </si>
  <si>
    <t>pcDNA1</t>
    <phoneticPr fontId="1" type="noConversion"/>
  </si>
  <si>
    <t>c</t>
    <phoneticPr fontId="1" type="noConversion"/>
  </si>
  <si>
    <t>0</t>
  </si>
  <si>
    <t>0</t>
    <phoneticPr fontId="1" type="noConversion"/>
  </si>
  <si>
    <t>pcDNA2</t>
  </si>
  <si>
    <t>pcDNA3</t>
  </si>
  <si>
    <t>TWIST1</t>
    <phoneticPr fontId="1" type="noConversion"/>
  </si>
  <si>
    <t>TWIST2</t>
  </si>
  <si>
    <t>TWIST3</t>
  </si>
  <si>
    <t>pcDNA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</si>
</sst>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" x14ac:knownFonts="1">
    <font>
      <sz val="11"/>
      <color theme="1"/>
      <name val="Tahoma"/>
      <family val="2"/>
      <charset val="134"/>
    </font>
    <font>
      <sz val="9"/>
      <name val="Tahoma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44846916774472"/>
          <c:y val="2.3722136773719611E-2"/>
          <c:w val="0.85195342820181108"/>
          <c:h val="0.73636540330417877"/>
        </c:manualLayout>
      </c:layout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pcDNA</c:v>
                </c:pt>
              </c:strCache>
            </c:strRef>
          </c:tx>
          <c:errBars>
            <c:errDir val="y"/>
            <c:errBarType val="plus"/>
            <c:errValType val="cust"/>
            <c:noEndCap val="0"/>
            <c:plus>
              <c:numRef>
                <c:f>(Sheet1!$G$2,Sheet1!$G$8,Sheet1!$G$14)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3.0369395565275101</c:v>
                  </c:pt>
                  <c:pt idx="2">
                    <c:v>2.8618826005019717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(Sheet1!$C$2,Sheet1!$C$8,Sheet1!$C$14)</c:f>
              <c:strCache>
                <c:ptCount val="3"/>
                <c:pt idx="0">
                  <c:v>0h</c:v>
                </c:pt>
                <c:pt idx="1">
                  <c:v>24h</c:v>
                </c:pt>
                <c:pt idx="2">
                  <c:v>48h</c:v>
                </c:pt>
              </c:strCache>
            </c:strRef>
          </c:cat>
          <c:val>
            <c:numRef>
              <c:f>(Sheet1!$F$2,Sheet1!$F$8,Sheet1!$F$14)</c:f>
              <c:numCache>
                <c:formatCode>0.00_);[Red]\(0.00\)</c:formatCode>
                <c:ptCount val="3"/>
                <c:pt idx="0">
                  <c:v>0</c:v>
                </c:pt>
                <c:pt idx="1">
                  <c:v>8.7543842797481837</c:v>
                </c:pt>
                <c:pt idx="2">
                  <c:v>14.763061346543497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C7-4D91-B22A-40859E644927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TWIST1</c:v>
                </c:pt>
              </c:strCache>
            </c:strRef>
          </c:tx>
          <c:errBars>
            <c:errDir val="y"/>
            <c:errBarType val="plus"/>
            <c:errValType val="cust"/>
            <c:noEndCap val="0"/>
            <c:plus>
              <c:numRef>
                <c:f>(Sheet1!$G$5,Sheet1!$G$11,Sheet1!$G$17)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9.6242836487235781</c:v>
                  </c:pt>
                  <c:pt idx="2">
                    <c:v>6.7256297144794699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val>
            <c:numRef>
              <c:f>(Sheet1!$F$5,Sheet1!$F$11,Sheet1!$F$17)</c:f>
              <c:numCache>
                <c:formatCode>0.00_);[Red]\(0.00\)</c:formatCode>
                <c:ptCount val="3"/>
                <c:pt idx="0">
                  <c:v>0</c:v>
                </c:pt>
                <c:pt idx="1">
                  <c:v>48.044034108508463</c:v>
                </c:pt>
                <c:pt idx="2">
                  <c:v>70.469746952168478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C7-4D91-B22A-40859E644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00064"/>
        <c:axId val="104201600"/>
      </c:lineChart>
      <c:catAx>
        <c:axId val="1042000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4201600"/>
        <c:crosses val="autoZero"/>
        <c:auto val="1"/>
        <c:lblAlgn val="ctr"/>
        <c:lblOffset val="100"/>
        <c:noMultiLvlLbl val="0"/>
      </c:catAx>
      <c:valAx>
        <c:axId val="104201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% Migration Rate</a:t>
                </a:r>
              </a:p>
            </c:rich>
          </c:tx>
          <c:overlay val="0"/>
        </c:title>
        <c:numFmt formatCode="0.00_);[Red]\(0.00\)" sourceLinked="1"/>
        <c:majorTickMark val="none"/>
        <c:minorTickMark val="none"/>
        <c:tickLblPos val="nextTo"/>
        <c:crossAx val="1042000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2</xdr:row>
      <xdr:rowOff>76200</xdr:rowOff>
    </xdr:from>
    <xdr:to>
      <xdr:col>16</xdr:col>
      <xdr:colOff>76200</xdr:colOff>
      <xdr:row>20</xdr:row>
      <xdr:rowOff>85725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workbookViewId="0">
      <selection activeCell="E8" sqref="E8:G8"/>
    </sheetView>
  </sheetViews>
  <sheetFormatPr defaultRowHeight="14.25" x14ac:dyDescent="0.2"/>
  <cols>
    <col min="1" max="16384" width="9" style="1"/>
  </cols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F1" s="1" t="s">
        <v>6</v>
      </c>
      <c r="G1" s="1" t="s">
        <v>4</v>
      </c>
    </row>
    <row r="2" spans="1:7" x14ac:dyDescent="0.2">
      <c r="A2" s="1">
        <v>243.28</v>
      </c>
      <c r="C2" s="1">
        <v>232.47</v>
      </c>
      <c r="D2" s="1">
        <v>218.62</v>
      </c>
      <c r="F2" s="1">
        <f t="shared" ref="F2:F7" si="0">1-C2/A2</f>
        <v>4.4434396580072311E-2</v>
      </c>
      <c r="G2" s="1">
        <f t="shared" ref="G2:G7" si="1">1-D2/A2</f>
        <v>0.10136468267017429</v>
      </c>
    </row>
    <row r="3" spans="1:7" x14ac:dyDescent="0.2">
      <c r="A3" s="1">
        <v>267.93</v>
      </c>
      <c r="C3" s="1">
        <v>252.63</v>
      </c>
      <c r="D3" s="1">
        <v>238.14</v>
      </c>
      <c r="F3" s="1">
        <f t="shared" si="0"/>
        <v>5.710446758481702E-2</v>
      </c>
      <c r="G3" s="1">
        <f t="shared" si="1"/>
        <v>0.11118575747396719</v>
      </c>
    </row>
    <row r="4" spans="1:7" x14ac:dyDescent="0.2">
      <c r="A4" s="1">
        <v>282.75</v>
      </c>
      <c r="C4" s="1">
        <v>264.91000000000003</v>
      </c>
      <c r="D4" s="1">
        <v>252.63</v>
      </c>
      <c r="F4" s="1">
        <f t="shared" si="0"/>
        <v>6.3094606542882348E-2</v>
      </c>
      <c r="G4" s="1">
        <f t="shared" si="1"/>
        <v>0.10652519893899204</v>
      </c>
    </row>
    <row r="5" spans="1:7" x14ac:dyDescent="0.2">
      <c r="A5" s="1">
        <v>274.98</v>
      </c>
      <c r="C5" s="1">
        <v>263.64</v>
      </c>
      <c r="D5" s="1">
        <v>246.03</v>
      </c>
      <c r="F5" s="1">
        <f t="shared" si="0"/>
        <v>4.1239362862753759E-2</v>
      </c>
      <c r="G5" s="1">
        <f t="shared" si="1"/>
        <v>0.10528038402792939</v>
      </c>
    </row>
    <row r="6" spans="1:7" x14ac:dyDescent="0.2">
      <c r="A6" s="1">
        <v>174.01</v>
      </c>
      <c r="C6" s="1">
        <v>165.79</v>
      </c>
      <c r="D6" s="1">
        <v>144.72</v>
      </c>
      <c r="F6" s="1">
        <f t="shared" si="0"/>
        <v>4.7238664444572143E-2</v>
      </c>
      <c r="G6" s="1">
        <f t="shared" si="1"/>
        <v>0.16832365955979534</v>
      </c>
    </row>
    <row r="7" spans="1:7" x14ac:dyDescent="0.2">
      <c r="A7" s="1">
        <v>183.12</v>
      </c>
      <c r="C7" s="1">
        <v>167.11</v>
      </c>
      <c r="D7" s="1">
        <v>159.19999999999999</v>
      </c>
      <c r="F7" s="1">
        <f t="shared" si="0"/>
        <v>8.7429008300567879E-2</v>
      </c>
      <c r="G7" s="1">
        <f t="shared" si="1"/>
        <v>0.13062472695500227</v>
      </c>
    </row>
    <row r="8" spans="1:7" x14ac:dyDescent="0.2">
      <c r="F8" s="1">
        <f>AVERAGE(F2:F7)</f>
        <v>5.675675105261091E-2</v>
      </c>
      <c r="G8" s="1">
        <f>AVERAGE(G2:G7)</f>
        <v>0.12055073493764341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workbookViewId="0">
      <selection activeCell="E8" sqref="E8:G8"/>
    </sheetView>
  </sheetViews>
  <sheetFormatPr defaultRowHeight="14.25" x14ac:dyDescent="0.2"/>
  <cols>
    <col min="1" max="16384" width="9" style="1"/>
  </cols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F1" s="1" t="s">
        <v>6</v>
      </c>
      <c r="G1" s="1" t="s">
        <v>4</v>
      </c>
    </row>
    <row r="2" spans="1:7" x14ac:dyDescent="0.2">
      <c r="A2" s="1">
        <v>296.06</v>
      </c>
      <c r="C2" s="1">
        <v>264.91000000000003</v>
      </c>
      <c r="D2" s="1">
        <v>255.24</v>
      </c>
      <c r="F2" s="1">
        <f t="shared" ref="F2:F7" si="0">1-C2/A2</f>
        <v>0.10521515908937373</v>
      </c>
      <c r="G2" s="1">
        <f t="shared" ref="G2:G7" si="1">1-D2/A2</f>
        <v>0.13787745727217449</v>
      </c>
    </row>
    <row r="3" spans="1:7" x14ac:dyDescent="0.2">
      <c r="A3" s="1">
        <v>228.19</v>
      </c>
      <c r="C3" s="1">
        <v>218.4</v>
      </c>
      <c r="D3" s="1">
        <v>208.1</v>
      </c>
      <c r="F3" s="1">
        <f t="shared" si="0"/>
        <v>4.2902844121127104E-2</v>
      </c>
      <c r="G3" s="1">
        <f t="shared" si="1"/>
        <v>8.8040667864498934E-2</v>
      </c>
    </row>
    <row r="4" spans="1:7" x14ac:dyDescent="0.2">
      <c r="A4" s="1">
        <v>228.57</v>
      </c>
      <c r="C4" s="1">
        <v>201.3</v>
      </c>
      <c r="D4" s="1">
        <v>196.05</v>
      </c>
      <c r="F4" s="1">
        <f t="shared" si="0"/>
        <v>0.11930699566872283</v>
      </c>
      <c r="G4" s="1">
        <f t="shared" si="1"/>
        <v>0.14227588922430756</v>
      </c>
    </row>
    <row r="5" spans="1:7" x14ac:dyDescent="0.2">
      <c r="A5" s="1">
        <v>224.36</v>
      </c>
      <c r="C5" s="1">
        <v>211.67</v>
      </c>
      <c r="D5" s="1">
        <v>198.67</v>
      </c>
      <c r="F5" s="1">
        <f t="shared" si="0"/>
        <v>5.6560884293100466E-2</v>
      </c>
      <c r="G5" s="1">
        <f t="shared" si="1"/>
        <v>0.11450347655553583</v>
      </c>
    </row>
    <row r="6" spans="1:7" x14ac:dyDescent="0.2">
      <c r="A6" s="1">
        <v>178.68</v>
      </c>
      <c r="C6" s="1">
        <v>165.79</v>
      </c>
      <c r="D6" s="1">
        <v>151.19999999999999</v>
      </c>
      <c r="F6" s="1">
        <f t="shared" si="0"/>
        <v>7.2140138795612319E-2</v>
      </c>
      <c r="G6" s="1">
        <f t="shared" si="1"/>
        <v>0.15379449294828751</v>
      </c>
    </row>
    <row r="7" spans="1:7" x14ac:dyDescent="0.2">
      <c r="A7" s="1">
        <v>142.86000000000001</v>
      </c>
      <c r="C7" s="1">
        <v>123.68</v>
      </c>
      <c r="D7" s="1">
        <v>109.7</v>
      </c>
      <c r="F7" s="1">
        <f t="shared" si="0"/>
        <v>0.13425731485370296</v>
      </c>
      <c r="G7" s="1">
        <f t="shared" si="1"/>
        <v>0.23211535769284619</v>
      </c>
    </row>
    <row r="8" spans="1:7" x14ac:dyDescent="0.2">
      <c r="E8" s="1" t="s">
        <v>12</v>
      </c>
      <c r="F8" s="1">
        <f>AVERAGE(F2:F7)</f>
        <v>8.8397222803606568E-2</v>
      </c>
      <c r="G8" s="1">
        <f>AVERAGE(G2:G7)</f>
        <v>0.14476789025960843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"/>
  <sheetViews>
    <sheetView workbookViewId="0">
      <selection activeCell="F3" sqref="F3"/>
    </sheetView>
  </sheetViews>
  <sheetFormatPr defaultRowHeight="14.25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F1" t="s">
        <v>6</v>
      </c>
      <c r="G1" t="s">
        <v>4</v>
      </c>
    </row>
    <row r="2" spans="1:7" x14ac:dyDescent="0.2">
      <c r="A2">
        <v>160.53</v>
      </c>
      <c r="C2">
        <v>133.72</v>
      </c>
      <c r="D2">
        <v>120.48</v>
      </c>
      <c r="F2">
        <f>1-C2/A2</f>
        <v>0.16700928175418928</v>
      </c>
      <c r="G2">
        <f>1-D2/A2</f>
        <v>0.24948607736871609</v>
      </c>
    </row>
    <row r="3" spans="1:7" x14ac:dyDescent="0.2">
      <c r="A3">
        <v>190.67</v>
      </c>
      <c r="C3">
        <v>153.83000000000001</v>
      </c>
      <c r="D3">
        <v>138.15</v>
      </c>
      <c r="F3">
        <f t="shared" ref="F2:F7" si="0">1-C3/A3</f>
        <v>0.19321340536004605</v>
      </c>
      <c r="G3">
        <f t="shared" ref="G2:G7" si="1">1-D3/A3</f>
        <v>0.27544972989982686</v>
      </c>
    </row>
    <row r="4" spans="1:7" x14ac:dyDescent="0.2">
      <c r="A4">
        <v>205.08</v>
      </c>
      <c r="C4">
        <v>181.58</v>
      </c>
      <c r="D4">
        <v>166.22</v>
      </c>
      <c r="F4">
        <f t="shared" si="0"/>
        <v>0.1145894285157012</v>
      </c>
      <c r="G4">
        <f t="shared" si="1"/>
        <v>0.18948702945192131</v>
      </c>
    </row>
    <row r="5" spans="1:7" x14ac:dyDescent="0.2">
      <c r="A5">
        <v>255.96</v>
      </c>
      <c r="C5">
        <v>235.53</v>
      </c>
      <c r="D5">
        <v>228.93</v>
      </c>
      <c r="F5">
        <f t="shared" si="0"/>
        <v>7.9817158931082988E-2</v>
      </c>
      <c r="G5">
        <f t="shared" si="1"/>
        <v>0.10560243788091894</v>
      </c>
    </row>
    <row r="6" spans="1:7" x14ac:dyDescent="0.2">
      <c r="A6">
        <v>287.88</v>
      </c>
      <c r="C6">
        <v>271.05</v>
      </c>
      <c r="D6">
        <v>259.52999999999997</v>
      </c>
      <c r="F6">
        <f t="shared" si="0"/>
        <v>5.8461859107961645E-2</v>
      </c>
      <c r="G6">
        <f t="shared" si="1"/>
        <v>9.8478532721967604E-2</v>
      </c>
    </row>
    <row r="7" spans="1:7" x14ac:dyDescent="0.2">
      <c r="A7">
        <v>310</v>
      </c>
      <c r="C7">
        <v>281.55</v>
      </c>
      <c r="D7">
        <v>264.45</v>
      </c>
      <c r="F7">
        <f t="shared" si="0"/>
        <v>9.1774193548387006E-2</v>
      </c>
      <c r="G7">
        <f t="shared" si="1"/>
        <v>0.14693548387096778</v>
      </c>
    </row>
    <row r="8" spans="1:7" x14ac:dyDescent="0.2">
      <c r="F8">
        <f>AVERAGE(F2:F7)</f>
        <v>0.11747755453622803</v>
      </c>
      <c r="G8">
        <f>AVERAGE(G2:G7)</f>
        <v>0.17757321519905309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E9" sqref="E9:G9"/>
    </sheetView>
  </sheetViews>
  <sheetFormatPr defaultRowHeight="14.25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F1" t="s">
        <v>6</v>
      </c>
      <c r="G1" t="s">
        <v>4</v>
      </c>
    </row>
    <row r="2" spans="1:7" x14ac:dyDescent="0.2">
      <c r="A2">
        <v>232.45</v>
      </c>
      <c r="C2">
        <v>126.32</v>
      </c>
      <c r="D2">
        <v>59.74</v>
      </c>
      <c r="F2">
        <f t="shared" ref="F2:F8" si="0">1-C2/A2</f>
        <v>0.45657130565713056</v>
      </c>
      <c r="G2">
        <f t="shared" ref="G2:G8" si="1">1-D2/A2</f>
        <v>0.74299849429984943</v>
      </c>
    </row>
    <row r="3" spans="1:7" x14ac:dyDescent="0.2">
      <c r="A3">
        <v>220.76</v>
      </c>
      <c r="C3">
        <v>107.89</v>
      </c>
      <c r="D3">
        <v>48.68</v>
      </c>
      <c r="F3">
        <f t="shared" si="0"/>
        <v>0.51127921724950176</v>
      </c>
      <c r="G3">
        <f t="shared" si="1"/>
        <v>0.77948903786917922</v>
      </c>
    </row>
    <row r="4" spans="1:7" x14ac:dyDescent="0.2">
      <c r="A4">
        <v>232.47</v>
      </c>
      <c r="C4">
        <v>88.16</v>
      </c>
      <c r="D4">
        <v>33.770000000000003</v>
      </c>
      <c r="F4">
        <f t="shared" si="0"/>
        <v>0.62076827117477529</v>
      </c>
      <c r="G4">
        <f t="shared" si="1"/>
        <v>0.8547339441648385</v>
      </c>
    </row>
    <row r="5" spans="1:7" x14ac:dyDescent="0.2">
      <c r="A5">
        <v>361.01</v>
      </c>
      <c r="C5">
        <v>215.7</v>
      </c>
      <c r="D5">
        <v>157.56</v>
      </c>
      <c r="F5">
        <f t="shared" si="0"/>
        <v>0.40250962577213933</v>
      </c>
      <c r="G5">
        <f t="shared" si="1"/>
        <v>0.56355779618293123</v>
      </c>
    </row>
    <row r="6" spans="1:7" x14ac:dyDescent="0.2">
      <c r="A6">
        <v>376</v>
      </c>
      <c r="C6">
        <v>253.95</v>
      </c>
      <c r="D6">
        <v>194.74</v>
      </c>
      <c r="F6">
        <f t="shared" si="0"/>
        <v>0.32460106382978726</v>
      </c>
      <c r="G6">
        <f t="shared" si="1"/>
        <v>0.48207446808510634</v>
      </c>
    </row>
    <row r="7" spans="1:7" x14ac:dyDescent="0.2">
      <c r="A7">
        <v>238.16</v>
      </c>
      <c r="C7">
        <v>135.51</v>
      </c>
      <c r="D7">
        <v>93.42</v>
      </c>
      <c r="F7">
        <f t="shared" si="0"/>
        <v>0.43101276452804838</v>
      </c>
      <c r="G7">
        <f t="shared" si="1"/>
        <v>0.60774269398723546</v>
      </c>
    </row>
    <row r="8" spans="1:7" x14ac:dyDescent="0.2">
      <c r="A8">
        <v>276.32</v>
      </c>
      <c r="C8">
        <v>135.54</v>
      </c>
      <c r="D8">
        <v>110.52</v>
      </c>
      <c r="F8">
        <f t="shared" si="0"/>
        <v>0.50948176027793868</v>
      </c>
      <c r="G8">
        <f t="shared" si="1"/>
        <v>0.6000289519397799</v>
      </c>
    </row>
    <row r="9" spans="1:7" x14ac:dyDescent="0.2">
      <c r="F9">
        <f>AVERAGE(F2:F8)</f>
        <v>0.46517485835561728</v>
      </c>
      <c r="G9">
        <f>AVERAGE(G2:G8)</f>
        <v>0.66151791236127444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"/>
  <sheetViews>
    <sheetView workbookViewId="0">
      <selection activeCell="E7" sqref="E7:G7"/>
    </sheetView>
  </sheetViews>
  <sheetFormatPr defaultRowHeight="14.25" x14ac:dyDescent="0.2"/>
  <sheetData>
    <row r="1" spans="1:7" x14ac:dyDescent="0.2">
      <c r="A1">
        <v>190.77</v>
      </c>
      <c r="C1">
        <v>93.41</v>
      </c>
      <c r="D1">
        <v>38.06</v>
      </c>
      <c r="F1">
        <f t="shared" ref="F1:F6" si="0">1-C1/A1</f>
        <v>0.51035278083556124</v>
      </c>
      <c r="G1">
        <f t="shared" ref="G1:G6" si="1">1-D1/A1</f>
        <v>0.80049273994862924</v>
      </c>
    </row>
    <row r="2" spans="1:7" x14ac:dyDescent="0.2">
      <c r="A2">
        <v>188.16</v>
      </c>
      <c r="C2">
        <v>106.5</v>
      </c>
      <c r="D2">
        <v>30.87</v>
      </c>
      <c r="F2">
        <f t="shared" si="0"/>
        <v>0.43399234693877553</v>
      </c>
      <c r="G2">
        <f t="shared" si="1"/>
        <v>0.8359375</v>
      </c>
    </row>
    <row r="3" spans="1:7" x14ac:dyDescent="0.2">
      <c r="A3">
        <v>206.5</v>
      </c>
      <c r="C3">
        <v>110.53</v>
      </c>
      <c r="D3">
        <v>63.16</v>
      </c>
      <c r="F3">
        <f t="shared" si="0"/>
        <v>0.46474576271186441</v>
      </c>
      <c r="G3">
        <f t="shared" si="1"/>
        <v>0.69414043583535112</v>
      </c>
    </row>
    <row r="4" spans="1:7" x14ac:dyDescent="0.2">
      <c r="A4">
        <v>349.7</v>
      </c>
      <c r="C4">
        <v>256.58</v>
      </c>
      <c r="D4">
        <v>173.67</v>
      </c>
      <c r="F4">
        <f t="shared" si="0"/>
        <v>0.26628538747497854</v>
      </c>
      <c r="G4">
        <f t="shared" si="1"/>
        <v>0.50337432084643985</v>
      </c>
    </row>
    <row r="5" spans="1:7" x14ac:dyDescent="0.2">
      <c r="A5">
        <v>302.60000000000002</v>
      </c>
      <c r="C5">
        <v>236.84</v>
      </c>
      <c r="D5">
        <v>190.79</v>
      </c>
      <c r="F5">
        <f t="shared" si="0"/>
        <v>0.21731658955717126</v>
      </c>
      <c r="G5">
        <f t="shared" si="1"/>
        <v>0.36949768671513561</v>
      </c>
    </row>
    <row r="6" spans="1:7" x14ac:dyDescent="0.2">
      <c r="A6">
        <v>181.58</v>
      </c>
      <c r="C6">
        <v>97.37</v>
      </c>
      <c r="D6">
        <v>32.89</v>
      </c>
      <c r="F6">
        <f t="shared" si="0"/>
        <v>0.46376252891287584</v>
      </c>
      <c r="G6">
        <f t="shared" si="1"/>
        <v>0.81886771670888869</v>
      </c>
    </row>
    <row r="7" spans="1:7" x14ac:dyDescent="0.2">
      <c r="F7">
        <f>AVERAGE(F1:F6)</f>
        <v>0.39274256607187114</v>
      </c>
      <c r="G7">
        <f>AVERAGE(G1:G6)</f>
        <v>0.67038506667574083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"/>
  <sheetViews>
    <sheetView workbookViewId="0">
      <selection activeCell="E7" sqref="E7:G7"/>
    </sheetView>
  </sheetViews>
  <sheetFormatPr defaultRowHeight="14.25" x14ac:dyDescent="0.2"/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F1" t="s">
        <v>6</v>
      </c>
      <c r="G1" t="s">
        <v>4</v>
      </c>
    </row>
    <row r="2" spans="1:7" x14ac:dyDescent="0.2">
      <c r="A2">
        <v>123.67</v>
      </c>
      <c r="C2">
        <v>0</v>
      </c>
      <c r="D2">
        <v>0</v>
      </c>
      <c r="F2">
        <f>1-C2/A2</f>
        <v>1</v>
      </c>
      <c r="G2">
        <v>1</v>
      </c>
    </row>
    <row r="3" spans="1:7" x14ac:dyDescent="0.2">
      <c r="A3">
        <v>201.3</v>
      </c>
      <c r="C3">
        <v>81.819999999999993</v>
      </c>
      <c r="D3">
        <v>21.05</v>
      </c>
      <c r="F3">
        <f>1-C3/A3</f>
        <v>0.59354197714853463</v>
      </c>
      <c r="G3">
        <f>1-D3/A3</f>
        <v>0.8954297069051167</v>
      </c>
    </row>
    <row r="4" spans="1:7" x14ac:dyDescent="0.2">
      <c r="A4">
        <v>290.91000000000003</v>
      </c>
      <c r="C4">
        <v>188.3</v>
      </c>
      <c r="D4">
        <v>119.64</v>
      </c>
      <c r="F4">
        <f>1-C4/A4</f>
        <v>0.35272077274758518</v>
      </c>
      <c r="G4">
        <f>1-D4/A4</f>
        <v>0.5887387851912963</v>
      </c>
    </row>
    <row r="5" spans="1:7" x14ac:dyDescent="0.2">
      <c r="A5">
        <v>224.98</v>
      </c>
      <c r="C5">
        <v>121</v>
      </c>
      <c r="D5">
        <v>78.95</v>
      </c>
      <c r="F5">
        <f>1-C5/A5</f>
        <v>0.46217441550360028</v>
      </c>
      <c r="G5">
        <f>1-D5/A5</f>
        <v>0.64907991821495248</v>
      </c>
    </row>
    <row r="6" spans="1:7" x14ac:dyDescent="0.2">
      <c r="A6">
        <v>224.92</v>
      </c>
      <c r="C6">
        <v>110.53</v>
      </c>
      <c r="D6">
        <v>50</v>
      </c>
      <c r="F6">
        <f>1-C6/A6</f>
        <v>0.50858082873910715</v>
      </c>
      <c r="G6">
        <f>1-D6/A6</f>
        <v>0.77769873732882799</v>
      </c>
    </row>
    <row r="7" spans="1:7" x14ac:dyDescent="0.2">
      <c r="F7">
        <f>AVERAGE(F2:F6)</f>
        <v>0.58340359882776538</v>
      </c>
      <c r="G7">
        <f>AVERAGE(G2:G6)</f>
        <v>0.78218942952803872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9"/>
  <sheetViews>
    <sheetView tabSelected="1" workbookViewId="0">
      <selection activeCell="E9" sqref="E9"/>
    </sheetView>
  </sheetViews>
  <sheetFormatPr defaultRowHeight="14.25" x14ac:dyDescent="0.2"/>
  <cols>
    <col min="1" max="3" width="9" style="2"/>
    <col min="4" max="5" width="10.5" style="2" customWidth="1"/>
    <col min="6" max="6" width="15.875" style="2" customWidth="1"/>
    <col min="7" max="16384" width="9" style="2"/>
  </cols>
  <sheetData>
    <row r="1" spans="1:12" x14ac:dyDescent="0.2">
      <c r="D1" s="2" t="s">
        <v>8</v>
      </c>
    </row>
    <row r="2" spans="1:12" x14ac:dyDescent="0.2">
      <c r="A2" s="2" t="s">
        <v>20</v>
      </c>
      <c r="B2" s="2" t="s">
        <v>11</v>
      </c>
      <c r="C2" s="2" t="s">
        <v>8</v>
      </c>
      <c r="D2" s="2" t="s">
        <v>14</v>
      </c>
      <c r="F2" s="2" t="s">
        <v>14</v>
      </c>
      <c r="G2" s="2">
        <v>0</v>
      </c>
    </row>
    <row r="3" spans="1:12" x14ac:dyDescent="0.2">
      <c r="B3" s="2" t="s">
        <v>15</v>
      </c>
      <c r="C3" s="2" t="s">
        <v>8</v>
      </c>
      <c r="D3" s="2" t="s">
        <v>14</v>
      </c>
    </row>
    <row r="4" spans="1:12" x14ac:dyDescent="0.2">
      <c r="B4" s="2" t="s">
        <v>16</v>
      </c>
      <c r="C4" s="2" t="s">
        <v>7</v>
      </c>
      <c r="D4" s="2" t="s">
        <v>13</v>
      </c>
      <c r="J4" s="2">
        <f>TTEST(I8:I9,J8:J9,1,1)</f>
        <v>5.447909642840966E-2</v>
      </c>
      <c r="K4" s="2">
        <f>TTEST(I8:I9,J8:J9,1,2)</f>
        <v>2.7438037599244347E-2</v>
      </c>
      <c r="L4" s="2" t="e">
        <f>TTEST(I8:I9,J8:J9,1,)</f>
        <v>#NUM!</v>
      </c>
    </row>
    <row r="5" spans="1:12" x14ac:dyDescent="0.2">
      <c r="A5" s="2" t="s">
        <v>17</v>
      </c>
      <c r="B5" s="2" t="s">
        <v>17</v>
      </c>
      <c r="C5" s="2" t="s">
        <v>7</v>
      </c>
      <c r="D5" s="2" t="s">
        <v>13</v>
      </c>
      <c r="F5" s="2">
        <v>0</v>
      </c>
      <c r="G5" s="2">
        <v>0</v>
      </c>
    </row>
    <row r="6" spans="1:12" x14ac:dyDescent="0.2">
      <c r="B6" s="2" t="s">
        <v>18</v>
      </c>
      <c r="C6" s="2" t="s">
        <v>7</v>
      </c>
      <c r="D6" s="2" t="s">
        <v>13</v>
      </c>
    </row>
    <row r="7" spans="1:12" x14ac:dyDescent="0.2">
      <c r="B7" s="2" t="s">
        <v>19</v>
      </c>
      <c r="C7" s="2" t="s">
        <v>7</v>
      </c>
      <c r="D7" s="2" t="s">
        <v>13</v>
      </c>
    </row>
    <row r="8" spans="1:12" x14ac:dyDescent="0.2">
      <c r="B8" s="2" t="s">
        <v>11</v>
      </c>
      <c r="C8" s="2" t="s">
        <v>9</v>
      </c>
      <c r="D8" s="2">
        <v>5.675675105261091E-2</v>
      </c>
      <c r="E8" s="2">
        <f>D8*100</f>
        <v>5.6756751052610905</v>
      </c>
      <c r="F8" s="2">
        <f>AVERAGE(E8,E9,E10)</f>
        <v>8.7543842797481837</v>
      </c>
      <c r="G8" s="2">
        <f>STDEV(E8,E9,E10)</f>
        <v>3.0369395565275101</v>
      </c>
      <c r="I8" s="2">
        <v>8.75</v>
      </c>
      <c r="J8" s="2">
        <v>48.04</v>
      </c>
    </row>
    <row r="9" spans="1:12" x14ac:dyDescent="0.2">
      <c r="B9" s="2" t="s">
        <v>15</v>
      </c>
      <c r="C9" s="2" t="s">
        <v>9</v>
      </c>
      <c r="D9" s="2">
        <v>8.8397222803606568E-2</v>
      </c>
      <c r="E9" s="2">
        <f t="shared" ref="E8:E19" si="0">D9*100</f>
        <v>8.8397222803606574</v>
      </c>
      <c r="I9" s="2">
        <v>14.76</v>
      </c>
      <c r="J9" s="2">
        <v>70.47</v>
      </c>
    </row>
    <row r="10" spans="1:12" x14ac:dyDescent="0.2">
      <c r="B10" s="2" t="s">
        <v>16</v>
      </c>
      <c r="C10" s="2" t="s">
        <v>5</v>
      </c>
      <c r="D10" s="2">
        <v>0.11747755453622803</v>
      </c>
      <c r="E10" s="2">
        <f t="shared" si="0"/>
        <v>11.747755453622803</v>
      </c>
    </row>
    <row r="11" spans="1:12" x14ac:dyDescent="0.2">
      <c r="B11" s="2" t="s">
        <v>17</v>
      </c>
      <c r="C11" s="2" t="s">
        <v>5</v>
      </c>
      <c r="D11" s="2">
        <v>0.46517485835561728</v>
      </c>
      <c r="E11" s="2">
        <f t="shared" si="0"/>
        <v>46.517485835561729</v>
      </c>
      <c r="F11" s="2">
        <f>AVERAGE(E11,E12,E13)</f>
        <v>48.044034108508463</v>
      </c>
      <c r="G11" s="2">
        <f>STDEV(E11,E12,E13)</f>
        <v>9.6242836487235781</v>
      </c>
    </row>
    <row r="12" spans="1:12" x14ac:dyDescent="0.2">
      <c r="B12" s="2" t="s">
        <v>18</v>
      </c>
      <c r="C12" s="2" t="s">
        <v>5</v>
      </c>
      <c r="D12" s="2">
        <v>0.39274256607187114</v>
      </c>
      <c r="E12" s="2">
        <f t="shared" si="0"/>
        <v>39.274256607187112</v>
      </c>
    </row>
    <row r="13" spans="1:12" x14ac:dyDescent="0.2">
      <c r="B13" s="2" t="s">
        <v>19</v>
      </c>
      <c r="C13" s="2" t="s">
        <v>5</v>
      </c>
      <c r="D13" s="2">
        <v>0.58340359882776538</v>
      </c>
      <c r="E13" s="2">
        <f t="shared" si="0"/>
        <v>58.340359882776539</v>
      </c>
    </row>
    <row r="14" spans="1:12" x14ac:dyDescent="0.2">
      <c r="B14" s="2" t="s">
        <v>11</v>
      </c>
      <c r="C14" s="2" t="s">
        <v>10</v>
      </c>
      <c r="D14" s="2">
        <v>0.12055073493764341</v>
      </c>
      <c r="E14" s="2">
        <f t="shared" si="0"/>
        <v>12.055073493764342</v>
      </c>
      <c r="F14" s="2">
        <f>AVERAGE(E14,E15,E16)</f>
        <v>14.763061346543497</v>
      </c>
      <c r="G14" s="2">
        <f>STDEV(E14,E15,E16)</f>
        <v>2.8618826005019717</v>
      </c>
    </row>
    <row r="15" spans="1:12" x14ac:dyDescent="0.2">
      <c r="B15" s="2" t="s">
        <v>15</v>
      </c>
      <c r="C15" s="2" t="s">
        <v>10</v>
      </c>
      <c r="D15" s="2">
        <v>0.14476789025960843</v>
      </c>
      <c r="E15" s="2">
        <f t="shared" si="0"/>
        <v>14.476789025960842</v>
      </c>
    </row>
    <row r="16" spans="1:12" x14ac:dyDescent="0.2">
      <c r="B16" s="2" t="s">
        <v>16</v>
      </c>
      <c r="C16" s="2" t="s">
        <v>10</v>
      </c>
      <c r="D16" s="2">
        <v>0.17757321519905309</v>
      </c>
      <c r="E16" s="2">
        <f t="shared" si="0"/>
        <v>17.757321519905307</v>
      </c>
    </row>
    <row r="17" spans="2:7" x14ac:dyDescent="0.2">
      <c r="B17" s="2" t="s">
        <v>17</v>
      </c>
      <c r="C17" s="2" t="s">
        <v>10</v>
      </c>
      <c r="D17" s="2">
        <v>0.66151791236127444</v>
      </c>
      <c r="E17" s="2">
        <f t="shared" si="0"/>
        <v>66.151791236127451</v>
      </c>
      <c r="F17" s="2">
        <f>AVERAGE(E17,E18,E19)</f>
        <v>70.469746952168478</v>
      </c>
      <c r="G17" s="2">
        <f>STDEV(E17,E18,E19)</f>
        <v>6.7256297144794699</v>
      </c>
    </row>
    <row r="18" spans="2:7" x14ac:dyDescent="0.2">
      <c r="B18" s="2" t="s">
        <v>18</v>
      </c>
      <c r="C18" s="2" t="s">
        <v>10</v>
      </c>
      <c r="D18" s="2">
        <v>0.67038506667574083</v>
      </c>
      <c r="E18" s="2">
        <f t="shared" si="0"/>
        <v>67.038506667574083</v>
      </c>
    </row>
    <row r="19" spans="2:7" x14ac:dyDescent="0.2">
      <c r="B19" s="2" t="s">
        <v>19</v>
      </c>
      <c r="C19" s="2" t="s">
        <v>10</v>
      </c>
      <c r="D19" s="2">
        <v>0.78218942952803872</v>
      </c>
      <c r="E19" s="2">
        <f t="shared" si="0"/>
        <v>78.218942952803872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pcDNA1</vt:lpstr>
      <vt:lpstr>pcDNA2</vt:lpstr>
      <vt:lpstr>PCdna3</vt:lpstr>
      <vt:lpstr>TWIST1</vt:lpstr>
      <vt:lpstr>TWIST2</vt:lpstr>
      <vt:lpstr>TWIST3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YQ</dc:creator>
  <cp:lastModifiedBy>yangq</cp:lastModifiedBy>
  <dcterms:created xsi:type="dcterms:W3CDTF">2008-09-11T17:22:52Z</dcterms:created>
  <dcterms:modified xsi:type="dcterms:W3CDTF">2021-11-29T03:42:39Z</dcterms:modified>
</cp:coreProperties>
</file>