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marloubang/Documents/Palladin/Palladin heart paper/Figures/Figure 1-figure supplement 2-source data/"/>
    </mc:Choice>
  </mc:AlternateContent>
  <xr:revisionPtr revIDLastSave="0" documentId="13_ncr:1_{E7566CAF-98BD-9445-9A98-3DD58599EEC8}" xr6:coauthVersionLast="47" xr6:coauthVersionMax="47" xr10:uidLastSave="{00000000-0000-0000-0000-000000000000}"/>
  <bookViews>
    <workbookView xWindow="80" yWindow="840" windowWidth="28720" windowHeight="14780" xr2:uid="{00000000-000D-0000-FFFF-FFFF00000000}"/>
  </bookViews>
  <sheets>
    <sheet name="Figure 2-figure supplement 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10" i="4" l="1"/>
  <c r="N110" i="4"/>
  <c r="M110" i="4"/>
  <c r="L110" i="4"/>
  <c r="K110" i="4"/>
  <c r="J110" i="4"/>
  <c r="I110" i="4"/>
  <c r="H110" i="4"/>
  <c r="G110" i="4"/>
  <c r="F110" i="4"/>
  <c r="E110" i="4"/>
  <c r="D110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10" i="4"/>
  <c r="C109" i="4"/>
  <c r="O58" i="4"/>
  <c r="N58" i="4"/>
  <c r="M58" i="4"/>
  <c r="L58" i="4"/>
  <c r="K58" i="4"/>
  <c r="J58" i="4"/>
  <c r="I58" i="4"/>
  <c r="H58" i="4"/>
  <c r="G58" i="4"/>
  <c r="F58" i="4"/>
  <c r="E58" i="4"/>
  <c r="D58" i="4"/>
  <c r="O57" i="4"/>
  <c r="N57" i="4"/>
  <c r="M57" i="4"/>
  <c r="L57" i="4"/>
  <c r="K57" i="4"/>
  <c r="J57" i="4"/>
  <c r="I57" i="4"/>
  <c r="H57" i="4"/>
  <c r="G57" i="4"/>
  <c r="F57" i="4"/>
  <c r="E57" i="4"/>
  <c r="D57" i="4"/>
  <c r="C58" i="4"/>
  <c r="C57" i="4"/>
  <c r="O89" i="4"/>
  <c r="N89" i="4"/>
  <c r="M89" i="4"/>
  <c r="L89" i="4"/>
  <c r="K89" i="4"/>
  <c r="J89" i="4"/>
  <c r="I89" i="4"/>
  <c r="H89" i="4"/>
  <c r="G89" i="4"/>
  <c r="F89" i="4"/>
  <c r="E89" i="4"/>
  <c r="D89" i="4"/>
  <c r="O88" i="4"/>
  <c r="N88" i="4"/>
  <c r="M88" i="4"/>
  <c r="L88" i="4"/>
  <c r="K88" i="4"/>
  <c r="J88" i="4"/>
  <c r="I88" i="4"/>
  <c r="H88" i="4"/>
  <c r="G88" i="4"/>
  <c r="F88" i="4"/>
  <c r="E88" i="4"/>
  <c r="D88" i="4"/>
  <c r="O36" i="4"/>
  <c r="N36" i="4"/>
  <c r="M36" i="4"/>
  <c r="L36" i="4"/>
  <c r="K36" i="4"/>
  <c r="J36" i="4"/>
  <c r="I36" i="4"/>
  <c r="H36" i="4"/>
  <c r="G36" i="4"/>
  <c r="F36" i="4"/>
  <c r="E36" i="4"/>
  <c r="D36" i="4"/>
  <c r="O35" i="4"/>
  <c r="N35" i="4"/>
  <c r="M35" i="4"/>
  <c r="L35" i="4"/>
  <c r="K35" i="4"/>
  <c r="J35" i="4"/>
  <c r="I35" i="4"/>
  <c r="H35" i="4"/>
  <c r="G35" i="4"/>
  <c r="F35" i="4"/>
  <c r="E35" i="4"/>
  <c r="D35" i="4"/>
  <c r="C36" i="4"/>
  <c r="C35" i="4"/>
  <c r="O75" i="4"/>
  <c r="N75" i="4"/>
  <c r="M75" i="4"/>
  <c r="L75" i="4"/>
  <c r="K75" i="4"/>
  <c r="J75" i="4"/>
  <c r="I75" i="4"/>
  <c r="H75" i="4"/>
  <c r="G75" i="4"/>
  <c r="F75" i="4"/>
  <c r="E75" i="4"/>
  <c r="D75" i="4"/>
  <c r="O74" i="4"/>
  <c r="N74" i="4"/>
  <c r="M74" i="4"/>
  <c r="L74" i="4"/>
  <c r="K74" i="4"/>
  <c r="J74" i="4"/>
  <c r="I74" i="4"/>
  <c r="H74" i="4"/>
  <c r="G74" i="4"/>
  <c r="F74" i="4"/>
  <c r="E74" i="4"/>
  <c r="D74" i="4"/>
  <c r="C75" i="4"/>
  <c r="C74" i="4"/>
  <c r="C87" i="4"/>
  <c r="C86" i="4"/>
  <c r="C84" i="4"/>
  <c r="C83" i="4"/>
  <c r="C82" i="4"/>
  <c r="C81" i="4"/>
  <c r="C80" i="4"/>
  <c r="O23" i="4"/>
  <c r="N23" i="4"/>
  <c r="M23" i="4"/>
  <c r="L23" i="4"/>
  <c r="K23" i="4"/>
  <c r="J23" i="4"/>
  <c r="I23" i="4"/>
  <c r="H23" i="4"/>
  <c r="G23" i="4"/>
  <c r="F23" i="4"/>
  <c r="E23" i="4"/>
  <c r="D23" i="4"/>
  <c r="O22" i="4"/>
  <c r="N22" i="4"/>
  <c r="M22" i="4"/>
  <c r="L22" i="4"/>
  <c r="K22" i="4"/>
  <c r="J22" i="4"/>
  <c r="I22" i="4"/>
  <c r="H22" i="4"/>
  <c r="G22" i="4"/>
  <c r="F22" i="4"/>
  <c r="E22" i="4"/>
  <c r="D22" i="4"/>
  <c r="C23" i="4"/>
  <c r="C22" i="4"/>
  <c r="C89" i="4" l="1"/>
  <c r="C88" i="4"/>
</calcChain>
</file>

<file path=xl/sharedStrings.xml><?xml version="1.0" encoding="utf-8"?>
<sst xmlns="http://schemas.openxmlformats.org/spreadsheetml/2006/main" count="98" uniqueCount="24">
  <si>
    <t>BW (g)</t>
  </si>
  <si>
    <t>Age (wks)</t>
  </si>
  <si>
    <t>LVIDd (mm)</t>
  </si>
  <si>
    <t>LVIDs (mm)</t>
  </si>
  <si>
    <t>EF (%)</t>
  </si>
  <si>
    <t>FS (%)</t>
  </si>
  <si>
    <t>IVSd (mm)</t>
  </si>
  <si>
    <t>IVSs (mm)</t>
  </si>
  <si>
    <t>LVPWd (mm)</t>
  </si>
  <si>
    <t>LVPWs (mm)</t>
  </si>
  <si>
    <t>SEM</t>
  </si>
  <si>
    <t>HR  (bpm)</t>
  </si>
  <si>
    <t>Total</t>
  </si>
  <si>
    <t>Age (weeks)</t>
  </si>
  <si>
    <t>LVM (mg)</t>
  </si>
  <si>
    <t>LVM/BW  (mg/g)</t>
  </si>
  <si>
    <r>
      <rPr>
        <b/>
        <i/>
        <sz val="12"/>
        <color theme="1"/>
        <rFont val="Calibri"/>
        <family val="2"/>
      </rP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sz val="12"/>
        <color theme="1"/>
        <rFont val="Calibri"/>
        <family val="2"/>
      </rPr>
      <t xml:space="preserve"> 3M</t>
    </r>
  </si>
  <si>
    <r>
      <rPr>
        <b/>
        <i/>
        <sz val="12"/>
        <color theme="1"/>
        <rFont val="Calibri"/>
        <family val="2"/>
      </rPr>
      <t>Myh6</t>
    </r>
    <r>
      <rPr>
        <b/>
        <i/>
        <vertAlign val="superscript"/>
        <sz val="12"/>
        <color theme="1"/>
        <rFont val="Calibri"/>
        <family val="2"/>
      </rPr>
      <t>Cre/+</t>
    </r>
    <r>
      <rPr>
        <b/>
        <i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3M</t>
    </r>
  </si>
  <si>
    <r>
      <rPr>
        <b/>
        <i/>
        <sz val="12"/>
        <color theme="1"/>
        <rFont val="Calibri"/>
        <family val="2"/>
      </rP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i/>
        <sz val="12"/>
        <color theme="1"/>
        <rFont val="Calibri"/>
        <family val="2"/>
      </rPr>
      <t>;Myh6</t>
    </r>
    <r>
      <rPr>
        <b/>
        <i/>
        <vertAlign val="superscript"/>
        <sz val="12"/>
        <color theme="1"/>
        <rFont val="Calibri"/>
        <family val="2"/>
      </rPr>
      <t>Cre/+</t>
    </r>
    <r>
      <rPr>
        <b/>
        <sz val="12"/>
        <color theme="1"/>
        <rFont val="Calibri"/>
        <family val="2"/>
      </rPr>
      <t xml:space="preserve"> 3M</t>
    </r>
  </si>
  <si>
    <r>
      <rPr>
        <b/>
        <i/>
        <sz val="12"/>
        <color theme="1"/>
        <rFont val="Calibri"/>
        <family val="2"/>
      </rP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sz val="12"/>
        <color theme="1"/>
        <rFont val="Calibri"/>
        <family val="2"/>
      </rPr>
      <t xml:space="preserve"> 6M</t>
    </r>
  </si>
  <si>
    <r>
      <rPr>
        <b/>
        <i/>
        <sz val="12"/>
        <color theme="1"/>
        <rFont val="Calibri"/>
        <family val="2"/>
      </rPr>
      <t>Myh6</t>
    </r>
    <r>
      <rPr>
        <b/>
        <i/>
        <vertAlign val="superscript"/>
        <sz val="12"/>
        <color theme="1"/>
        <rFont val="Calibri"/>
        <family val="2"/>
      </rPr>
      <t>Cre/+</t>
    </r>
    <r>
      <rPr>
        <b/>
        <sz val="12"/>
        <color theme="1"/>
        <rFont val="Calibri"/>
        <family val="2"/>
      </rPr>
      <t xml:space="preserve"> 6M</t>
    </r>
  </si>
  <si>
    <r>
      <rPr>
        <b/>
        <i/>
        <sz val="12"/>
        <color theme="1"/>
        <rFont val="Calibri"/>
        <family val="2"/>
      </rP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i/>
        <sz val="12"/>
        <color theme="1"/>
        <rFont val="Calibri"/>
        <family val="2"/>
      </rPr>
      <t>;Myh6</t>
    </r>
    <r>
      <rPr>
        <b/>
        <i/>
        <vertAlign val="superscript"/>
        <sz val="12"/>
        <color theme="1"/>
        <rFont val="Calibri"/>
        <family val="2"/>
      </rPr>
      <t>Cre/+</t>
    </r>
    <r>
      <rPr>
        <b/>
        <sz val="12"/>
        <color theme="1"/>
        <rFont val="Calibri"/>
        <family val="2"/>
      </rPr>
      <t xml:space="preserve"> 6M</t>
    </r>
  </si>
  <si>
    <t>A</t>
  </si>
  <si>
    <t>Figure 2–figure supplement 2–source data 2. Echocardiographic analysis on 3- and 6-month-old cardiomyocyte-specific palladin (cPKO) and control male mice.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</si>
</sst>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rgb="FF000000"/>
      <name val="Calibri"/>
      <family val="2"/>
    </font>
    <font>
      <sz val="12"/>
      <color indexed="8"/>
      <name val="Calibri"/>
      <family val="2"/>
    </font>
    <font>
      <b/>
      <i/>
      <vertAlign val="super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applyFont="1"/>
    <xf numFmtId="164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4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0" xfId="0" applyNumberFormat="1" applyFont="1"/>
    <xf numFmtId="1" fontId="3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/>
    <xf numFmtId="164" fontId="0" fillId="0" borderId="0" xfId="0" applyNumberFormat="1"/>
    <xf numFmtId="2" fontId="0" fillId="0" borderId="0" xfId="0" applyNumberFormat="1"/>
    <xf numFmtId="0" fontId="9" fillId="0" borderId="3" xfId="0" applyFont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K110"/>
  <sheetViews>
    <sheetView tabSelected="1" zoomScale="217" workbookViewId="0">
      <selection activeCell="E4" sqref="E4"/>
    </sheetView>
  </sheetViews>
  <sheetFormatPr baseColWidth="10" defaultRowHeight="16" x14ac:dyDescent="0.2"/>
  <cols>
    <col min="1" max="1" width="4.83203125" customWidth="1"/>
    <col min="2" max="2" width="11.83203125" style="5" customWidth="1"/>
    <col min="3" max="5" width="11.83203125" style="1" customWidth="1"/>
    <col min="6" max="6" width="11.83203125" style="5" customWidth="1"/>
    <col min="7" max="13" width="11.83203125" style="1" customWidth="1"/>
    <col min="14" max="14" width="11.83203125" style="5" customWidth="1"/>
    <col min="15" max="15" width="15.33203125" style="1" customWidth="1"/>
  </cols>
  <sheetData>
    <row r="1" spans="1:15" x14ac:dyDescent="0.2">
      <c r="A1" s="9" t="s">
        <v>23</v>
      </c>
    </row>
    <row r="3" spans="1:15" ht="19" x14ac:dyDescent="0.2">
      <c r="A3" s="38" t="s">
        <v>22</v>
      </c>
      <c r="B3" s="36" t="s">
        <v>16</v>
      </c>
    </row>
    <row r="4" spans="1:15" ht="34" x14ac:dyDescent="0.2">
      <c r="C4" s="13" t="s">
        <v>13</v>
      </c>
      <c r="D4" s="14" t="s">
        <v>0</v>
      </c>
      <c r="E4" s="15" t="s">
        <v>11</v>
      </c>
      <c r="F4" s="14" t="s">
        <v>2</v>
      </c>
      <c r="G4" s="14" t="s">
        <v>3</v>
      </c>
      <c r="H4" s="14" t="s">
        <v>6</v>
      </c>
      <c r="I4" s="14" t="s">
        <v>7</v>
      </c>
      <c r="J4" s="14" t="s">
        <v>8</v>
      </c>
      <c r="K4" s="14" t="s">
        <v>9</v>
      </c>
      <c r="L4" s="14" t="s">
        <v>5</v>
      </c>
      <c r="M4" s="14" t="s">
        <v>4</v>
      </c>
      <c r="N4" s="30" t="s">
        <v>14</v>
      </c>
      <c r="O4" s="30" t="s">
        <v>15</v>
      </c>
    </row>
    <row r="5" spans="1:15" x14ac:dyDescent="0.2">
      <c r="C5" s="7">
        <v>13.142857142857142</v>
      </c>
      <c r="D5" s="32">
        <v>31</v>
      </c>
      <c r="E5" s="5">
        <v>516</v>
      </c>
      <c r="F5" s="26">
        <v>3.13</v>
      </c>
      <c r="G5" s="6">
        <v>1.86</v>
      </c>
      <c r="H5" s="6">
        <v>0.92</v>
      </c>
      <c r="I5" s="6">
        <v>1.46</v>
      </c>
      <c r="J5" s="6">
        <v>0.89</v>
      </c>
      <c r="K5" s="6">
        <v>1.37</v>
      </c>
      <c r="L5" s="7">
        <v>40.700000000000003</v>
      </c>
      <c r="M5" s="7">
        <v>72.900000000000006</v>
      </c>
      <c r="N5" s="7">
        <v>95.7</v>
      </c>
      <c r="O5" s="6">
        <v>3.0870000000000002</v>
      </c>
    </row>
    <row r="6" spans="1:15" x14ac:dyDescent="0.2">
      <c r="C6" s="7">
        <v>14.142857142857142</v>
      </c>
      <c r="D6" s="32">
        <v>28</v>
      </c>
      <c r="E6" s="5">
        <v>621</v>
      </c>
      <c r="F6" s="26">
        <v>3.65</v>
      </c>
      <c r="G6" s="6">
        <v>2.27</v>
      </c>
      <c r="H6" s="6">
        <v>0.85</v>
      </c>
      <c r="I6" s="6">
        <v>1.29</v>
      </c>
      <c r="J6" s="6">
        <v>0.88</v>
      </c>
      <c r="K6" s="6">
        <v>1.35</v>
      </c>
      <c r="L6" s="7">
        <v>37.9</v>
      </c>
      <c r="M6" s="7">
        <v>68.900000000000006</v>
      </c>
      <c r="N6" s="7">
        <v>115.8</v>
      </c>
      <c r="O6" s="6">
        <v>4.1360000000000001</v>
      </c>
    </row>
    <row r="7" spans="1:15" x14ac:dyDescent="0.2">
      <c r="C7" s="7">
        <v>14</v>
      </c>
      <c r="D7" s="32">
        <v>24</v>
      </c>
      <c r="E7" s="5">
        <v>570</v>
      </c>
      <c r="F7" s="26">
        <v>3.36</v>
      </c>
      <c r="G7" s="6">
        <v>2.04</v>
      </c>
      <c r="H7" s="6">
        <v>0.79</v>
      </c>
      <c r="I7" s="6">
        <v>1.3</v>
      </c>
      <c r="J7" s="6">
        <v>0.73</v>
      </c>
      <c r="K7" s="6">
        <v>1.21</v>
      </c>
      <c r="L7" s="7">
        <v>39.299999999999997</v>
      </c>
      <c r="M7" s="7">
        <v>71</v>
      </c>
      <c r="N7" s="7">
        <v>84.4</v>
      </c>
      <c r="O7" s="6">
        <v>3.5170000000000003</v>
      </c>
    </row>
    <row r="8" spans="1:15" x14ac:dyDescent="0.2">
      <c r="C8" s="7">
        <v>14</v>
      </c>
      <c r="D8" s="32">
        <v>28</v>
      </c>
      <c r="E8" s="5">
        <v>585</v>
      </c>
      <c r="F8" s="26">
        <v>3.6</v>
      </c>
      <c r="G8" s="6">
        <v>2.16</v>
      </c>
      <c r="H8" s="6">
        <v>0.8</v>
      </c>
      <c r="I8" s="6">
        <v>1.38</v>
      </c>
      <c r="J8" s="6">
        <v>0.88</v>
      </c>
      <c r="K8" s="6">
        <v>1.28</v>
      </c>
      <c r="L8" s="7">
        <v>40</v>
      </c>
      <c r="M8" s="7">
        <v>71.599999999999994</v>
      </c>
      <c r="N8" s="7">
        <v>107.6</v>
      </c>
      <c r="O8" s="6">
        <v>3.843</v>
      </c>
    </row>
    <row r="9" spans="1:15" x14ac:dyDescent="0.2">
      <c r="C9" s="7">
        <v>14</v>
      </c>
      <c r="D9" s="32">
        <v>27</v>
      </c>
      <c r="E9" s="5">
        <v>508</v>
      </c>
      <c r="F9" s="26">
        <v>3.12</v>
      </c>
      <c r="G9" s="6">
        <v>2.02</v>
      </c>
      <c r="H9" s="6">
        <v>0.82</v>
      </c>
      <c r="I9" s="6">
        <v>1.2</v>
      </c>
      <c r="J9" s="6">
        <v>0.8</v>
      </c>
      <c r="K9" s="6">
        <v>1.24</v>
      </c>
      <c r="L9" s="7">
        <v>35.200000000000003</v>
      </c>
      <c r="M9" s="7">
        <v>66</v>
      </c>
      <c r="N9" s="7">
        <v>81.3</v>
      </c>
      <c r="O9" s="6">
        <v>3.0110000000000001</v>
      </c>
    </row>
    <row r="10" spans="1:15" x14ac:dyDescent="0.2">
      <c r="C10" s="7">
        <v>15.285714285714286</v>
      </c>
      <c r="D10" s="32">
        <v>26</v>
      </c>
      <c r="E10" s="5">
        <v>625</v>
      </c>
      <c r="F10" s="26">
        <v>3.56</v>
      </c>
      <c r="G10" s="6">
        <v>2.2000000000000002</v>
      </c>
      <c r="H10" s="6">
        <v>0.9</v>
      </c>
      <c r="I10" s="6">
        <v>1.49</v>
      </c>
      <c r="J10" s="6">
        <v>0.86</v>
      </c>
      <c r="K10" s="6">
        <v>1.21</v>
      </c>
      <c r="L10" s="7">
        <v>38.1</v>
      </c>
      <c r="M10" s="7">
        <v>69.2</v>
      </c>
      <c r="N10" s="7">
        <v>112.1</v>
      </c>
      <c r="O10" s="6">
        <v>4.3119999999999994</v>
      </c>
    </row>
    <row r="11" spans="1:15" x14ac:dyDescent="0.2">
      <c r="C11" s="7">
        <v>15.857142857142858</v>
      </c>
      <c r="D11" s="32">
        <v>30</v>
      </c>
      <c r="E11" s="5">
        <v>577</v>
      </c>
      <c r="F11" s="26">
        <v>3.66</v>
      </c>
      <c r="G11" s="6">
        <v>2.19</v>
      </c>
      <c r="H11" s="6">
        <v>0.97</v>
      </c>
      <c r="I11" s="6">
        <v>1.47</v>
      </c>
      <c r="J11" s="6">
        <v>0.82</v>
      </c>
      <c r="K11" s="6">
        <v>1.4</v>
      </c>
      <c r="L11" s="7">
        <v>40.200000000000003</v>
      </c>
      <c r="M11" s="7">
        <v>71.8</v>
      </c>
      <c r="N11" s="7">
        <v>120.3</v>
      </c>
      <c r="O11" s="6">
        <v>4.01</v>
      </c>
    </row>
    <row r="12" spans="1:15" x14ac:dyDescent="0.2">
      <c r="C12" s="7">
        <v>15.285714285714286</v>
      </c>
      <c r="D12" s="32">
        <v>30</v>
      </c>
      <c r="E12" s="5">
        <v>600</v>
      </c>
      <c r="F12" s="26">
        <v>3.54</v>
      </c>
      <c r="G12" s="6">
        <v>2.21</v>
      </c>
      <c r="H12" s="6">
        <v>0.83</v>
      </c>
      <c r="I12" s="6">
        <v>1.48</v>
      </c>
      <c r="J12" s="6">
        <v>0.86</v>
      </c>
      <c r="K12" s="6">
        <v>1.27</v>
      </c>
      <c r="L12" s="7">
        <v>37.6</v>
      </c>
      <c r="M12" s="7">
        <v>68.599999999999994</v>
      </c>
      <c r="N12" s="7">
        <v>105.5</v>
      </c>
      <c r="O12" s="6">
        <v>3.5170000000000003</v>
      </c>
    </row>
    <row r="13" spans="1:15" x14ac:dyDescent="0.2">
      <c r="C13" s="7">
        <v>15.428571428571429</v>
      </c>
      <c r="D13" s="32">
        <v>29</v>
      </c>
      <c r="E13" s="5">
        <v>551</v>
      </c>
      <c r="F13" s="26">
        <v>3.59</v>
      </c>
      <c r="G13" s="6">
        <v>2.27</v>
      </c>
      <c r="H13" s="6">
        <v>0.94</v>
      </c>
      <c r="I13" s="6">
        <v>1.49</v>
      </c>
      <c r="J13" s="6">
        <v>0.8</v>
      </c>
      <c r="K13" s="6">
        <v>1.3</v>
      </c>
      <c r="L13" s="7">
        <v>36.9</v>
      </c>
      <c r="M13" s="7">
        <v>67.7</v>
      </c>
      <c r="N13" s="7">
        <v>113.2</v>
      </c>
      <c r="O13" s="6">
        <v>3.903</v>
      </c>
    </row>
    <row r="14" spans="1:15" x14ac:dyDescent="0.2">
      <c r="C14" s="7">
        <v>12</v>
      </c>
      <c r="D14" s="32">
        <v>26</v>
      </c>
      <c r="E14" s="5">
        <v>630</v>
      </c>
      <c r="F14" s="26">
        <v>3.05</v>
      </c>
      <c r="G14" s="5">
        <v>1.63</v>
      </c>
      <c r="H14" s="5">
        <v>0.76</v>
      </c>
      <c r="I14" s="5">
        <v>1.21</v>
      </c>
      <c r="J14" s="5">
        <v>0.81</v>
      </c>
      <c r="K14" s="5">
        <v>1.27</v>
      </c>
      <c r="L14" s="5">
        <v>46.6</v>
      </c>
      <c r="M14" s="5">
        <v>79.400000000000006</v>
      </c>
      <c r="N14" s="7">
        <v>74.7</v>
      </c>
      <c r="O14" s="6">
        <v>2.8730000000000002</v>
      </c>
    </row>
    <row r="15" spans="1:15" x14ac:dyDescent="0.2">
      <c r="C15" s="5">
        <v>11.9</v>
      </c>
      <c r="D15" s="32">
        <v>26</v>
      </c>
      <c r="E15" s="5">
        <v>594</v>
      </c>
      <c r="F15" s="26">
        <v>2.97</v>
      </c>
      <c r="G15" s="5">
        <v>1.86</v>
      </c>
      <c r="H15" s="5">
        <v>0.83</v>
      </c>
      <c r="I15" s="5">
        <v>1.1299999999999999</v>
      </c>
      <c r="J15" s="5">
        <v>0.78</v>
      </c>
      <c r="K15" s="5">
        <v>1.1299999999999999</v>
      </c>
      <c r="L15" s="5">
        <v>37.299999999999997</v>
      </c>
      <c r="M15" s="5">
        <v>68.900000000000006</v>
      </c>
      <c r="N15" s="7">
        <v>74.5</v>
      </c>
      <c r="O15" s="6">
        <v>2.8649999999999998</v>
      </c>
    </row>
    <row r="16" spans="1:15" x14ac:dyDescent="0.2">
      <c r="C16" s="5">
        <v>11.9</v>
      </c>
      <c r="D16" s="32">
        <v>26</v>
      </c>
      <c r="E16" s="5">
        <v>350</v>
      </c>
      <c r="F16" s="26">
        <v>3.43</v>
      </c>
      <c r="G16" s="5">
        <v>2.14</v>
      </c>
      <c r="H16" s="5">
        <v>0.78</v>
      </c>
      <c r="I16" s="5">
        <v>1.19</v>
      </c>
      <c r="J16" s="5">
        <v>0.86</v>
      </c>
      <c r="K16" s="5">
        <v>1.21</v>
      </c>
      <c r="L16" s="5">
        <v>37.5</v>
      </c>
      <c r="M16" s="5">
        <v>68.7</v>
      </c>
      <c r="N16" s="7">
        <v>96.4</v>
      </c>
      <c r="O16" s="6">
        <v>3.7079999999999997</v>
      </c>
    </row>
    <row r="17" spans="2:16" x14ac:dyDescent="0.2">
      <c r="C17" s="5">
        <v>11.9</v>
      </c>
      <c r="D17" s="32">
        <v>29</v>
      </c>
      <c r="E17" s="5">
        <v>558</v>
      </c>
      <c r="F17" s="26">
        <v>3.56</v>
      </c>
      <c r="G17" s="5">
        <v>2.17</v>
      </c>
      <c r="H17" s="5">
        <v>0.85</v>
      </c>
      <c r="I17" s="5">
        <v>1.24</v>
      </c>
      <c r="J17" s="5">
        <v>0.76</v>
      </c>
      <c r="K17" s="5">
        <v>1.25</v>
      </c>
      <c r="L17" s="7">
        <v>39</v>
      </c>
      <c r="M17" s="5">
        <v>70.400000000000006</v>
      </c>
      <c r="N17" s="7">
        <v>99.5</v>
      </c>
      <c r="O17" s="6">
        <v>3.431</v>
      </c>
    </row>
    <row r="18" spans="2:16" x14ac:dyDescent="0.2">
      <c r="C18" s="5">
        <v>11.9</v>
      </c>
      <c r="D18" s="32">
        <v>25</v>
      </c>
      <c r="E18" s="5">
        <v>592</v>
      </c>
      <c r="F18" s="26">
        <v>3.18</v>
      </c>
      <c r="G18" s="5">
        <v>2.08</v>
      </c>
      <c r="H18" s="5">
        <v>0.74</v>
      </c>
      <c r="I18" s="5">
        <v>1.17</v>
      </c>
      <c r="J18" s="5">
        <v>0.82</v>
      </c>
      <c r="K18" s="5">
        <v>1.17</v>
      </c>
      <c r="L18" s="5">
        <v>34.700000000000003</v>
      </c>
      <c r="M18" s="5">
        <v>65.2</v>
      </c>
      <c r="N18" s="7">
        <v>79.599999999999994</v>
      </c>
      <c r="O18" s="6">
        <v>3.1840000000000002</v>
      </c>
    </row>
    <row r="19" spans="2:16" x14ac:dyDescent="0.2">
      <c r="C19" s="5">
        <v>11.3</v>
      </c>
      <c r="D19" s="32">
        <v>25</v>
      </c>
      <c r="E19" s="5">
        <v>514</v>
      </c>
      <c r="F19" s="26">
        <v>3.47</v>
      </c>
      <c r="G19" s="5">
        <v>2.2400000000000002</v>
      </c>
      <c r="H19" s="5">
        <v>0.75</v>
      </c>
      <c r="I19" s="5">
        <v>1.1399999999999999</v>
      </c>
      <c r="J19" s="5">
        <v>0.74</v>
      </c>
      <c r="K19" s="5">
        <v>1.17</v>
      </c>
      <c r="L19" s="5">
        <v>35.4</v>
      </c>
      <c r="M19" s="5">
        <v>65.900000000000006</v>
      </c>
      <c r="N19" s="7">
        <v>86.1</v>
      </c>
      <c r="O19" s="6">
        <v>3.444</v>
      </c>
    </row>
    <row r="20" spans="2:16" x14ac:dyDescent="0.2">
      <c r="C20" s="5">
        <v>11.3</v>
      </c>
      <c r="D20" s="32">
        <v>25</v>
      </c>
      <c r="E20" s="5">
        <v>598</v>
      </c>
      <c r="F20" s="26">
        <v>3.31</v>
      </c>
      <c r="G20" s="5">
        <v>2.0699999999999998</v>
      </c>
      <c r="H20" s="5">
        <v>0.95</v>
      </c>
      <c r="I20" s="5">
        <v>1.32</v>
      </c>
      <c r="J20" s="5">
        <v>0.99</v>
      </c>
      <c r="K20" s="5">
        <v>1.31</v>
      </c>
      <c r="L20" s="5">
        <v>37.4</v>
      </c>
      <c r="M20" s="5">
        <v>68.599999999999994</v>
      </c>
      <c r="N20" s="7">
        <v>115.2</v>
      </c>
      <c r="O20" s="6">
        <v>4.6079999999999997</v>
      </c>
    </row>
    <row r="21" spans="2:16" x14ac:dyDescent="0.2">
      <c r="C21" s="5">
        <v>11.3</v>
      </c>
      <c r="D21" s="32">
        <v>26</v>
      </c>
      <c r="E21" s="5">
        <v>522</v>
      </c>
      <c r="F21" s="26">
        <v>3.57</v>
      </c>
      <c r="G21" s="5">
        <v>2.19</v>
      </c>
      <c r="H21" s="5">
        <v>0.74</v>
      </c>
      <c r="I21" s="5">
        <v>1.0900000000000001</v>
      </c>
      <c r="J21" s="5">
        <v>0.76</v>
      </c>
      <c r="K21" s="5">
        <v>1.21</v>
      </c>
      <c r="L21" s="5">
        <v>38.6</v>
      </c>
      <c r="M21" s="5">
        <v>69.900000000000006</v>
      </c>
      <c r="N21" s="7">
        <v>91.3</v>
      </c>
      <c r="O21" s="6">
        <v>3.5119999999999996</v>
      </c>
    </row>
    <row r="22" spans="2:16" x14ac:dyDescent="0.2">
      <c r="B22" s="3" t="s">
        <v>12</v>
      </c>
      <c r="C22" s="10">
        <f>AVERAGE(C5:C21)</f>
        <v>13.214285714285717</v>
      </c>
      <c r="D22" s="10">
        <f t="shared" ref="D22:O22" si="0">AVERAGE(D5:D21)</f>
        <v>27.117647058823529</v>
      </c>
      <c r="E22" s="18">
        <f t="shared" si="0"/>
        <v>559.47058823529414</v>
      </c>
      <c r="F22" s="11">
        <f t="shared" si="0"/>
        <v>3.3970588235294117</v>
      </c>
      <c r="G22" s="11">
        <f t="shared" si="0"/>
        <v>2.0941176470588232</v>
      </c>
      <c r="H22" s="11">
        <f t="shared" si="0"/>
        <v>0.83647058823529408</v>
      </c>
      <c r="I22" s="11">
        <f t="shared" si="0"/>
        <v>1.2970588235294118</v>
      </c>
      <c r="J22" s="11">
        <f t="shared" si="0"/>
        <v>0.8258823529411764</v>
      </c>
      <c r="K22" s="11">
        <f t="shared" si="0"/>
        <v>1.2558823529411767</v>
      </c>
      <c r="L22" s="10">
        <f t="shared" si="0"/>
        <v>38.376470588235293</v>
      </c>
      <c r="M22" s="10">
        <f t="shared" si="0"/>
        <v>69.688235294117646</v>
      </c>
      <c r="N22" s="10">
        <f t="shared" si="0"/>
        <v>97.2470588235294</v>
      </c>
      <c r="O22" s="11">
        <f t="shared" si="0"/>
        <v>3.5859411764705875</v>
      </c>
      <c r="P22" s="28"/>
    </row>
    <row r="23" spans="2:16" x14ac:dyDescent="0.2">
      <c r="B23" s="3" t="s">
        <v>10</v>
      </c>
      <c r="C23" s="17">
        <f>STDEV(C5:C21)/SQRT(COUNT(C5:C21))</f>
        <v>0.39559208439867943</v>
      </c>
      <c r="D23" s="17">
        <f t="shared" ref="D23:O23" si="1">STDEV(D5:D21)/SQRT(COUNT(D5:D21))</f>
        <v>0.50644633405066364</v>
      </c>
      <c r="E23" s="20">
        <f t="shared" si="1"/>
        <v>16.209138137777405</v>
      </c>
      <c r="F23" s="12">
        <f t="shared" si="1"/>
        <v>5.5185280871927207E-2</v>
      </c>
      <c r="G23" s="12">
        <f t="shared" si="1"/>
        <v>4.1683848821757762E-2</v>
      </c>
      <c r="H23" s="12">
        <f t="shared" si="1"/>
        <v>1.8369995846620222E-2</v>
      </c>
      <c r="I23" s="12">
        <f t="shared" si="1"/>
        <v>3.403895590395116E-2</v>
      </c>
      <c r="J23" s="12">
        <f t="shared" si="1"/>
        <v>1.5974677192941492E-2</v>
      </c>
      <c r="K23" s="12">
        <f t="shared" si="1"/>
        <v>1.7967675705060322E-2</v>
      </c>
      <c r="L23" s="17">
        <f t="shared" si="1"/>
        <v>0.66063301927709428</v>
      </c>
      <c r="M23" s="17">
        <f t="shared" si="1"/>
        <v>0.79496958658719519</v>
      </c>
      <c r="N23" s="17">
        <f t="shared" si="1"/>
        <v>3.7242954095477065</v>
      </c>
      <c r="O23" s="12">
        <f t="shared" si="1"/>
        <v>0.12223237484483361</v>
      </c>
    </row>
    <row r="24" spans="2:16" x14ac:dyDescent="0.2">
      <c r="C24" s="2"/>
      <c r="D24" s="2"/>
      <c r="E24" s="19"/>
      <c r="F24" s="4"/>
      <c r="G24" s="4"/>
      <c r="H24" s="4"/>
      <c r="I24" s="4"/>
      <c r="J24" s="4"/>
      <c r="K24" s="4"/>
      <c r="L24" s="8"/>
      <c r="M24" s="8"/>
    </row>
    <row r="25" spans="2:16" x14ac:dyDescent="0.2">
      <c r="C25" s="2"/>
      <c r="D25" s="2"/>
      <c r="E25" s="19"/>
      <c r="F25" s="4"/>
      <c r="G25" s="4"/>
      <c r="H25" s="4"/>
      <c r="I25" s="4"/>
      <c r="J25" s="4"/>
      <c r="K25" s="4"/>
      <c r="L25" s="8"/>
      <c r="M25" s="8"/>
    </row>
    <row r="26" spans="2:16" ht="19" x14ac:dyDescent="0.2">
      <c r="B26" s="36" t="s">
        <v>17</v>
      </c>
      <c r="E26" s="21"/>
      <c r="L26" s="23"/>
      <c r="M26" s="23"/>
    </row>
    <row r="27" spans="2:16" ht="34" x14ac:dyDescent="0.2">
      <c r="C27" s="16" t="s">
        <v>1</v>
      </c>
      <c r="D27" s="15" t="s">
        <v>0</v>
      </c>
      <c r="E27" s="22" t="s">
        <v>11</v>
      </c>
      <c r="F27" s="15" t="s">
        <v>2</v>
      </c>
      <c r="G27" s="15" t="s">
        <v>3</v>
      </c>
      <c r="H27" s="15" t="s">
        <v>6</v>
      </c>
      <c r="I27" s="15" t="s">
        <v>7</v>
      </c>
      <c r="J27" s="15" t="s">
        <v>8</v>
      </c>
      <c r="K27" s="15" t="s">
        <v>9</v>
      </c>
      <c r="L27" s="24" t="s">
        <v>5</v>
      </c>
      <c r="M27" s="24" t="s">
        <v>4</v>
      </c>
      <c r="N27" s="30" t="s">
        <v>14</v>
      </c>
      <c r="O27" s="30" t="s">
        <v>15</v>
      </c>
    </row>
    <row r="28" spans="2:16" x14ac:dyDescent="0.2">
      <c r="C28" s="31">
        <v>13.428571428571429</v>
      </c>
      <c r="D28" s="5">
        <v>27</v>
      </c>
      <c r="E28" s="5">
        <v>591</v>
      </c>
      <c r="F28" s="25">
        <v>3.79</v>
      </c>
      <c r="G28" s="6">
        <v>2.52</v>
      </c>
      <c r="H28" s="6">
        <v>0.96</v>
      </c>
      <c r="I28" s="6">
        <v>1.33</v>
      </c>
      <c r="J28" s="6">
        <v>0.95</v>
      </c>
      <c r="K28" s="6">
        <v>1.33</v>
      </c>
      <c r="L28" s="7">
        <v>33.5</v>
      </c>
      <c r="M28" s="7">
        <v>62.9</v>
      </c>
      <c r="N28" s="7">
        <v>139.4</v>
      </c>
      <c r="O28" s="6">
        <v>5.1630000000000003</v>
      </c>
      <c r="P28" s="29"/>
    </row>
    <row r="29" spans="2:16" x14ac:dyDescent="0.2">
      <c r="C29" s="31">
        <v>13.428571428571429</v>
      </c>
      <c r="D29" s="5">
        <v>26</v>
      </c>
      <c r="E29" s="5">
        <v>553</v>
      </c>
      <c r="F29" s="25">
        <v>3.59</v>
      </c>
      <c r="G29" s="6">
        <v>2.38</v>
      </c>
      <c r="H29" s="6">
        <v>0.88</v>
      </c>
      <c r="I29" s="6">
        <v>1.28</v>
      </c>
      <c r="J29" s="6">
        <v>0.81</v>
      </c>
      <c r="K29" s="6">
        <v>1.08</v>
      </c>
      <c r="L29" s="7">
        <v>33.700000000000003</v>
      </c>
      <c r="M29" s="7">
        <v>63.5</v>
      </c>
      <c r="N29" s="7">
        <v>108.4</v>
      </c>
      <c r="O29" s="6">
        <v>4.1689999999999996</v>
      </c>
      <c r="P29" s="29"/>
    </row>
    <row r="30" spans="2:16" x14ac:dyDescent="0.2">
      <c r="C30" s="31">
        <v>13.428571428571429</v>
      </c>
      <c r="D30" s="5">
        <v>25</v>
      </c>
      <c r="E30" s="5">
        <v>550</v>
      </c>
      <c r="F30" s="25">
        <v>3.45</v>
      </c>
      <c r="G30" s="6">
        <v>2.17</v>
      </c>
      <c r="H30" s="6">
        <v>0.78</v>
      </c>
      <c r="I30" s="6">
        <v>1.34</v>
      </c>
      <c r="J30" s="6">
        <v>0.86</v>
      </c>
      <c r="K30" s="6">
        <v>1.25</v>
      </c>
      <c r="L30" s="7">
        <v>37.1</v>
      </c>
      <c r="M30" s="7">
        <v>68.2</v>
      </c>
      <c r="N30" s="7">
        <v>96.8</v>
      </c>
      <c r="O30" s="6">
        <v>3.8719999999999999</v>
      </c>
      <c r="P30" s="29"/>
    </row>
    <row r="31" spans="2:16" x14ac:dyDescent="0.2">
      <c r="C31" s="31">
        <v>14.142857142857142</v>
      </c>
      <c r="D31" s="5">
        <v>32</v>
      </c>
      <c r="E31" s="5">
        <v>496</v>
      </c>
      <c r="F31" s="25">
        <v>3.85</v>
      </c>
      <c r="G31" s="6">
        <v>2.57</v>
      </c>
      <c r="H31" s="6">
        <v>0.86</v>
      </c>
      <c r="I31" s="6">
        <v>1.35</v>
      </c>
      <c r="J31" s="6">
        <v>0.78</v>
      </c>
      <c r="K31" s="6">
        <v>1.3</v>
      </c>
      <c r="L31" s="7">
        <v>33.299999999999997</v>
      </c>
      <c r="M31" s="7">
        <v>62.6</v>
      </c>
      <c r="N31" s="7">
        <v>116.5</v>
      </c>
      <c r="O31" s="6">
        <v>3.6409999999999996</v>
      </c>
      <c r="P31" s="29"/>
    </row>
    <row r="32" spans="2:16" x14ac:dyDescent="0.2">
      <c r="C32" s="31">
        <v>15.571428571428571</v>
      </c>
      <c r="D32" s="5">
        <v>28</v>
      </c>
      <c r="E32" s="5">
        <v>533</v>
      </c>
      <c r="F32" s="25">
        <v>3.68</v>
      </c>
      <c r="G32" s="6">
        <v>2.1800000000000002</v>
      </c>
      <c r="H32" s="6">
        <v>1.02</v>
      </c>
      <c r="I32" s="6">
        <v>1.47</v>
      </c>
      <c r="J32" s="6">
        <v>0.86</v>
      </c>
      <c r="K32" s="6">
        <v>1.3</v>
      </c>
      <c r="L32" s="7">
        <v>40.6</v>
      </c>
      <c r="M32" s="7">
        <v>72.2</v>
      </c>
      <c r="N32" s="7">
        <v>130.19999999999999</v>
      </c>
      <c r="O32" s="6">
        <v>4.6500000000000004</v>
      </c>
      <c r="P32" s="29"/>
    </row>
    <row r="33" spans="2:16" x14ac:dyDescent="0.2">
      <c r="C33" s="31">
        <v>11.142857142857142</v>
      </c>
      <c r="D33" s="5">
        <v>26</v>
      </c>
      <c r="E33" s="5">
        <v>634</v>
      </c>
      <c r="F33" s="26">
        <v>3.4</v>
      </c>
      <c r="G33" s="6">
        <v>2.14</v>
      </c>
      <c r="H33" s="5">
        <v>0.77</v>
      </c>
      <c r="I33" s="5">
        <v>1.0900000000000001</v>
      </c>
      <c r="J33" s="5">
        <v>0.79</v>
      </c>
      <c r="K33" s="5">
        <v>1.23</v>
      </c>
      <c r="L33" s="7">
        <v>37</v>
      </c>
      <c r="M33" s="7">
        <v>68.099999999999994</v>
      </c>
      <c r="N33" s="7">
        <v>89</v>
      </c>
      <c r="O33" s="6">
        <v>3.4229999999999996</v>
      </c>
      <c r="P33" s="29"/>
    </row>
    <row r="34" spans="2:16" x14ac:dyDescent="0.2">
      <c r="C34" s="7">
        <v>12</v>
      </c>
      <c r="D34" s="5">
        <v>27</v>
      </c>
      <c r="E34" s="5">
        <v>649</v>
      </c>
      <c r="F34" s="25">
        <v>3.68</v>
      </c>
      <c r="G34" s="6">
        <v>2.2599999999999998</v>
      </c>
      <c r="H34" s="5">
        <v>0.75</v>
      </c>
      <c r="I34" s="6">
        <v>1.3</v>
      </c>
      <c r="J34" s="5">
        <v>0.84</v>
      </c>
      <c r="K34" s="5">
        <v>1.25</v>
      </c>
      <c r="L34" s="7">
        <v>38.700000000000003</v>
      </c>
      <c r="M34" s="7">
        <v>70</v>
      </c>
      <c r="N34" s="7">
        <v>104.2</v>
      </c>
      <c r="O34" s="6">
        <v>3.8590000000000004</v>
      </c>
      <c r="P34" s="29"/>
    </row>
    <row r="35" spans="2:16" x14ac:dyDescent="0.2">
      <c r="B35" s="3" t="s">
        <v>12</v>
      </c>
      <c r="C35" s="10">
        <f>AVERAGE(C28:C34)</f>
        <v>13.306122448979592</v>
      </c>
      <c r="D35" s="10">
        <f t="shared" ref="D35:O35" si="2">AVERAGE(D28:D34)</f>
        <v>27.285714285714285</v>
      </c>
      <c r="E35" s="18">
        <f t="shared" si="2"/>
        <v>572.28571428571433</v>
      </c>
      <c r="F35" s="11">
        <f t="shared" si="2"/>
        <v>3.6342857142857139</v>
      </c>
      <c r="G35" s="11">
        <f t="shared" si="2"/>
        <v>2.3171428571428572</v>
      </c>
      <c r="H35" s="11">
        <f t="shared" si="2"/>
        <v>0.86</v>
      </c>
      <c r="I35" s="11">
        <f t="shared" si="2"/>
        <v>1.3085714285714285</v>
      </c>
      <c r="J35" s="11">
        <f t="shared" si="2"/>
        <v>0.84142857142857153</v>
      </c>
      <c r="K35" s="11">
        <f t="shared" si="2"/>
        <v>1.2485714285714287</v>
      </c>
      <c r="L35" s="10">
        <f t="shared" si="2"/>
        <v>36.271428571428579</v>
      </c>
      <c r="M35" s="10">
        <f t="shared" si="2"/>
        <v>66.785714285714292</v>
      </c>
      <c r="N35" s="10">
        <f t="shared" si="2"/>
        <v>112.07142857142857</v>
      </c>
      <c r="O35" s="11">
        <f t="shared" si="2"/>
        <v>4.1109999999999998</v>
      </c>
    </row>
    <row r="36" spans="2:16" x14ac:dyDescent="0.2">
      <c r="B36" s="3" t="s">
        <v>10</v>
      </c>
      <c r="C36" s="17">
        <f>STDEV(C28:C34)/SQRT(COUNT(C28:C34))</f>
        <v>0.54033478754586639</v>
      </c>
      <c r="D36" s="17">
        <f t="shared" ref="D36:O36" si="3">STDEV(D28:D34)/SQRT(COUNT(D28:D34))</f>
        <v>0.86504295831356903</v>
      </c>
      <c r="E36" s="20">
        <f t="shared" si="3"/>
        <v>20.859751956834966</v>
      </c>
      <c r="F36" s="12">
        <f t="shared" si="3"/>
        <v>6.2824666935131501E-2</v>
      </c>
      <c r="G36" s="12">
        <f t="shared" si="3"/>
        <v>6.6214452663271306E-2</v>
      </c>
      <c r="H36" s="12">
        <f t="shared" si="3"/>
        <v>3.8606685826113422E-2</v>
      </c>
      <c r="I36" s="12">
        <f t="shared" si="3"/>
        <v>4.3062997674424411E-2</v>
      </c>
      <c r="J36" s="12">
        <f t="shared" si="3"/>
        <v>2.1759351731039725E-2</v>
      </c>
      <c r="K36" s="12">
        <f t="shared" si="3"/>
        <v>3.1124065977844173E-2</v>
      </c>
      <c r="L36" s="17">
        <f t="shared" si="3"/>
        <v>1.0798399982259907</v>
      </c>
      <c r="M36" s="17">
        <f t="shared" si="3"/>
        <v>1.4374959331501185</v>
      </c>
      <c r="N36" s="17">
        <f t="shared" si="3"/>
        <v>6.7894425847962587</v>
      </c>
      <c r="O36" s="12">
        <f t="shared" si="3"/>
        <v>0.22967150454507909</v>
      </c>
    </row>
    <row r="37" spans="2:16" x14ac:dyDescent="0.2">
      <c r="E37" s="21"/>
      <c r="L37" s="23"/>
      <c r="M37" s="23"/>
    </row>
    <row r="39" spans="2:16" ht="19" x14ac:dyDescent="0.2">
      <c r="B39" s="36" t="s">
        <v>18</v>
      </c>
      <c r="C39" s="37"/>
    </row>
    <row r="40" spans="2:16" ht="34" x14ac:dyDescent="0.2">
      <c r="C40" s="13" t="s">
        <v>13</v>
      </c>
      <c r="D40" s="14" t="s">
        <v>0</v>
      </c>
      <c r="E40" s="15" t="s">
        <v>11</v>
      </c>
      <c r="F40" s="14" t="s">
        <v>2</v>
      </c>
      <c r="G40" s="14" t="s">
        <v>3</v>
      </c>
      <c r="H40" s="14" t="s">
        <v>6</v>
      </c>
      <c r="I40" s="14" t="s">
        <v>7</v>
      </c>
      <c r="J40" s="14" t="s">
        <v>8</v>
      </c>
      <c r="K40" s="14" t="s">
        <v>9</v>
      </c>
      <c r="L40" s="14" t="s">
        <v>5</v>
      </c>
      <c r="M40" s="14" t="s">
        <v>4</v>
      </c>
      <c r="N40" s="30" t="s">
        <v>14</v>
      </c>
      <c r="O40" s="30" t="s">
        <v>15</v>
      </c>
    </row>
    <row r="41" spans="2:16" x14ac:dyDescent="0.2">
      <c r="C41" s="7">
        <v>14.142857142857142</v>
      </c>
      <c r="D41" s="5">
        <v>22</v>
      </c>
      <c r="E41" s="5">
        <v>447</v>
      </c>
      <c r="F41" s="26">
        <v>3.59</v>
      </c>
      <c r="G41" s="6">
        <v>2.33</v>
      </c>
      <c r="H41" s="6">
        <v>0.68</v>
      </c>
      <c r="I41" s="6">
        <v>1.05</v>
      </c>
      <c r="J41" s="6">
        <v>0.83</v>
      </c>
      <c r="K41" s="6">
        <v>1.1299999999999999</v>
      </c>
      <c r="L41" s="7">
        <v>35.299999999999997</v>
      </c>
      <c r="M41" s="7">
        <v>65.599999999999994</v>
      </c>
      <c r="N41" s="7">
        <v>93.5</v>
      </c>
      <c r="O41" s="6">
        <v>4.25</v>
      </c>
      <c r="P41" s="29"/>
    </row>
    <row r="42" spans="2:16" x14ac:dyDescent="0.2">
      <c r="C42" s="7">
        <v>14.142857142857142</v>
      </c>
      <c r="D42" s="5">
        <v>24</v>
      </c>
      <c r="E42" s="5">
        <v>585</v>
      </c>
      <c r="F42" s="26">
        <v>3.87</v>
      </c>
      <c r="G42" s="6">
        <v>2.57</v>
      </c>
      <c r="H42" s="6">
        <v>0.79</v>
      </c>
      <c r="I42" s="6">
        <v>1.3</v>
      </c>
      <c r="J42" s="6">
        <v>0.7</v>
      </c>
      <c r="K42" s="6">
        <v>1.1299999999999999</v>
      </c>
      <c r="L42" s="7">
        <v>33.6</v>
      </c>
      <c r="M42" s="7">
        <v>63.1</v>
      </c>
      <c r="N42" s="7">
        <v>103.9</v>
      </c>
      <c r="O42" s="6">
        <v>4.3289999999999997</v>
      </c>
      <c r="P42" s="29"/>
    </row>
    <row r="43" spans="2:16" x14ac:dyDescent="0.2">
      <c r="C43" s="7">
        <v>13.857142857142858</v>
      </c>
      <c r="D43" s="5">
        <v>25</v>
      </c>
      <c r="E43" s="5">
        <v>610</v>
      </c>
      <c r="F43" s="26">
        <v>3.31</v>
      </c>
      <c r="G43" s="6">
        <v>2.14</v>
      </c>
      <c r="H43" s="6">
        <v>0.73</v>
      </c>
      <c r="I43" s="6">
        <v>1.1499999999999999</v>
      </c>
      <c r="J43" s="6">
        <v>0.76</v>
      </c>
      <c r="K43" s="6">
        <v>1.19</v>
      </c>
      <c r="L43" s="7">
        <v>35.299999999999997</v>
      </c>
      <c r="M43" s="7">
        <v>66</v>
      </c>
      <c r="N43" s="7">
        <v>80</v>
      </c>
      <c r="O43" s="6">
        <v>3.2</v>
      </c>
      <c r="P43" s="29"/>
    </row>
    <row r="44" spans="2:16" x14ac:dyDescent="0.2">
      <c r="C44" s="7">
        <v>13.571428571428571</v>
      </c>
      <c r="D44" s="5">
        <v>30</v>
      </c>
      <c r="E44" s="5">
        <v>540</v>
      </c>
      <c r="F44" s="26">
        <v>3.61</v>
      </c>
      <c r="G44" s="6">
        <v>2.3199999999999998</v>
      </c>
      <c r="H44" s="6">
        <v>0.83</v>
      </c>
      <c r="I44" s="6">
        <v>1.08</v>
      </c>
      <c r="J44" s="6">
        <v>0.79</v>
      </c>
      <c r="K44" s="6">
        <v>1.27</v>
      </c>
      <c r="L44" s="7">
        <v>35.799999999999997</v>
      </c>
      <c r="M44" s="7">
        <v>66.400000000000006</v>
      </c>
      <c r="N44" s="7">
        <v>103.1</v>
      </c>
      <c r="O44" s="6">
        <v>3.4369999999999998</v>
      </c>
      <c r="P44" s="29"/>
    </row>
    <row r="45" spans="2:16" x14ac:dyDescent="0.2">
      <c r="C45" s="7">
        <v>14.142857142857142</v>
      </c>
      <c r="D45" s="5">
        <v>27</v>
      </c>
      <c r="E45" s="5">
        <v>592</v>
      </c>
      <c r="F45" s="26">
        <v>3.8</v>
      </c>
      <c r="G45" s="6">
        <v>2.4700000000000002</v>
      </c>
      <c r="H45" s="6">
        <v>0.79</v>
      </c>
      <c r="I45" s="6">
        <v>1.08</v>
      </c>
      <c r="J45" s="6">
        <v>0.82</v>
      </c>
      <c r="K45" s="6">
        <v>1.1399999999999999</v>
      </c>
      <c r="L45" s="7">
        <v>35</v>
      </c>
      <c r="M45" s="7">
        <v>65</v>
      </c>
      <c r="N45" s="7">
        <v>111.4</v>
      </c>
      <c r="O45" s="6">
        <v>4.1259999999999994</v>
      </c>
      <c r="P45" s="29"/>
    </row>
    <row r="46" spans="2:16" x14ac:dyDescent="0.2">
      <c r="C46" s="7">
        <v>13.142857142857142</v>
      </c>
      <c r="D46" s="5">
        <v>35</v>
      </c>
      <c r="E46" s="5">
        <v>619</v>
      </c>
      <c r="F46" s="26">
        <v>3.84</v>
      </c>
      <c r="G46" s="6">
        <v>2.48</v>
      </c>
      <c r="H46" s="6">
        <v>0.86</v>
      </c>
      <c r="I46" s="6">
        <v>1.27</v>
      </c>
      <c r="J46" s="6">
        <v>0.88</v>
      </c>
      <c r="K46" s="6">
        <v>1.25</v>
      </c>
      <c r="L46" s="7">
        <v>35.5</v>
      </c>
      <c r="M46" s="7">
        <v>65.599999999999994</v>
      </c>
      <c r="N46" s="7">
        <v>126.1</v>
      </c>
      <c r="O46" s="6">
        <v>3.6030000000000002</v>
      </c>
      <c r="P46" s="29"/>
    </row>
    <row r="47" spans="2:16" x14ac:dyDescent="0.2">
      <c r="C47" s="7">
        <v>14</v>
      </c>
      <c r="D47" s="5">
        <v>31</v>
      </c>
      <c r="E47" s="5">
        <v>591</v>
      </c>
      <c r="F47" s="26">
        <v>3.47</v>
      </c>
      <c r="G47" s="6">
        <v>2.15</v>
      </c>
      <c r="H47" s="6">
        <v>0.98</v>
      </c>
      <c r="I47" s="6">
        <v>1.4</v>
      </c>
      <c r="J47" s="6">
        <v>0.97</v>
      </c>
      <c r="K47" s="6">
        <v>1.28</v>
      </c>
      <c r="L47" s="7">
        <v>38.200000000000003</v>
      </c>
      <c r="M47" s="7">
        <v>69.5</v>
      </c>
      <c r="N47" s="7">
        <v>126</v>
      </c>
      <c r="O47" s="6">
        <v>4.0649999999999995</v>
      </c>
      <c r="P47" s="29"/>
    </row>
    <row r="48" spans="2:16" x14ac:dyDescent="0.2">
      <c r="C48" s="7">
        <v>11.3</v>
      </c>
      <c r="D48" s="5">
        <v>27</v>
      </c>
      <c r="E48" s="5">
        <v>594</v>
      </c>
      <c r="F48" s="26">
        <v>3.39</v>
      </c>
      <c r="G48" s="5">
        <v>2.04</v>
      </c>
      <c r="H48" s="5">
        <v>0.79</v>
      </c>
      <c r="I48" s="5">
        <v>1.22</v>
      </c>
      <c r="J48" s="6">
        <v>0.82</v>
      </c>
      <c r="K48" s="5">
        <v>1.19</v>
      </c>
      <c r="L48" s="5">
        <v>39.700000000000003</v>
      </c>
      <c r="M48" s="5">
        <v>71.5</v>
      </c>
      <c r="N48" s="7">
        <v>92</v>
      </c>
      <c r="O48" s="6">
        <v>3.407</v>
      </c>
      <c r="P48" s="29"/>
    </row>
    <row r="49" spans="2:16" x14ac:dyDescent="0.2">
      <c r="C49" s="5">
        <v>11.3</v>
      </c>
      <c r="D49" s="5">
        <v>28</v>
      </c>
      <c r="E49" s="5">
        <v>557</v>
      </c>
      <c r="F49" s="26">
        <v>3.49</v>
      </c>
      <c r="G49" s="5">
        <v>2.23</v>
      </c>
      <c r="H49" s="5">
        <v>0.84</v>
      </c>
      <c r="I49" s="6">
        <v>1.2</v>
      </c>
      <c r="J49" s="6">
        <v>0.74</v>
      </c>
      <c r="K49" s="5">
        <v>1.23</v>
      </c>
      <c r="L49" s="5">
        <v>35.9</v>
      </c>
      <c r="M49" s="5">
        <v>66.599999999999994</v>
      </c>
      <c r="N49" s="7">
        <v>94.5</v>
      </c>
      <c r="O49" s="6">
        <v>3.375</v>
      </c>
      <c r="P49" s="29"/>
    </row>
    <row r="50" spans="2:16" x14ac:dyDescent="0.2">
      <c r="C50" s="7">
        <v>12</v>
      </c>
      <c r="D50" s="5">
        <v>28</v>
      </c>
      <c r="E50" s="5">
        <v>539</v>
      </c>
      <c r="F50" s="26">
        <v>3.15</v>
      </c>
      <c r="G50" s="5">
        <v>1.91</v>
      </c>
      <c r="H50" s="5">
        <v>0.77</v>
      </c>
      <c r="I50" s="5">
        <v>1.23</v>
      </c>
      <c r="J50" s="6">
        <v>0.83</v>
      </c>
      <c r="K50" s="5">
        <v>1.25</v>
      </c>
      <c r="L50" s="5">
        <v>39.4</v>
      </c>
      <c r="M50" s="5">
        <v>71.3</v>
      </c>
      <c r="N50" s="7">
        <v>81.3</v>
      </c>
      <c r="O50" s="6">
        <v>2.9039999999999999</v>
      </c>
      <c r="P50" s="29"/>
    </row>
    <row r="51" spans="2:16" x14ac:dyDescent="0.2">
      <c r="C51" s="7">
        <v>12</v>
      </c>
      <c r="D51" s="5">
        <v>25</v>
      </c>
      <c r="E51" s="5">
        <v>789</v>
      </c>
      <c r="F51" s="26">
        <v>3.59</v>
      </c>
      <c r="G51" s="5">
        <v>2.11</v>
      </c>
      <c r="H51" s="5">
        <v>0.74</v>
      </c>
      <c r="I51" s="5">
        <v>1.24</v>
      </c>
      <c r="J51" s="6">
        <v>0.79</v>
      </c>
      <c r="K51" s="5">
        <v>1.1299999999999999</v>
      </c>
      <c r="L51" s="5">
        <v>41.3</v>
      </c>
      <c r="M51" s="5">
        <v>73.099999999999994</v>
      </c>
      <c r="N51" s="7">
        <v>95</v>
      </c>
      <c r="O51" s="6">
        <v>3.8</v>
      </c>
      <c r="P51" s="29"/>
    </row>
    <row r="52" spans="2:16" x14ac:dyDescent="0.2">
      <c r="C52" s="7">
        <v>12</v>
      </c>
      <c r="D52" s="5">
        <v>24</v>
      </c>
      <c r="E52" s="5">
        <v>545</v>
      </c>
      <c r="F52" s="26">
        <v>3.22</v>
      </c>
      <c r="G52" s="5">
        <v>2.02</v>
      </c>
      <c r="H52" s="6">
        <v>0.8</v>
      </c>
      <c r="I52" s="5">
        <v>1.1499999999999999</v>
      </c>
      <c r="J52" s="6">
        <v>0.78</v>
      </c>
      <c r="K52" s="5">
        <v>1.25</v>
      </c>
      <c r="L52" s="5">
        <v>37.1</v>
      </c>
      <c r="M52" s="5">
        <v>68.400000000000006</v>
      </c>
      <c r="N52" s="7">
        <v>82.1</v>
      </c>
      <c r="O52" s="6">
        <v>3.4210000000000003</v>
      </c>
      <c r="P52" s="29"/>
    </row>
    <row r="53" spans="2:16" x14ac:dyDescent="0.2">
      <c r="C53" s="5">
        <v>11.3</v>
      </c>
      <c r="D53" s="5">
        <v>27</v>
      </c>
      <c r="E53" s="5">
        <v>623</v>
      </c>
      <c r="F53" s="26">
        <v>3.19</v>
      </c>
      <c r="G53" s="5">
        <v>1.92</v>
      </c>
      <c r="H53" s="5">
        <v>0.86</v>
      </c>
      <c r="I53" s="5">
        <v>1.1200000000000001</v>
      </c>
      <c r="J53" s="6">
        <v>0.8</v>
      </c>
      <c r="K53" s="5">
        <v>1.33</v>
      </c>
      <c r="L53" s="5">
        <v>39.9</v>
      </c>
      <c r="M53" s="5">
        <v>71.900000000000006</v>
      </c>
      <c r="N53" s="7">
        <v>87.3</v>
      </c>
      <c r="O53" s="6">
        <v>3.2329999999999997</v>
      </c>
      <c r="P53" s="29"/>
    </row>
    <row r="54" spans="2:16" x14ac:dyDescent="0.2">
      <c r="C54" s="5">
        <v>11.3</v>
      </c>
      <c r="D54" s="5">
        <v>28</v>
      </c>
      <c r="E54" s="5">
        <v>465</v>
      </c>
      <c r="F54" s="26">
        <v>3.48</v>
      </c>
      <c r="G54" s="5">
        <v>2.1800000000000002</v>
      </c>
      <c r="H54" s="5">
        <v>0.66</v>
      </c>
      <c r="I54" s="5">
        <v>1.06</v>
      </c>
      <c r="J54" s="6">
        <v>0.68</v>
      </c>
      <c r="K54" s="5">
        <v>1.21</v>
      </c>
      <c r="L54" s="5">
        <v>37.299999999999997</v>
      </c>
      <c r="M54" s="5">
        <v>68.400000000000006</v>
      </c>
      <c r="N54" s="7">
        <v>75.099999999999994</v>
      </c>
      <c r="O54" s="6">
        <v>2.6819999999999999</v>
      </c>
      <c r="P54" s="29"/>
    </row>
    <row r="55" spans="2:16" x14ac:dyDescent="0.2">
      <c r="C55" s="5">
        <v>11.3</v>
      </c>
      <c r="D55" s="5">
        <v>27</v>
      </c>
      <c r="E55" s="5">
        <v>681</v>
      </c>
      <c r="F55" s="26">
        <v>3.2</v>
      </c>
      <c r="G55" s="5">
        <v>1.96</v>
      </c>
      <c r="H55" s="5">
        <v>0.81</v>
      </c>
      <c r="I55" s="5">
        <v>1.19</v>
      </c>
      <c r="J55" s="6">
        <v>0.9</v>
      </c>
      <c r="K55" s="5">
        <v>1.17</v>
      </c>
      <c r="L55" s="5">
        <v>38.700000000000003</v>
      </c>
      <c r="M55" s="5">
        <v>70.5</v>
      </c>
      <c r="N55" s="7">
        <v>91.1</v>
      </c>
      <c r="O55" s="6">
        <v>3.3740000000000001</v>
      </c>
      <c r="P55" s="29"/>
    </row>
    <row r="56" spans="2:16" x14ac:dyDescent="0.2">
      <c r="C56" s="5">
        <v>11.3</v>
      </c>
      <c r="D56" s="5">
        <v>25</v>
      </c>
      <c r="E56" s="5">
        <v>674</v>
      </c>
      <c r="F56" s="26">
        <v>3.16</v>
      </c>
      <c r="G56" s="5">
        <v>1.94</v>
      </c>
      <c r="H56" s="5">
        <v>0.69</v>
      </c>
      <c r="I56" s="5">
        <v>1.0900000000000001</v>
      </c>
      <c r="J56" s="6">
        <v>0.79</v>
      </c>
      <c r="K56" s="5">
        <v>1.19</v>
      </c>
      <c r="L56" s="5">
        <v>38.700000000000003</v>
      </c>
      <c r="M56" s="5">
        <v>70.400000000000006</v>
      </c>
      <c r="N56" s="7">
        <v>73.3</v>
      </c>
      <c r="O56" s="6">
        <v>2.9319999999999999</v>
      </c>
      <c r="P56" s="29"/>
    </row>
    <row r="57" spans="2:16" x14ac:dyDescent="0.2">
      <c r="B57" s="3" t="s">
        <v>12</v>
      </c>
      <c r="C57" s="10">
        <f>AVERAGE(C41:C56)</f>
        <v>12.55</v>
      </c>
      <c r="D57" s="10">
        <f t="shared" ref="D57:O57" si="4">AVERAGE(D41:D56)</f>
        <v>27.0625</v>
      </c>
      <c r="E57" s="18">
        <f t="shared" si="4"/>
        <v>590.6875</v>
      </c>
      <c r="F57" s="11">
        <f t="shared" si="4"/>
        <v>3.46</v>
      </c>
      <c r="G57" s="11">
        <f t="shared" si="4"/>
        <v>2.1731249999999998</v>
      </c>
      <c r="H57" s="11">
        <f t="shared" si="4"/>
        <v>0.78875000000000006</v>
      </c>
      <c r="I57" s="11">
        <f t="shared" si="4"/>
        <v>1.1768750000000001</v>
      </c>
      <c r="J57" s="11">
        <f t="shared" si="4"/>
        <v>0.80499999999999994</v>
      </c>
      <c r="K57" s="11">
        <f t="shared" si="4"/>
        <v>1.20875</v>
      </c>
      <c r="L57" s="10">
        <f t="shared" si="4"/>
        <v>37.293750000000003</v>
      </c>
      <c r="M57" s="10">
        <f t="shared" si="4"/>
        <v>68.331249999999997</v>
      </c>
      <c r="N57" s="10">
        <f t="shared" si="4"/>
        <v>94.731249999999974</v>
      </c>
      <c r="O57" s="11">
        <f t="shared" si="4"/>
        <v>3.5086249999999999</v>
      </c>
    </row>
    <row r="58" spans="2:16" x14ac:dyDescent="0.2">
      <c r="B58" s="3" t="s">
        <v>10</v>
      </c>
      <c r="C58" s="17">
        <f>STDEV(C41:C56)/SQRT(COUNT(C41:C56))</f>
        <v>0.31024184114977132</v>
      </c>
      <c r="D58" s="17">
        <f t="shared" ref="D58:O58" si="5">STDEV(D41:D56)/SQRT(COUNT(D41:D56))</f>
        <v>0.78245740033137479</v>
      </c>
      <c r="E58" s="20">
        <f t="shared" si="5"/>
        <v>20.574603833772027</v>
      </c>
      <c r="F58" s="12">
        <f t="shared" si="5"/>
        <v>6.1148725797572134E-2</v>
      </c>
      <c r="G58" s="12">
        <f t="shared" si="5"/>
        <v>5.2802452200000467E-2</v>
      </c>
      <c r="H58" s="12">
        <f t="shared" si="5"/>
        <v>1.9997395663769152E-2</v>
      </c>
      <c r="I58" s="12">
        <f t="shared" si="5"/>
        <v>2.4473093218199168E-2</v>
      </c>
      <c r="J58" s="12">
        <f t="shared" si="5"/>
        <v>1.8004629034408529E-2</v>
      </c>
      <c r="K58" s="12">
        <f t="shared" si="5"/>
        <v>1.5134810867665325E-2</v>
      </c>
      <c r="L58" s="17">
        <f t="shared" si="5"/>
        <v>0.54821443113073931</v>
      </c>
      <c r="M58" s="17">
        <f t="shared" si="5"/>
        <v>0.73664321700988111</v>
      </c>
      <c r="N58" s="17">
        <f t="shared" si="5"/>
        <v>4.0170648359011585</v>
      </c>
      <c r="O58" s="12">
        <f t="shared" si="5"/>
        <v>0.1227951164541979</v>
      </c>
    </row>
    <row r="59" spans="2:16" x14ac:dyDescent="0.2">
      <c r="B59" s="3"/>
      <c r="C59" s="8"/>
      <c r="D59" s="8"/>
      <c r="E59" s="19"/>
      <c r="F59" s="2"/>
      <c r="G59" s="2"/>
      <c r="H59" s="2"/>
      <c r="I59" s="2"/>
      <c r="J59" s="2"/>
      <c r="K59" s="2"/>
      <c r="L59" s="8"/>
      <c r="M59" s="8"/>
      <c r="N59" s="8"/>
      <c r="O59" s="2"/>
    </row>
    <row r="60" spans="2:16" x14ac:dyDescent="0.2">
      <c r="N60" s="7"/>
    </row>
    <row r="61" spans="2:16" ht="19" x14ac:dyDescent="0.2">
      <c r="B61" s="36" t="s">
        <v>19</v>
      </c>
      <c r="E61" s="21"/>
      <c r="L61" s="23"/>
      <c r="M61" s="23"/>
    </row>
    <row r="62" spans="2:16" ht="34" x14ac:dyDescent="0.2">
      <c r="C62" s="16" t="s">
        <v>1</v>
      </c>
      <c r="D62" s="15" t="s">
        <v>0</v>
      </c>
      <c r="E62" s="22" t="s">
        <v>11</v>
      </c>
      <c r="F62" s="15" t="s">
        <v>2</v>
      </c>
      <c r="G62" s="15" t="s">
        <v>3</v>
      </c>
      <c r="H62" s="15" t="s">
        <v>6</v>
      </c>
      <c r="I62" s="15" t="s">
        <v>7</v>
      </c>
      <c r="J62" s="15" t="s">
        <v>8</v>
      </c>
      <c r="K62" s="15" t="s">
        <v>9</v>
      </c>
      <c r="L62" s="24" t="s">
        <v>5</v>
      </c>
      <c r="M62" s="24" t="s">
        <v>4</v>
      </c>
      <c r="N62" s="30" t="s">
        <v>14</v>
      </c>
      <c r="O62" s="30" t="s">
        <v>15</v>
      </c>
    </row>
    <row r="63" spans="2:16" x14ac:dyDescent="0.2">
      <c r="C63" s="7">
        <v>33</v>
      </c>
      <c r="D63" s="5">
        <v>33</v>
      </c>
      <c r="E63" s="5">
        <v>563</v>
      </c>
      <c r="F63" s="25">
        <v>3.39</v>
      </c>
      <c r="G63" s="6">
        <v>2.08</v>
      </c>
      <c r="H63" s="6">
        <v>0.83</v>
      </c>
      <c r="I63" s="6">
        <v>1.25</v>
      </c>
      <c r="J63" s="6">
        <v>0.7</v>
      </c>
      <c r="K63" s="6">
        <v>1.19</v>
      </c>
      <c r="L63" s="7">
        <v>38.6</v>
      </c>
      <c r="M63" s="7">
        <v>70.099999999999994</v>
      </c>
      <c r="N63" s="7">
        <v>85.9</v>
      </c>
      <c r="O63" s="6">
        <v>2.6030000000000002</v>
      </c>
      <c r="P63" s="29"/>
    </row>
    <row r="64" spans="2:16" x14ac:dyDescent="0.2">
      <c r="C64" s="7">
        <v>33</v>
      </c>
      <c r="D64" s="5">
        <v>41</v>
      </c>
      <c r="E64" s="5">
        <v>594</v>
      </c>
      <c r="F64" s="25">
        <v>3.61</v>
      </c>
      <c r="G64" s="6">
        <v>2.1800000000000002</v>
      </c>
      <c r="H64" s="6">
        <v>0.81</v>
      </c>
      <c r="I64" s="6">
        <v>1.25</v>
      </c>
      <c r="J64" s="6">
        <v>0.84</v>
      </c>
      <c r="K64" s="6">
        <v>1.23</v>
      </c>
      <c r="L64" s="7">
        <v>39.5</v>
      </c>
      <c r="M64" s="7">
        <v>71</v>
      </c>
      <c r="N64" s="7">
        <v>105.4</v>
      </c>
      <c r="O64" s="6">
        <v>2.5710000000000002</v>
      </c>
      <c r="P64" s="29"/>
    </row>
    <row r="65" spans="2:37" x14ac:dyDescent="0.2">
      <c r="C65" s="7">
        <v>33</v>
      </c>
      <c r="D65" s="5">
        <v>28</v>
      </c>
      <c r="E65" s="5">
        <v>526</v>
      </c>
      <c r="F65" s="25">
        <v>3.42</v>
      </c>
      <c r="G65" s="6">
        <v>2.04</v>
      </c>
      <c r="H65" s="6">
        <v>0.83</v>
      </c>
      <c r="I65" s="6">
        <v>1.23</v>
      </c>
      <c r="J65" s="6">
        <v>0.86</v>
      </c>
      <c r="K65" s="6">
        <v>1.26</v>
      </c>
      <c r="L65" s="7">
        <v>40.4</v>
      </c>
      <c r="M65" s="7">
        <v>72.2</v>
      </c>
      <c r="N65" s="7">
        <v>99.6</v>
      </c>
      <c r="O65" s="6">
        <v>3.5569999999999999</v>
      </c>
      <c r="P65" s="29"/>
    </row>
    <row r="66" spans="2:37" x14ac:dyDescent="0.2">
      <c r="C66" s="7">
        <v>33</v>
      </c>
      <c r="D66" s="5">
        <v>31</v>
      </c>
      <c r="E66" s="5">
        <v>518</v>
      </c>
      <c r="F66" s="25">
        <v>3.78</v>
      </c>
      <c r="G66" s="6">
        <v>2.52</v>
      </c>
      <c r="H66" s="6">
        <v>0.66</v>
      </c>
      <c r="I66" s="6">
        <v>1.1200000000000001</v>
      </c>
      <c r="J66" s="6">
        <v>0.77</v>
      </c>
      <c r="K66" s="6">
        <v>1.1000000000000001</v>
      </c>
      <c r="L66" s="7">
        <v>33.299999999999997</v>
      </c>
      <c r="M66" s="7">
        <v>62.7</v>
      </c>
      <c r="N66" s="7">
        <v>94.6</v>
      </c>
      <c r="O66" s="6">
        <v>3.052</v>
      </c>
      <c r="P66" s="29"/>
    </row>
    <row r="67" spans="2:37" x14ac:dyDescent="0.2">
      <c r="C67" s="7">
        <v>32.714285714285715</v>
      </c>
      <c r="D67" s="5">
        <v>35</v>
      </c>
      <c r="E67" s="5">
        <v>646</v>
      </c>
      <c r="F67" s="25">
        <v>3.53</v>
      </c>
      <c r="G67" s="6">
        <v>2.12</v>
      </c>
      <c r="H67" s="6">
        <v>0.82</v>
      </c>
      <c r="I67" s="6">
        <v>1.23</v>
      </c>
      <c r="J67" s="6">
        <v>0.95</v>
      </c>
      <c r="K67" s="6">
        <v>1.33</v>
      </c>
      <c r="L67" s="7">
        <v>40</v>
      </c>
      <c r="M67" s="7">
        <v>71.7</v>
      </c>
      <c r="N67" s="7">
        <v>112.5</v>
      </c>
      <c r="O67" s="6">
        <v>3.214</v>
      </c>
      <c r="P67" s="29"/>
    </row>
    <row r="68" spans="2:37" x14ac:dyDescent="0.2">
      <c r="C68" s="7">
        <v>32.714285714285715</v>
      </c>
      <c r="D68" s="5">
        <v>38</v>
      </c>
      <c r="E68" s="5">
        <v>562</v>
      </c>
      <c r="F68" s="25">
        <v>3.52</v>
      </c>
      <c r="G68" s="6">
        <v>2.17</v>
      </c>
      <c r="H68" s="6">
        <v>0.78</v>
      </c>
      <c r="I68" s="6">
        <v>1.25</v>
      </c>
      <c r="J68" s="6">
        <v>0.81</v>
      </c>
      <c r="K68" s="6">
        <v>1.29</v>
      </c>
      <c r="L68" s="7">
        <v>38.4</v>
      </c>
      <c r="M68" s="7">
        <v>69.7</v>
      </c>
      <c r="N68" s="7">
        <v>96.5</v>
      </c>
      <c r="O68" s="6">
        <v>2.5390000000000001</v>
      </c>
      <c r="P68" s="29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</row>
    <row r="69" spans="2:37" x14ac:dyDescent="0.2">
      <c r="C69" s="7">
        <v>25.142857142857142</v>
      </c>
      <c r="D69" s="5">
        <v>29</v>
      </c>
      <c r="E69" s="5">
        <v>1000</v>
      </c>
      <c r="F69" s="25">
        <v>3.32</v>
      </c>
      <c r="G69" s="5">
        <v>2.08</v>
      </c>
      <c r="H69" s="5">
        <v>0.88</v>
      </c>
      <c r="I69" s="5">
        <v>1.25</v>
      </c>
      <c r="J69" s="5">
        <v>0.71</v>
      </c>
      <c r="K69" s="5">
        <v>1.1299999999999999</v>
      </c>
      <c r="L69" s="5">
        <v>37.4</v>
      </c>
      <c r="M69" s="5">
        <v>68.7</v>
      </c>
      <c r="N69" s="7">
        <v>87.3</v>
      </c>
      <c r="O69" s="6">
        <v>3.0100000000000002</v>
      </c>
      <c r="P69" s="29"/>
    </row>
    <row r="70" spans="2:37" x14ac:dyDescent="0.2">
      <c r="C70" s="7">
        <v>25.857142857142858</v>
      </c>
      <c r="D70" s="5">
        <v>30</v>
      </c>
      <c r="E70" s="5">
        <v>1000</v>
      </c>
      <c r="F70" s="25">
        <v>3.69</v>
      </c>
      <c r="G70" s="5">
        <v>2.34</v>
      </c>
      <c r="H70" s="5">
        <v>0.88</v>
      </c>
      <c r="I70" s="5">
        <v>1.35</v>
      </c>
      <c r="J70" s="6">
        <v>0.9</v>
      </c>
      <c r="K70" s="5">
        <v>1.31</v>
      </c>
      <c r="L70" s="5">
        <v>36.5</v>
      </c>
      <c r="M70" s="5">
        <v>67.099999999999994</v>
      </c>
      <c r="N70" s="7">
        <v>120.8</v>
      </c>
      <c r="O70" s="6">
        <v>4.0270000000000001</v>
      </c>
      <c r="P70" s="29"/>
    </row>
    <row r="71" spans="2:37" x14ac:dyDescent="0.2">
      <c r="C71" s="5">
        <v>24.9</v>
      </c>
      <c r="D71" s="5">
        <v>35</v>
      </c>
      <c r="E71" s="5">
        <v>582</v>
      </c>
      <c r="F71" s="25">
        <v>3.39</v>
      </c>
      <c r="G71" s="5">
        <v>2.06</v>
      </c>
      <c r="H71" s="5">
        <v>0.81</v>
      </c>
      <c r="I71" s="5">
        <v>1.26</v>
      </c>
      <c r="J71" s="5">
        <v>0.78</v>
      </c>
      <c r="K71" s="5">
        <v>1.1499999999999999</v>
      </c>
      <c r="L71" s="5">
        <v>39.1</v>
      </c>
      <c r="M71" s="5">
        <v>70.8</v>
      </c>
      <c r="N71" s="7">
        <v>91</v>
      </c>
      <c r="O71" s="6">
        <v>2.6</v>
      </c>
      <c r="P71" s="29"/>
    </row>
    <row r="72" spans="2:37" x14ac:dyDescent="0.2">
      <c r="C72" s="5">
        <v>24.9</v>
      </c>
      <c r="D72" s="5">
        <v>39</v>
      </c>
      <c r="E72" s="5">
        <v>626</v>
      </c>
      <c r="F72" s="25">
        <v>3.56</v>
      </c>
      <c r="G72" s="5">
        <v>2.2799999999999998</v>
      </c>
      <c r="H72" s="5">
        <v>0.85</v>
      </c>
      <c r="I72" s="5">
        <v>1.33</v>
      </c>
      <c r="J72" s="5">
        <v>0.94</v>
      </c>
      <c r="K72" s="5">
        <v>1.29</v>
      </c>
      <c r="L72" s="5">
        <v>35.9</v>
      </c>
      <c r="M72" s="5">
        <v>66.5</v>
      </c>
      <c r="N72" s="7">
        <v>115.4</v>
      </c>
      <c r="O72" s="6">
        <v>2.9590000000000001</v>
      </c>
      <c r="P72" s="29"/>
    </row>
    <row r="73" spans="2:37" x14ac:dyDescent="0.2">
      <c r="C73" s="5">
        <v>24.9</v>
      </c>
      <c r="D73" s="5">
        <v>40</v>
      </c>
      <c r="E73" s="5">
        <v>656</v>
      </c>
      <c r="F73" s="25">
        <v>3.34</v>
      </c>
      <c r="G73" s="5">
        <v>1.98</v>
      </c>
      <c r="H73" s="5">
        <v>0.86</v>
      </c>
      <c r="I73" s="5">
        <v>1.25</v>
      </c>
      <c r="J73" s="5">
        <v>0.88</v>
      </c>
      <c r="K73" s="5">
        <v>1.1299999999999999</v>
      </c>
      <c r="L73" s="5">
        <v>40.700000000000003</v>
      </c>
      <c r="M73" s="5">
        <v>72.599999999999994</v>
      </c>
      <c r="N73" s="7">
        <v>101</v>
      </c>
      <c r="O73" s="6">
        <v>2.5249999999999999</v>
      </c>
      <c r="P73" s="29"/>
    </row>
    <row r="74" spans="2:37" x14ac:dyDescent="0.2">
      <c r="B74" s="3" t="s">
        <v>12</v>
      </c>
      <c r="C74" s="10">
        <f>AVERAGE(C63:C73)</f>
        <v>29.37532467532467</v>
      </c>
      <c r="D74" s="10">
        <f t="shared" ref="D74:O74" si="6">AVERAGE(D63:D73)</f>
        <v>34.454545454545453</v>
      </c>
      <c r="E74" s="18">
        <f t="shared" si="6"/>
        <v>661.18181818181813</v>
      </c>
      <c r="F74" s="11">
        <f t="shared" si="6"/>
        <v>3.5045454545454544</v>
      </c>
      <c r="G74" s="11">
        <f t="shared" si="6"/>
        <v>2.1681818181818184</v>
      </c>
      <c r="H74" s="11">
        <f t="shared" si="6"/>
        <v>0.81909090909090909</v>
      </c>
      <c r="I74" s="11">
        <f t="shared" si="6"/>
        <v>1.2518181818181817</v>
      </c>
      <c r="J74" s="11">
        <f t="shared" si="6"/>
        <v>0.83090909090909093</v>
      </c>
      <c r="K74" s="11">
        <f t="shared" si="6"/>
        <v>1.219090909090909</v>
      </c>
      <c r="L74" s="10">
        <f t="shared" si="6"/>
        <v>38.163636363636364</v>
      </c>
      <c r="M74" s="10">
        <f t="shared" si="6"/>
        <v>69.372727272727261</v>
      </c>
      <c r="N74" s="10">
        <f t="shared" si="6"/>
        <v>100.90909090909091</v>
      </c>
      <c r="O74" s="11">
        <f t="shared" si="6"/>
        <v>2.968818181818182</v>
      </c>
      <c r="P74" s="27"/>
    </row>
    <row r="75" spans="2:37" x14ac:dyDescent="0.2">
      <c r="B75" s="3" t="s">
        <v>10</v>
      </c>
      <c r="C75" s="17">
        <f>STDEV(C63:C73)/SQRT(COUNT(C63:C73))</f>
        <v>1.2255884821903176</v>
      </c>
      <c r="D75" s="17">
        <f t="shared" ref="D75:O75" si="7">STDEV(D63:D73)/SQRT(COUNT(D63:D73))</f>
        <v>1.3906416855253028</v>
      </c>
      <c r="E75" s="20">
        <f t="shared" si="7"/>
        <v>52.234230883904679</v>
      </c>
      <c r="F75" s="12">
        <f t="shared" si="7"/>
        <v>4.470842174810704E-2</v>
      </c>
      <c r="G75" s="12">
        <f t="shared" si="7"/>
        <v>4.7421095839072627E-2</v>
      </c>
      <c r="H75" s="12">
        <f t="shared" si="7"/>
        <v>1.8412177070156854E-2</v>
      </c>
      <c r="I75" s="12">
        <f t="shared" si="7"/>
        <v>1.7623237852241971E-2</v>
      </c>
      <c r="J75" s="12">
        <f t="shared" si="7"/>
        <v>2.5706544814132291E-2</v>
      </c>
      <c r="K75" s="12">
        <f t="shared" si="7"/>
        <v>2.4879876697098211E-2</v>
      </c>
      <c r="L75" s="17">
        <f t="shared" si="7"/>
        <v>0.67315711083503316</v>
      </c>
      <c r="M75" s="17">
        <f t="shared" si="7"/>
        <v>0.89209568474676615</v>
      </c>
      <c r="N75" s="17">
        <f t="shared" si="7"/>
        <v>3.4769227393684026</v>
      </c>
      <c r="O75" s="12">
        <f t="shared" si="7"/>
        <v>0.14598753484656957</v>
      </c>
    </row>
    <row r="76" spans="2:37" x14ac:dyDescent="0.2">
      <c r="E76" s="21"/>
      <c r="L76" s="23"/>
      <c r="M76" s="23"/>
    </row>
    <row r="78" spans="2:37" ht="19" x14ac:dyDescent="0.2">
      <c r="B78" s="36" t="s">
        <v>20</v>
      </c>
      <c r="E78" s="21"/>
      <c r="L78" s="23"/>
      <c r="M78" s="23"/>
    </row>
    <row r="79" spans="2:37" ht="34" x14ac:dyDescent="0.2">
      <c r="C79" s="16" t="s">
        <v>1</v>
      </c>
      <c r="D79" s="15" t="s">
        <v>0</v>
      </c>
      <c r="E79" s="22" t="s">
        <v>11</v>
      </c>
      <c r="F79" s="15" t="s">
        <v>2</v>
      </c>
      <c r="G79" s="15" t="s">
        <v>3</v>
      </c>
      <c r="H79" s="15" t="s">
        <v>6</v>
      </c>
      <c r="I79" s="15" t="s">
        <v>7</v>
      </c>
      <c r="J79" s="15" t="s">
        <v>8</v>
      </c>
      <c r="K79" s="15" t="s">
        <v>9</v>
      </c>
      <c r="L79" s="24" t="s">
        <v>5</v>
      </c>
      <c r="M79" s="24" t="s">
        <v>4</v>
      </c>
      <c r="N79" s="30" t="s">
        <v>14</v>
      </c>
      <c r="O79" s="30" t="s">
        <v>15</v>
      </c>
    </row>
    <row r="80" spans="2:37" x14ac:dyDescent="0.2">
      <c r="C80" s="7">
        <f t="shared" ref="C80:C83" si="8">(E80-D80)/7</f>
        <v>86.142857142857139</v>
      </c>
      <c r="D80" s="32">
        <v>32</v>
      </c>
      <c r="E80" s="32">
        <v>635</v>
      </c>
      <c r="F80" s="25">
        <v>3.71</v>
      </c>
      <c r="G80" s="5">
        <v>2.37</v>
      </c>
      <c r="H80" s="5">
        <v>0.94</v>
      </c>
      <c r="I80" s="5">
        <v>1.22</v>
      </c>
      <c r="J80" s="5">
        <v>0.78</v>
      </c>
      <c r="K80" s="5">
        <v>1.17</v>
      </c>
      <c r="L80" s="5">
        <v>36.1</v>
      </c>
      <c r="M80" s="5">
        <v>66.599999999999994</v>
      </c>
      <c r="N80" s="7">
        <v>116.3</v>
      </c>
      <c r="O80" s="6">
        <v>3.6340000000000003</v>
      </c>
      <c r="P80" s="29"/>
    </row>
    <row r="81" spans="2:16" x14ac:dyDescent="0.2">
      <c r="C81" s="7">
        <f t="shared" si="8"/>
        <v>79.714285714285708</v>
      </c>
      <c r="D81" s="32">
        <v>38</v>
      </c>
      <c r="E81" s="32">
        <v>596</v>
      </c>
      <c r="F81" s="25">
        <v>3.64</v>
      </c>
      <c r="G81" s="5">
        <v>2.21</v>
      </c>
      <c r="H81" s="5">
        <v>0.78</v>
      </c>
      <c r="I81" s="5">
        <v>1.25</v>
      </c>
      <c r="J81" s="5">
        <v>0.83</v>
      </c>
      <c r="K81" s="5">
        <v>1.27</v>
      </c>
      <c r="L81" s="5">
        <v>39.299999999999997</v>
      </c>
      <c r="M81" s="5">
        <v>70.7</v>
      </c>
      <c r="N81" s="7">
        <v>103.2</v>
      </c>
      <c r="O81" s="6">
        <v>2.7160000000000002</v>
      </c>
      <c r="P81" s="29"/>
    </row>
    <row r="82" spans="2:16" x14ac:dyDescent="0.2">
      <c r="C82" s="7">
        <f t="shared" si="8"/>
        <v>75.285714285714292</v>
      </c>
      <c r="D82" s="32">
        <v>31</v>
      </c>
      <c r="E82" s="32">
        <v>558</v>
      </c>
      <c r="F82" s="25">
        <v>3.42</v>
      </c>
      <c r="G82" s="5">
        <v>2.11</v>
      </c>
      <c r="H82" s="5">
        <v>0.83</v>
      </c>
      <c r="I82" s="5">
        <v>1.21</v>
      </c>
      <c r="J82" s="5">
        <v>0.85</v>
      </c>
      <c r="K82" s="5">
        <v>1.27</v>
      </c>
      <c r="L82" s="5">
        <v>38.5</v>
      </c>
      <c r="M82" s="5">
        <v>69.900000000000006</v>
      </c>
      <c r="N82" s="7">
        <v>99.5</v>
      </c>
      <c r="O82" s="6">
        <v>3.21</v>
      </c>
      <c r="P82" s="29"/>
    </row>
    <row r="83" spans="2:16" x14ac:dyDescent="0.2">
      <c r="C83" s="7">
        <f t="shared" si="8"/>
        <v>79.857142857142861</v>
      </c>
      <c r="D83" s="32">
        <v>30</v>
      </c>
      <c r="E83" s="32">
        <v>589</v>
      </c>
      <c r="F83" s="25">
        <v>3.39</v>
      </c>
      <c r="G83" s="5">
        <v>2.0499999999999998</v>
      </c>
      <c r="H83" s="5">
        <v>0.9</v>
      </c>
      <c r="I83" s="5">
        <v>1.35</v>
      </c>
      <c r="J83" s="5">
        <v>0.87</v>
      </c>
      <c r="K83" s="5">
        <v>1.27</v>
      </c>
      <c r="L83" s="5">
        <v>39.4</v>
      </c>
      <c r="M83" s="5">
        <v>71.099999999999994</v>
      </c>
      <c r="N83" s="7">
        <v>105</v>
      </c>
      <c r="O83" s="6">
        <v>3.5</v>
      </c>
      <c r="P83" s="29"/>
    </row>
    <row r="84" spans="2:16" x14ac:dyDescent="0.2">
      <c r="C84" s="7">
        <f>(E84-D84)/7</f>
        <v>86</v>
      </c>
      <c r="D84" s="32">
        <v>33</v>
      </c>
      <c r="E84" s="32">
        <v>635</v>
      </c>
      <c r="F84" s="25">
        <v>3.46</v>
      </c>
      <c r="G84" s="5">
        <v>1.89</v>
      </c>
      <c r="H84" s="5">
        <v>0.84</v>
      </c>
      <c r="I84" s="5">
        <v>1.31</v>
      </c>
      <c r="J84" s="5">
        <v>0.83</v>
      </c>
      <c r="K84" s="5">
        <v>1.27</v>
      </c>
      <c r="L84" s="5">
        <v>45.4</v>
      </c>
      <c r="M84" s="5">
        <v>77.8</v>
      </c>
      <c r="N84" s="7">
        <v>100.7</v>
      </c>
      <c r="O84" s="6">
        <v>3.052</v>
      </c>
      <c r="P84" s="29"/>
    </row>
    <row r="85" spans="2:16" x14ac:dyDescent="0.2">
      <c r="C85" s="33">
        <v>27.6</v>
      </c>
      <c r="D85" s="34">
        <v>33</v>
      </c>
      <c r="E85" s="34">
        <v>567</v>
      </c>
      <c r="F85" s="26">
        <v>3.8</v>
      </c>
      <c r="G85" s="35">
        <v>2.4</v>
      </c>
      <c r="H85" s="35">
        <v>0.84</v>
      </c>
      <c r="I85" s="35">
        <v>1.31</v>
      </c>
      <c r="J85" s="35">
        <v>0.76</v>
      </c>
      <c r="K85" s="35">
        <v>1.23</v>
      </c>
      <c r="L85" s="33">
        <v>37</v>
      </c>
      <c r="M85" s="33">
        <v>67.7</v>
      </c>
      <c r="N85" s="33">
        <v>110.5</v>
      </c>
      <c r="O85" s="35">
        <v>3.3479999999999999</v>
      </c>
      <c r="P85" s="29"/>
    </row>
    <row r="86" spans="2:16" x14ac:dyDescent="0.2">
      <c r="C86" s="7">
        <f>(E86-D86)/7</f>
        <v>76.714285714285708</v>
      </c>
      <c r="D86" s="32">
        <v>28</v>
      </c>
      <c r="E86" s="5">
        <v>565</v>
      </c>
      <c r="F86" s="25">
        <v>3.63</v>
      </c>
      <c r="G86" s="5">
        <v>2.27</v>
      </c>
      <c r="H86" s="6">
        <v>0.9</v>
      </c>
      <c r="I86" s="5">
        <v>1.33</v>
      </c>
      <c r="J86" s="5">
        <v>0.86</v>
      </c>
      <c r="K86" s="5">
        <v>1.24</v>
      </c>
      <c r="L86" s="5">
        <v>37.5</v>
      </c>
      <c r="M86" s="5">
        <v>68.400000000000006</v>
      </c>
      <c r="N86" s="7">
        <v>117</v>
      </c>
      <c r="O86" s="6">
        <v>4.1790000000000003</v>
      </c>
      <c r="P86" s="29"/>
    </row>
    <row r="87" spans="2:16" x14ac:dyDescent="0.2">
      <c r="C87" s="7">
        <f>(E87-D87)/7</f>
        <v>62.142857142857146</v>
      </c>
      <c r="D87" s="32">
        <v>38</v>
      </c>
      <c r="E87" s="5">
        <v>473</v>
      </c>
      <c r="F87" s="25">
        <v>3.66</v>
      </c>
      <c r="G87" s="5">
        <v>2.36</v>
      </c>
      <c r="H87" s="5">
        <v>1.03</v>
      </c>
      <c r="I87" s="5">
        <v>1.32</v>
      </c>
      <c r="J87" s="5">
        <v>0.81</v>
      </c>
      <c r="K87" s="5">
        <v>1.33</v>
      </c>
      <c r="L87" s="5">
        <v>35.5</v>
      </c>
      <c r="M87" s="5">
        <v>65.8</v>
      </c>
      <c r="N87" s="7">
        <v>125.6</v>
      </c>
      <c r="O87" s="6">
        <v>3.3049999999999997</v>
      </c>
      <c r="P87" s="29"/>
    </row>
    <row r="88" spans="2:16" x14ac:dyDescent="0.2">
      <c r="B88" s="3" t="s">
        <v>12</v>
      </c>
      <c r="C88" s="10">
        <f>AVERAGE(C80:C87)</f>
        <v>71.682142857142864</v>
      </c>
      <c r="D88" s="10">
        <f t="shared" ref="D88:O88" si="9">AVERAGE(D80:D87)</f>
        <v>32.875</v>
      </c>
      <c r="E88" s="18">
        <f t="shared" si="9"/>
        <v>577.25</v>
      </c>
      <c r="F88" s="11">
        <f t="shared" si="9"/>
        <v>3.5887500000000001</v>
      </c>
      <c r="G88" s="11">
        <f t="shared" si="9"/>
        <v>2.2075</v>
      </c>
      <c r="H88" s="11">
        <f t="shared" si="9"/>
        <v>0.88250000000000006</v>
      </c>
      <c r="I88" s="11">
        <f t="shared" si="9"/>
        <v>1.2875000000000001</v>
      </c>
      <c r="J88" s="11">
        <f t="shared" si="9"/>
        <v>0.82374999999999998</v>
      </c>
      <c r="K88" s="11">
        <f t="shared" si="9"/>
        <v>1.2562500000000001</v>
      </c>
      <c r="L88" s="10">
        <f t="shared" si="9"/>
        <v>38.587500000000006</v>
      </c>
      <c r="M88" s="10">
        <f t="shared" si="9"/>
        <v>69.75</v>
      </c>
      <c r="N88" s="10">
        <f t="shared" si="9"/>
        <v>109.72500000000001</v>
      </c>
      <c r="O88" s="11">
        <f t="shared" si="9"/>
        <v>3.3680000000000003</v>
      </c>
    </row>
    <row r="89" spans="2:16" x14ac:dyDescent="0.2">
      <c r="B89" s="3" t="s">
        <v>10</v>
      </c>
      <c r="C89" s="17">
        <f>STDEV(C80:C87)/SQRT(COUNT(C80:C87))</f>
        <v>6.8373980983340452</v>
      </c>
      <c r="D89" s="17">
        <f t="shared" ref="D89:O89" si="10">STDEV(D80:D87)/SQRT(COUNT(D80:D87))</f>
        <v>1.2597831446040906</v>
      </c>
      <c r="E89" s="20">
        <f t="shared" si="10"/>
        <v>18.250978447352193</v>
      </c>
      <c r="F89" s="12">
        <f t="shared" si="10"/>
        <v>5.2318990679430008E-2</v>
      </c>
      <c r="G89" s="12">
        <f t="shared" si="10"/>
        <v>6.3492125496001486E-2</v>
      </c>
      <c r="H89" s="12">
        <f t="shared" si="10"/>
        <v>2.7564858580653533E-2</v>
      </c>
      <c r="I89" s="12">
        <f t="shared" si="10"/>
        <v>1.877973832162131E-2</v>
      </c>
      <c r="J89" s="12">
        <f t="shared" si="10"/>
        <v>1.3619510689763097E-2</v>
      </c>
      <c r="K89" s="12">
        <f t="shared" si="10"/>
        <v>1.6139735791783332E-2</v>
      </c>
      <c r="L89" s="17">
        <f t="shared" si="10"/>
        <v>1.093885195726028</v>
      </c>
      <c r="M89" s="17">
        <f t="shared" si="10"/>
        <v>1.3302792402886159</v>
      </c>
      <c r="N89" s="17">
        <f t="shared" si="10"/>
        <v>3.2723817232800232</v>
      </c>
      <c r="O89" s="12">
        <f t="shared" si="10"/>
        <v>0.1523737182062562</v>
      </c>
    </row>
    <row r="90" spans="2:16" x14ac:dyDescent="0.2">
      <c r="E90" s="21"/>
      <c r="L90" s="23"/>
      <c r="M90" s="23"/>
      <c r="N90" s="7"/>
    </row>
    <row r="91" spans="2:16" x14ac:dyDescent="0.2">
      <c r="N91" s="7"/>
    </row>
    <row r="92" spans="2:16" ht="19" x14ac:dyDescent="0.2">
      <c r="B92" s="36" t="s">
        <v>21</v>
      </c>
      <c r="N92" s="7"/>
    </row>
    <row r="93" spans="2:16" ht="34" x14ac:dyDescent="0.2">
      <c r="C93" s="13" t="s">
        <v>13</v>
      </c>
      <c r="D93" s="14" t="s">
        <v>0</v>
      </c>
      <c r="E93" s="15" t="s">
        <v>11</v>
      </c>
      <c r="F93" s="14" t="s">
        <v>2</v>
      </c>
      <c r="G93" s="14" t="s">
        <v>3</v>
      </c>
      <c r="H93" s="14" t="s">
        <v>6</v>
      </c>
      <c r="I93" s="14" t="s">
        <v>7</v>
      </c>
      <c r="J93" s="14" t="s">
        <v>8</v>
      </c>
      <c r="K93" s="14" t="s">
        <v>9</v>
      </c>
      <c r="L93" s="14" t="s">
        <v>5</v>
      </c>
      <c r="M93" s="14" t="s">
        <v>4</v>
      </c>
      <c r="N93" s="30" t="s">
        <v>14</v>
      </c>
      <c r="O93" s="30" t="s">
        <v>15</v>
      </c>
    </row>
    <row r="94" spans="2:16" x14ac:dyDescent="0.2">
      <c r="C94" s="7">
        <v>33</v>
      </c>
      <c r="D94" s="5">
        <v>34</v>
      </c>
      <c r="E94" s="5">
        <v>615</v>
      </c>
      <c r="F94" s="25">
        <v>3.27</v>
      </c>
      <c r="G94" s="5">
        <v>2.15</v>
      </c>
      <c r="H94" s="5">
        <v>0.85</v>
      </c>
      <c r="I94" s="5">
        <v>1.1599999999999999</v>
      </c>
      <c r="J94" s="5">
        <v>0.76</v>
      </c>
      <c r="K94" s="5">
        <v>1.18</v>
      </c>
      <c r="L94" s="5">
        <v>34.299999999999997</v>
      </c>
      <c r="M94" s="5">
        <v>64.599999999999994</v>
      </c>
      <c r="N94" s="5">
        <v>86.8</v>
      </c>
      <c r="O94" s="6">
        <v>2.5529999999999999</v>
      </c>
      <c r="P94" s="29"/>
    </row>
    <row r="95" spans="2:16" x14ac:dyDescent="0.2">
      <c r="C95" s="7">
        <v>32</v>
      </c>
      <c r="D95" s="5">
        <v>41</v>
      </c>
      <c r="E95" s="5">
        <v>565</v>
      </c>
      <c r="F95" s="25">
        <v>3.46</v>
      </c>
      <c r="G95" s="5">
        <v>2.27</v>
      </c>
      <c r="H95" s="5">
        <v>0.85</v>
      </c>
      <c r="I95" s="5">
        <v>1.35</v>
      </c>
      <c r="J95" s="5">
        <v>0.96</v>
      </c>
      <c r="K95" s="5">
        <v>1.33</v>
      </c>
      <c r="L95" s="5">
        <v>34.200000000000003</v>
      </c>
      <c r="M95" s="5">
        <v>64.400000000000006</v>
      </c>
      <c r="N95" s="5">
        <v>112.3</v>
      </c>
      <c r="O95" s="6">
        <v>2.7389999999999999</v>
      </c>
      <c r="P95" s="29"/>
    </row>
    <row r="96" spans="2:16" x14ac:dyDescent="0.2">
      <c r="C96" s="7">
        <v>32.714285714285715</v>
      </c>
      <c r="D96" s="5">
        <v>37</v>
      </c>
      <c r="E96" s="5">
        <v>667</v>
      </c>
      <c r="F96" s="25">
        <v>3.77</v>
      </c>
      <c r="G96" s="5">
        <v>2.2400000000000002</v>
      </c>
      <c r="H96" s="5">
        <v>0.79</v>
      </c>
      <c r="I96" s="5">
        <v>1.29</v>
      </c>
      <c r="J96" s="5">
        <v>0.83</v>
      </c>
      <c r="K96" s="5">
        <v>1.21</v>
      </c>
      <c r="L96" s="5">
        <v>40.4</v>
      </c>
      <c r="M96" s="5">
        <v>71.900000000000006</v>
      </c>
      <c r="N96" s="5">
        <v>110.5</v>
      </c>
      <c r="O96" s="6">
        <v>2.9859999999999998</v>
      </c>
      <c r="P96" s="29"/>
    </row>
    <row r="97" spans="2:16" x14ac:dyDescent="0.2">
      <c r="C97" s="7">
        <v>32</v>
      </c>
      <c r="D97" s="5">
        <v>33</v>
      </c>
      <c r="E97" s="5">
        <v>621</v>
      </c>
      <c r="F97" s="25">
        <v>3.07</v>
      </c>
      <c r="G97" s="5">
        <v>1.86</v>
      </c>
      <c r="H97" s="5">
        <v>0.65</v>
      </c>
      <c r="I97" s="5">
        <v>1.0900000000000001</v>
      </c>
      <c r="J97" s="5">
        <v>0.76</v>
      </c>
      <c r="K97" s="5">
        <v>1.19</v>
      </c>
      <c r="L97" s="5">
        <v>39.5</v>
      </c>
      <c r="M97" s="5">
        <v>71.599999999999994</v>
      </c>
      <c r="N97" s="5">
        <v>65.8</v>
      </c>
      <c r="O97" s="6">
        <v>1.9940000000000002</v>
      </c>
      <c r="P97" s="29"/>
    </row>
    <row r="98" spans="2:16" x14ac:dyDescent="0.2">
      <c r="C98" s="7">
        <v>32</v>
      </c>
      <c r="D98" s="5">
        <v>36</v>
      </c>
      <c r="E98" s="5">
        <v>598</v>
      </c>
      <c r="F98" s="25">
        <v>3.22</v>
      </c>
      <c r="G98" s="5">
        <v>1.98</v>
      </c>
      <c r="H98" s="5">
        <v>0.72</v>
      </c>
      <c r="I98" s="6">
        <v>1.2</v>
      </c>
      <c r="J98" s="5">
        <v>0.82</v>
      </c>
      <c r="K98" s="5">
        <v>1.19</v>
      </c>
      <c r="L98" s="5">
        <v>38.4</v>
      </c>
      <c r="M98" s="7">
        <v>70</v>
      </c>
      <c r="N98" s="5">
        <v>80.2</v>
      </c>
      <c r="O98" s="6">
        <v>2.2280000000000002</v>
      </c>
      <c r="P98" s="29"/>
    </row>
    <row r="99" spans="2:16" x14ac:dyDescent="0.2">
      <c r="C99" s="7">
        <v>25.285714285714285</v>
      </c>
      <c r="D99" s="5">
        <v>34</v>
      </c>
      <c r="E99" s="5">
        <v>609</v>
      </c>
      <c r="F99" s="25">
        <v>3.53</v>
      </c>
      <c r="G99" s="6">
        <v>2.34</v>
      </c>
      <c r="H99" s="6">
        <v>0.92</v>
      </c>
      <c r="I99" s="6">
        <v>1.23</v>
      </c>
      <c r="J99" s="6">
        <v>0.83</v>
      </c>
      <c r="K99" s="6">
        <v>1.19</v>
      </c>
      <c r="L99" s="7">
        <v>33.6</v>
      </c>
      <c r="M99" s="7">
        <v>63.5</v>
      </c>
      <c r="N99" s="7">
        <v>110.2</v>
      </c>
      <c r="O99" s="6">
        <v>3.2409999999999997</v>
      </c>
      <c r="P99" s="29"/>
    </row>
    <row r="100" spans="2:16" x14ac:dyDescent="0.2">
      <c r="C100" s="7">
        <v>25.285714285714285</v>
      </c>
      <c r="D100" s="5">
        <v>30</v>
      </c>
      <c r="E100" s="5">
        <v>655</v>
      </c>
      <c r="F100" s="25">
        <v>3.51</v>
      </c>
      <c r="G100" s="6">
        <v>2.09</v>
      </c>
      <c r="H100" s="6">
        <v>0.82</v>
      </c>
      <c r="I100" s="6">
        <v>1.25</v>
      </c>
      <c r="J100" s="6">
        <v>0.79</v>
      </c>
      <c r="K100" s="6">
        <v>1.17</v>
      </c>
      <c r="L100" s="7">
        <v>40.5</v>
      </c>
      <c r="M100" s="7">
        <v>72.2</v>
      </c>
      <c r="N100" s="7">
        <v>97.9</v>
      </c>
      <c r="O100" s="6">
        <v>3.2630000000000003</v>
      </c>
      <c r="P100" s="29"/>
    </row>
    <row r="101" spans="2:16" x14ac:dyDescent="0.2">
      <c r="C101" s="7">
        <v>25.285714285714285</v>
      </c>
      <c r="D101" s="5">
        <v>31</v>
      </c>
      <c r="E101" s="5">
        <v>652</v>
      </c>
      <c r="F101" s="25">
        <v>3.32</v>
      </c>
      <c r="G101" s="6">
        <v>2</v>
      </c>
      <c r="H101" s="6">
        <v>0.85</v>
      </c>
      <c r="I101" s="6">
        <v>1.32</v>
      </c>
      <c r="J101" s="6">
        <v>0.82</v>
      </c>
      <c r="K101" s="6">
        <v>1.1399999999999999</v>
      </c>
      <c r="L101" s="7">
        <v>39.9</v>
      </c>
      <c r="M101" s="7">
        <v>71.8</v>
      </c>
      <c r="N101" s="7">
        <v>94.3</v>
      </c>
      <c r="O101" s="6">
        <v>3.0420000000000003</v>
      </c>
      <c r="P101" s="29"/>
    </row>
    <row r="102" spans="2:16" x14ac:dyDescent="0.2">
      <c r="C102" s="7">
        <v>25.285714285714285</v>
      </c>
      <c r="D102" s="5">
        <v>32</v>
      </c>
      <c r="E102" s="5">
        <v>600</v>
      </c>
      <c r="F102" s="25">
        <v>3.44</v>
      </c>
      <c r="G102" s="6">
        <v>2.13</v>
      </c>
      <c r="H102" s="6">
        <v>0.91</v>
      </c>
      <c r="I102" s="6">
        <v>1.34</v>
      </c>
      <c r="J102" s="6">
        <v>0.86</v>
      </c>
      <c r="K102" s="6">
        <v>1.21</v>
      </c>
      <c r="L102" s="7">
        <v>38</v>
      </c>
      <c r="M102" s="7">
        <v>69.3</v>
      </c>
      <c r="N102" s="7">
        <v>107.8</v>
      </c>
      <c r="O102" s="6">
        <v>3.3689999999999998</v>
      </c>
      <c r="P102" s="29"/>
    </row>
    <row r="103" spans="2:16" x14ac:dyDescent="0.2">
      <c r="C103" s="7">
        <v>25.285714285714285</v>
      </c>
      <c r="D103" s="5">
        <v>30</v>
      </c>
      <c r="E103" s="5">
        <v>598</v>
      </c>
      <c r="F103" s="25">
        <v>3.36</v>
      </c>
      <c r="G103" s="6">
        <v>2.2000000000000002</v>
      </c>
      <c r="H103" s="6">
        <v>0.76</v>
      </c>
      <c r="I103" s="6">
        <v>1.08</v>
      </c>
      <c r="J103" s="6">
        <v>0.69</v>
      </c>
      <c r="K103" s="6">
        <v>1.27</v>
      </c>
      <c r="L103" s="7">
        <v>34.6</v>
      </c>
      <c r="M103" s="7">
        <v>65</v>
      </c>
      <c r="N103" s="7">
        <v>79.3</v>
      </c>
      <c r="O103" s="6">
        <v>2.6429999999999998</v>
      </c>
      <c r="P103" s="29"/>
    </row>
    <row r="104" spans="2:16" x14ac:dyDescent="0.2">
      <c r="C104" s="31">
        <v>25.142857142857142</v>
      </c>
      <c r="D104" s="5">
        <v>34</v>
      </c>
      <c r="E104" s="5">
        <v>537</v>
      </c>
      <c r="F104" s="25">
        <v>3.75</v>
      </c>
      <c r="G104" s="6">
        <v>2.4500000000000002</v>
      </c>
      <c r="H104" s="6">
        <v>0.85</v>
      </c>
      <c r="I104" s="6">
        <v>1.27</v>
      </c>
      <c r="J104" s="6">
        <v>0.82</v>
      </c>
      <c r="K104" s="6">
        <v>1.21</v>
      </c>
      <c r="L104" s="7">
        <v>34.700000000000003</v>
      </c>
      <c r="M104" s="7">
        <v>64.7</v>
      </c>
      <c r="N104" s="7">
        <v>114.6</v>
      </c>
      <c r="O104" s="6">
        <v>3.371</v>
      </c>
      <c r="P104" s="29"/>
    </row>
    <row r="105" spans="2:16" x14ac:dyDescent="0.2">
      <c r="C105" s="31">
        <v>25.142857142857142</v>
      </c>
      <c r="D105" s="5">
        <v>35</v>
      </c>
      <c r="E105" s="5">
        <v>666</v>
      </c>
      <c r="F105" s="25">
        <v>3.39</v>
      </c>
      <c r="G105" s="6">
        <v>1.95</v>
      </c>
      <c r="H105" s="6">
        <v>0.74</v>
      </c>
      <c r="I105" s="6">
        <v>1.19</v>
      </c>
      <c r="J105" s="6">
        <v>0.77</v>
      </c>
      <c r="K105" s="6">
        <v>1.21</v>
      </c>
      <c r="L105" s="7">
        <v>42.5</v>
      </c>
      <c r="M105" s="7">
        <v>74.7</v>
      </c>
      <c r="N105" s="7">
        <v>84.3</v>
      </c>
      <c r="O105" s="6">
        <v>2.4089999999999998</v>
      </c>
      <c r="P105" s="29"/>
    </row>
    <row r="106" spans="2:16" x14ac:dyDescent="0.2">
      <c r="C106" s="31">
        <v>25.857142857142858</v>
      </c>
      <c r="D106" s="5">
        <v>30</v>
      </c>
      <c r="E106" s="5">
        <v>525</v>
      </c>
      <c r="F106" s="25">
        <v>3.74</v>
      </c>
      <c r="G106" s="6">
        <v>2.2400000000000002</v>
      </c>
      <c r="H106" s="6">
        <v>0.83</v>
      </c>
      <c r="I106" s="6">
        <v>1.32</v>
      </c>
      <c r="J106" s="6">
        <v>0.79</v>
      </c>
      <c r="K106" s="6">
        <v>1.18</v>
      </c>
      <c r="L106" s="7">
        <v>40</v>
      </c>
      <c r="M106" s="7">
        <v>71.400000000000006</v>
      </c>
      <c r="N106" s="7">
        <v>109.1</v>
      </c>
      <c r="O106" s="6">
        <v>3.6369999999999996</v>
      </c>
      <c r="P106" s="29"/>
    </row>
    <row r="107" spans="2:16" x14ac:dyDescent="0.2">
      <c r="C107" s="7">
        <v>25</v>
      </c>
      <c r="D107" s="5">
        <v>31</v>
      </c>
      <c r="E107" s="5">
        <v>631</v>
      </c>
      <c r="F107" s="25">
        <v>3.36</v>
      </c>
      <c r="G107" s="6">
        <v>2.04</v>
      </c>
      <c r="H107" s="6">
        <v>0.86</v>
      </c>
      <c r="I107" s="6">
        <v>1.26</v>
      </c>
      <c r="J107" s="6">
        <v>0.86</v>
      </c>
      <c r="K107" s="6">
        <v>1.2</v>
      </c>
      <c r="L107" s="7">
        <v>39.1</v>
      </c>
      <c r="M107" s="7">
        <v>70.8</v>
      </c>
      <c r="N107" s="7">
        <v>100</v>
      </c>
      <c r="O107" s="6">
        <v>3.226</v>
      </c>
      <c r="P107" s="29"/>
    </row>
    <row r="108" spans="2:16" x14ac:dyDescent="0.2">
      <c r="C108" s="7">
        <v>25</v>
      </c>
      <c r="D108" s="5">
        <v>32</v>
      </c>
      <c r="E108" s="5">
        <v>582</v>
      </c>
      <c r="F108" s="25">
        <v>3.38</v>
      </c>
      <c r="G108" s="6">
        <v>2.14</v>
      </c>
      <c r="H108" s="6">
        <v>0.83</v>
      </c>
      <c r="I108" s="6">
        <v>1.31</v>
      </c>
      <c r="J108" s="6">
        <v>0.82</v>
      </c>
      <c r="K108" s="6">
        <v>1.21</v>
      </c>
      <c r="L108" s="7">
        <v>36.5</v>
      </c>
      <c r="M108" s="7">
        <v>67.5</v>
      </c>
      <c r="N108" s="7">
        <v>94.6</v>
      </c>
      <c r="O108" s="6">
        <v>2.956</v>
      </c>
      <c r="P108" s="29"/>
    </row>
    <row r="109" spans="2:16" x14ac:dyDescent="0.2">
      <c r="B109" s="3" t="s">
        <v>12</v>
      </c>
      <c r="C109" s="10">
        <f>AVERAGE(C94:C108)</f>
        <v>27.619047619047617</v>
      </c>
      <c r="D109" s="10">
        <f t="shared" ref="D109:O109" si="11">AVERAGE(D94:D108)</f>
        <v>33.333333333333336</v>
      </c>
      <c r="E109" s="18">
        <f t="shared" si="11"/>
        <v>608.06666666666672</v>
      </c>
      <c r="F109" s="11">
        <f t="shared" si="11"/>
        <v>3.4380000000000006</v>
      </c>
      <c r="G109" s="11">
        <f t="shared" si="11"/>
        <v>2.1386666666666665</v>
      </c>
      <c r="H109" s="11">
        <f t="shared" si="11"/>
        <v>0.81533333333333335</v>
      </c>
      <c r="I109" s="11">
        <f t="shared" si="11"/>
        <v>1.244</v>
      </c>
      <c r="J109" s="11">
        <f t="shared" si="11"/>
        <v>0.81199999999999994</v>
      </c>
      <c r="K109" s="11">
        <f t="shared" si="11"/>
        <v>1.206</v>
      </c>
      <c r="L109" s="10">
        <f t="shared" si="11"/>
        <v>37.746666666666663</v>
      </c>
      <c r="M109" s="10">
        <f t="shared" si="11"/>
        <v>68.893333333333345</v>
      </c>
      <c r="N109" s="10">
        <f t="shared" si="11"/>
        <v>96.513333333333307</v>
      </c>
      <c r="O109" s="11">
        <f t="shared" si="11"/>
        <v>2.9104666666666668</v>
      </c>
    </row>
    <row r="110" spans="2:16" x14ac:dyDescent="0.2">
      <c r="B110" s="3" t="s">
        <v>10</v>
      </c>
      <c r="C110" s="17">
        <f>STDEV(C94:C108)/SQRT(COUNT(C94:C108))</f>
        <v>0.89656147662806873</v>
      </c>
      <c r="D110" s="17">
        <f t="shared" ref="D110:O110" si="12">STDEV(D94:D108)/SQRT(COUNT(D94:D108))</f>
        <v>0.79082034963500103</v>
      </c>
      <c r="E110" s="20">
        <f t="shared" si="12"/>
        <v>11.224321664376729</v>
      </c>
      <c r="F110" s="12">
        <f t="shared" si="12"/>
        <v>5.1447615521588004E-2</v>
      </c>
      <c r="G110" s="12">
        <f t="shared" si="12"/>
        <v>4.0764908656561204E-2</v>
      </c>
      <c r="H110" s="12">
        <f t="shared" si="12"/>
        <v>1.8641139007369252E-2</v>
      </c>
      <c r="I110" s="12">
        <f t="shared" si="12"/>
        <v>2.2056205260111966E-2</v>
      </c>
      <c r="J110" s="12">
        <f t="shared" si="12"/>
        <v>1.5498079758166049E-2</v>
      </c>
      <c r="K110" s="12">
        <f t="shared" si="12"/>
        <v>1.141427677453611E-2</v>
      </c>
      <c r="L110" s="17">
        <f t="shared" si="12"/>
        <v>0.73910284526107439</v>
      </c>
      <c r="M110" s="17">
        <f t="shared" si="12"/>
        <v>0.93393518010348064</v>
      </c>
      <c r="N110" s="17">
        <f t="shared" si="12"/>
        <v>3.7903369201502892</v>
      </c>
      <c r="O110" s="12">
        <f t="shared" si="12"/>
        <v>0.12138544929927658</v>
      </c>
    </row>
  </sheetData>
  <dataValidations count="1">
    <dataValidation type="list" allowBlank="1" showInputMessage="1" sqref="M3 M61 M26 M78 M39 M92" xr:uid="{00000000-0002-0000-0000-000000000000}">
      <formula1>"User: Pierluigi, User: Alessandra"</formula1>
    </dataValidation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2-figure 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Marie-Louise Bang</cp:lastModifiedBy>
  <dcterms:created xsi:type="dcterms:W3CDTF">2020-05-05T14:52:07Z</dcterms:created>
  <dcterms:modified xsi:type="dcterms:W3CDTF">2023-03-05T18:44:03Z</dcterms:modified>
</cp:coreProperties>
</file>