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ucia\Downloads\"/>
    </mc:Choice>
  </mc:AlternateContent>
  <xr:revisionPtr revIDLastSave="0" documentId="8_{207A2EB7-DC62-40AB-8614-5525D48EB0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1" i="1" l="1"/>
  <c r="U81" i="1"/>
  <c r="V80" i="1"/>
  <c r="U80" i="1"/>
  <c r="V79" i="1"/>
  <c r="U79" i="1"/>
  <c r="V62" i="1"/>
  <c r="U62" i="1"/>
  <c r="V61" i="1"/>
  <c r="U61" i="1"/>
  <c r="V60" i="1"/>
  <c r="U60" i="1"/>
  <c r="V42" i="1"/>
  <c r="U42" i="1"/>
  <c r="V41" i="1"/>
  <c r="U41" i="1"/>
  <c r="V40" i="1"/>
  <c r="U40" i="1"/>
  <c r="V19" i="1"/>
  <c r="U19" i="1"/>
  <c r="V18" i="1"/>
  <c r="U18" i="1"/>
  <c r="V17" i="1"/>
  <c r="U17" i="1"/>
</calcChain>
</file>

<file path=xl/sharedStrings.xml><?xml version="1.0" encoding="utf-8"?>
<sst xmlns="http://schemas.openxmlformats.org/spreadsheetml/2006/main" count="202" uniqueCount="25">
  <si>
    <t>Glycine (8 cells)</t>
  </si>
  <si>
    <t>Cell 1</t>
  </si>
  <si>
    <t>Cell 2</t>
  </si>
  <si>
    <t>Cell 3</t>
  </si>
  <si>
    <t>Cell 4</t>
  </si>
  <si>
    <t>Cell 5</t>
  </si>
  <si>
    <t>Cell 6</t>
  </si>
  <si>
    <t>Cell 7</t>
  </si>
  <si>
    <t>Cell 8</t>
  </si>
  <si>
    <t>current response (pA)</t>
  </si>
  <si>
    <t>Mean</t>
  </si>
  <si>
    <t>S.D</t>
  </si>
  <si>
    <t>Imax (pA)</t>
  </si>
  <si>
    <t>Imax(nA)</t>
  </si>
  <si>
    <t>EC50 (mM)</t>
  </si>
  <si>
    <t>average from 8 cells--&gt;</t>
  </si>
  <si>
    <t>EC50(uM)</t>
  </si>
  <si>
    <t>nH</t>
  </si>
  <si>
    <t>AMS (9 cells)</t>
  </si>
  <si>
    <t>Cell 9</t>
  </si>
  <si>
    <t>average from 9 cells--&gt;</t>
  </si>
  <si>
    <t>b-alanine (6 cells)</t>
  </si>
  <si>
    <t>average from 6cells--&gt;</t>
  </si>
  <si>
    <t>taurine (6 cells)</t>
  </si>
  <si>
    <t>concentration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</si>
</sst>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6"/>
  <sheetViews>
    <sheetView tabSelected="1" topLeftCell="A55" workbookViewId="0">
      <selection activeCell="A66" sqref="A66"/>
    </sheetView>
  </sheetViews>
  <sheetFormatPr defaultRowHeight="14.4" x14ac:dyDescent="0.3"/>
  <cols>
    <col min="1" max="1" width="19" customWidth="1"/>
    <col min="2" max="2" width="22.88671875" customWidth="1"/>
    <col min="3" max="3" width="19.44140625" customWidth="1"/>
    <col min="4" max="4" width="25.33203125" customWidth="1"/>
    <col min="5" max="5" width="20.88671875" customWidth="1"/>
    <col min="6" max="6" width="24.109375" customWidth="1"/>
    <col min="7" max="7" width="21.5546875" customWidth="1"/>
    <col min="8" max="8" width="21" customWidth="1"/>
    <col min="9" max="9" width="20.109375" customWidth="1"/>
    <col min="10" max="10" width="21.44140625" customWidth="1"/>
    <col min="11" max="11" width="19.44140625" customWidth="1"/>
    <col min="12" max="12" width="23.109375" customWidth="1"/>
    <col min="13" max="13" width="22.109375" customWidth="1"/>
    <col min="14" max="14" width="21.33203125" customWidth="1"/>
    <col min="15" max="15" width="23.109375" customWidth="1"/>
    <col min="16" max="16" width="23.33203125" customWidth="1"/>
    <col min="17" max="17" width="21.44140625" customWidth="1"/>
    <col min="18" max="19" width="26.6640625" customWidth="1"/>
    <col min="20" max="20" width="13" customWidth="1"/>
    <col min="21" max="21" width="13.33203125" customWidth="1"/>
    <col min="22" max="22" width="14.5546875" customWidth="1"/>
  </cols>
  <sheetData>
    <row r="1" spans="1:25" x14ac:dyDescent="0.3">
      <c r="A1" s="1" t="s">
        <v>0</v>
      </c>
    </row>
    <row r="2" spans="1:25" x14ac:dyDescent="0.3">
      <c r="A2" t="s">
        <v>1</v>
      </c>
      <c r="C2" t="s">
        <v>2</v>
      </c>
      <c r="E2" t="s">
        <v>3</v>
      </c>
      <c r="G2" t="s">
        <v>4</v>
      </c>
      <c r="I2" t="s">
        <v>5</v>
      </c>
      <c r="K2" t="s">
        <v>6</v>
      </c>
      <c r="M2" t="s">
        <v>7</v>
      </c>
      <c r="O2" t="s">
        <v>8</v>
      </c>
      <c r="Q2" s="2"/>
      <c r="R2" s="2"/>
    </row>
    <row r="3" spans="1:25" x14ac:dyDescent="0.3">
      <c r="A3" s="3" t="s">
        <v>24</v>
      </c>
      <c r="B3" s="3" t="s">
        <v>9</v>
      </c>
      <c r="C3" s="3" t="s">
        <v>24</v>
      </c>
      <c r="D3" s="3" t="s">
        <v>9</v>
      </c>
      <c r="E3" s="3" t="s">
        <v>24</v>
      </c>
      <c r="F3" s="3" t="s">
        <v>9</v>
      </c>
      <c r="G3" s="3" t="s">
        <v>24</v>
      </c>
      <c r="H3" s="3" t="s">
        <v>9</v>
      </c>
      <c r="I3" s="3" t="s">
        <v>24</v>
      </c>
      <c r="J3" s="3" t="s">
        <v>9</v>
      </c>
      <c r="K3" s="3" t="s">
        <v>24</v>
      </c>
      <c r="L3" s="3" t="s">
        <v>9</v>
      </c>
      <c r="M3" s="3" t="s">
        <v>24</v>
      </c>
      <c r="N3" s="3" t="s">
        <v>9</v>
      </c>
      <c r="O3" s="3" t="s">
        <v>24</v>
      </c>
      <c r="P3" s="3" t="s">
        <v>9</v>
      </c>
      <c r="Q3" s="4"/>
      <c r="R3" s="2"/>
      <c r="U3" s="2"/>
      <c r="V3" s="2"/>
      <c r="W3" s="2"/>
    </row>
    <row r="4" spans="1:25" x14ac:dyDescent="0.3">
      <c r="A4" s="4">
        <v>0.1</v>
      </c>
      <c r="B4" s="4">
        <v>697.798</v>
      </c>
      <c r="C4" s="4">
        <v>0.1</v>
      </c>
      <c r="D4" s="4">
        <v>107.175</v>
      </c>
      <c r="E4" s="4">
        <v>0.3</v>
      </c>
      <c r="F4" s="4">
        <v>600.98099999999999</v>
      </c>
      <c r="G4" s="4">
        <v>0.3</v>
      </c>
      <c r="H4" s="4">
        <v>401.25299999999999</v>
      </c>
      <c r="I4" s="4">
        <v>0.3</v>
      </c>
      <c r="J4" s="4">
        <v>570.09</v>
      </c>
      <c r="K4" s="4">
        <v>0.3</v>
      </c>
      <c r="L4" s="4">
        <v>261</v>
      </c>
      <c r="M4" s="4">
        <v>0.3</v>
      </c>
      <c r="N4" s="4">
        <v>152.94499999999999</v>
      </c>
      <c r="O4" s="4">
        <v>0.1</v>
      </c>
      <c r="P4" s="4">
        <v>44</v>
      </c>
      <c r="Q4" s="4"/>
      <c r="R4" s="2"/>
      <c r="U4" s="2"/>
      <c r="V4" s="2"/>
      <c r="W4" s="2"/>
      <c r="X4" s="2"/>
      <c r="Y4" s="2"/>
    </row>
    <row r="5" spans="1:25" x14ac:dyDescent="0.3">
      <c r="A5" s="4">
        <v>0.3</v>
      </c>
      <c r="B5" s="4">
        <v>1098</v>
      </c>
      <c r="C5" s="4">
        <v>0.3</v>
      </c>
      <c r="D5" s="4">
        <v>747.08</v>
      </c>
      <c r="E5" s="4">
        <v>1</v>
      </c>
      <c r="F5" s="4">
        <v>3625.77</v>
      </c>
      <c r="G5" s="4">
        <v>1</v>
      </c>
      <c r="H5" s="4">
        <v>1460.77</v>
      </c>
      <c r="I5" s="4">
        <v>1</v>
      </c>
      <c r="J5" s="4">
        <v>3554.52</v>
      </c>
      <c r="K5" s="4">
        <v>1</v>
      </c>
      <c r="L5" s="4">
        <v>1146.82</v>
      </c>
      <c r="M5" s="4">
        <v>1</v>
      </c>
      <c r="N5" s="4">
        <v>949.69100000000003</v>
      </c>
      <c r="O5" s="4">
        <v>0.3</v>
      </c>
      <c r="P5" s="4">
        <v>834.12699999999995</v>
      </c>
      <c r="Q5" s="4"/>
      <c r="R5" s="2"/>
      <c r="U5" s="2"/>
      <c r="V5" s="2"/>
      <c r="W5" s="2"/>
      <c r="X5" s="2"/>
      <c r="Y5" s="2"/>
    </row>
    <row r="6" spans="1:25" x14ac:dyDescent="0.3">
      <c r="A6" s="4">
        <v>1</v>
      </c>
      <c r="B6" s="4">
        <v>3648.16</v>
      </c>
      <c r="C6" s="4">
        <v>1</v>
      </c>
      <c r="D6" s="4">
        <v>3332.63</v>
      </c>
      <c r="E6" s="4">
        <v>3</v>
      </c>
      <c r="F6" s="4">
        <v>4998.91</v>
      </c>
      <c r="G6" s="4">
        <v>3</v>
      </c>
      <c r="H6" s="4">
        <v>2786.86</v>
      </c>
      <c r="I6" s="4">
        <v>3</v>
      </c>
      <c r="J6" s="4">
        <v>3905.28</v>
      </c>
      <c r="K6" s="4">
        <v>1</v>
      </c>
      <c r="L6" s="4">
        <v>1420.36</v>
      </c>
      <c r="M6" s="4">
        <v>3</v>
      </c>
      <c r="N6" s="4">
        <v>1646.01</v>
      </c>
      <c r="O6" s="4">
        <v>1</v>
      </c>
      <c r="P6" s="4">
        <v>3333.17</v>
      </c>
      <c r="Q6" s="4"/>
      <c r="R6" s="2"/>
      <c r="U6" s="2"/>
      <c r="V6" s="2"/>
      <c r="W6" s="2"/>
      <c r="X6" s="2"/>
      <c r="Y6" s="2"/>
    </row>
    <row r="7" spans="1:25" x14ac:dyDescent="0.3">
      <c r="A7" s="4">
        <v>3</v>
      </c>
      <c r="B7" s="4">
        <v>3913.76</v>
      </c>
      <c r="C7" s="4">
        <v>1</v>
      </c>
      <c r="D7" s="4">
        <v>2798.41</v>
      </c>
      <c r="E7" s="4">
        <v>10</v>
      </c>
      <c r="F7" s="4">
        <v>5361.93</v>
      </c>
      <c r="G7" s="4">
        <v>10</v>
      </c>
      <c r="H7" s="4">
        <v>3233.32</v>
      </c>
      <c r="I7" s="4">
        <v>10</v>
      </c>
      <c r="J7" s="4">
        <v>4756.12</v>
      </c>
      <c r="K7" s="4">
        <v>3</v>
      </c>
      <c r="L7" s="4">
        <v>2230</v>
      </c>
      <c r="M7" s="4">
        <v>10</v>
      </c>
      <c r="N7" s="4">
        <v>2273.5500000000002</v>
      </c>
      <c r="O7" s="4">
        <v>3</v>
      </c>
      <c r="P7" s="4">
        <v>4612.1099999999997</v>
      </c>
      <c r="Q7" s="4"/>
      <c r="R7" s="2"/>
      <c r="U7" s="2"/>
      <c r="V7" s="2"/>
      <c r="W7" s="2"/>
      <c r="X7" s="2"/>
      <c r="Y7" s="2"/>
    </row>
    <row r="8" spans="1:25" x14ac:dyDescent="0.3">
      <c r="A8" s="4">
        <v>10</v>
      </c>
      <c r="B8" s="4">
        <v>4179.78</v>
      </c>
      <c r="C8" s="4">
        <v>3</v>
      </c>
      <c r="D8" s="4">
        <v>3676.56</v>
      </c>
      <c r="E8" s="4">
        <v>30</v>
      </c>
      <c r="F8" s="4">
        <v>5662.28</v>
      </c>
      <c r="G8" s="4">
        <v>30</v>
      </c>
      <c r="H8" s="4">
        <v>2793.26</v>
      </c>
      <c r="I8" s="4">
        <v>30</v>
      </c>
      <c r="J8" s="4">
        <v>4512.88</v>
      </c>
      <c r="K8" s="4">
        <v>10</v>
      </c>
      <c r="L8" s="4">
        <v>2213.62</v>
      </c>
      <c r="M8" s="4">
        <v>30</v>
      </c>
      <c r="N8" s="4">
        <v>2434.8200000000002</v>
      </c>
      <c r="O8" s="4">
        <v>10</v>
      </c>
      <c r="P8" s="4">
        <v>4665.29</v>
      </c>
      <c r="Q8" s="4"/>
      <c r="R8" s="2"/>
      <c r="U8" s="2"/>
      <c r="V8" s="2"/>
      <c r="W8" s="2"/>
      <c r="X8" s="2"/>
      <c r="Y8" s="2"/>
    </row>
    <row r="9" spans="1:25" x14ac:dyDescent="0.3">
      <c r="A9" s="4">
        <v>30</v>
      </c>
      <c r="B9" s="4">
        <v>5161.05</v>
      </c>
      <c r="C9" s="4">
        <v>10</v>
      </c>
      <c r="D9" s="4">
        <v>4943.5</v>
      </c>
      <c r="E9" s="4">
        <v>30</v>
      </c>
      <c r="F9" s="4">
        <v>6044.91</v>
      </c>
      <c r="G9" s="4">
        <v>100</v>
      </c>
      <c r="H9" s="4">
        <v>3801.38</v>
      </c>
      <c r="I9" s="4">
        <v>100</v>
      </c>
      <c r="J9" s="4">
        <v>5122.1400000000003</v>
      </c>
      <c r="K9" s="4">
        <v>10</v>
      </c>
      <c r="L9" s="4">
        <v>2261.5500000000002</v>
      </c>
      <c r="M9" s="4">
        <v>100</v>
      </c>
      <c r="N9" s="4">
        <v>2302.2399999999998</v>
      </c>
      <c r="O9" s="4">
        <v>30</v>
      </c>
      <c r="P9" s="4">
        <v>4521.16</v>
      </c>
      <c r="Q9" s="4"/>
      <c r="R9" s="2"/>
      <c r="U9" s="2"/>
      <c r="V9" s="2"/>
      <c r="W9" s="2"/>
      <c r="X9" s="2"/>
      <c r="Y9" s="2"/>
    </row>
    <row r="10" spans="1:25" x14ac:dyDescent="0.3">
      <c r="A10" s="4">
        <v>100</v>
      </c>
      <c r="B10" s="4">
        <v>6013.92</v>
      </c>
      <c r="C10" s="4">
        <v>30</v>
      </c>
      <c r="D10" s="4">
        <v>4870.2299999999996</v>
      </c>
      <c r="E10" s="4">
        <v>100</v>
      </c>
      <c r="F10" s="4">
        <v>5993.09</v>
      </c>
      <c r="G10" s="4">
        <v>100</v>
      </c>
      <c r="H10" s="4">
        <v>3121.46</v>
      </c>
      <c r="I10" s="4">
        <v>100</v>
      </c>
      <c r="J10" s="4">
        <v>5172.99</v>
      </c>
      <c r="K10" s="4">
        <v>30</v>
      </c>
      <c r="L10" s="4">
        <v>3414.15</v>
      </c>
      <c r="M10" s="4">
        <v>100</v>
      </c>
      <c r="N10" s="4">
        <v>2399.17</v>
      </c>
      <c r="O10" s="4">
        <v>100</v>
      </c>
      <c r="P10" s="4">
        <v>5180.51</v>
      </c>
      <c r="Q10" s="4"/>
      <c r="R10" s="2"/>
    </row>
    <row r="11" spans="1:25" x14ac:dyDescent="0.3">
      <c r="A11" s="4">
        <v>100</v>
      </c>
      <c r="B11" s="4">
        <v>5080.09</v>
      </c>
      <c r="C11" s="4">
        <v>100</v>
      </c>
      <c r="D11" s="4">
        <v>5299.14</v>
      </c>
      <c r="E11" s="4">
        <v>100</v>
      </c>
      <c r="F11" s="4">
        <v>6119.1</v>
      </c>
      <c r="G11" s="4">
        <v>100</v>
      </c>
      <c r="H11" s="4">
        <v>2912.9</v>
      </c>
      <c r="I11" s="4">
        <v>100</v>
      </c>
      <c r="J11" s="4">
        <v>4445.7299999999996</v>
      </c>
      <c r="K11" s="4">
        <v>30</v>
      </c>
      <c r="L11" s="4">
        <v>2528.83</v>
      </c>
      <c r="M11" s="4">
        <v>100</v>
      </c>
      <c r="N11" s="4">
        <v>2341.17</v>
      </c>
      <c r="O11" s="4">
        <v>100</v>
      </c>
      <c r="P11" s="4">
        <v>4881.01</v>
      </c>
      <c r="Q11" s="4"/>
      <c r="R11" s="2"/>
    </row>
    <row r="12" spans="1:25" x14ac:dyDescent="0.3">
      <c r="A12" s="4">
        <v>100</v>
      </c>
      <c r="B12" s="4">
        <v>4944.8</v>
      </c>
      <c r="C12" s="4">
        <v>100</v>
      </c>
      <c r="D12" s="4">
        <v>5390.03</v>
      </c>
      <c r="E12" s="4">
        <v>100</v>
      </c>
      <c r="F12" s="4">
        <v>5777.44</v>
      </c>
      <c r="G12" s="4"/>
      <c r="H12" s="4"/>
      <c r="I12" s="3"/>
      <c r="J12" s="3"/>
      <c r="K12" s="4">
        <v>100</v>
      </c>
      <c r="L12" s="4">
        <v>2944.31</v>
      </c>
      <c r="M12" s="4"/>
      <c r="N12" s="4"/>
      <c r="O12" s="4">
        <v>100</v>
      </c>
      <c r="P12" s="4">
        <v>4058.65</v>
      </c>
      <c r="Q12" s="4"/>
      <c r="R12" s="2"/>
    </row>
    <row r="13" spans="1:25" x14ac:dyDescent="0.3">
      <c r="A13" s="4">
        <v>100</v>
      </c>
      <c r="B13" s="4">
        <v>4611.57</v>
      </c>
      <c r="C13" s="4">
        <v>100</v>
      </c>
      <c r="D13" s="4">
        <v>5064.0600000000004</v>
      </c>
      <c r="E13" s="4"/>
      <c r="F13" s="4"/>
      <c r="G13" s="3"/>
      <c r="H13" s="3"/>
      <c r="I13" s="3"/>
      <c r="J13" s="3"/>
      <c r="K13" s="4">
        <v>100</v>
      </c>
      <c r="L13" s="4">
        <v>3290.2</v>
      </c>
      <c r="M13" s="4"/>
      <c r="N13" s="4"/>
      <c r="O13" s="4">
        <v>100</v>
      </c>
      <c r="P13" s="4">
        <v>4355.2</v>
      </c>
      <c r="Q13" s="3"/>
    </row>
    <row r="14" spans="1:25" x14ac:dyDescent="0.3">
      <c r="A14" s="3"/>
      <c r="B14" s="3"/>
      <c r="C14" s="4">
        <v>100</v>
      </c>
      <c r="D14" s="4">
        <v>4851.47</v>
      </c>
      <c r="E14" s="4"/>
      <c r="F14" s="4"/>
      <c r="G14" s="3"/>
      <c r="H14" s="3"/>
      <c r="I14" s="3"/>
      <c r="J14" s="3"/>
      <c r="K14" s="4">
        <v>100</v>
      </c>
      <c r="L14" s="4">
        <v>3060.93</v>
      </c>
      <c r="M14" s="4"/>
      <c r="N14" s="4"/>
      <c r="O14" s="4">
        <v>100</v>
      </c>
      <c r="P14" s="4">
        <v>4130.16</v>
      </c>
      <c r="Q14" s="3"/>
    </row>
    <row r="15" spans="1:25" x14ac:dyDescent="0.3">
      <c r="A15" s="3"/>
      <c r="B15" s="3"/>
      <c r="C15" s="4">
        <v>100</v>
      </c>
      <c r="D15" s="4">
        <v>4659.2</v>
      </c>
      <c r="E15" s="4"/>
      <c r="F15" s="4"/>
      <c r="G15" s="3"/>
      <c r="H15" s="3"/>
      <c r="I15" s="3"/>
      <c r="J15" s="3"/>
      <c r="K15" s="4">
        <v>100</v>
      </c>
      <c r="L15" s="4">
        <v>2452.6799999999998</v>
      </c>
      <c r="M15" s="4"/>
      <c r="N15" s="4"/>
      <c r="O15" s="3"/>
      <c r="P15" s="3"/>
      <c r="Q15" s="3"/>
    </row>
    <row r="16" spans="1:2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U16" s="3" t="s">
        <v>10</v>
      </c>
      <c r="V16" s="3" t="s">
        <v>11</v>
      </c>
    </row>
    <row r="17" spans="1:22" ht="18" x14ac:dyDescent="0.35">
      <c r="A17" s="5" t="s">
        <v>12</v>
      </c>
      <c r="B17" s="3">
        <v>5114.6440499999999</v>
      </c>
      <c r="C17" s="5" t="s">
        <v>12</v>
      </c>
      <c r="D17" s="3">
        <v>5001.8963100000001</v>
      </c>
      <c r="E17" s="5" t="s">
        <v>12</v>
      </c>
      <c r="F17" s="3">
        <v>6005.1972800000003</v>
      </c>
      <c r="G17" s="5" t="s">
        <v>12</v>
      </c>
      <c r="H17" s="3">
        <v>3248.3147300000001</v>
      </c>
      <c r="I17" s="5" t="s">
        <v>12</v>
      </c>
      <c r="J17" s="3">
        <v>4964.5813099999996</v>
      </c>
      <c r="K17" s="5" t="s">
        <v>12</v>
      </c>
      <c r="L17" s="3">
        <v>2984.46792</v>
      </c>
      <c r="M17" s="5" t="s">
        <v>12</v>
      </c>
      <c r="N17" s="3">
        <v>2385.22975</v>
      </c>
      <c r="O17" s="5" t="s">
        <v>12</v>
      </c>
      <c r="P17" s="3">
        <v>4650.3659600000001</v>
      </c>
      <c r="Q17" s="3"/>
      <c r="T17" s="6" t="s">
        <v>13</v>
      </c>
      <c r="U17" s="7">
        <f>AVERAGE(F17,H17,J17,L17,N17,P17,D17,B17,R17)/1000</f>
        <v>4.2943371637499999</v>
      </c>
      <c r="V17" s="7">
        <f>_xlfn.STDEV.S(B17,D17,F17,H17,J17,L17,N17,P17,R17)/1000</f>
        <v>1.2610189119831114</v>
      </c>
    </row>
    <row r="18" spans="1:22" ht="18" x14ac:dyDescent="0.35">
      <c r="A18" s="5" t="s">
        <v>14</v>
      </c>
      <c r="B18" s="3">
        <v>0.69733000000000001</v>
      </c>
      <c r="C18" s="5" t="s">
        <v>14</v>
      </c>
      <c r="D18" s="3">
        <v>0.82642000000000004</v>
      </c>
      <c r="E18" s="5" t="s">
        <v>14</v>
      </c>
      <c r="F18" s="3">
        <v>0.82750000000000001</v>
      </c>
      <c r="G18" s="5" t="s">
        <v>14</v>
      </c>
      <c r="H18" s="3">
        <v>1.09185</v>
      </c>
      <c r="I18" s="5" t="s">
        <v>14</v>
      </c>
      <c r="J18" s="3">
        <v>0.80152000000000001</v>
      </c>
      <c r="K18" s="5" t="s">
        <v>14</v>
      </c>
      <c r="L18" s="3">
        <v>1.5179800000000001</v>
      </c>
      <c r="M18" s="5" t="s">
        <v>14</v>
      </c>
      <c r="N18" s="3">
        <v>1.4970699999999999</v>
      </c>
      <c r="O18" s="5" t="s">
        <v>14</v>
      </c>
      <c r="P18" s="3">
        <v>0.57294999999999996</v>
      </c>
      <c r="S18" t="s">
        <v>15</v>
      </c>
      <c r="T18" s="6" t="s">
        <v>16</v>
      </c>
      <c r="U18" s="8">
        <f>AVERAGE(F18,H18,J18,L18,N18,P18,D18,B18,R18)*1000</f>
        <v>979.07749999999999</v>
      </c>
      <c r="V18" s="8">
        <f>_xlfn.STDEV.S(B18,D18,F18,H18,J18,L18,N18,P18,R18)*1000</f>
        <v>357.28693709878149</v>
      </c>
    </row>
    <row r="19" spans="1:22" ht="18" x14ac:dyDescent="0.35">
      <c r="A19" s="5" t="s">
        <v>17</v>
      </c>
      <c r="B19" s="3">
        <v>0.99441000000000002</v>
      </c>
      <c r="C19" s="5" t="s">
        <v>17</v>
      </c>
      <c r="D19" s="3">
        <v>1.3360399999999999</v>
      </c>
      <c r="E19" s="5" t="s">
        <v>17</v>
      </c>
      <c r="F19" s="3">
        <v>1.0498400000000001</v>
      </c>
      <c r="G19" s="5" t="s">
        <v>17</v>
      </c>
      <c r="H19" s="3">
        <v>1.4074800000000001</v>
      </c>
      <c r="I19" s="5" t="s">
        <v>17</v>
      </c>
      <c r="J19" s="3">
        <v>1.0459499999999999</v>
      </c>
      <c r="K19" s="5" t="s">
        <v>17</v>
      </c>
      <c r="L19" s="3">
        <v>0.93842999999999999</v>
      </c>
      <c r="M19" s="5" t="s">
        <v>17</v>
      </c>
      <c r="N19" s="3">
        <v>1.38992</v>
      </c>
      <c r="O19" s="5" t="s">
        <v>17</v>
      </c>
      <c r="P19" s="3">
        <v>1.4454899999999999</v>
      </c>
      <c r="T19" s="6" t="s">
        <v>17</v>
      </c>
      <c r="U19" s="9">
        <f t="shared" ref="U19" si="0">AVERAGE(F19,H19,J19,L19,N19,P19,D19,B19,R19)</f>
        <v>1.2009450000000002</v>
      </c>
      <c r="V19" s="9">
        <f t="shared" ref="V19" si="1">_xlfn.STDEV.S(B19,D19,F19,H19,J19,L19,N19,P19,R19)</f>
        <v>0.21208090619249251</v>
      </c>
    </row>
    <row r="20" spans="1:22" ht="18" x14ac:dyDescent="0.35">
      <c r="J20" s="3"/>
      <c r="K20" s="3"/>
      <c r="L20" s="3"/>
      <c r="M20" s="3"/>
      <c r="N20" s="3"/>
      <c r="O20" s="3"/>
      <c r="P20" s="3"/>
      <c r="T20" s="10"/>
      <c r="U20" s="10"/>
      <c r="V20" s="10"/>
    </row>
    <row r="21" spans="1:22" ht="18" x14ac:dyDescent="0.35">
      <c r="A21" s="11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  <c r="U21" s="10"/>
      <c r="V21" s="10"/>
    </row>
    <row r="22" spans="1:22" ht="18" x14ac:dyDescent="0.35">
      <c r="A22" s="3" t="s">
        <v>1</v>
      </c>
      <c r="B22" s="3"/>
      <c r="C22" s="3" t="s">
        <v>2</v>
      </c>
      <c r="D22" s="3"/>
      <c r="E22" s="3" t="s">
        <v>3</v>
      </c>
      <c r="F22" s="3"/>
      <c r="G22" s="3" t="s">
        <v>4</v>
      </c>
      <c r="H22" s="3"/>
      <c r="I22" s="3" t="s">
        <v>5</v>
      </c>
      <c r="J22" s="3"/>
      <c r="K22" s="3" t="s">
        <v>6</v>
      </c>
      <c r="L22" s="3"/>
      <c r="M22" s="3" t="s">
        <v>7</v>
      </c>
      <c r="N22" s="3"/>
      <c r="O22" s="3" t="s">
        <v>8</v>
      </c>
      <c r="P22" s="3"/>
      <c r="Q22" s="3" t="s">
        <v>19</v>
      </c>
      <c r="R22" s="3"/>
      <c r="S22" s="3"/>
      <c r="T22" s="10"/>
      <c r="U22" s="10"/>
      <c r="V22" s="10"/>
    </row>
    <row r="23" spans="1:22" ht="18" x14ac:dyDescent="0.35">
      <c r="A23" s="3" t="s">
        <v>24</v>
      </c>
      <c r="B23" s="3" t="s">
        <v>9</v>
      </c>
      <c r="C23" s="3" t="s">
        <v>24</v>
      </c>
      <c r="D23" s="3" t="s">
        <v>9</v>
      </c>
      <c r="E23" s="3" t="s">
        <v>24</v>
      </c>
      <c r="F23" s="3" t="s">
        <v>9</v>
      </c>
      <c r="G23" s="3" t="s">
        <v>24</v>
      </c>
      <c r="H23" s="3" t="s">
        <v>9</v>
      </c>
      <c r="I23" s="3" t="s">
        <v>24</v>
      </c>
      <c r="J23" s="3" t="s">
        <v>9</v>
      </c>
      <c r="K23" s="3" t="s">
        <v>24</v>
      </c>
      <c r="L23" s="3" t="s">
        <v>9</v>
      </c>
      <c r="M23" s="3" t="s">
        <v>24</v>
      </c>
      <c r="N23" s="3" t="s">
        <v>9</v>
      </c>
      <c r="O23" s="3" t="s">
        <v>24</v>
      </c>
      <c r="P23" s="3" t="s">
        <v>9</v>
      </c>
      <c r="Q23" s="3" t="s">
        <v>24</v>
      </c>
      <c r="R23" s="3" t="s">
        <v>9</v>
      </c>
      <c r="S23" s="3"/>
      <c r="T23" s="10"/>
      <c r="U23" s="10"/>
      <c r="V23" s="10"/>
    </row>
    <row r="24" spans="1:22" ht="18" x14ac:dyDescent="0.35">
      <c r="A24" s="4">
        <v>1</v>
      </c>
      <c r="B24" s="4">
        <v>61.156799999999997</v>
      </c>
      <c r="C24" s="4">
        <v>3</v>
      </c>
      <c r="D24" s="4">
        <v>260.92899999999997</v>
      </c>
      <c r="E24" s="4">
        <v>3</v>
      </c>
      <c r="F24" s="4">
        <v>687.42700000000002</v>
      </c>
      <c r="G24" s="4">
        <v>1</v>
      </c>
      <c r="H24" s="4">
        <v>80</v>
      </c>
      <c r="I24" s="4">
        <v>1</v>
      </c>
      <c r="J24" s="4">
        <v>86</v>
      </c>
      <c r="K24" s="4">
        <v>3</v>
      </c>
      <c r="L24" s="4">
        <v>428.26600000000002</v>
      </c>
      <c r="M24" s="4">
        <v>3</v>
      </c>
      <c r="N24" s="4">
        <v>935.46799999999996</v>
      </c>
      <c r="O24" s="4">
        <v>1</v>
      </c>
      <c r="P24" s="4">
        <v>80</v>
      </c>
      <c r="Q24" s="4">
        <v>1</v>
      </c>
      <c r="R24" s="4">
        <v>64</v>
      </c>
      <c r="S24" s="3"/>
      <c r="T24" s="10"/>
      <c r="U24" s="10"/>
      <c r="V24" s="10"/>
    </row>
    <row r="25" spans="1:22" ht="18" x14ac:dyDescent="0.35">
      <c r="A25" s="4">
        <v>3</v>
      </c>
      <c r="B25" s="4">
        <v>410.28199999999998</v>
      </c>
      <c r="C25" s="4">
        <v>10</v>
      </c>
      <c r="D25" s="4">
        <v>2284.73</v>
      </c>
      <c r="E25" s="4">
        <v>5</v>
      </c>
      <c r="F25" s="4">
        <v>982.09699999999998</v>
      </c>
      <c r="G25" s="4">
        <v>3</v>
      </c>
      <c r="H25" s="4">
        <v>465.04700000000003</v>
      </c>
      <c r="I25" s="4">
        <v>3</v>
      </c>
      <c r="J25" s="4">
        <v>1023.38</v>
      </c>
      <c r="K25" s="4">
        <v>5</v>
      </c>
      <c r="L25" s="4">
        <v>1399.95</v>
      </c>
      <c r="M25" s="4">
        <v>5</v>
      </c>
      <c r="N25" s="4">
        <v>1948.04</v>
      </c>
      <c r="O25" s="4">
        <v>3</v>
      </c>
      <c r="P25" s="4">
        <v>793.54700000000003</v>
      </c>
      <c r="Q25" s="4">
        <v>3</v>
      </c>
      <c r="R25" s="4">
        <v>260.755</v>
      </c>
      <c r="S25" s="3"/>
      <c r="T25" s="10"/>
      <c r="U25" s="10"/>
      <c r="V25" s="10"/>
    </row>
    <row r="26" spans="1:22" ht="18" x14ac:dyDescent="0.35">
      <c r="A26" s="4">
        <v>10</v>
      </c>
      <c r="B26" s="4">
        <v>2573.56</v>
      </c>
      <c r="C26" s="4">
        <v>30</v>
      </c>
      <c r="D26" s="4">
        <v>3909.28</v>
      </c>
      <c r="E26" s="4">
        <v>10</v>
      </c>
      <c r="F26" s="4">
        <v>2772.51</v>
      </c>
      <c r="G26" s="4">
        <v>3</v>
      </c>
      <c r="H26" s="4">
        <v>738.44399999999996</v>
      </c>
      <c r="I26" s="4">
        <v>5</v>
      </c>
      <c r="J26" s="4">
        <v>2530.92</v>
      </c>
      <c r="K26" s="4">
        <v>10</v>
      </c>
      <c r="L26" s="4">
        <v>3757.73</v>
      </c>
      <c r="M26" s="4">
        <v>10</v>
      </c>
      <c r="N26" s="4">
        <v>3921.92</v>
      </c>
      <c r="O26" s="4">
        <v>5</v>
      </c>
      <c r="P26" s="4">
        <v>2583.59</v>
      </c>
      <c r="Q26" s="4">
        <v>5</v>
      </c>
      <c r="R26" s="4">
        <v>677.971</v>
      </c>
      <c r="S26" s="3"/>
      <c r="T26" s="10"/>
      <c r="U26" s="10"/>
      <c r="V26" s="10"/>
    </row>
    <row r="27" spans="1:22" ht="18" x14ac:dyDescent="0.35">
      <c r="A27" s="4">
        <v>30</v>
      </c>
      <c r="B27" s="4">
        <v>3249.84</v>
      </c>
      <c r="C27" s="4">
        <v>30</v>
      </c>
      <c r="D27" s="4">
        <v>3217.06</v>
      </c>
      <c r="E27" s="4">
        <v>30</v>
      </c>
      <c r="F27" s="4">
        <v>4869.5200000000004</v>
      </c>
      <c r="G27" s="4">
        <v>5</v>
      </c>
      <c r="H27" s="4">
        <v>2356.77</v>
      </c>
      <c r="I27" s="4">
        <v>10</v>
      </c>
      <c r="J27" s="4">
        <v>5664.4</v>
      </c>
      <c r="K27" s="4">
        <v>30</v>
      </c>
      <c r="L27" s="4">
        <v>6204.63</v>
      </c>
      <c r="M27" s="4">
        <v>30</v>
      </c>
      <c r="N27" s="4">
        <v>5474.04</v>
      </c>
      <c r="O27" s="4">
        <v>10</v>
      </c>
      <c r="P27" s="4">
        <v>3509.13</v>
      </c>
      <c r="Q27" s="4">
        <v>10</v>
      </c>
      <c r="R27" s="4">
        <v>2094.2399999999998</v>
      </c>
      <c r="S27" s="3"/>
      <c r="T27" s="10"/>
      <c r="U27" s="10"/>
      <c r="V27" s="10"/>
    </row>
    <row r="28" spans="1:22" ht="18" x14ac:dyDescent="0.35">
      <c r="A28" s="4">
        <v>100</v>
      </c>
      <c r="B28" s="4">
        <v>3700.28</v>
      </c>
      <c r="C28" s="4">
        <v>100</v>
      </c>
      <c r="D28" s="4">
        <v>3740.59</v>
      </c>
      <c r="E28" s="4">
        <v>100</v>
      </c>
      <c r="F28" s="4">
        <v>6597.55</v>
      </c>
      <c r="G28" s="4">
        <v>5</v>
      </c>
      <c r="H28" s="4">
        <v>2483.3000000000002</v>
      </c>
      <c r="I28" s="4">
        <v>30</v>
      </c>
      <c r="J28" s="4">
        <v>8951.19</v>
      </c>
      <c r="K28" s="4">
        <v>100</v>
      </c>
      <c r="L28" s="4">
        <v>7837.32</v>
      </c>
      <c r="M28" s="4">
        <v>100</v>
      </c>
      <c r="N28" s="4">
        <v>7553.51</v>
      </c>
      <c r="O28" s="4">
        <v>30</v>
      </c>
      <c r="P28" s="4">
        <v>4797.67</v>
      </c>
      <c r="Q28" s="4">
        <v>30</v>
      </c>
      <c r="R28" s="4">
        <v>5212.2</v>
      </c>
      <c r="S28" s="3"/>
      <c r="T28" s="10"/>
      <c r="U28" s="10"/>
      <c r="V28" s="10"/>
    </row>
    <row r="29" spans="1:22" ht="18" x14ac:dyDescent="0.35">
      <c r="A29" s="4">
        <v>100</v>
      </c>
      <c r="B29" s="4">
        <v>2651.98</v>
      </c>
      <c r="C29" s="4">
        <v>100</v>
      </c>
      <c r="D29" s="4">
        <v>4375.82</v>
      </c>
      <c r="E29" s="4">
        <v>100</v>
      </c>
      <c r="F29" s="4">
        <v>4912.92</v>
      </c>
      <c r="G29" s="4">
        <v>10</v>
      </c>
      <c r="H29" s="4">
        <v>3202.55</v>
      </c>
      <c r="I29" s="4">
        <v>100</v>
      </c>
      <c r="J29" s="4">
        <v>10168.1</v>
      </c>
      <c r="K29" s="4">
        <v>100</v>
      </c>
      <c r="L29" s="4">
        <v>6596.48</v>
      </c>
      <c r="M29" s="4">
        <v>100</v>
      </c>
      <c r="N29" s="4">
        <v>6189.98</v>
      </c>
      <c r="O29" s="4">
        <v>100</v>
      </c>
      <c r="P29" s="4">
        <v>5823.01</v>
      </c>
      <c r="Q29" s="4">
        <v>100</v>
      </c>
      <c r="R29" s="4">
        <v>7254.97</v>
      </c>
      <c r="S29" s="3"/>
      <c r="T29" s="10"/>
      <c r="U29" s="10"/>
      <c r="V29" s="10"/>
    </row>
    <row r="30" spans="1:22" ht="18" x14ac:dyDescent="0.35">
      <c r="A30" s="4">
        <v>100</v>
      </c>
      <c r="B30" s="4">
        <v>3375.57</v>
      </c>
      <c r="C30" s="4">
        <v>100</v>
      </c>
      <c r="D30" s="4">
        <v>4178.6400000000003</v>
      </c>
      <c r="E30" s="4">
        <v>100</v>
      </c>
      <c r="F30" s="4">
        <v>5691.81</v>
      </c>
      <c r="G30" s="4">
        <v>10</v>
      </c>
      <c r="H30" s="4">
        <v>3531.16</v>
      </c>
      <c r="I30" s="4">
        <v>100</v>
      </c>
      <c r="J30" s="4">
        <v>9472.5400000000009</v>
      </c>
      <c r="K30" s="4">
        <v>100</v>
      </c>
      <c r="L30" s="4">
        <v>7031.66</v>
      </c>
      <c r="M30" s="4">
        <v>100</v>
      </c>
      <c r="N30" s="4">
        <v>5403.85</v>
      </c>
      <c r="O30" s="4">
        <v>100</v>
      </c>
      <c r="P30" s="4">
        <v>4791.92</v>
      </c>
      <c r="Q30" s="4">
        <v>100</v>
      </c>
      <c r="R30" s="4">
        <v>6811.59</v>
      </c>
      <c r="S30" s="3"/>
      <c r="T30" s="10"/>
      <c r="U30" s="10"/>
      <c r="V30" s="10"/>
    </row>
    <row r="31" spans="1:22" ht="18" x14ac:dyDescent="0.35">
      <c r="A31" s="4">
        <v>100</v>
      </c>
      <c r="B31" s="4">
        <v>2652.67</v>
      </c>
      <c r="C31" s="4">
        <v>100</v>
      </c>
      <c r="D31" s="4">
        <v>3528</v>
      </c>
      <c r="E31" s="4">
        <v>100</v>
      </c>
      <c r="F31" s="4">
        <v>5455.3</v>
      </c>
      <c r="G31" s="4">
        <v>30</v>
      </c>
      <c r="H31" s="4">
        <v>3992.33</v>
      </c>
      <c r="I31" s="4">
        <v>100</v>
      </c>
      <c r="J31" s="4">
        <v>8292.1200000000008</v>
      </c>
      <c r="K31" s="3"/>
      <c r="L31" s="3"/>
      <c r="M31" s="3"/>
      <c r="N31" s="3"/>
      <c r="O31" s="4">
        <v>100</v>
      </c>
      <c r="P31" s="4">
        <v>4845.5600000000004</v>
      </c>
      <c r="Q31" s="4">
        <v>100</v>
      </c>
      <c r="R31" s="4">
        <v>5943.3</v>
      </c>
      <c r="S31" s="3"/>
      <c r="T31" s="10"/>
      <c r="U31" s="10"/>
      <c r="V31" s="10"/>
    </row>
    <row r="32" spans="1:22" ht="18" x14ac:dyDescent="0.35">
      <c r="A32" s="3"/>
      <c r="B32" s="3"/>
      <c r="C32" s="3"/>
      <c r="D32" s="3"/>
      <c r="E32" s="3"/>
      <c r="F32" s="3"/>
      <c r="G32" s="4">
        <v>30</v>
      </c>
      <c r="H32" s="4">
        <v>4070.64</v>
      </c>
      <c r="I32" s="4">
        <v>100</v>
      </c>
      <c r="J32" s="4">
        <v>7316.46</v>
      </c>
      <c r="K32" s="4"/>
      <c r="L32" s="4"/>
      <c r="M32" s="3"/>
      <c r="N32" s="3"/>
      <c r="O32" s="3"/>
      <c r="P32" s="3"/>
      <c r="Q32" s="3"/>
      <c r="R32" s="3"/>
      <c r="S32" s="3"/>
      <c r="T32" s="10"/>
      <c r="U32" s="10"/>
      <c r="V32" s="10"/>
    </row>
    <row r="33" spans="1:25" ht="18" x14ac:dyDescent="0.35">
      <c r="A33" s="4"/>
      <c r="B33" s="4"/>
      <c r="C33" s="3"/>
      <c r="D33" s="3"/>
      <c r="E33" s="3"/>
      <c r="F33" s="3"/>
      <c r="G33" s="4">
        <v>100</v>
      </c>
      <c r="H33" s="4">
        <v>5093.47</v>
      </c>
      <c r="I33" s="3"/>
      <c r="J33" s="3"/>
      <c r="K33" s="3"/>
      <c r="L33" s="3"/>
      <c r="M33" s="3"/>
      <c r="N33" s="3"/>
      <c r="O33" s="4"/>
      <c r="P33" s="4"/>
      <c r="Q33" s="3"/>
      <c r="R33" s="3"/>
      <c r="S33" s="3"/>
      <c r="T33" s="10"/>
      <c r="U33" s="10"/>
      <c r="V33" s="10"/>
    </row>
    <row r="34" spans="1:25" ht="18" x14ac:dyDescent="0.35">
      <c r="A34" s="3"/>
      <c r="B34" s="3"/>
      <c r="C34" s="3"/>
      <c r="D34" s="3"/>
      <c r="E34" s="3"/>
      <c r="F34" s="3"/>
      <c r="G34" s="4">
        <v>100</v>
      </c>
      <c r="H34" s="4">
        <v>4122.1499999999996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  <c r="U34" s="10"/>
      <c r="V34" s="10"/>
    </row>
    <row r="35" spans="1:25" ht="18" x14ac:dyDescent="0.35">
      <c r="A35" s="3"/>
      <c r="B35" s="3"/>
      <c r="C35" s="3"/>
      <c r="D35" s="3"/>
      <c r="E35" s="3"/>
      <c r="F35" s="3"/>
      <c r="G35" s="4">
        <v>100</v>
      </c>
      <c r="H35" s="4">
        <v>4711.5200000000004</v>
      </c>
      <c r="I35" s="4"/>
      <c r="J35" s="4"/>
      <c r="K35" s="3"/>
      <c r="L35" s="3"/>
      <c r="M35" s="3"/>
      <c r="N35" s="3"/>
      <c r="O35" s="3"/>
      <c r="P35" s="3"/>
      <c r="Q35" s="3"/>
      <c r="R35" s="3"/>
      <c r="S35" s="3"/>
      <c r="T35" s="10"/>
      <c r="U35" s="10"/>
      <c r="V35" s="10"/>
    </row>
    <row r="36" spans="1:25" ht="18" x14ac:dyDescent="0.35">
      <c r="A36" s="3"/>
      <c r="B36" s="3"/>
      <c r="C36" s="3"/>
      <c r="D36" s="3"/>
      <c r="E36" s="3"/>
      <c r="F36" s="3"/>
      <c r="G36" s="4">
        <v>100</v>
      </c>
      <c r="H36" s="4">
        <v>4823.41</v>
      </c>
      <c r="I36" s="4"/>
      <c r="J36" s="4"/>
      <c r="K36" s="3"/>
      <c r="L36" s="3"/>
      <c r="M36" s="3"/>
      <c r="N36" s="3"/>
      <c r="O36" s="3"/>
      <c r="P36" s="3"/>
      <c r="Q36" s="3"/>
      <c r="R36" s="3"/>
      <c r="S36" s="3"/>
      <c r="T36" s="10"/>
      <c r="U36" s="10"/>
      <c r="V36" s="10"/>
    </row>
    <row r="37" spans="1:25" ht="18" x14ac:dyDescent="0.35">
      <c r="A37" s="3"/>
      <c r="B37" s="3"/>
      <c r="C37" s="3"/>
      <c r="D37" s="3"/>
      <c r="E37" s="3"/>
      <c r="F37" s="3"/>
      <c r="G37" s="4">
        <v>100</v>
      </c>
      <c r="H37" s="4">
        <v>4420.59</v>
      </c>
      <c r="I37" s="4"/>
      <c r="J37" s="4"/>
      <c r="K37" s="3"/>
      <c r="L37" s="3"/>
      <c r="M37" s="3"/>
      <c r="N37" s="3"/>
      <c r="O37" s="3"/>
      <c r="P37" s="3"/>
      <c r="Q37" s="3"/>
      <c r="R37" s="3"/>
      <c r="S37" s="3"/>
      <c r="T37" s="10"/>
      <c r="U37" s="10"/>
      <c r="V37" s="10"/>
    </row>
    <row r="38" spans="1:25" ht="18" x14ac:dyDescent="0.35">
      <c r="A38" s="3"/>
      <c r="B38" s="3"/>
      <c r="C38" s="3"/>
      <c r="D38" s="3"/>
      <c r="E38" s="3"/>
      <c r="F38" s="3"/>
      <c r="G38" s="4">
        <v>100</v>
      </c>
      <c r="H38" s="4">
        <v>4717.82</v>
      </c>
      <c r="I38" s="4"/>
      <c r="J38" s="4"/>
      <c r="K38" s="3"/>
      <c r="L38" s="3"/>
      <c r="M38" s="3"/>
      <c r="N38" s="3"/>
      <c r="O38" s="3"/>
      <c r="P38" s="3"/>
      <c r="Q38" s="3"/>
      <c r="R38" s="3"/>
      <c r="S38" s="3"/>
      <c r="T38" s="10"/>
      <c r="U38" s="10"/>
      <c r="V38" s="10"/>
    </row>
    <row r="39" spans="1:25" ht="18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  <c r="U39" s="3" t="s">
        <v>10</v>
      </c>
      <c r="V39" s="3" t="s">
        <v>11</v>
      </c>
    </row>
    <row r="40" spans="1:25" ht="18" x14ac:dyDescent="0.35">
      <c r="A40" s="5" t="s">
        <v>12</v>
      </c>
      <c r="B40" s="12">
        <v>3156.2042930796201</v>
      </c>
      <c r="C40" s="5" t="s">
        <v>12</v>
      </c>
      <c r="D40" s="3">
        <v>3991.2713800000001</v>
      </c>
      <c r="E40" s="5" t="s">
        <v>12</v>
      </c>
      <c r="F40" s="3">
        <v>5771.3386099999998</v>
      </c>
      <c r="G40" s="5" t="s">
        <v>12</v>
      </c>
      <c r="H40" s="3">
        <v>4529.7141700000002</v>
      </c>
      <c r="I40" s="5" t="s">
        <v>12</v>
      </c>
      <c r="J40" s="3">
        <v>8915.3919499999993</v>
      </c>
      <c r="K40" s="5" t="s">
        <v>12</v>
      </c>
      <c r="L40" s="3">
        <v>7171.7662300000002</v>
      </c>
      <c r="M40" s="5" t="s">
        <v>12</v>
      </c>
      <c r="N40" s="3">
        <v>6459.1351199999999</v>
      </c>
      <c r="O40" s="5" t="s">
        <v>12</v>
      </c>
      <c r="P40" s="3">
        <v>5132.3873700000004</v>
      </c>
      <c r="Q40" s="5" t="s">
        <v>12</v>
      </c>
      <c r="R40" s="3">
        <v>6784.3113599999997</v>
      </c>
      <c r="S40" s="5"/>
      <c r="T40" s="6" t="s">
        <v>13</v>
      </c>
      <c r="U40" s="7">
        <f>AVERAGE(F40,H40,J40,L40,N40,P40,D40,B40,R40)/1000</f>
        <v>5.7679467203421799</v>
      </c>
      <c r="V40" s="7">
        <f>_xlfn.STDEV.S(B40,D40,F40,H40,J40,L40,N40,P40,R40)/1000</f>
        <v>1.7784403274622749</v>
      </c>
      <c r="W40" s="5"/>
      <c r="X40" s="5"/>
      <c r="Y40" s="5"/>
    </row>
    <row r="41" spans="1:25" ht="18" x14ac:dyDescent="0.35">
      <c r="A41" s="5" t="s">
        <v>14</v>
      </c>
      <c r="B41" s="12">
        <v>5.7342599999999999</v>
      </c>
      <c r="C41" s="5" t="s">
        <v>14</v>
      </c>
      <c r="D41" s="3">
        <v>8.93276</v>
      </c>
      <c r="E41" s="5" t="s">
        <v>14</v>
      </c>
      <c r="F41" s="3">
        <v>10.85022</v>
      </c>
      <c r="G41" s="5" t="s">
        <v>14</v>
      </c>
      <c r="H41" s="3">
        <v>5.5390100000000002</v>
      </c>
      <c r="I41" s="5" t="s">
        <v>14</v>
      </c>
      <c r="J41" s="3">
        <v>7.5989899999999997</v>
      </c>
      <c r="K41" s="5" t="s">
        <v>14</v>
      </c>
      <c r="L41" s="3">
        <v>9.9783500000000007</v>
      </c>
      <c r="M41" s="5" t="s">
        <v>14</v>
      </c>
      <c r="N41" s="3">
        <v>8.2374399999999994</v>
      </c>
      <c r="O41" s="5" t="s">
        <v>14</v>
      </c>
      <c r="P41" s="3">
        <v>5.95031</v>
      </c>
      <c r="Q41" s="5" t="s">
        <v>14</v>
      </c>
      <c r="R41" s="3">
        <v>15.172890000000001</v>
      </c>
      <c r="S41" s="13" t="s">
        <v>20</v>
      </c>
      <c r="T41" s="6" t="s">
        <v>16</v>
      </c>
      <c r="U41" s="8">
        <f>AVERAGE(F41,H41,J41,L41,N41,P41,D41,B41,R41)*1000</f>
        <v>8666.0255555555559</v>
      </c>
      <c r="V41" s="8">
        <f>_xlfn.STDEV.S(B41,D41,F41,H41,J41,L41,N41,P41,R41)*1000</f>
        <v>3081.6831839966567</v>
      </c>
      <c r="W41" s="5"/>
      <c r="X41" s="5"/>
      <c r="Y41" s="5"/>
    </row>
    <row r="42" spans="1:25" ht="18" x14ac:dyDescent="0.35">
      <c r="A42" s="5" t="s">
        <v>17</v>
      </c>
      <c r="B42" s="12">
        <v>2.1741700000000002</v>
      </c>
      <c r="C42" s="5" t="s">
        <v>17</v>
      </c>
      <c r="D42" s="3">
        <v>1.90496</v>
      </c>
      <c r="E42" s="5" t="s">
        <v>17</v>
      </c>
      <c r="F42" s="3">
        <v>1.7462599999999999</v>
      </c>
      <c r="G42" s="5" t="s">
        <v>17</v>
      </c>
      <c r="H42" s="3">
        <v>2.1096900000000001</v>
      </c>
      <c r="I42" s="5" t="s">
        <v>17</v>
      </c>
      <c r="J42" s="3">
        <v>2.2882099999999999</v>
      </c>
      <c r="K42" s="5" t="s">
        <v>17</v>
      </c>
      <c r="L42" s="3">
        <v>1.99282</v>
      </c>
      <c r="M42" s="5" t="s">
        <v>17</v>
      </c>
      <c r="N42" s="3">
        <v>1.5772299999999999</v>
      </c>
      <c r="O42" s="5" t="s">
        <v>17</v>
      </c>
      <c r="P42" s="3">
        <v>1.84945</v>
      </c>
      <c r="Q42" s="5" t="s">
        <v>17</v>
      </c>
      <c r="R42" s="3">
        <v>1.94736</v>
      </c>
      <c r="S42" s="5"/>
      <c r="T42" s="6" t="s">
        <v>17</v>
      </c>
      <c r="U42" s="9">
        <f t="shared" ref="U42:U62" si="2">AVERAGE(F42,H42,J42,L42,N42,P42,D42,B42,R42)</f>
        <v>1.9544611111111108</v>
      </c>
      <c r="V42" s="9">
        <f t="shared" ref="V42:V62" si="3">_xlfn.STDEV.S(B42,D42,F42,H42,J42,L42,N42,P42,R42)</f>
        <v>0.21920505870328169</v>
      </c>
      <c r="W42" s="5"/>
      <c r="X42" s="5"/>
      <c r="Y42" s="5"/>
    </row>
    <row r="43" spans="1:25" ht="18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6"/>
      <c r="V43" s="6"/>
      <c r="W43" s="3"/>
    </row>
    <row r="44" spans="1:25" ht="18" x14ac:dyDescent="0.35">
      <c r="A44" s="14" t="s">
        <v>21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U44" s="6"/>
      <c r="V44" s="6"/>
    </row>
    <row r="45" spans="1:25" ht="18" x14ac:dyDescent="0.35">
      <c r="A45" s="3" t="s">
        <v>1</v>
      </c>
      <c r="B45" s="3"/>
      <c r="C45" s="3" t="s">
        <v>2</v>
      </c>
      <c r="D45" s="3"/>
      <c r="E45" s="3" t="s">
        <v>3</v>
      </c>
      <c r="F45" s="3"/>
      <c r="G45" s="3" t="s">
        <v>4</v>
      </c>
      <c r="H45" s="3"/>
      <c r="I45" s="3" t="s">
        <v>5</v>
      </c>
      <c r="J45" s="3"/>
      <c r="K45" s="3" t="s">
        <v>6</v>
      </c>
      <c r="L45" s="3"/>
      <c r="M45" s="3"/>
      <c r="N45" s="3"/>
      <c r="U45" s="6"/>
      <c r="V45" s="6"/>
    </row>
    <row r="46" spans="1:25" ht="18" x14ac:dyDescent="0.35">
      <c r="A46" s="3" t="s">
        <v>24</v>
      </c>
      <c r="B46" s="3" t="s">
        <v>9</v>
      </c>
      <c r="C46" s="3" t="s">
        <v>24</v>
      </c>
      <c r="D46" s="3" t="s">
        <v>9</v>
      </c>
      <c r="E46" s="3" t="s">
        <v>24</v>
      </c>
      <c r="F46" s="3" t="s">
        <v>9</v>
      </c>
      <c r="G46" s="3" t="s">
        <v>24</v>
      </c>
      <c r="H46" s="3" t="s">
        <v>9</v>
      </c>
      <c r="I46" s="3" t="s">
        <v>24</v>
      </c>
      <c r="J46" s="3" t="s">
        <v>9</v>
      </c>
      <c r="K46" s="3" t="s">
        <v>24</v>
      </c>
      <c r="L46" s="3" t="s">
        <v>9</v>
      </c>
      <c r="M46" s="3"/>
      <c r="N46" s="3"/>
      <c r="U46" s="6"/>
      <c r="V46" s="6"/>
    </row>
    <row r="47" spans="1:25" ht="18" x14ac:dyDescent="0.35">
      <c r="A47" s="4">
        <v>1</v>
      </c>
      <c r="B47" s="4">
        <v>554.57799999999997</v>
      </c>
      <c r="C47" s="4">
        <v>0.3</v>
      </c>
      <c r="D47" s="4">
        <v>181</v>
      </c>
      <c r="E47" s="4">
        <v>0.3</v>
      </c>
      <c r="F47" s="4">
        <v>193</v>
      </c>
      <c r="G47" s="4">
        <v>1</v>
      </c>
      <c r="H47" s="4">
        <v>370.23</v>
      </c>
      <c r="I47" s="4">
        <v>0.3</v>
      </c>
      <c r="J47" s="4">
        <v>87</v>
      </c>
      <c r="K47" s="4">
        <v>0.3</v>
      </c>
      <c r="L47" s="4">
        <v>238</v>
      </c>
      <c r="M47" s="3"/>
      <c r="U47" s="6"/>
      <c r="V47" s="6"/>
    </row>
    <row r="48" spans="1:25" ht="18" x14ac:dyDescent="0.35">
      <c r="A48" s="4">
        <v>3</v>
      </c>
      <c r="B48" s="4">
        <v>1548.06</v>
      </c>
      <c r="C48" s="4">
        <v>1</v>
      </c>
      <c r="D48" s="4">
        <v>818</v>
      </c>
      <c r="E48" s="4">
        <v>1</v>
      </c>
      <c r="F48" s="4">
        <v>1037.42</v>
      </c>
      <c r="G48" s="4">
        <v>3</v>
      </c>
      <c r="H48" s="4">
        <v>643.30799999999999</v>
      </c>
      <c r="I48" s="4">
        <v>1</v>
      </c>
      <c r="J48" s="4">
        <v>416.16500000000002</v>
      </c>
      <c r="K48" s="4">
        <v>1</v>
      </c>
      <c r="L48" s="4">
        <v>1132</v>
      </c>
      <c r="M48" s="3"/>
      <c r="U48" s="6"/>
      <c r="V48" s="6"/>
    </row>
    <row r="49" spans="1:23" ht="18" x14ac:dyDescent="0.35">
      <c r="A49" s="4">
        <v>10</v>
      </c>
      <c r="B49" s="4">
        <v>2859.9</v>
      </c>
      <c r="C49" s="4">
        <v>3</v>
      </c>
      <c r="D49" s="4">
        <v>1458.64</v>
      </c>
      <c r="E49" s="4">
        <v>3</v>
      </c>
      <c r="F49" s="4">
        <v>2992.25</v>
      </c>
      <c r="G49" s="4">
        <v>10</v>
      </c>
      <c r="H49" s="4">
        <v>2296.12</v>
      </c>
      <c r="I49" s="4">
        <v>3</v>
      </c>
      <c r="J49" s="4">
        <v>1197.21</v>
      </c>
      <c r="K49" s="4">
        <v>3</v>
      </c>
      <c r="L49" s="4">
        <v>2375.85</v>
      </c>
      <c r="M49" s="3"/>
      <c r="U49" s="6"/>
      <c r="V49" s="6"/>
    </row>
    <row r="50" spans="1:23" ht="18" x14ac:dyDescent="0.35">
      <c r="A50" s="4">
        <v>30</v>
      </c>
      <c r="B50" s="4">
        <v>3134.68</v>
      </c>
      <c r="C50" s="4">
        <v>10</v>
      </c>
      <c r="D50" s="4">
        <v>2284.56</v>
      </c>
      <c r="E50" s="4">
        <v>10</v>
      </c>
      <c r="F50" s="4">
        <v>3605.63</v>
      </c>
      <c r="G50" s="4">
        <v>30</v>
      </c>
      <c r="H50" s="4">
        <v>2957.64</v>
      </c>
      <c r="I50" s="4">
        <v>10</v>
      </c>
      <c r="J50" s="4">
        <v>1463.96</v>
      </c>
      <c r="K50" s="4">
        <v>10</v>
      </c>
      <c r="L50" s="4">
        <v>3023.67</v>
      </c>
      <c r="M50" s="3"/>
      <c r="U50" s="6"/>
      <c r="V50" s="6"/>
    </row>
    <row r="51" spans="1:23" ht="18" x14ac:dyDescent="0.35">
      <c r="A51" s="4">
        <v>100</v>
      </c>
      <c r="B51" s="4">
        <v>3633.61</v>
      </c>
      <c r="C51" s="4">
        <v>30</v>
      </c>
      <c r="D51" s="4">
        <v>2850.12</v>
      </c>
      <c r="E51" s="4">
        <v>30</v>
      </c>
      <c r="F51" s="4">
        <v>3692.51</v>
      </c>
      <c r="G51" s="4">
        <v>100</v>
      </c>
      <c r="H51" s="4">
        <v>3574.66</v>
      </c>
      <c r="I51" s="4">
        <v>30</v>
      </c>
      <c r="J51" s="4">
        <v>2269.89</v>
      </c>
      <c r="K51" s="4">
        <v>30</v>
      </c>
      <c r="L51" s="4">
        <v>3697.37</v>
      </c>
      <c r="M51" s="3"/>
      <c r="U51" s="6"/>
      <c r="V51" s="6"/>
    </row>
    <row r="52" spans="1:23" ht="18" x14ac:dyDescent="0.35">
      <c r="A52" s="4">
        <v>300</v>
      </c>
      <c r="B52" s="4">
        <v>4210.8</v>
      </c>
      <c r="C52" s="4">
        <v>100</v>
      </c>
      <c r="D52" s="4">
        <v>3591.61</v>
      </c>
      <c r="E52" s="4">
        <v>100</v>
      </c>
      <c r="F52" s="4">
        <v>2958.44</v>
      </c>
      <c r="G52" s="4">
        <v>300</v>
      </c>
      <c r="H52" s="4">
        <v>3524.68</v>
      </c>
      <c r="I52" s="4">
        <v>100</v>
      </c>
      <c r="J52" s="4">
        <v>2525.65</v>
      </c>
      <c r="K52" s="4">
        <v>100</v>
      </c>
      <c r="L52" s="4">
        <v>3887.86</v>
      </c>
      <c r="M52" s="3"/>
      <c r="U52" s="6"/>
      <c r="V52" s="6"/>
    </row>
    <row r="53" spans="1:23" ht="18" x14ac:dyDescent="0.35">
      <c r="A53" s="4">
        <v>300</v>
      </c>
      <c r="B53" s="4">
        <v>3228.43</v>
      </c>
      <c r="C53" s="4">
        <v>300</v>
      </c>
      <c r="D53" s="4">
        <v>2884.8</v>
      </c>
      <c r="E53" s="4">
        <v>300</v>
      </c>
      <c r="F53" s="4">
        <v>3289.25</v>
      </c>
      <c r="G53" s="4">
        <v>300</v>
      </c>
      <c r="H53" s="4">
        <v>2933.97</v>
      </c>
      <c r="I53" s="4">
        <v>300</v>
      </c>
      <c r="J53" s="4">
        <v>3379.67</v>
      </c>
      <c r="K53" s="4">
        <v>300</v>
      </c>
      <c r="L53" s="4">
        <v>3682.65</v>
      </c>
      <c r="M53" s="3"/>
      <c r="U53" s="6"/>
      <c r="V53" s="6"/>
    </row>
    <row r="54" spans="1:23" ht="18" x14ac:dyDescent="0.35">
      <c r="A54" s="4">
        <v>300</v>
      </c>
      <c r="B54" s="4">
        <v>3636.91</v>
      </c>
      <c r="C54" s="4">
        <v>300</v>
      </c>
      <c r="D54" s="4">
        <v>3475.66</v>
      </c>
      <c r="E54" s="4">
        <v>300</v>
      </c>
      <c r="F54" s="4">
        <v>2859.88</v>
      </c>
      <c r="G54" s="4">
        <v>300</v>
      </c>
      <c r="H54" s="4">
        <v>3550.77</v>
      </c>
      <c r="I54" s="4">
        <v>300</v>
      </c>
      <c r="J54" s="4">
        <v>2635.78</v>
      </c>
      <c r="K54" s="4">
        <v>300</v>
      </c>
      <c r="L54" s="4">
        <v>3904.43</v>
      </c>
      <c r="M54" s="3"/>
      <c r="U54" s="6"/>
      <c r="V54" s="6"/>
    </row>
    <row r="55" spans="1:23" ht="18" x14ac:dyDescent="0.35">
      <c r="A55" s="4">
        <v>300</v>
      </c>
      <c r="B55" s="4">
        <v>3511.19</v>
      </c>
      <c r="C55" s="4">
        <v>300</v>
      </c>
      <c r="D55" s="4">
        <v>3761.1</v>
      </c>
      <c r="E55" s="4">
        <v>300</v>
      </c>
      <c r="F55" s="4">
        <v>4073.27</v>
      </c>
      <c r="G55" s="4">
        <v>300</v>
      </c>
      <c r="H55" s="4">
        <v>3194.78</v>
      </c>
      <c r="I55" s="4">
        <v>300</v>
      </c>
      <c r="J55" s="4">
        <v>2770.77</v>
      </c>
      <c r="K55" s="4">
        <v>300</v>
      </c>
      <c r="L55" s="4">
        <v>3862.37</v>
      </c>
      <c r="M55" s="3"/>
      <c r="N55" s="3"/>
      <c r="U55" s="6"/>
      <c r="V55" s="6"/>
    </row>
    <row r="56" spans="1:23" ht="18" x14ac:dyDescent="0.35">
      <c r="A56" s="15"/>
      <c r="B56" s="3"/>
      <c r="C56" s="4">
        <v>300</v>
      </c>
      <c r="D56" s="4">
        <v>3578.66</v>
      </c>
      <c r="E56" s="4">
        <v>300</v>
      </c>
      <c r="F56" s="4">
        <v>3751.17</v>
      </c>
      <c r="G56" s="15"/>
      <c r="H56" s="4"/>
      <c r="I56" s="4">
        <v>300</v>
      </c>
      <c r="J56" s="4">
        <v>2660.88</v>
      </c>
      <c r="K56" s="4">
        <v>300</v>
      </c>
      <c r="L56" s="4">
        <v>4037.69</v>
      </c>
      <c r="M56" s="3"/>
      <c r="N56" s="3"/>
      <c r="U56" s="6"/>
      <c r="V56" s="6"/>
    </row>
    <row r="57" spans="1:23" ht="18" x14ac:dyDescent="0.35">
      <c r="A57" s="3"/>
      <c r="B57" s="3"/>
      <c r="C57" s="15"/>
      <c r="D57" s="3"/>
      <c r="E57" s="15"/>
      <c r="F57" s="3"/>
      <c r="G57" s="3"/>
      <c r="H57" s="3"/>
      <c r="I57" s="15"/>
      <c r="J57" s="3"/>
      <c r="K57" s="4">
        <v>300</v>
      </c>
      <c r="L57" s="4">
        <v>3934.58</v>
      </c>
      <c r="M57" s="3"/>
      <c r="N57" s="3"/>
      <c r="U57" s="6"/>
      <c r="V57" s="6"/>
    </row>
    <row r="58" spans="1:23" ht="18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4">
        <v>300</v>
      </c>
      <c r="L58" s="4">
        <v>3600.49</v>
      </c>
      <c r="M58" s="3"/>
      <c r="N58" s="3"/>
      <c r="U58" s="6"/>
      <c r="V58" s="6"/>
    </row>
    <row r="59" spans="1:2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U59" s="3" t="s">
        <v>10</v>
      </c>
      <c r="V59" s="3" t="s">
        <v>11</v>
      </c>
      <c r="W59" s="3"/>
    </row>
    <row r="60" spans="1:23" ht="18" x14ac:dyDescent="0.35">
      <c r="A60" s="5" t="s">
        <v>12</v>
      </c>
      <c r="B60" s="3">
        <v>3650.3630400000002</v>
      </c>
      <c r="C60" s="5" t="s">
        <v>12</v>
      </c>
      <c r="D60" s="3">
        <v>3562.6716700000002</v>
      </c>
      <c r="E60" s="5" t="s">
        <v>12</v>
      </c>
      <c r="F60" s="3">
        <v>3474.4962599999999</v>
      </c>
      <c r="G60" s="5" t="s">
        <v>12</v>
      </c>
      <c r="H60" s="3">
        <v>3356.0817299999999</v>
      </c>
      <c r="I60" s="5" t="s">
        <v>12</v>
      </c>
      <c r="J60" s="3">
        <v>3032.70939</v>
      </c>
      <c r="K60" s="5" t="s">
        <v>12</v>
      </c>
      <c r="L60" s="3">
        <v>3858.4312199999999</v>
      </c>
      <c r="M60" s="3"/>
      <c r="N60" s="3"/>
      <c r="T60" s="6" t="s">
        <v>13</v>
      </c>
      <c r="U60" s="7">
        <f>AVERAGE(F60,H60,J60,L60,N60,P60,D60,B60,R60)/1000</f>
        <v>3.4891255516666666</v>
      </c>
      <c r="V60" s="7">
        <f>_xlfn.STDEV.S(B60,D60,F60,H60,J60,L60,N60,P60,R60)/1000</f>
        <v>0.28072179221355281</v>
      </c>
      <c r="W60" s="3"/>
    </row>
    <row r="61" spans="1:23" ht="18" x14ac:dyDescent="0.35">
      <c r="A61" s="5" t="s">
        <v>14</v>
      </c>
      <c r="B61" s="3">
        <v>3.9054899999999999</v>
      </c>
      <c r="C61" s="5" t="s">
        <v>14</v>
      </c>
      <c r="D61" s="3">
        <v>4.7788700000000004</v>
      </c>
      <c r="E61" s="5" t="s">
        <v>14</v>
      </c>
      <c r="F61" s="3">
        <v>1.39229</v>
      </c>
      <c r="G61" s="5" t="s">
        <v>14</v>
      </c>
      <c r="H61" s="3">
        <v>6.5353199999999996</v>
      </c>
      <c r="I61" s="5" t="s">
        <v>14</v>
      </c>
      <c r="J61" s="3">
        <v>8.3978300000000008</v>
      </c>
      <c r="K61" s="5" t="s">
        <v>14</v>
      </c>
      <c r="L61" s="3">
        <v>2.2487200000000001</v>
      </c>
      <c r="M61" s="3"/>
      <c r="N61" s="3"/>
      <c r="S61" s="13" t="s">
        <v>22</v>
      </c>
      <c r="T61" s="6" t="s">
        <v>16</v>
      </c>
      <c r="U61" s="8">
        <f>AVERAGE(F61,H61,J61,L61,N61,P61,D61,B61,R61)*1000</f>
        <v>4543.0866666666661</v>
      </c>
      <c r="V61" s="8">
        <f>_xlfn.STDEV.S(B61,D61,F61,H61,J61,L61,N61,P61,R61)*1000</f>
        <v>2626.0921973812497</v>
      </c>
      <c r="W61" s="3"/>
    </row>
    <row r="62" spans="1:23" ht="18" x14ac:dyDescent="0.35">
      <c r="A62" s="5" t="s">
        <v>17</v>
      </c>
      <c r="B62" s="3">
        <v>1.1897</v>
      </c>
      <c r="C62" s="5" t="s">
        <v>17</v>
      </c>
      <c r="D62" s="3">
        <v>0.86207999999999996</v>
      </c>
      <c r="E62" s="5" t="s">
        <v>17</v>
      </c>
      <c r="F62" s="3">
        <v>1.77064</v>
      </c>
      <c r="G62" s="5" t="s">
        <v>17</v>
      </c>
      <c r="H62" s="3">
        <v>1.5704</v>
      </c>
      <c r="I62" s="5" t="s">
        <v>17</v>
      </c>
      <c r="J62" s="3">
        <v>0.75839000000000001</v>
      </c>
      <c r="K62" s="5" t="s">
        <v>17</v>
      </c>
      <c r="L62" s="3">
        <v>1.1048</v>
      </c>
      <c r="M62" s="3"/>
      <c r="N62" s="3"/>
      <c r="T62" s="6" t="s">
        <v>17</v>
      </c>
      <c r="U62" s="7">
        <f t="shared" si="2"/>
        <v>1.209335</v>
      </c>
      <c r="V62" s="7">
        <f t="shared" si="3"/>
        <v>0.39514092796115063</v>
      </c>
      <c r="W62" s="3"/>
    </row>
    <row r="63" spans="1:23" ht="18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U63" s="6"/>
      <c r="V63" s="6"/>
      <c r="W63" s="3"/>
    </row>
    <row r="64" spans="1:23" ht="18" x14ac:dyDescent="0.35">
      <c r="A64" s="16" t="s">
        <v>23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U64" s="6"/>
      <c r="V64" s="6"/>
      <c r="W64" s="3"/>
    </row>
    <row r="65" spans="1:23" ht="18" x14ac:dyDescent="0.35">
      <c r="A65" s="3" t="s">
        <v>1</v>
      </c>
      <c r="B65" s="3"/>
      <c r="C65" s="3" t="s">
        <v>2</v>
      </c>
      <c r="D65" s="3"/>
      <c r="E65" s="3" t="s">
        <v>3</v>
      </c>
      <c r="F65" s="3"/>
      <c r="G65" s="3" t="s">
        <v>4</v>
      </c>
      <c r="H65" s="3"/>
      <c r="I65" s="3" t="s">
        <v>5</v>
      </c>
      <c r="J65" s="3"/>
      <c r="K65" s="3" t="s">
        <v>6</v>
      </c>
      <c r="L65" s="3"/>
      <c r="M65" s="3"/>
      <c r="N65" s="3"/>
      <c r="U65" s="6"/>
      <c r="V65" s="6"/>
      <c r="W65" s="3"/>
    </row>
    <row r="66" spans="1:23" ht="18" x14ac:dyDescent="0.35">
      <c r="A66" s="3" t="s">
        <v>24</v>
      </c>
      <c r="B66" s="3" t="s">
        <v>9</v>
      </c>
      <c r="C66" s="3" t="s">
        <v>24</v>
      </c>
      <c r="D66" s="3" t="s">
        <v>9</v>
      </c>
      <c r="E66" s="3" t="s">
        <v>24</v>
      </c>
      <c r="F66" s="3" t="s">
        <v>9</v>
      </c>
      <c r="G66" s="3" t="s">
        <v>24</v>
      </c>
      <c r="H66" s="3" t="s">
        <v>9</v>
      </c>
      <c r="I66" s="3" t="s">
        <v>24</v>
      </c>
      <c r="J66" s="3" t="s">
        <v>9</v>
      </c>
      <c r="K66" s="3" t="s">
        <v>24</v>
      </c>
      <c r="L66" s="3" t="s">
        <v>9</v>
      </c>
      <c r="M66" s="3"/>
      <c r="N66" s="3"/>
      <c r="U66" s="6"/>
      <c r="V66" s="6"/>
      <c r="W66" s="3"/>
    </row>
    <row r="67" spans="1:23" ht="18" x14ac:dyDescent="0.35">
      <c r="A67" s="4">
        <v>1</v>
      </c>
      <c r="B67" s="4">
        <v>60</v>
      </c>
      <c r="C67" s="4">
        <v>0.3</v>
      </c>
      <c r="D67" s="4">
        <v>98</v>
      </c>
      <c r="E67" s="4">
        <v>1</v>
      </c>
      <c r="F67" s="4">
        <v>112.376</v>
      </c>
      <c r="G67" s="4">
        <v>1</v>
      </c>
      <c r="H67" s="4">
        <v>83</v>
      </c>
      <c r="I67" s="4">
        <v>1</v>
      </c>
      <c r="J67" s="4">
        <v>115.422</v>
      </c>
      <c r="K67" s="4">
        <v>1</v>
      </c>
      <c r="L67" s="4">
        <v>118.90600000000001</v>
      </c>
      <c r="M67" s="3"/>
      <c r="N67" s="3"/>
      <c r="U67" s="6"/>
      <c r="V67" s="6"/>
      <c r="W67" s="3"/>
    </row>
    <row r="68" spans="1:23" ht="18" x14ac:dyDescent="0.35">
      <c r="A68" s="4">
        <v>3</v>
      </c>
      <c r="B68" s="4">
        <v>166</v>
      </c>
      <c r="C68" s="4">
        <v>1</v>
      </c>
      <c r="D68" s="4">
        <v>323.71300000000002</v>
      </c>
      <c r="E68" s="4">
        <v>3</v>
      </c>
      <c r="F68" s="4">
        <v>258.21100000000001</v>
      </c>
      <c r="G68" s="4">
        <v>3</v>
      </c>
      <c r="H68" s="4">
        <v>220.18</v>
      </c>
      <c r="I68" s="4">
        <v>3</v>
      </c>
      <c r="J68" s="4">
        <v>408.64</v>
      </c>
      <c r="K68" s="4">
        <v>3</v>
      </c>
      <c r="L68" s="4">
        <v>547.5</v>
      </c>
      <c r="M68" s="3"/>
      <c r="N68" s="3"/>
      <c r="U68" s="6"/>
      <c r="V68" s="6"/>
      <c r="W68" s="3"/>
    </row>
    <row r="69" spans="1:23" ht="18" x14ac:dyDescent="0.35">
      <c r="A69" s="4">
        <v>10</v>
      </c>
      <c r="B69" s="4">
        <v>382.18</v>
      </c>
      <c r="C69" s="4">
        <v>3</v>
      </c>
      <c r="D69" s="4">
        <v>955.92200000000003</v>
      </c>
      <c r="E69" s="4">
        <v>30</v>
      </c>
      <c r="F69" s="4">
        <v>556.85799999999995</v>
      </c>
      <c r="G69" s="4">
        <v>10</v>
      </c>
      <c r="H69" s="4">
        <v>389.267</v>
      </c>
      <c r="I69" s="4">
        <v>10</v>
      </c>
      <c r="J69" s="4">
        <v>631.13800000000003</v>
      </c>
      <c r="K69" s="4">
        <v>10</v>
      </c>
      <c r="L69" s="4">
        <v>948.01</v>
      </c>
      <c r="M69" s="3"/>
      <c r="N69" s="3"/>
      <c r="U69" s="6"/>
      <c r="V69" s="6"/>
      <c r="W69" s="3"/>
    </row>
    <row r="70" spans="1:23" ht="18" x14ac:dyDescent="0.35">
      <c r="A70" s="4">
        <v>30</v>
      </c>
      <c r="B70" s="4">
        <v>395.92700000000002</v>
      </c>
      <c r="C70" s="4">
        <v>10</v>
      </c>
      <c r="D70" s="4">
        <v>1502.97</v>
      </c>
      <c r="E70" s="4">
        <v>100</v>
      </c>
      <c r="F70" s="4">
        <v>701.17100000000005</v>
      </c>
      <c r="G70" s="4">
        <v>30</v>
      </c>
      <c r="H70" s="4">
        <v>520</v>
      </c>
      <c r="I70" s="4">
        <v>30</v>
      </c>
      <c r="J70" s="4">
        <v>825.26900000000001</v>
      </c>
      <c r="K70" s="4">
        <v>30</v>
      </c>
      <c r="L70" s="4">
        <v>1100.8499999999999</v>
      </c>
      <c r="M70" s="3"/>
      <c r="N70" s="3"/>
      <c r="U70" s="6"/>
      <c r="V70" s="6"/>
      <c r="W70" s="3"/>
    </row>
    <row r="71" spans="1:23" ht="18" x14ac:dyDescent="0.35">
      <c r="A71" s="4">
        <v>100</v>
      </c>
      <c r="B71" s="4">
        <v>506.29500000000002</v>
      </c>
      <c r="C71" s="4">
        <v>30</v>
      </c>
      <c r="D71" s="4">
        <v>1577.87</v>
      </c>
      <c r="E71" s="4">
        <v>300</v>
      </c>
      <c r="F71" s="4">
        <v>791.78499999999997</v>
      </c>
      <c r="G71" s="4">
        <v>100</v>
      </c>
      <c r="H71" s="4">
        <v>576</v>
      </c>
      <c r="I71" s="4">
        <v>100</v>
      </c>
      <c r="J71" s="4">
        <v>845.95799999999997</v>
      </c>
      <c r="K71" s="4">
        <v>100</v>
      </c>
      <c r="L71" s="4">
        <v>1433.07</v>
      </c>
      <c r="M71" s="3"/>
      <c r="N71" s="3"/>
      <c r="U71" s="6"/>
      <c r="V71" s="6"/>
      <c r="W71" s="3"/>
    </row>
    <row r="72" spans="1:23" ht="18" x14ac:dyDescent="0.35">
      <c r="A72" s="4">
        <v>300</v>
      </c>
      <c r="B72" s="4">
        <v>553.44100000000003</v>
      </c>
      <c r="C72" s="4">
        <v>100</v>
      </c>
      <c r="D72" s="4">
        <v>1772.94</v>
      </c>
      <c r="E72" s="4">
        <v>300</v>
      </c>
      <c r="F72" s="4">
        <v>779.42399999999998</v>
      </c>
      <c r="G72" s="4">
        <v>300</v>
      </c>
      <c r="H72" s="4">
        <v>718.00099999999998</v>
      </c>
      <c r="I72" s="4">
        <v>300</v>
      </c>
      <c r="J72" s="4">
        <v>1194.05</v>
      </c>
      <c r="K72" s="4">
        <v>300</v>
      </c>
      <c r="L72" s="4">
        <v>1913.38</v>
      </c>
      <c r="M72" s="3"/>
      <c r="N72" s="3"/>
      <c r="U72" s="6"/>
      <c r="V72" s="6"/>
      <c r="W72" s="3"/>
    </row>
    <row r="73" spans="1:23" ht="18" x14ac:dyDescent="0.35">
      <c r="A73" s="4">
        <v>300</v>
      </c>
      <c r="B73" s="4">
        <v>512.05899999999997</v>
      </c>
      <c r="C73" s="4">
        <v>300</v>
      </c>
      <c r="D73" s="4">
        <v>2367.04</v>
      </c>
      <c r="E73" s="4">
        <v>300</v>
      </c>
      <c r="F73" s="4">
        <v>756.44399999999996</v>
      </c>
      <c r="G73" s="4">
        <v>300</v>
      </c>
      <c r="H73" s="4">
        <v>666.41099999999994</v>
      </c>
      <c r="I73" s="4">
        <v>300</v>
      </c>
      <c r="J73" s="4">
        <v>1052.43</v>
      </c>
      <c r="K73" s="4">
        <v>300</v>
      </c>
      <c r="L73" s="4">
        <v>1480.61</v>
      </c>
      <c r="M73" s="3"/>
      <c r="N73" s="3"/>
      <c r="U73" s="6"/>
      <c r="V73" s="6"/>
      <c r="W73" s="3"/>
    </row>
    <row r="74" spans="1:23" ht="18" x14ac:dyDescent="0.35">
      <c r="A74" s="4">
        <v>300</v>
      </c>
      <c r="B74" s="4">
        <v>504.88600000000002</v>
      </c>
      <c r="C74" s="4">
        <v>300</v>
      </c>
      <c r="D74" s="4">
        <v>2076.35</v>
      </c>
      <c r="E74" s="4"/>
      <c r="F74" s="4"/>
      <c r="G74" s="4">
        <v>300</v>
      </c>
      <c r="H74" s="4">
        <v>662.53700000000003</v>
      </c>
      <c r="I74" s="4">
        <v>300</v>
      </c>
      <c r="J74" s="4">
        <v>990.48699999999997</v>
      </c>
      <c r="K74" s="4">
        <v>300</v>
      </c>
      <c r="L74" s="4">
        <v>1455.41</v>
      </c>
      <c r="M74" s="3"/>
      <c r="N74" s="3"/>
      <c r="U74" s="6"/>
      <c r="V74" s="6"/>
      <c r="W74" s="3"/>
    </row>
    <row r="75" spans="1:23" ht="18" x14ac:dyDescent="0.35">
      <c r="A75" s="4">
        <v>300</v>
      </c>
      <c r="B75" s="4">
        <v>557.07799999999997</v>
      </c>
      <c r="C75" s="4">
        <v>300</v>
      </c>
      <c r="D75" s="4">
        <v>1631.95</v>
      </c>
      <c r="E75" s="4"/>
      <c r="F75" s="4"/>
      <c r="G75" s="4">
        <v>300</v>
      </c>
      <c r="H75" s="4">
        <v>705.22400000000005</v>
      </c>
      <c r="I75" s="4">
        <v>300</v>
      </c>
      <c r="J75" s="4">
        <v>1101.72</v>
      </c>
      <c r="K75" s="4">
        <v>300</v>
      </c>
      <c r="L75" s="4">
        <v>1520.16</v>
      </c>
      <c r="M75" s="3"/>
      <c r="N75" s="3"/>
      <c r="U75" s="6"/>
      <c r="V75" s="6"/>
      <c r="W75" s="3"/>
    </row>
    <row r="76" spans="1:23" ht="18" x14ac:dyDescent="0.35">
      <c r="A76" s="3"/>
      <c r="B76" s="3"/>
      <c r="C76" s="4">
        <v>300</v>
      </c>
      <c r="D76" s="4">
        <v>1798.85</v>
      </c>
      <c r="E76" s="4"/>
      <c r="F76" s="4"/>
      <c r="G76" s="3"/>
      <c r="H76" s="3"/>
      <c r="I76" s="4"/>
      <c r="J76" s="4"/>
      <c r="K76" s="4">
        <v>300</v>
      </c>
      <c r="L76" s="4">
        <v>1219.78</v>
      </c>
      <c r="M76" s="3"/>
      <c r="N76" s="3"/>
      <c r="U76" s="6"/>
      <c r="V76" s="6"/>
      <c r="W76" s="3"/>
    </row>
    <row r="77" spans="1:23" ht="18" x14ac:dyDescent="0.35">
      <c r="A77" s="3"/>
      <c r="B77" s="3"/>
      <c r="C77" s="4">
        <v>300</v>
      </c>
      <c r="D77" s="4">
        <v>1861.17</v>
      </c>
      <c r="E77" s="4"/>
      <c r="F77" s="4"/>
      <c r="G77" s="3"/>
      <c r="H77" s="3"/>
      <c r="I77" s="3"/>
      <c r="J77" s="3"/>
      <c r="K77" s="3"/>
      <c r="L77" s="3"/>
      <c r="M77" s="3"/>
      <c r="N77" s="3"/>
      <c r="U77" s="6"/>
      <c r="V77" s="6"/>
      <c r="W77" s="3"/>
    </row>
    <row r="78" spans="1:2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U78" s="3" t="s">
        <v>10</v>
      </c>
      <c r="V78" s="3" t="s">
        <v>11</v>
      </c>
      <c r="W78" s="3"/>
    </row>
    <row r="79" spans="1:23" ht="18" x14ac:dyDescent="0.35">
      <c r="A79" s="5" t="s">
        <v>12</v>
      </c>
      <c r="B79">
        <v>536.28377999999998</v>
      </c>
      <c r="C79" s="5" t="s">
        <v>12</v>
      </c>
      <c r="D79">
        <v>1929.6668099999999</v>
      </c>
      <c r="E79" s="5" t="s">
        <v>12</v>
      </c>
      <c r="F79">
        <v>855.04540999999995</v>
      </c>
      <c r="G79" s="5" t="s">
        <v>12</v>
      </c>
      <c r="H79">
        <v>727.00260000000003</v>
      </c>
      <c r="I79" s="5" t="s">
        <v>12</v>
      </c>
      <c r="J79">
        <v>1148.08656</v>
      </c>
      <c r="K79" s="5" t="s">
        <v>12</v>
      </c>
      <c r="L79">
        <v>1572.62174</v>
      </c>
      <c r="M79" s="3"/>
      <c r="N79" s="3"/>
      <c r="T79" s="6" t="s">
        <v>13</v>
      </c>
      <c r="U79" s="7">
        <f>AVERAGE(F79,H79,J79,L79,N79,P79,D79,B79,R79)/1000</f>
        <v>1.1281178166666666</v>
      </c>
      <c r="V79" s="7">
        <f>_xlfn.STDEV.S(B79,D79,F79,H79,J79,L79,N79,P79,R79)/1000</f>
        <v>0.53407729039234619</v>
      </c>
      <c r="W79" s="3"/>
    </row>
    <row r="80" spans="1:23" ht="18" x14ac:dyDescent="0.35">
      <c r="A80" s="5" t="s">
        <v>14</v>
      </c>
      <c r="B80">
        <v>6.0321199999999999</v>
      </c>
      <c r="C80" s="5" t="s">
        <v>14</v>
      </c>
      <c r="D80">
        <v>3.56582</v>
      </c>
      <c r="E80" s="5" t="s">
        <v>14</v>
      </c>
      <c r="F80">
        <v>11.58309</v>
      </c>
      <c r="G80" s="5" t="s">
        <v>14</v>
      </c>
      <c r="H80">
        <v>9.4765599999999992</v>
      </c>
      <c r="I80" s="5" t="s">
        <v>14</v>
      </c>
      <c r="J80">
        <v>8.9305599999999998</v>
      </c>
      <c r="K80" s="5" t="s">
        <v>14</v>
      </c>
      <c r="L80">
        <v>7.6120900000000002</v>
      </c>
      <c r="S80" s="13" t="s">
        <v>22</v>
      </c>
      <c r="T80" s="6" t="s">
        <v>16</v>
      </c>
      <c r="U80" s="8">
        <f>AVERAGE(F80,H80,J80,L80,N80,P80,D80,B80,R80)*1000</f>
        <v>7866.7066666666669</v>
      </c>
      <c r="V80" s="8">
        <f>_xlfn.STDEV.S(B80,D80,F80,H80,J80,L80,N80,P80,R80)*1000</f>
        <v>2809.3800296127029</v>
      </c>
      <c r="W80" s="3"/>
    </row>
    <row r="81" spans="1:22" ht="18" x14ac:dyDescent="0.35">
      <c r="A81" s="5" t="s">
        <v>17</v>
      </c>
      <c r="B81">
        <v>1.0182800000000001</v>
      </c>
      <c r="C81" s="5" t="s">
        <v>17</v>
      </c>
      <c r="D81">
        <v>1.0426899999999999</v>
      </c>
      <c r="E81" s="5" t="s">
        <v>17</v>
      </c>
      <c r="F81">
        <v>0.69857999999999998</v>
      </c>
      <c r="G81" s="5" t="s">
        <v>17</v>
      </c>
      <c r="H81">
        <v>0.77119000000000004</v>
      </c>
      <c r="I81" s="5" t="s">
        <v>17</v>
      </c>
      <c r="J81">
        <v>0.71836999999999995</v>
      </c>
      <c r="K81" s="5" t="s">
        <v>17</v>
      </c>
      <c r="L81">
        <v>0.87321000000000004</v>
      </c>
      <c r="T81" s="6" t="s">
        <v>17</v>
      </c>
      <c r="U81" s="9">
        <f t="shared" ref="U81" si="4">AVERAGE(F81,H81,J81,L81,N81,P81,D81,B81,R81)</f>
        <v>0.85371999999999992</v>
      </c>
      <c r="V81" s="9">
        <f t="shared" ref="V81" si="5">_xlfn.STDEV.S(B81,D81,F81,H81,J81,L81,N81,P81,R81)</f>
        <v>0.14991247953389372</v>
      </c>
    </row>
    <row r="82" spans="1:22" ht="18" x14ac:dyDescent="0.35">
      <c r="U82" s="6"/>
      <c r="V82" s="6"/>
    </row>
    <row r="83" spans="1:22" ht="18" x14ac:dyDescent="0.35">
      <c r="U83" s="6"/>
      <c r="V83" s="6"/>
    </row>
    <row r="84" spans="1:22" ht="18" x14ac:dyDescent="0.35">
      <c r="U84" s="6"/>
      <c r="V84" s="6"/>
    </row>
    <row r="85" spans="1:22" ht="18" x14ac:dyDescent="0.35">
      <c r="U85" s="6"/>
      <c r="V85" s="6"/>
    </row>
    <row r="86" spans="1:22" ht="18" x14ac:dyDescent="0.35">
      <c r="V8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ivica</dc:creator>
  <cp:lastModifiedBy>Lucia Sivilotti</cp:lastModifiedBy>
  <dcterms:created xsi:type="dcterms:W3CDTF">2022-04-08T22:17:24Z</dcterms:created>
  <dcterms:modified xsi:type="dcterms:W3CDTF">2022-08-31T09:30:46Z</dcterms:modified>
</cp:coreProperties>
</file>