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R:\Data\Seok Hee\Manuscript_Seok Hee\eLife_Data statement\"/>
    </mc:Choice>
  </mc:AlternateContent>
  <xr:revisionPtr revIDLastSave="0" documentId="13_ncr:1_{CF2A0910-06FA-4D5A-9435-6B0177DB895A}" xr6:coauthVersionLast="47" xr6:coauthVersionMax="47" xr10:uidLastSave="{00000000-0000-0000-0000-000000000000}"/>
  <bookViews>
    <workbookView xWindow="-120" yWindow="-120" windowWidth="19440" windowHeight="15000" activeTab="1" xr2:uid="{00000000-000D-0000-FFFF-FFFF00000000}"/>
  </bookViews>
  <sheets>
    <sheet name="8-OHdG" sheetId="1" r:id="rId1"/>
    <sheet name="8-epi PGF2 alpha" sheetId="2" r:id="rId2"/>
    <sheet name="DNPH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3" l="1"/>
  <c r="C12" i="3"/>
  <c r="C9" i="3"/>
  <c r="G3" i="1"/>
  <c r="G20" i="2"/>
  <c r="H19" i="2"/>
  <c r="I19" i="2"/>
  <c r="G19" i="2"/>
  <c r="H16" i="2"/>
  <c r="I16" i="2"/>
  <c r="G16" i="2"/>
  <c r="I13" i="2"/>
  <c r="G13" i="2"/>
  <c r="H13" i="2"/>
  <c r="H12" i="2"/>
  <c r="I12" i="2"/>
  <c r="G12" i="2"/>
  <c r="C21" i="2"/>
  <c r="C17" i="2"/>
  <c r="C14" i="2"/>
  <c r="G8" i="2"/>
  <c r="I9" i="2"/>
  <c r="I8" i="2"/>
  <c r="H8" i="2"/>
  <c r="H9" i="2"/>
  <c r="H7" i="2"/>
  <c r="I7" i="2"/>
  <c r="G7" i="2"/>
  <c r="C10" i="2"/>
  <c r="G4" i="2"/>
  <c r="H4" i="2"/>
  <c r="I4" i="2"/>
  <c r="H3" i="2"/>
  <c r="I3" i="2"/>
  <c r="G3" i="2"/>
  <c r="C5" i="2"/>
  <c r="G18" i="1"/>
  <c r="I18" i="1"/>
  <c r="I19" i="1"/>
  <c r="H17" i="1"/>
  <c r="I17" i="1"/>
  <c r="G17" i="1"/>
  <c r="G14" i="1"/>
  <c r="H14" i="1"/>
  <c r="I14" i="1"/>
  <c r="H13" i="1"/>
  <c r="I13" i="1"/>
  <c r="G13" i="1"/>
  <c r="H8" i="1"/>
  <c r="G8" i="1"/>
  <c r="I8" i="1"/>
  <c r="H7" i="1"/>
  <c r="I7" i="1"/>
  <c r="G7" i="1"/>
  <c r="C19" i="1"/>
  <c r="C15" i="1"/>
  <c r="C9" i="1"/>
  <c r="H4" i="1"/>
  <c r="I4" i="1"/>
  <c r="H3" i="1"/>
  <c r="I3" i="1"/>
  <c r="H21" i="3"/>
  <c r="G21" i="3"/>
  <c r="I21" i="3"/>
  <c r="I22" i="3"/>
  <c r="H20" i="3"/>
  <c r="I20" i="3"/>
  <c r="G20" i="3"/>
  <c r="H15" i="3"/>
  <c r="I16" i="3"/>
  <c r="G15" i="3"/>
  <c r="I15" i="3"/>
  <c r="H14" i="3"/>
  <c r="I14" i="3"/>
  <c r="G14" i="3"/>
  <c r="H11" i="3"/>
  <c r="I11" i="3"/>
  <c r="G11" i="3"/>
  <c r="G8" i="3"/>
  <c r="H8" i="3"/>
  <c r="H7" i="3"/>
  <c r="I7" i="3"/>
  <c r="G7" i="3"/>
  <c r="H4" i="3"/>
  <c r="I3" i="3"/>
  <c r="H3" i="3"/>
  <c r="G4" i="3"/>
  <c r="G3" i="3"/>
  <c r="C23" i="3"/>
  <c r="C17" i="3"/>
  <c r="C5" i="3"/>
</calcChain>
</file>

<file path=xl/sharedStrings.xml><?xml version="1.0" encoding="utf-8"?>
<sst xmlns="http://schemas.openxmlformats.org/spreadsheetml/2006/main" count="27" uniqueCount="8">
  <si>
    <t>FB</t>
  </si>
  <si>
    <t>5% BL</t>
  </si>
  <si>
    <t>20% BL</t>
  </si>
  <si>
    <t>Fluorescence intensity</t>
  </si>
  <si>
    <t>8-OHdG</t>
  </si>
  <si>
    <t>Isoprostance</t>
  </si>
  <si>
    <t>Relative fluorescence intensity</t>
  </si>
  <si>
    <t>8-epi PGF2-alpha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</si>
</sst>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sz val="8"/>
      <name val="Calibri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6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8" borderId="0" xfId="0" applyFill="1"/>
    <xf numFmtId="14" fontId="0" fillId="0" borderId="0" xfId="0" applyNumberFormat="1"/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workbookViewId="0">
      <selection activeCell="A3" sqref="A3:A18"/>
    </sheetView>
  </sheetViews>
  <sheetFormatPr defaultRowHeight="15"/>
  <cols>
    <col min="1" max="1" width="9.7109375" bestFit="1" customWidth="1"/>
    <col min="2" max="2" width="14.28515625" bestFit="1" customWidth="1"/>
    <col min="6" max="6" width="3.5703125" customWidth="1"/>
    <col min="7" max="7" width="9.28515625" customWidth="1"/>
    <col min="9" max="9" width="11.85546875" customWidth="1"/>
    <col min="11" max="11" width="3.5703125" customWidth="1"/>
    <col min="12" max="12" width="14" bestFit="1" customWidth="1"/>
  </cols>
  <sheetData>
    <row r="1" spans="1:9">
      <c r="B1" s="1"/>
      <c r="C1" s="14" t="s">
        <v>3</v>
      </c>
      <c r="D1" s="14"/>
      <c r="E1" s="14"/>
      <c r="F1" s="1"/>
      <c r="G1" s="14" t="s">
        <v>6</v>
      </c>
      <c r="H1" s="14"/>
      <c r="I1" s="14"/>
    </row>
    <row r="2" spans="1:9">
      <c r="B2" s="1" t="s">
        <v>4</v>
      </c>
      <c r="C2" s="1" t="s">
        <v>0</v>
      </c>
      <c r="D2" s="1" t="s">
        <v>1</v>
      </c>
      <c r="E2" s="1" t="s">
        <v>2</v>
      </c>
      <c r="F2" s="1"/>
      <c r="G2" s="4" t="s">
        <v>0</v>
      </c>
      <c r="H2" s="4" t="s">
        <v>1</v>
      </c>
      <c r="I2" s="4" t="s">
        <v>2</v>
      </c>
    </row>
    <row r="3" spans="1:9">
      <c r="A3" s="13"/>
      <c r="C3" s="10">
        <v>178.33199999999999</v>
      </c>
      <c r="D3" s="2">
        <v>646.09500000000003</v>
      </c>
      <c r="E3" s="2">
        <v>1281.796</v>
      </c>
      <c r="F3" s="1"/>
      <c r="G3">
        <f>C3/178.332</f>
        <v>1</v>
      </c>
      <c r="H3">
        <f t="shared" ref="H3:I3" si="0">D3/178.332</f>
        <v>3.6229897045959225</v>
      </c>
      <c r="I3">
        <f t="shared" si="0"/>
        <v>7.1876948612699909</v>
      </c>
    </row>
    <row r="4" spans="1:9">
      <c r="B4" s="1"/>
      <c r="D4" s="2">
        <v>282.64699999999999</v>
      </c>
      <c r="E4" s="2">
        <v>773.78700000000003</v>
      </c>
      <c r="F4" s="1"/>
      <c r="H4">
        <f>D4/178.332</f>
        <v>1.5849482986788686</v>
      </c>
      <c r="I4">
        <f t="shared" ref="I4" si="1">E4/178.332</f>
        <v>4.3390249646726335</v>
      </c>
    </row>
    <row r="5" spans="1:9">
      <c r="B5" s="1"/>
      <c r="F5" s="1"/>
    </row>
    <row r="6" spans="1:9">
      <c r="B6" s="1"/>
      <c r="F6" s="1"/>
    </row>
    <row r="7" spans="1:9">
      <c r="A7" s="13"/>
      <c r="B7" s="1"/>
      <c r="C7" s="11">
        <v>426.67099999999999</v>
      </c>
      <c r="D7" s="2">
        <v>488.52600000000001</v>
      </c>
      <c r="E7" s="2">
        <v>864.32399999999996</v>
      </c>
      <c r="F7" s="1"/>
      <c r="G7">
        <f t="shared" ref="G7:I8" si="2">C7/293.828</f>
        <v>1.4521114393454675</v>
      </c>
      <c r="H7">
        <f t="shared" si="2"/>
        <v>1.6626257538423841</v>
      </c>
      <c r="I7">
        <f t="shared" si="2"/>
        <v>2.9415984861891991</v>
      </c>
    </row>
    <row r="8" spans="1:9">
      <c r="B8" s="1"/>
      <c r="C8" s="11">
        <v>160.98500000000001</v>
      </c>
      <c r="D8" s="2">
        <v>253.04400000000001</v>
      </c>
      <c r="E8" s="2">
        <v>1258.8699999999999</v>
      </c>
      <c r="F8" s="1"/>
      <c r="G8">
        <f t="shared" si="2"/>
        <v>0.54788856065453273</v>
      </c>
      <c r="H8">
        <f t="shared" si="2"/>
        <v>0.86119770750234848</v>
      </c>
      <c r="I8">
        <f t="shared" si="2"/>
        <v>4.2843772547204484</v>
      </c>
    </row>
    <row r="9" spans="1:9">
      <c r="B9" s="1"/>
      <c r="C9" s="1">
        <f>AVERAGE(C7:C8)</f>
        <v>293.82799999999997</v>
      </c>
      <c r="E9" s="1"/>
      <c r="F9" s="1"/>
    </row>
    <row r="10" spans="1:9">
      <c r="B10" s="1"/>
      <c r="E10" s="1"/>
      <c r="F10" s="1"/>
    </row>
    <row r="11" spans="1:9">
      <c r="B11" s="1"/>
      <c r="C11" s="1"/>
      <c r="D11" s="1"/>
      <c r="E11" s="1"/>
      <c r="F11" s="1"/>
    </row>
    <row r="13" spans="1:9">
      <c r="A13" s="13"/>
      <c r="C13" s="7">
        <v>275.23099999999999</v>
      </c>
      <c r="D13" s="2">
        <v>551.51099999999997</v>
      </c>
      <c r="E13">
        <v>1142.0540000000001</v>
      </c>
      <c r="G13">
        <f>C13/280.1815</f>
        <v>0.98233109609306812</v>
      </c>
      <c r="H13">
        <f t="shared" ref="H13:I13" si="3">D13/280.1815</f>
        <v>1.9684061938422055</v>
      </c>
      <c r="I13">
        <f t="shared" si="3"/>
        <v>4.076122085148377</v>
      </c>
    </row>
    <row r="14" spans="1:9">
      <c r="C14" s="7">
        <v>285.13200000000001</v>
      </c>
      <c r="D14" s="2">
        <v>661.65499999999997</v>
      </c>
      <c r="E14">
        <v>1669.424</v>
      </c>
      <c r="G14">
        <f>C14/280.1815</f>
        <v>1.0176689039069318</v>
      </c>
      <c r="H14">
        <f t="shared" ref="H14" si="4">D14/280.1815</f>
        <v>2.3615227986144691</v>
      </c>
      <c r="I14">
        <f t="shared" ref="I14" si="5">E14/280.1815</f>
        <v>5.9583662732907055</v>
      </c>
    </row>
    <row r="15" spans="1:9">
      <c r="C15" s="4">
        <f>AVERAGE(C13:C14)</f>
        <v>280.18150000000003</v>
      </c>
    </row>
    <row r="17" spans="1:9">
      <c r="A17" s="13"/>
      <c r="C17" s="12">
        <v>113.85</v>
      </c>
      <c r="D17">
        <v>294.88099999999997</v>
      </c>
      <c r="E17">
        <v>1654.067</v>
      </c>
      <c r="G17">
        <f>C17/152.482</f>
        <v>0.74664550569903332</v>
      </c>
      <c r="H17">
        <f t="shared" ref="H17:I17" si="6">D17/152.482</f>
        <v>1.9338741621961935</v>
      </c>
      <c r="I17">
        <f t="shared" si="6"/>
        <v>10.847621358586588</v>
      </c>
    </row>
    <row r="18" spans="1:9">
      <c r="C18" s="12">
        <v>191.114</v>
      </c>
      <c r="E18">
        <v>1688.6949999999999</v>
      </c>
      <c r="G18">
        <f t="shared" ref="G18" si="7">C18/152.482</f>
        <v>1.2533544943009667</v>
      </c>
      <c r="I18">
        <f t="shared" ref="I18:I19" si="8">E18/152.482</f>
        <v>11.074717015778912</v>
      </c>
    </row>
    <row r="19" spans="1:9">
      <c r="C19" s="4">
        <f>AVERAGE(C17:C18)</f>
        <v>152.482</v>
      </c>
      <c r="E19">
        <v>1189.4190000000001</v>
      </c>
      <c r="I19">
        <f t="shared" si="8"/>
        <v>7.8003895541768875</v>
      </c>
    </row>
  </sheetData>
  <mergeCells count="2">
    <mergeCell ref="C1:E1"/>
    <mergeCell ref="G1:I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8D97D-33FA-40AA-B785-EC250C1F5250}">
  <dimension ref="A1:I21"/>
  <sheetViews>
    <sheetView tabSelected="1" workbookViewId="0">
      <selection activeCell="B24" sqref="B24"/>
    </sheetView>
  </sheetViews>
  <sheetFormatPr defaultRowHeight="15"/>
  <cols>
    <col min="1" max="1" width="9.7109375" bestFit="1" customWidth="1"/>
    <col min="2" max="2" width="16.140625" bestFit="1" customWidth="1"/>
    <col min="3" max="3" width="8" bestFit="1" customWidth="1"/>
    <col min="4" max="5" width="9" bestFit="1" customWidth="1"/>
    <col min="9" max="9" width="13" customWidth="1"/>
  </cols>
  <sheetData>
    <row r="1" spans="1:9">
      <c r="B1" s="3" t="s">
        <v>7</v>
      </c>
      <c r="C1" s="14" t="s">
        <v>3</v>
      </c>
      <c r="D1" s="14"/>
      <c r="E1" s="14"/>
      <c r="G1" s="14" t="s">
        <v>6</v>
      </c>
      <c r="H1" s="14"/>
      <c r="I1" s="14"/>
    </row>
    <row r="2" spans="1:9">
      <c r="B2" s="1"/>
      <c r="C2" s="1" t="s">
        <v>0</v>
      </c>
      <c r="D2" s="1" t="s">
        <v>1</v>
      </c>
      <c r="E2" s="1" t="s">
        <v>2</v>
      </c>
      <c r="G2" s="4" t="s">
        <v>0</v>
      </c>
      <c r="H2" s="4" t="s">
        <v>1</v>
      </c>
      <c r="I2" s="4" t="s">
        <v>2</v>
      </c>
    </row>
    <row r="3" spans="1:9">
      <c r="A3" s="13"/>
      <c r="C3" s="6">
        <v>27.49</v>
      </c>
      <c r="D3" s="1">
        <v>1135.8230000000001</v>
      </c>
      <c r="E3" s="1">
        <v>1966.8309999999999</v>
      </c>
      <c r="G3">
        <f>C3/155.197</f>
        <v>0.17712971255887677</v>
      </c>
      <c r="H3">
        <f t="shared" ref="H3:I3" si="0">D3/155.197</f>
        <v>7.3185886325122267</v>
      </c>
      <c r="I3">
        <f t="shared" si="0"/>
        <v>12.673125124841329</v>
      </c>
    </row>
    <row r="4" spans="1:9">
      <c r="B4" s="1"/>
      <c r="C4" s="6">
        <v>282.90300000000002</v>
      </c>
      <c r="D4" s="1">
        <v>815.15200000000004</v>
      </c>
      <c r="E4" s="1">
        <v>2139.4740000000002</v>
      </c>
      <c r="G4">
        <f>C4/155.197</f>
        <v>1.8228638440176035</v>
      </c>
      <c r="H4">
        <f t="shared" ref="H4" si="1">D4/155.197</f>
        <v>5.2523695689994012</v>
      </c>
      <c r="I4">
        <f t="shared" ref="I4" si="2">E4/155.197</f>
        <v>13.785537091567493</v>
      </c>
    </row>
    <row r="5" spans="1:9">
      <c r="B5" s="1"/>
      <c r="C5">
        <f>AVERAGE(C3:C4)</f>
        <v>155.19650000000001</v>
      </c>
    </row>
    <row r="6" spans="1:9">
      <c r="B6" s="1"/>
    </row>
    <row r="7" spans="1:9">
      <c r="A7" s="13"/>
      <c r="B7" s="1"/>
      <c r="C7" s="5">
        <v>110.607</v>
      </c>
      <c r="D7" s="1">
        <v>1204.0039999999999</v>
      </c>
      <c r="E7" s="1">
        <v>2218.8890000000001</v>
      </c>
      <c r="G7">
        <f>C7/124.372</f>
        <v>0.88932396359309174</v>
      </c>
      <c r="H7">
        <f t="shared" ref="H7:I7" si="3">D7/124.372</f>
        <v>9.6806676743961653</v>
      </c>
      <c r="I7">
        <f t="shared" si="3"/>
        <v>17.840743897340239</v>
      </c>
    </row>
    <row r="8" spans="1:9">
      <c r="B8" s="1"/>
      <c r="C8" s="5">
        <v>138.136</v>
      </c>
      <c r="D8" s="1">
        <v>888.88300000000004</v>
      </c>
      <c r="E8" s="1">
        <v>1693.598</v>
      </c>
      <c r="G8">
        <f>C8/124.372</f>
        <v>1.1106679960119641</v>
      </c>
      <c r="H8">
        <f>D8/124.372</f>
        <v>7.1469703791850261</v>
      </c>
      <c r="I8">
        <f>E8/124.372</f>
        <v>13.617196796706654</v>
      </c>
    </row>
    <row r="9" spans="1:9">
      <c r="B9" s="1"/>
      <c r="C9" s="1"/>
      <c r="D9" s="1">
        <v>1518.0360000000001</v>
      </c>
      <c r="E9" s="1">
        <v>2282.3629999999998</v>
      </c>
      <c r="H9">
        <f>D9/124.372</f>
        <v>12.205608979513075</v>
      </c>
      <c r="I9">
        <f>E9/124.372</f>
        <v>18.351099926028365</v>
      </c>
    </row>
    <row r="10" spans="1:9">
      <c r="B10" s="1"/>
      <c r="C10">
        <f>AVERAGE(C7:C8)</f>
        <v>124.3715</v>
      </c>
    </row>
    <row r="11" spans="1:9">
      <c r="B11" s="1"/>
      <c r="C11" s="1"/>
      <c r="D11" s="1"/>
      <c r="E11" s="1"/>
    </row>
    <row r="12" spans="1:9">
      <c r="A12" s="13"/>
      <c r="C12" s="9">
        <v>407.58</v>
      </c>
      <c r="D12">
        <v>625.74800000000005</v>
      </c>
      <c r="E12">
        <v>1055.5450000000001</v>
      </c>
      <c r="G12">
        <f>C12/124.372</f>
        <v>3.2771041713568971</v>
      </c>
      <c r="H12">
        <f t="shared" ref="H12:I12" si="4">D12/124.372</f>
        <v>5.031261055543049</v>
      </c>
      <c r="I12">
        <f t="shared" si="4"/>
        <v>8.4869986813752298</v>
      </c>
    </row>
    <row r="13" spans="1:9">
      <c r="C13" s="9">
        <v>406.96600000000001</v>
      </c>
      <c r="D13">
        <v>476.42</v>
      </c>
      <c r="E13">
        <v>1677.68</v>
      </c>
      <c r="G13">
        <f>C13/124.372</f>
        <v>3.2721673688611586</v>
      </c>
      <c r="H13">
        <f t="shared" ref="H13" si="5">D13/124.372</f>
        <v>3.8306049593156017</v>
      </c>
      <c r="I13">
        <f>E13/124.372</f>
        <v>13.489209789984885</v>
      </c>
    </row>
    <row r="14" spans="1:9">
      <c r="C14">
        <f>AVERAGE(C12:C13)</f>
        <v>407.27300000000002</v>
      </c>
    </row>
    <row r="16" spans="1:9">
      <c r="A16" s="13"/>
      <c r="C16" s="7">
        <v>480.57100000000003</v>
      </c>
      <c r="D16">
        <v>574.18600000000004</v>
      </c>
      <c r="E16">
        <v>1289.1310000000001</v>
      </c>
      <c r="G16">
        <f>C16/124.372</f>
        <v>3.8639806387289748</v>
      </c>
      <c r="H16">
        <f t="shared" ref="H16:I16" si="6">D16/124.372</f>
        <v>4.6166822114302262</v>
      </c>
      <c r="I16">
        <f t="shared" si="6"/>
        <v>10.365122374811051</v>
      </c>
    </row>
    <row r="17" spans="1:9">
      <c r="C17">
        <f>AVERAGE(C16)</f>
        <v>480.57100000000003</v>
      </c>
    </row>
    <row r="19" spans="1:9">
      <c r="A19" s="13"/>
      <c r="C19" s="8">
        <v>367.66699999999997</v>
      </c>
      <c r="D19">
        <v>468.37</v>
      </c>
      <c r="E19">
        <v>1161.655</v>
      </c>
      <c r="G19">
        <f>C19/124.372</f>
        <v>2.956187887949056</v>
      </c>
      <c r="H19">
        <f t="shared" ref="H19:I19" si="7">D19/124.372</f>
        <v>3.7658797800147945</v>
      </c>
      <c r="I19">
        <f t="shared" si="7"/>
        <v>9.3401649889042542</v>
      </c>
    </row>
    <row r="20" spans="1:9">
      <c r="C20" s="8">
        <v>507.28100000000001</v>
      </c>
      <c r="G20">
        <f>C20/124.372</f>
        <v>4.0787395876885473</v>
      </c>
    </row>
    <row r="21" spans="1:9">
      <c r="C21">
        <f>AVERAGE(C19:C20)</f>
        <v>437.47399999999999</v>
      </c>
    </row>
  </sheetData>
  <mergeCells count="2">
    <mergeCell ref="C1:E1"/>
    <mergeCell ref="G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28EDB-2AEA-4330-8C34-5B430D603C00}">
  <dimension ref="A1:I23"/>
  <sheetViews>
    <sheetView workbookViewId="0">
      <selection activeCell="A3" sqref="A3:A20"/>
    </sheetView>
  </sheetViews>
  <sheetFormatPr defaultRowHeight="15"/>
  <cols>
    <col min="1" max="1" width="9.7109375" bestFit="1" customWidth="1"/>
    <col min="2" max="2" width="14.7109375" customWidth="1"/>
    <col min="3" max="3" width="8" bestFit="1" customWidth="1"/>
    <col min="4" max="4" width="9" customWidth="1"/>
    <col min="5" max="5" width="9" bestFit="1" customWidth="1"/>
    <col min="9" max="9" width="12" customWidth="1"/>
  </cols>
  <sheetData>
    <row r="1" spans="1:9">
      <c r="B1" s="1"/>
      <c r="C1" s="14" t="s">
        <v>3</v>
      </c>
      <c r="D1" s="14"/>
      <c r="E1" s="14"/>
      <c r="G1" s="14" t="s">
        <v>6</v>
      </c>
      <c r="H1" s="14"/>
      <c r="I1" s="14"/>
    </row>
    <row r="2" spans="1:9">
      <c r="B2" s="1" t="s">
        <v>5</v>
      </c>
      <c r="C2" s="1" t="s">
        <v>0</v>
      </c>
      <c r="D2" s="1" t="s">
        <v>1</v>
      </c>
      <c r="E2" s="1" t="s">
        <v>2</v>
      </c>
      <c r="G2" s="4" t="s">
        <v>0</v>
      </c>
      <c r="H2" s="4" t="s">
        <v>1</v>
      </c>
      <c r="I2" s="4" t="s">
        <v>2</v>
      </c>
    </row>
    <row r="3" spans="1:9">
      <c r="A3" s="13"/>
      <c r="C3" s="5">
        <v>878.99199999999996</v>
      </c>
      <c r="D3" s="1">
        <v>1524.4559999999999</v>
      </c>
      <c r="E3" s="1">
        <v>3014.4160000000002</v>
      </c>
      <c r="G3">
        <f>C3/C5</f>
        <v>1.1176712554334385</v>
      </c>
      <c r="H3">
        <f>D3/786.45</f>
        <v>1.9384016784283804</v>
      </c>
      <c r="I3">
        <f>E3/786.45</f>
        <v>3.8329404285078517</v>
      </c>
    </row>
    <row r="4" spans="1:9">
      <c r="C4" s="5">
        <v>693.90700000000004</v>
      </c>
      <c r="D4">
        <v>1030.799</v>
      </c>
      <c r="G4">
        <f>C4/C5</f>
        <v>0.88232874456656163</v>
      </c>
      <c r="H4">
        <f>D4/786.45</f>
        <v>1.310698709390298</v>
      </c>
    </row>
    <row r="5" spans="1:9">
      <c r="C5">
        <f>AVERAGE(C3:C4)</f>
        <v>786.44949999999994</v>
      </c>
    </row>
    <row r="7" spans="1:9">
      <c r="A7" s="13"/>
      <c r="C7" s="6">
        <v>656.98900000000003</v>
      </c>
      <c r="D7">
        <v>1260.202</v>
      </c>
      <c r="E7">
        <v>1990.29</v>
      </c>
      <c r="G7">
        <f>C7/670.314</f>
        <v>0.98012125660511351</v>
      </c>
      <c r="H7">
        <f t="shared" ref="H7:I7" si="0">D7/670.314</f>
        <v>1.8800174246696326</v>
      </c>
      <c r="I7">
        <f t="shared" si="0"/>
        <v>2.9691905584546943</v>
      </c>
    </row>
    <row r="8" spans="1:9">
      <c r="C8" s="6">
        <v>683.63900000000001</v>
      </c>
      <c r="D8">
        <v>1126.6949999999999</v>
      </c>
      <c r="G8">
        <f>C8/670.314</f>
        <v>1.0198787433948866</v>
      </c>
      <c r="H8">
        <f>D8/670.314</f>
        <v>1.6808465883153267</v>
      </c>
    </row>
    <row r="9" spans="1:9">
      <c r="C9">
        <f>AVERAGE(C7:C8)</f>
        <v>670.31400000000008</v>
      </c>
    </row>
    <row r="11" spans="1:9">
      <c r="A11" s="13"/>
      <c r="C11" s="7">
        <v>884.31100000000004</v>
      </c>
      <c r="D11">
        <v>1579.8969999999999</v>
      </c>
      <c r="E11">
        <v>2413.8820000000001</v>
      </c>
      <c r="G11">
        <f>C11/884.311</f>
        <v>1</v>
      </c>
      <c r="H11">
        <f t="shared" ref="H11:I11" si="1">D11/884.311</f>
        <v>1.7865852624246445</v>
      </c>
      <c r="I11">
        <f t="shared" si="1"/>
        <v>2.7296754196204729</v>
      </c>
    </row>
    <row r="12" spans="1:9">
      <c r="C12">
        <f>AVERAGE(C11)</f>
        <v>884.31100000000004</v>
      </c>
      <c r="G12">
        <f>C12/884.311</f>
        <v>1</v>
      </c>
    </row>
    <row r="14" spans="1:9">
      <c r="A14" s="13"/>
      <c r="C14" s="8">
        <v>615.91600000000005</v>
      </c>
      <c r="D14">
        <v>803.38</v>
      </c>
      <c r="E14">
        <v>1398.2670000000001</v>
      </c>
      <c r="G14">
        <f>C14/534.764</f>
        <v>1.1517529227846304</v>
      </c>
      <c r="H14">
        <f t="shared" ref="H14:I14" si="2">D14/534.764</f>
        <v>1.5023075599703795</v>
      </c>
      <c r="I14">
        <f t="shared" si="2"/>
        <v>2.6147365940863634</v>
      </c>
    </row>
    <row r="15" spans="1:9">
      <c r="C15" s="8">
        <v>453.61200000000002</v>
      </c>
      <c r="D15">
        <v>875.30100000000004</v>
      </c>
      <c r="E15">
        <v>1332.6469999999999</v>
      </c>
      <c r="G15">
        <f>C15/534.764</f>
        <v>0.84824707721536985</v>
      </c>
      <c r="H15">
        <f>D15/534.764</f>
        <v>1.6367986625876088</v>
      </c>
      <c r="I15">
        <f t="shared" ref="I15:I16" si="3">E15/534.764</f>
        <v>2.49202825919471</v>
      </c>
    </row>
    <row r="16" spans="1:9">
      <c r="E16">
        <v>1289.231</v>
      </c>
      <c r="I16">
        <f t="shared" si="3"/>
        <v>2.410841043899739</v>
      </c>
    </row>
    <row r="17" spans="1:9">
      <c r="C17">
        <f>AVERAGE(C14:C15)</f>
        <v>534.76400000000001</v>
      </c>
    </row>
    <row r="20" spans="1:9">
      <c r="A20" s="13"/>
      <c r="C20" s="9">
        <v>588.59299999999996</v>
      </c>
      <c r="D20">
        <v>801.67600000000004</v>
      </c>
      <c r="E20">
        <v>1220.9639999999999</v>
      </c>
      <c r="G20">
        <f>C20/529.469</f>
        <v>1.1116665942670862</v>
      </c>
      <c r="H20">
        <f t="shared" ref="H20:I20" si="4">D20/529.469</f>
        <v>1.514113196428875</v>
      </c>
      <c r="I20">
        <f t="shared" si="4"/>
        <v>2.306016027378373</v>
      </c>
    </row>
    <row r="21" spans="1:9">
      <c r="C21" s="9">
        <v>470.34399999999999</v>
      </c>
      <c r="D21">
        <v>925.71799999999996</v>
      </c>
      <c r="E21">
        <v>1275.0619999999999</v>
      </c>
      <c r="G21">
        <f t="shared" ref="G21" si="5">C21/529.469</f>
        <v>0.88833151704821234</v>
      </c>
      <c r="H21">
        <f>D21/529.469</f>
        <v>1.7483894241211475</v>
      </c>
      <c r="I21">
        <f t="shared" ref="I21:I22" si="6">E21/529.469</f>
        <v>2.4081900923377946</v>
      </c>
    </row>
    <row r="22" spans="1:9">
      <c r="E22">
        <v>1499.7560000000001</v>
      </c>
      <c r="I22">
        <f t="shared" si="6"/>
        <v>2.8325662125639082</v>
      </c>
    </row>
    <row r="23" spans="1:9">
      <c r="C23">
        <f>AVERAGE(C20:C21)</f>
        <v>529.46849999999995</v>
      </c>
    </row>
  </sheetData>
  <mergeCells count="2">
    <mergeCell ref="C1:E1"/>
    <mergeCell ref="G1:I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8-OHdG</vt:lpstr>
      <vt:lpstr>8-epi PGF2 alpha</vt:lpstr>
      <vt:lpstr>DNPH</vt:lpstr>
    </vt:vector>
  </TitlesOfParts>
  <Company>UCSF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Lee, Seokhee</dc:creator>
  <cp:lastModifiedBy>Lee, Seokhee</cp:lastModifiedBy>
  <dcterms:created xsi:type="dcterms:W3CDTF">2020-08-05T23:58:46Z</dcterms:created>
  <dcterms:modified xsi:type="dcterms:W3CDTF">2022-05-11T23:21:24Z</dcterms:modified>
</cp:coreProperties>
</file>