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13_ncr:1_{DF7B8D2C-028E-4DAC-84CF-D9D9E964E311}" xr6:coauthVersionLast="47" xr6:coauthVersionMax="47" xr10:uidLastSave="{00000000-0000-0000-0000-000000000000}"/>
  <bookViews>
    <workbookView xWindow="-120" yWindow="-120" windowWidth="19440" windowHeight="15000" activeTab="1" xr2:uid="{7F1BA32D-4E0E-45DF-A2F2-C45A4ECB0617}"/>
  </bookViews>
  <sheets>
    <sheet name="LDHB&amp;A" sheetId="1" r:id="rId1"/>
    <sheet name="MC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18" i="2"/>
  <c r="C17" i="2"/>
  <c r="I12" i="2"/>
  <c r="H12" i="2"/>
  <c r="G12" i="2"/>
  <c r="I11" i="2"/>
  <c r="H11" i="2"/>
  <c r="G11" i="2"/>
  <c r="I10" i="2"/>
  <c r="H10" i="2"/>
  <c r="G10" i="2"/>
  <c r="I9" i="2"/>
  <c r="H9" i="2"/>
  <c r="G9" i="2"/>
  <c r="I8" i="2"/>
  <c r="H8" i="2"/>
  <c r="G8" i="2"/>
  <c r="I7" i="2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  <c r="C17" i="1"/>
  <c r="L16" i="1" l="1"/>
  <c r="I5" i="1"/>
  <c r="H5" i="1"/>
  <c r="Q14" i="1"/>
  <c r="R13" i="1"/>
  <c r="Q13" i="1"/>
  <c r="P13" i="1"/>
  <c r="P14" i="1"/>
  <c r="Q12" i="1"/>
  <c r="R12" i="1"/>
  <c r="P12" i="1"/>
  <c r="R11" i="1"/>
  <c r="Q11" i="1"/>
  <c r="P11" i="1"/>
  <c r="P10" i="1"/>
  <c r="Q10" i="1"/>
  <c r="R10" i="1"/>
  <c r="Q9" i="1"/>
  <c r="R9" i="1"/>
  <c r="P9" i="1"/>
  <c r="Q8" i="1"/>
  <c r="Q6" i="1"/>
  <c r="P7" i="1"/>
  <c r="Q7" i="1"/>
  <c r="R7" i="1"/>
  <c r="P8" i="1"/>
  <c r="R8" i="1"/>
  <c r="R6" i="1"/>
  <c r="P6" i="1"/>
  <c r="P5" i="1"/>
  <c r="P4" i="1"/>
  <c r="L19" i="1"/>
  <c r="L18" i="1"/>
  <c r="L17" i="1"/>
  <c r="I13" i="1"/>
  <c r="H11" i="1"/>
  <c r="I10" i="1"/>
  <c r="H10" i="1"/>
  <c r="G10" i="1"/>
  <c r="G11" i="1"/>
  <c r="I11" i="1"/>
  <c r="H9" i="1"/>
  <c r="I9" i="1"/>
  <c r="G9" i="1"/>
  <c r="I8" i="1"/>
  <c r="H8" i="1"/>
  <c r="G7" i="1"/>
  <c r="H7" i="1"/>
  <c r="I7" i="1"/>
  <c r="G8" i="1"/>
  <c r="H6" i="1"/>
  <c r="I6" i="1"/>
  <c r="G6" i="1"/>
  <c r="I4" i="1"/>
  <c r="H3" i="1"/>
  <c r="H4" i="1"/>
  <c r="G4" i="1"/>
  <c r="G5" i="1"/>
  <c r="I3" i="1"/>
  <c r="C19" i="1"/>
  <c r="C18" i="1"/>
  <c r="G3" i="1"/>
  <c r="C16" i="1"/>
  <c r="I12" i="1"/>
  <c r="H12" i="1"/>
  <c r="H13" i="1"/>
  <c r="H14" i="1"/>
  <c r="G14" i="1"/>
  <c r="G13" i="1"/>
  <c r="G12" i="1"/>
  <c r="R4" i="1" l="1"/>
  <c r="Q5" i="1"/>
  <c r="R3" i="1"/>
</calcChain>
</file>

<file path=xl/sharedStrings.xml><?xml version="1.0" encoding="utf-8"?>
<sst xmlns="http://schemas.openxmlformats.org/spreadsheetml/2006/main" count="36" uniqueCount="9">
  <si>
    <t>Fluorescence intensity</t>
  </si>
  <si>
    <t>Relative fluorescence intensity</t>
  </si>
  <si>
    <t>FB</t>
  </si>
  <si>
    <t>5% BL</t>
  </si>
  <si>
    <t>20% BL</t>
  </si>
  <si>
    <t>Average</t>
  </si>
  <si>
    <t>LDHB</t>
  </si>
  <si>
    <t>LDHA</t>
  </si>
  <si>
    <t>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</si>
</sst>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0" borderId="0" xfId="0" applyFill="1" applyBorder="1"/>
    <xf numFmtId="0" fontId="0" fillId="0" borderId="7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16" fontId="0" fillId="0" borderId="0" xfId="0" applyNumberFormat="1"/>
    <xf numFmtId="0" fontId="0" fillId="12" borderId="12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38DF-B12A-43D8-8D6B-74558CA48091}">
  <dimension ref="A1:R20"/>
  <sheetViews>
    <sheetView workbookViewId="0">
      <selection activeCell="D12" sqref="D12"/>
    </sheetView>
  </sheetViews>
  <sheetFormatPr defaultRowHeight="15" x14ac:dyDescent="0.25"/>
  <cols>
    <col min="1" max="1" width="9.7109375" bestFit="1" customWidth="1"/>
    <col min="2" max="2" width="15.5703125" customWidth="1"/>
    <col min="3" max="3" width="10.5703125" customWidth="1"/>
    <col min="5" max="5" width="9" bestFit="1" customWidth="1"/>
    <col min="9" max="9" width="12" bestFit="1" customWidth="1"/>
  </cols>
  <sheetData>
    <row r="1" spans="1:18" x14ac:dyDescent="0.25">
      <c r="B1" s="1" t="s">
        <v>6</v>
      </c>
      <c r="C1" s="50" t="s">
        <v>0</v>
      </c>
      <c r="D1" s="50"/>
      <c r="E1" s="50"/>
      <c r="F1" s="1"/>
      <c r="G1" s="51" t="s">
        <v>1</v>
      </c>
      <c r="H1" s="51"/>
      <c r="I1" s="51"/>
      <c r="J1" s="1"/>
      <c r="K1" s="1" t="s">
        <v>7</v>
      </c>
      <c r="L1" s="50" t="s">
        <v>0</v>
      </c>
      <c r="M1" s="50"/>
      <c r="N1" s="50"/>
      <c r="O1" s="1"/>
      <c r="P1" s="51" t="s">
        <v>1</v>
      </c>
      <c r="Q1" s="51"/>
      <c r="R1" s="51"/>
    </row>
    <row r="2" spans="1:18" x14ac:dyDescent="0.25">
      <c r="B2" s="1"/>
      <c r="C2" s="3" t="s">
        <v>2</v>
      </c>
      <c r="D2" s="10" t="s">
        <v>3</v>
      </c>
      <c r="E2" s="3" t="s">
        <v>4</v>
      </c>
      <c r="F2" s="1"/>
      <c r="G2" s="4" t="s">
        <v>2</v>
      </c>
      <c r="H2" s="4" t="s">
        <v>3</v>
      </c>
      <c r="I2" s="4" t="s">
        <v>4</v>
      </c>
      <c r="J2" s="1"/>
      <c r="L2" s="10" t="s">
        <v>2</v>
      </c>
      <c r="M2" s="3" t="s">
        <v>3</v>
      </c>
      <c r="N2" s="3" t="s">
        <v>4</v>
      </c>
      <c r="O2" s="1"/>
      <c r="P2" s="13" t="s">
        <v>2</v>
      </c>
      <c r="Q2" s="13" t="s">
        <v>3</v>
      </c>
      <c r="R2" s="13" t="s">
        <v>4</v>
      </c>
    </row>
    <row r="3" spans="1:18" x14ac:dyDescent="0.25">
      <c r="A3" s="49"/>
      <c r="B3" s="5">
        <v>1</v>
      </c>
      <c r="C3" s="15">
        <v>1334.4749999999999</v>
      </c>
      <c r="D3" s="18">
        <v>1150.558</v>
      </c>
      <c r="E3" s="16">
        <v>701.94799999999998</v>
      </c>
      <c r="F3" s="12"/>
      <c r="G3" s="28">
        <f>C3/1685.403</f>
        <v>0.79178392348892213</v>
      </c>
      <c r="H3" s="28">
        <f>D3/1685.403</f>
        <v>0.68266046755583087</v>
      </c>
      <c r="I3" s="28">
        <f t="shared" ref="I3" si="0">E3/1685.403</f>
        <v>0.4164867393733131</v>
      </c>
      <c r="J3" s="1"/>
      <c r="K3" s="9">
        <v>1</v>
      </c>
      <c r="L3" s="15" t="s">
        <v>8</v>
      </c>
      <c r="M3" s="16" t="s">
        <v>8</v>
      </c>
      <c r="N3" s="16">
        <v>749.34400000000005</v>
      </c>
      <c r="O3" s="12"/>
      <c r="P3" s="29" t="s">
        <v>8</v>
      </c>
      <c r="Q3" s="30" t="s">
        <v>8</v>
      </c>
      <c r="R3" s="31">
        <f>N3/805.886</f>
        <v>0.92983871167882315</v>
      </c>
    </row>
    <row r="4" spans="1:18" x14ac:dyDescent="0.25">
      <c r="B4" s="6">
        <v>2</v>
      </c>
      <c r="C4" s="17">
        <v>1531.8779999999999</v>
      </c>
      <c r="D4" s="18">
        <v>1196.95</v>
      </c>
      <c r="E4" s="18">
        <v>654.26300000000003</v>
      </c>
      <c r="F4" s="12"/>
      <c r="G4" s="28">
        <f t="shared" ref="G4:G5" si="1">C4/1685.403</f>
        <v>0.90890902650582672</v>
      </c>
      <c r="H4" s="28">
        <f>D4/1685.403</f>
        <v>0.71018622845693291</v>
      </c>
      <c r="I4" s="28">
        <f>E4/1685.403</f>
        <v>0.38819380290648586</v>
      </c>
      <c r="J4" s="1"/>
      <c r="K4" s="6">
        <v>2</v>
      </c>
      <c r="L4" s="17">
        <v>763.45500000000004</v>
      </c>
      <c r="M4" s="18" t="s">
        <v>8</v>
      </c>
      <c r="N4" s="18">
        <v>504.25900000000001</v>
      </c>
      <c r="O4" s="12"/>
      <c r="P4" s="29">
        <f>L4/805.886</f>
        <v>0.94734863243684597</v>
      </c>
      <c r="Q4" s="30" t="s">
        <v>8</v>
      </c>
      <c r="R4" s="31">
        <f>N4/805.886</f>
        <v>0.62572001498971319</v>
      </c>
    </row>
    <row r="5" spans="1:18" x14ac:dyDescent="0.25">
      <c r="B5" s="6">
        <v>3</v>
      </c>
      <c r="C5" s="17">
        <v>2189.8560000000002</v>
      </c>
      <c r="D5" s="18">
        <v>857.14800000000002</v>
      </c>
      <c r="E5" s="18">
        <v>701.36099999999999</v>
      </c>
      <c r="F5" s="12"/>
      <c r="G5" s="28">
        <f t="shared" si="1"/>
        <v>1.299307050005251</v>
      </c>
      <c r="H5" s="28">
        <f>D5/1685.403</f>
        <v>0.50857154045649622</v>
      </c>
      <c r="I5" s="28">
        <f>E5/1685.403</f>
        <v>0.41613845471973171</v>
      </c>
      <c r="J5" s="1"/>
      <c r="K5" s="6">
        <v>3</v>
      </c>
      <c r="L5" s="17">
        <v>848.31700000000001</v>
      </c>
      <c r="M5" s="18">
        <v>701.94399999999996</v>
      </c>
      <c r="N5" s="47" t="s">
        <v>8</v>
      </c>
      <c r="O5" s="12"/>
      <c r="P5" s="35">
        <f>L5/805.886</f>
        <v>1.0526513675631541</v>
      </c>
      <c r="Q5" s="36">
        <f>M5/805.886</f>
        <v>0.87102145961091271</v>
      </c>
      <c r="R5" s="48" t="s">
        <v>8</v>
      </c>
    </row>
    <row r="6" spans="1:18" x14ac:dyDescent="0.25">
      <c r="A6" s="49"/>
      <c r="B6" s="6">
        <v>4</v>
      </c>
      <c r="C6" s="19">
        <v>1424.4</v>
      </c>
      <c r="D6" s="20">
        <v>1119.961</v>
      </c>
      <c r="E6" s="21">
        <v>649.33699999999999</v>
      </c>
      <c r="F6" s="7"/>
      <c r="G6" s="40">
        <f>C6/1889.5423</f>
        <v>0.75383334895440024</v>
      </c>
      <c r="H6" s="40">
        <f t="shared" ref="H6:I6" si="2">D6/1889.5423</f>
        <v>0.59271549517573641</v>
      </c>
      <c r="I6" s="40">
        <f t="shared" si="2"/>
        <v>0.34364777120893242</v>
      </c>
      <c r="J6" s="1"/>
      <c r="K6" s="6">
        <v>4</v>
      </c>
      <c r="L6" s="19">
        <v>1385.46</v>
      </c>
      <c r="M6" s="20">
        <v>816.34400000000005</v>
      </c>
      <c r="N6" s="21">
        <v>676.37900000000002</v>
      </c>
      <c r="O6" s="7"/>
      <c r="P6" s="40">
        <f>L6/1145.345</f>
        <v>1.2096442556609581</v>
      </c>
      <c r="Q6" s="40">
        <f>M6/1145.345</f>
        <v>0.71274943357678255</v>
      </c>
      <c r="R6" s="44">
        <f t="shared" ref="R6" si="3">N6/1145.345</f>
        <v>0.59054608000209541</v>
      </c>
    </row>
    <row r="7" spans="1:18" x14ac:dyDescent="0.25">
      <c r="B7" s="6">
        <v>5</v>
      </c>
      <c r="C7" s="19">
        <v>2405.819</v>
      </c>
      <c r="D7" s="20">
        <v>933.26400000000001</v>
      </c>
      <c r="E7" s="21">
        <v>690.66200000000003</v>
      </c>
      <c r="F7" s="7"/>
      <c r="G7" s="40">
        <f t="shared" ref="G7:G8" si="4">C7/1889.5423</f>
        <v>1.273228442676303</v>
      </c>
      <c r="H7" s="40">
        <f t="shared" ref="H7" si="5">D7/1889.5423</f>
        <v>0.49391008605628994</v>
      </c>
      <c r="I7" s="40">
        <f t="shared" ref="I7" si="6">E7/1889.5423</f>
        <v>0.36551814690785173</v>
      </c>
      <c r="J7" s="1"/>
      <c r="K7" s="6">
        <v>5</v>
      </c>
      <c r="L7" s="19">
        <v>914.61400000000003</v>
      </c>
      <c r="M7" s="20">
        <v>882.95899999999995</v>
      </c>
      <c r="N7" s="21">
        <v>908.65300000000002</v>
      </c>
      <c r="O7" s="7"/>
      <c r="P7" s="32">
        <f t="shared" ref="P7:P8" si="7">L7/1145.345</f>
        <v>0.79854890884406005</v>
      </c>
      <c r="Q7" s="32">
        <f t="shared" ref="Q7" si="8">M7/1145.345</f>
        <v>0.77091094822957273</v>
      </c>
      <c r="R7" s="45">
        <f t="shared" ref="R7:R8" si="9">N7/1145.345</f>
        <v>0.7933443634887305</v>
      </c>
    </row>
    <row r="8" spans="1:18" x14ac:dyDescent="0.25">
      <c r="B8" s="6">
        <v>6</v>
      </c>
      <c r="C8" s="37">
        <v>1838.4079999999999</v>
      </c>
      <c r="D8" s="38">
        <v>1183.596</v>
      </c>
      <c r="E8" s="39">
        <v>807.66499999999996</v>
      </c>
      <c r="F8" s="7"/>
      <c r="G8" s="40">
        <f t="shared" si="4"/>
        <v>0.97293826129216576</v>
      </c>
      <c r="H8" s="40">
        <f>D8/1889.5423</f>
        <v>0.62639296299426583</v>
      </c>
      <c r="I8" s="40">
        <f>E8/1889.5423</f>
        <v>0.42743949156364475</v>
      </c>
      <c r="J8" s="1"/>
      <c r="K8" s="6">
        <v>6</v>
      </c>
      <c r="L8" s="37">
        <v>1135.96</v>
      </c>
      <c r="M8" s="38">
        <v>1096.1120000000001</v>
      </c>
      <c r="N8" s="39">
        <v>1084.346</v>
      </c>
      <c r="O8" s="7"/>
      <c r="P8" s="32">
        <f t="shared" si="7"/>
        <v>0.99180596239561003</v>
      </c>
      <c r="Q8" s="32">
        <f>M8/1145.345</f>
        <v>0.95701469862792443</v>
      </c>
      <c r="R8" s="45">
        <f t="shared" si="9"/>
        <v>0.94674181141926661</v>
      </c>
    </row>
    <row r="9" spans="1:18" x14ac:dyDescent="0.25">
      <c r="A9" s="49"/>
      <c r="B9" s="14">
        <v>7</v>
      </c>
      <c r="C9" s="22">
        <v>2040.077</v>
      </c>
      <c r="D9" s="23">
        <v>1221.97</v>
      </c>
      <c r="E9" s="24">
        <v>890.51499999999999</v>
      </c>
      <c r="F9" s="6"/>
      <c r="G9" s="41">
        <f>C9/1760.095</f>
        <v>1.1590720955402976</v>
      </c>
      <c r="H9" s="41">
        <f t="shared" ref="H9:I9" si="10">D9/1760.095</f>
        <v>0.69426366190461308</v>
      </c>
      <c r="I9" s="41">
        <f t="shared" si="10"/>
        <v>0.50594712217238269</v>
      </c>
      <c r="J9" s="1"/>
      <c r="K9" s="6">
        <v>7</v>
      </c>
      <c r="L9" s="22">
        <v>1513.8230000000001</v>
      </c>
      <c r="M9" s="23">
        <v>1266.2149999999999</v>
      </c>
      <c r="N9" s="24">
        <v>1198.952</v>
      </c>
      <c r="O9" s="7"/>
      <c r="P9" s="33">
        <f>L9/1330.813</f>
        <v>1.1375174423453933</v>
      </c>
      <c r="Q9" s="33">
        <f t="shared" ref="Q9:R9" si="11">M9/1330.813</f>
        <v>0.9514597467863628</v>
      </c>
      <c r="R9" s="46">
        <f t="shared" si="11"/>
        <v>0.90091695828038942</v>
      </c>
    </row>
    <row r="10" spans="1:18" x14ac:dyDescent="0.25">
      <c r="B10" s="14">
        <v>8</v>
      </c>
      <c r="C10" s="22">
        <v>2218.277</v>
      </c>
      <c r="D10" s="23">
        <v>992.47699999999998</v>
      </c>
      <c r="E10" s="24">
        <v>891.22799999999995</v>
      </c>
      <c r="F10" s="14"/>
      <c r="G10" s="41">
        <f t="shared" ref="G10:G11" si="12">C10/1760.095</f>
        <v>1.2603166306364144</v>
      </c>
      <c r="H10" s="41">
        <f>D10/1760.095</f>
        <v>0.56387694982373104</v>
      </c>
      <c r="I10" s="41">
        <f>E10/1760.095</f>
        <v>0.50635221394299734</v>
      </c>
      <c r="J10" s="1"/>
      <c r="K10" s="14">
        <v>8</v>
      </c>
      <c r="L10" s="22">
        <v>1378.62</v>
      </c>
      <c r="M10" s="23">
        <v>1049.42</v>
      </c>
      <c r="N10" s="24">
        <v>888.34299999999996</v>
      </c>
      <c r="O10" s="14"/>
      <c r="P10" s="33">
        <f t="shared" ref="P10" si="13">L10/1330.813</f>
        <v>1.0359231537413593</v>
      </c>
      <c r="Q10" s="33">
        <f t="shared" ref="Q10" si="14">M10/1330.813</f>
        <v>0.78855556716082575</v>
      </c>
      <c r="R10" s="46">
        <f t="shared" ref="R10" si="15">N10/1330.813</f>
        <v>0.66751902784237893</v>
      </c>
    </row>
    <row r="11" spans="1:18" x14ac:dyDescent="0.25">
      <c r="B11" s="8">
        <v>9</v>
      </c>
      <c r="C11" s="25">
        <v>1021.931</v>
      </c>
      <c r="D11" s="26">
        <v>885.44500000000005</v>
      </c>
      <c r="E11" s="27">
        <v>916.00199999999995</v>
      </c>
      <c r="G11" s="41">
        <f t="shared" si="12"/>
        <v>0.58061127382328792</v>
      </c>
      <c r="H11" s="41">
        <f>D11/1760.095</f>
        <v>0.50306659583715652</v>
      </c>
      <c r="I11" s="41">
        <f t="shared" ref="I11" si="16">E11/1760.095</f>
        <v>0.52042759055619159</v>
      </c>
      <c r="K11" s="8">
        <v>9</v>
      </c>
      <c r="L11" s="25">
        <v>1099.9949999999999</v>
      </c>
      <c r="M11" s="26">
        <v>1050.557</v>
      </c>
      <c r="N11" s="27">
        <v>1072.1690000000001</v>
      </c>
      <c r="P11" s="33">
        <f>L11/1330.813</f>
        <v>0.82655865249287452</v>
      </c>
      <c r="Q11" s="33">
        <f>M11/1330.813</f>
        <v>0.78940993212419774</v>
      </c>
      <c r="R11" s="46">
        <f>N11/1330.813</f>
        <v>0.80564962921161731</v>
      </c>
    </row>
    <row r="12" spans="1:18" x14ac:dyDescent="0.25">
      <c r="A12" s="49"/>
      <c r="B12" s="1">
        <v>10</v>
      </c>
      <c r="C12" s="22">
        <v>1944.7729999999999</v>
      </c>
      <c r="D12" s="23">
        <v>859.22799999999995</v>
      </c>
      <c r="E12" s="24">
        <v>856.45</v>
      </c>
      <c r="F12" s="1"/>
      <c r="G12" s="41">
        <f>C12/1829.9573</f>
        <v>1.0627422836587497</v>
      </c>
      <c r="H12" s="42">
        <f t="shared" ref="H12:H14" si="17">D12/1829.9573</f>
        <v>0.46953445307166453</v>
      </c>
      <c r="I12" s="43">
        <f t="shared" ref="I12" si="18">E12/1829.9573</f>
        <v>0.46801638486318781</v>
      </c>
      <c r="J12" s="1"/>
      <c r="K12" s="8">
        <v>10</v>
      </c>
      <c r="L12" s="22">
        <v>1436.454</v>
      </c>
      <c r="M12" s="23">
        <v>812.40200000000004</v>
      </c>
      <c r="N12" s="24">
        <v>878.68100000000004</v>
      </c>
      <c r="P12" s="33">
        <f>L12/1239.466</f>
        <v>1.1589297326429286</v>
      </c>
      <c r="Q12" s="33">
        <f t="shared" ref="Q12:R12" si="19">M12/1239.466</f>
        <v>0.65544516751568827</v>
      </c>
      <c r="R12" s="46">
        <f t="shared" si="19"/>
        <v>0.70891900221547033</v>
      </c>
    </row>
    <row r="13" spans="1:18" x14ac:dyDescent="0.25">
      <c r="B13" s="1">
        <v>11</v>
      </c>
      <c r="C13" s="22">
        <v>1845.171</v>
      </c>
      <c r="D13" s="23">
        <v>1202.05</v>
      </c>
      <c r="E13" s="24">
        <v>432.048</v>
      </c>
      <c r="F13" s="11"/>
      <c r="G13" s="41">
        <f>C13/1829.9573</f>
        <v>1.0083136912538888</v>
      </c>
      <c r="H13" s="42">
        <f t="shared" si="17"/>
        <v>0.6568732505397803</v>
      </c>
      <c r="I13" s="43">
        <f>E13/1829.9573</f>
        <v>0.23609731221597355</v>
      </c>
      <c r="J13" s="11"/>
      <c r="K13" s="8">
        <v>11</v>
      </c>
      <c r="L13" s="22">
        <v>989.68</v>
      </c>
      <c r="M13" s="23">
        <v>1087.3699999999999</v>
      </c>
      <c r="N13" s="24">
        <v>677.86800000000005</v>
      </c>
      <c r="O13" s="11"/>
      <c r="P13" s="33">
        <f t="shared" ref="P13:P14" si="20">L13/1239.466</f>
        <v>0.79847289074488537</v>
      </c>
      <c r="Q13" s="33">
        <f>M13/1239.466</f>
        <v>0.87728909062451088</v>
      </c>
      <c r="R13" s="46">
        <f>N13/1239.466</f>
        <v>0.54690326317946614</v>
      </c>
    </row>
    <row r="14" spans="1:18" x14ac:dyDescent="0.25">
      <c r="B14" s="1">
        <v>12</v>
      </c>
      <c r="C14" s="25">
        <v>2164.422</v>
      </c>
      <c r="D14" s="26">
        <v>768.25099999999998</v>
      </c>
      <c r="E14" s="8"/>
      <c r="F14" s="11"/>
      <c r="G14" s="41">
        <f>C14/1829.9573</f>
        <v>1.1827718603051558</v>
      </c>
      <c r="H14" s="42">
        <f t="shared" si="17"/>
        <v>0.41981908539614554</v>
      </c>
      <c r="I14" s="8"/>
      <c r="J14" s="11"/>
      <c r="K14" s="8">
        <v>12</v>
      </c>
      <c r="L14" s="25">
        <v>1292.2639999999999</v>
      </c>
      <c r="M14" s="26">
        <v>914.58</v>
      </c>
      <c r="N14" s="8"/>
      <c r="O14" s="11"/>
      <c r="P14" s="34">
        <f t="shared" si="20"/>
        <v>1.0425973766121863</v>
      </c>
      <c r="Q14" s="34">
        <f>M14/1239.466</f>
        <v>0.73788228156318936</v>
      </c>
      <c r="R14" s="8"/>
    </row>
    <row r="15" spans="1:18" x14ac:dyDescent="0.25">
      <c r="C15" s="2"/>
      <c r="E15" s="11"/>
      <c r="F15" s="11"/>
      <c r="G15" s="8"/>
      <c r="H15" s="11"/>
      <c r="I15" s="11"/>
      <c r="J15" s="11"/>
      <c r="K15" s="11"/>
      <c r="L15" s="11"/>
      <c r="M15" s="8"/>
      <c r="N15" s="11"/>
      <c r="O15" s="11"/>
      <c r="P15" s="11"/>
    </row>
    <row r="16" spans="1:18" x14ac:dyDescent="0.25">
      <c r="B16" s="1" t="s">
        <v>5</v>
      </c>
      <c r="C16" s="8">
        <f>AVERAGE(C3:C5)</f>
        <v>1685.4030000000002</v>
      </c>
      <c r="D16" s="1"/>
      <c r="E16" s="1"/>
      <c r="F16" s="1"/>
      <c r="G16" s="1"/>
      <c r="H16" s="1"/>
      <c r="I16" s="1"/>
      <c r="J16" s="1"/>
      <c r="L16" s="8">
        <f>AVERAGE(L4,L5)</f>
        <v>805.88599999999997</v>
      </c>
      <c r="M16" s="8"/>
      <c r="N16" s="11"/>
      <c r="O16" s="11"/>
      <c r="P16" s="11"/>
    </row>
    <row r="17" spans="3:16" x14ac:dyDescent="0.25">
      <c r="C17" s="8">
        <f>AVERAGE(C6:C8)</f>
        <v>1889.5423333333335</v>
      </c>
      <c r="E17" s="11"/>
      <c r="G17" s="11"/>
      <c r="H17" s="11"/>
      <c r="I17" s="11"/>
      <c r="J17" s="11"/>
      <c r="K17" s="11"/>
      <c r="L17" s="8">
        <f>AVERAGE(L6:L8)</f>
        <v>1145.3446666666666</v>
      </c>
      <c r="M17" s="11"/>
      <c r="N17" s="11"/>
      <c r="O17" s="11"/>
      <c r="P17" s="11"/>
    </row>
    <row r="18" spans="3:16" x14ac:dyDescent="0.25">
      <c r="C18" s="8">
        <f>AVERAGE(C9:C11)</f>
        <v>1760.095</v>
      </c>
      <c r="E18" s="11"/>
      <c r="F18" s="11"/>
      <c r="G18" s="11"/>
      <c r="H18" s="11"/>
      <c r="I18" s="11"/>
      <c r="J18" s="11"/>
      <c r="K18" s="11"/>
      <c r="L18" s="8">
        <f>AVERAGE(L9:L11)</f>
        <v>1330.8126666666667</v>
      </c>
      <c r="M18" s="11"/>
      <c r="N18" s="11"/>
      <c r="O18" s="11"/>
      <c r="P18" s="11"/>
    </row>
    <row r="19" spans="3:16" x14ac:dyDescent="0.25">
      <c r="C19" s="8">
        <f>AVERAGE(C12:C14)</f>
        <v>1984.7886666666666</v>
      </c>
      <c r="E19" s="11"/>
      <c r="F19" s="11"/>
      <c r="G19" s="11"/>
      <c r="H19" s="11"/>
      <c r="I19" s="11"/>
      <c r="J19" s="11"/>
      <c r="K19" s="11"/>
      <c r="L19" s="8">
        <f>AVERAGE(L12:L14)</f>
        <v>1239.4660000000001</v>
      </c>
      <c r="M19" s="11"/>
      <c r="N19" s="11"/>
      <c r="O19" s="11"/>
      <c r="P19" s="11"/>
    </row>
    <row r="20" spans="3:16" x14ac:dyDescent="0.25">
      <c r="C20" s="2"/>
    </row>
  </sheetData>
  <mergeCells count="4">
    <mergeCell ref="C1:E1"/>
    <mergeCell ref="G1:I1"/>
    <mergeCell ref="L1:N1"/>
    <mergeCell ref="P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AD61-B284-4757-A37D-76BDFD6AF13E}">
  <dimension ref="A1:K19"/>
  <sheetViews>
    <sheetView tabSelected="1" workbookViewId="0">
      <selection activeCell="F19" sqref="F19"/>
    </sheetView>
  </sheetViews>
  <sheetFormatPr defaultRowHeight="15" x14ac:dyDescent="0.25"/>
  <cols>
    <col min="1" max="1" width="9.7109375" bestFit="1" customWidth="1"/>
    <col min="2" max="2" width="15.5703125" customWidth="1"/>
    <col min="3" max="3" width="10.5703125" customWidth="1"/>
    <col min="5" max="5" width="9" bestFit="1" customWidth="1"/>
    <col min="9" max="9" width="10.7109375" customWidth="1"/>
  </cols>
  <sheetData>
    <row r="1" spans="1:11" x14ac:dyDescent="0.25">
      <c r="B1" s="1"/>
      <c r="C1" s="50" t="s">
        <v>0</v>
      </c>
      <c r="D1" s="50"/>
      <c r="E1" s="50"/>
      <c r="F1" s="1"/>
      <c r="G1" s="51" t="s">
        <v>1</v>
      </c>
      <c r="H1" s="51"/>
      <c r="I1" s="51"/>
      <c r="J1" s="1"/>
    </row>
    <row r="2" spans="1:11" x14ac:dyDescent="0.25">
      <c r="B2" s="1"/>
      <c r="C2" s="3" t="s">
        <v>2</v>
      </c>
      <c r="D2" s="3" t="s">
        <v>3</v>
      </c>
      <c r="E2" s="3" t="s">
        <v>4</v>
      </c>
      <c r="F2" s="1"/>
      <c r="G2" s="13" t="s">
        <v>2</v>
      </c>
      <c r="H2" s="13" t="s">
        <v>3</v>
      </c>
      <c r="I2" s="13" t="s">
        <v>4</v>
      </c>
      <c r="J2" s="1"/>
    </row>
    <row r="3" spans="1:11" x14ac:dyDescent="0.25">
      <c r="A3" s="49"/>
      <c r="B3" s="5">
        <v>1</v>
      </c>
      <c r="C3" s="52">
        <v>1126.607</v>
      </c>
      <c r="D3" s="53">
        <v>867.44</v>
      </c>
      <c r="E3" s="52">
        <v>588.95799999999997</v>
      </c>
      <c r="F3" s="12"/>
      <c r="G3" s="54">
        <f>C3/1166.157</f>
        <v>0.96608518407041255</v>
      </c>
      <c r="H3" s="55">
        <f t="shared" ref="H3:I6" si="0">D3/1166.157</f>
        <v>0.74384495398132511</v>
      </c>
      <c r="I3" s="55">
        <f t="shared" si="0"/>
        <v>0.50504177396354011</v>
      </c>
      <c r="J3" s="1"/>
    </row>
    <row r="4" spans="1:11" x14ac:dyDescent="0.25">
      <c r="B4" s="6">
        <v>2</v>
      </c>
      <c r="C4" s="56">
        <v>1086.9469999999999</v>
      </c>
      <c r="D4" s="57">
        <v>860.69</v>
      </c>
      <c r="E4" s="56">
        <v>539.05499999999995</v>
      </c>
      <c r="F4" s="1"/>
      <c r="G4" s="54">
        <f t="shared" ref="G4:G6" si="1">C4/1166.157</f>
        <v>0.93207604121914966</v>
      </c>
      <c r="H4" s="55">
        <f t="shared" si="0"/>
        <v>0.7380567110603462</v>
      </c>
      <c r="I4" s="55">
        <f t="shared" si="0"/>
        <v>0.46224907966937556</v>
      </c>
      <c r="J4" s="1"/>
    </row>
    <row r="5" spans="1:11" x14ac:dyDescent="0.25">
      <c r="B5" s="6">
        <v>3</v>
      </c>
      <c r="C5" s="56">
        <v>1222.521</v>
      </c>
      <c r="D5" s="56">
        <v>778.18299999999999</v>
      </c>
      <c r="E5" s="56">
        <v>612.04499999999996</v>
      </c>
      <c r="F5" s="12"/>
      <c r="G5" s="54">
        <f t="shared" si="1"/>
        <v>1.0483331146663786</v>
      </c>
      <c r="H5" s="55">
        <f>D5/1166.157</f>
        <v>0.66730551718164877</v>
      </c>
      <c r="I5" s="55">
        <f>E5/1166.157</f>
        <v>0.52483927978822753</v>
      </c>
      <c r="J5" s="1"/>
    </row>
    <row r="6" spans="1:11" x14ac:dyDescent="0.25">
      <c r="B6" s="6">
        <v>4</v>
      </c>
      <c r="C6" s="58">
        <v>1228.5530000000001</v>
      </c>
      <c r="D6" s="58">
        <v>885.83100000000002</v>
      </c>
      <c r="E6" s="58">
        <v>594.11699999999996</v>
      </c>
      <c r="F6" s="12"/>
      <c r="G6" s="59">
        <f t="shared" si="1"/>
        <v>1.0535056600440593</v>
      </c>
      <c r="H6" s="60">
        <f t="shared" si="0"/>
        <v>0.75961555776795064</v>
      </c>
      <c r="I6" s="60">
        <f t="shared" si="0"/>
        <v>0.50946570659010748</v>
      </c>
      <c r="J6" s="1"/>
    </row>
    <row r="7" spans="1:11" x14ac:dyDescent="0.25">
      <c r="A7" s="49"/>
      <c r="B7" s="6">
        <v>5</v>
      </c>
      <c r="C7" s="61">
        <v>1069.172</v>
      </c>
      <c r="D7" s="62">
        <v>639.12099999999998</v>
      </c>
      <c r="E7" s="62">
        <v>530.08000000000004</v>
      </c>
      <c r="F7" s="12"/>
      <c r="G7" s="63">
        <f>C7/905.44167</f>
        <v>1.180829241048736</v>
      </c>
      <c r="H7" s="63">
        <f t="shared" ref="H7:I9" si="2">D7/905.44167</f>
        <v>0.70586656344190557</v>
      </c>
      <c r="I7" s="63">
        <f t="shared" si="2"/>
        <v>0.58543804373394925</v>
      </c>
      <c r="J7" s="1"/>
    </row>
    <row r="8" spans="1:11" x14ac:dyDescent="0.25">
      <c r="B8" s="6">
        <v>6</v>
      </c>
      <c r="C8" s="62">
        <v>970.15200000000004</v>
      </c>
      <c r="D8" s="61">
        <v>870.44600000000003</v>
      </c>
      <c r="E8" s="62">
        <v>202.58199999999999</v>
      </c>
      <c r="F8" s="12"/>
      <c r="G8" s="64">
        <f t="shared" ref="G8:G9" si="3">C8/905.44167</f>
        <v>1.0714682481975897</v>
      </c>
      <c r="H8" s="64">
        <f t="shared" si="2"/>
        <v>0.96134961405078689</v>
      </c>
      <c r="I8" s="64">
        <f t="shared" si="2"/>
        <v>0.22373832209423272</v>
      </c>
      <c r="J8" s="1"/>
      <c r="K8" s="65"/>
    </row>
    <row r="9" spans="1:11" x14ac:dyDescent="0.25">
      <c r="B9" s="6">
        <v>7</v>
      </c>
      <c r="C9" s="66">
        <v>677.00099999999998</v>
      </c>
      <c r="D9" s="67">
        <v>935.89200000000005</v>
      </c>
      <c r="E9" s="66">
        <v>656.36</v>
      </c>
      <c r="F9" s="12"/>
      <c r="G9" s="68">
        <f t="shared" si="3"/>
        <v>0.74770249970934066</v>
      </c>
      <c r="H9" s="68">
        <f t="shared" si="2"/>
        <v>1.0336303607497985</v>
      </c>
      <c r="I9" s="68">
        <f t="shared" si="2"/>
        <v>0.72490589040374076</v>
      </c>
      <c r="J9" s="1"/>
    </row>
    <row r="10" spans="1:11" x14ac:dyDescent="0.25">
      <c r="A10" s="49"/>
      <c r="B10" s="6">
        <v>8</v>
      </c>
      <c r="C10" s="69">
        <v>1413.721</v>
      </c>
      <c r="D10" s="70">
        <v>672.13400000000001</v>
      </c>
      <c r="E10" s="69">
        <v>742.26400000000001</v>
      </c>
      <c r="G10" s="71">
        <f>C10/1522.041</f>
        <v>0.92883240333210471</v>
      </c>
      <c r="H10" s="71">
        <f t="shared" ref="H10:I12" si="4">D10/1522.041</f>
        <v>0.44160045622949712</v>
      </c>
      <c r="I10" s="71">
        <f t="shared" si="4"/>
        <v>0.48767674458178201</v>
      </c>
    </row>
    <row r="11" spans="1:11" x14ac:dyDescent="0.25">
      <c r="B11" s="6">
        <v>9</v>
      </c>
      <c r="C11" s="69">
        <v>1640.778</v>
      </c>
      <c r="D11" s="70">
        <v>962.71600000000001</v>
      </c>
      <c r="E11" s="69">
        <v>567.11800000000005</v>
      </c>
      <c r="G11" s="71">
        <f t="shared" ref="G11:G12" si="5">C11/1522.041</f>
        <v>1.0780116961369635</v>
      </c>
      <c r="H11" s="71">
        <f t="shared" si="4"/>
        <v>0.63251646966146113</v>
      </c>
      <c r="I11" s="71">
        <f t="shared" si="4"/>
        <v>0.3726036289429786</v>
      </c>
    </row>
    <row r="12" spans="1:11" x14ac:dyDescent="0.25">
      <c r="B12" s="6">
        <v>10</v>
      </c>
      <c r="C12" s="69">
        <v>1511.624</v>
      </c>
      <c r="D12" s="70">
        <v>847.49199999999996</v>
      </c>
      <c r="E12" s="69">
        <v>349.88299999999998</v>
      </c>
      <c r="G12" s="71">
        <f t="shared" si="5"/>
        <v>0.99315590053093183</v>
      </c>
      <c r="H12" s="71">
        <f t="shared" si="4"/>
        <v>0.55681285852352203</v>
      </c>
      <c r="I12" s="71">
        <f t="shared" si="4"/>
        <v>0.22987751315503327</v>
      </c>
    </row>
    <row r="17" spans="2:3" x14ac:dyDescent="0.25">
      <c r="B17" s="1" t="s">
        <v>5</v>
      </c>
      <c r="C17" s="1">
        <f>AVERAGE(C3,C4,C6,C5)</f>
        <v>1166.1569999999999</v>
      </c>
    </row>
    <row r="18" spans="2:3" x14ac:dyDescent="0.25">
      <c r="C18" s="1">
        <f>AVERAGE(C7:C9)</f>
        <v>905.44166666666661</v>
      </c>
    </row>
    <row r="19" spans="2:3" x14ac:dyDescent="0.25">
      <c r="C19" s="1">
        <f>AVERAGE(C10:C12)</f>
        <v>1522.0409999999999</v>
      </c>
    </row>
  </sheetData>
  <mergeCells count="2">
    <mergeCell ref="C1:E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LDHB&amp;A</vt:lpstr>
      <vt:lpstr>MCT1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Seokhee</dc:creator>
  <cp:lastModifiedBy>Lee, Seokhee</cp:lastModifiedBy>
  <dcterms:created xsi:type="dcterms:W3CDTF">2021-05-27T18:22:42Z</dcterms:created>
  <dcterms:modified xsi:type="dcterms:W3CDTF">2022-05-12T00:23:17Z</dcterms:modified>
</cp:coreProperties>
</file>