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69" windowWidth="14799" windowHeight="795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Q66" i="1" l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65" i="1" s="1"/>
  <c r="Q35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34" i="1" s="1"/>
  <c r="Q7" i="1"/>
  <c r="F57" i="1" l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56" i="1"/>
  <c r="F88" i="1" s="1"/>
  <c r="F89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7" i="1"/>
  <c r="F50" i="1" l="1"/>
  <c r="F49" i="1"/>
</calcChain>
</file>

<file path=xl/sharedStrings.xml><?xml version="1.0" encoding="utf-8"?>
<sst xmlns="http://schemas.openxmlformats.org/spreadsheetml/2006/main" count="174" uniqueCount="69">
  <si>
    <t>Area</t>
  </si>
  <si>
    <t>Mean</t>
  </si>
  <si>
    <t>IntDen</t>
  </si>
  <si>
    <t>RawIntDen</t>
  </si>
  <si>
    <t>SD</t>
    <phoneticPr fontId="1" type="noConversion"/>
  </si>
  <si>
    <t>Average</t>
    <phoneticPr fontId="1" type="noConversion"/>
  </si>
  <si>
    <t>SD</t>
    <phoneticPr fontId="1" type="noConversion"/>
  </si>
  <si>
    <t>WT</t>
    <phoneticPr fontId="1" type="noConversion"/>
  </si>
  <si>
    <t>Average</t>
    <phoneticPr fontId="1" type="noConversion"/>
  </si>
  <si>
    <t>Corrected IntDen</t>
  </si>
  <si>
    <r>
      <t>Δ</t>
    </r>
    <r>
      <rPr>
        <b/>
        <i/>
        <sz val="10"/>
        <rFont val="Times New Roman"/>
        <family val="1"/>
      </rPr>
      <t>BbCRPA</t>
    </r>
    <phoneticPr fontId="1" type="noConversion"/>
  </si>
  <si>
    <t>vacuole1</t>
    <phoneticPr fontId="1" type="noConversion"/>
  </si>
  <si>
    <t>vacuole2</t>
  </si>
  <si>
    <t>vacuole3</t>
  </si>
  <si>
    <t>vacuole4</t>
  </si>
  <si>
    <t>vacuole5</t>
  </si>
  <si>
    <t>vacuole6</t>
  </si>
  <si>
    <t>vacuole7</t>
  </si>
  <si>
    <t>vacuole8</t>
  </si>
  <si>
    <t>vacuole9</t>
  </si>
  <si>
    <t>vacuole10</t>
  </si>
  <si>
    <t>vacuole11</t>
  </si>
  <si>
    <t>vacuole12</t>
  </si>
  <si>
    <t>vacuole13</t>
  </si>
  <si>
    <t>vacuole14</t>
  </si>
  <si>
    <t>vacuole15</t>
  </si>
  <si>
    <t>vacuole16</t>
  </si>
  <si>
    <t>vacuole17</t>
  </si>
  <si>
    <t>vacuole18</t>
  </si>
  <si>
    <t>vacuole19</t>
  </si>
  <si>
    <t>vacuole20</t>
  </si>
  <si>
    <t>vacuole21</t>
  </si>
  <si>
    <t>vacuole22</t>
  </si>
  <si>
    <t>vacuole23</t>
  </si>
  <si>
    <t>vacuole24</t>
  </si>
  <si>
    <t>vacuole25</t>
  </si>
  <si>
    <t>vacuole26</t>
  </si>
  <si>
    <t>vacuole27</t>
  </si>
  <si>
    <t>vacuole28</t>
  </si>
  <si>
    <t>vacuole29</t>
  </si>
  <si>
    <t>vacuole30</t>
  </si>
  <si>
    <t>vacuole31</t>
  </si>
  <si>
    <t>vacuole32</t>
  </si>
  <si>
    <t>vacuole33</t>
  </si>
  <si>
    <t>vacuole34</t>
  </si>
  <si>
    <t>vacuole35</t>
  </si>
  <si>
    <t>vacuole36</t>
  </si>
  <si>
    <t>vacuole37</t>
  </si>
  <si>
    <t>vacuole38</t>
  </si>
  <si>
    <t>vacuole39</t>
  </si>
  <si>
    <t>vacuole40</t>
  </si>
  <si>
    <t>vacuole41</t>
  </si>
  <si>
    <t>vacuole42</t>
  </si>
  <si>
    <t>background1</t>
    <phoneticPr fontId="1" type="noConversion"/>
  </si>
  <si>
    <t>background2</t>
  </si>
  <si>
    <t>background3</t>
  </si>
  <si>
    <t>vacuole1</t>
    <phoneticPr fontId="1" type="noConversion"/>
  </si>
  <si>
    <t>Average</t>
    <phoneticPr fontId="1" type="noConversion"/>
  </si>
  <si>
    <r>
      <rPr>
        <b/>
        <sz val="11"/>
        <color theme="1"/>
        <rFont val="Times New Roman"/>
        <family val="1"/>
      </rPr>
      <t>Δ</t>
    </r>
    <r>
      <rPr>
        <b/>
        <i/>
        <sz val="11"/>
        <color theme="1"/>
        <rFont val="Times New Roman"/>
        <family val="1"/>
      </rPr>
      <t>BbCRPA</t>
    </r>
    <phoneticPr fontId="1" type="noConversion"/>
  </si>
  <si>
    <t>Average</t>
    <phoneticPr fontId="1" type="noConversion"/>
  </si>
  <si>
    <t>SD</t>
    <phoneticPr fontId="1" type="noConversion"/>
  </si>
  <si>
    <r>
      <t>CsA-5-FAM fluorescent intensity within the wild-type  and Δ</t>
    </r>
    <r>
      <rPr>
        <b/>
        <i/>
        <sz val="11"/>
        <color theme="1"/>
        <rFont val="Times New Roman"/>
        <family val="1"/>
      </rPr>
      <t>BbCRPA</t>
    </r>
    <r>
      <rPr>
        <b/>
        <sz val="11"/>
        <color theme="1"/>
        <rFont val="Times New Roman"/>
        <family val="1"/>
      </rPr>
      <t xml:space="preserve"> cells Figure 2G</t>
    </r>
    <phoneticPr fontId="1" type="noConversion"/>
  </si>
  <si>
    <r>
      <t>FK506-5-FAM fluorescent intensity within the wild-type  and Δ</t>
    </r>
    <r>
      <rPr>
        <b/>
        <i/>
        <sz val="11"/>
        <color theme="1"/>
        <rFont val="Times New Roman"/>
        <family val="1"/>
      </rPr>
      <t>BbCRPA</t>
    </r>
    <r>
      <rPr>
        <b/>
        <sz val="11"/>
        <color theme="1"/>
        <rFont val="Times New Roman"/>
        <family val="1"/>
      </rPr>
      <t xml:space="preserve"> cells Figure 2M</t>
    </r>
    <phoneticPr fontId="1" type="noConversion"/>
  </si>
  <si>
    <t>0.749666666666667 (background mean)</t>
    <phoneticPr fontId="1" type="noConversion"/>
  </si>
  <si>
    <t>0.125 (background mean)</t>
    <phoneticPr fontId="1" type="noConversion"/>
  </si>
  <si>
    <t>0.294618666666667 (background mean)</t>
    <phoneticPr fontId="1" type="noConversion"/>
  </si>
  <si>
    <t>0.203 (background mean)</t>
    <phoneticPr fontId="1" type="noConversion"/>
  </si>
  <si>
    <t>Corrected IntDen = IntDen-Area*Mean (background)</t>
    <phoneticPr fontId="1" type="noConversion"/>
  </si>
  <si>
    <t>Corrected IntDen = IntDen-Area*Mean (background)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</si>
</sst>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宋体"/>
      <family val="2"/>
      <scheme val="minor"/>
    </font>
    <font>
      <sz val="11"/>
      <color rgb="FF7030A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778008</xdr:colOff>
      <xdr:row>3</xdr:row>
      <xdr:rowOff>28815</xdr:rowOff>
    </xdr:from>
    <xdr:to>
      <xdr:col>6</xdr:col>
      <xdr:colOff>979714</xdr:colOff>
      <xdr:row>6</xdr:row>
      <xdr:rowOff>19210</xdr:rowOff>
    </xdr:to>
    <xdr:sp macro="" textlink="">
      <xdr:nvSpPr>
        <xdr:cNvPr id="2" name="右大括号 1"/>
        <xdr:cNvSpPr/>
      </xdr:nvSpPr>
      <xdr:spPr>
        <a:xfrm>
          <a:off x="4927387" y="585908"/>
          <a:ext cx="201706" cy="53788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6</xdr:col>
      <xdr:colOff>816429</xdr:colOff>
      <xdr:row>52</xdr:row>
      <xdr:rowOff>2</xdr:rowOff>
    </xdr:from>
    <xdr:to>
      <xdr:col>7</xdr:col>
      <xdr:colOff>28816</xdr:colOff>
      <xdr:row>54</xdr:row>
      <xdr:rowOff>172891</xdr:rowOff>
    </xdr:to>
    <xdr:sp macro="" textlink="">
      <xdr:nvSpPr>
        <xdr:cNvPr id="3" name="右大括号 2"/>
        <xdr:cNvSpPr/>
      </xdr:nvSpPr>
      <xdr:spPr>
        <a:xfrm>
          <a:off x="4965808" y="9518598"/>
          <a:ext cx="201706" cy="53788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18</xdr:col>
      <xdr:colOff>172891</xdr:colOff>
      <xdr:row>3</xdr:row>
      <xdr:rowOff>9605</xdr:rowOff>
    </xdr:from>
    <xdr:to>
      <xdr:col>18</xdr:col>
      <xdr:colOff>374597</xdr:colOff>
      <xdr:row>6</xdr:row>
      <xdr:rowOff>0</xdr:rowOff>
    </xdr:to>
    <xdr:sp macro="" textlink="">
      <xdr:nvSpPr>
        <xdr:cNvPr id="4" name="右大括号 3"/>
        <xdr:cNvSpPr/>
      </xdr:nvSpPr>
      <xdr:spPr>
        <a:xfrm>
          <a:off x="12947597" y="566698"/>
          <a:ext cx="201706" cy="53788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18</xdr:col>
      <xdr:colOff>172890</xdr:colOff>
      <xdr:row>39</xdr:row>
      <xdr:rowOff>28816</xdr:rowOff>
    </xdr:from>
    <xdr:to>
      <xdr:col>18</xdr:col>
      <xdr:colOff>374596</xdr:colOff>
      <xdr:row>42</xdr:row>
      <xdr:rowOff>19210</xdr:rowOff>
    </xdr:to>
    <xdr:sp macro="" textlink="">
      <xdr:nvSpPr>
        <xdr:cNvPr id="5" name="右大括号 4"/>
        <xdr:cNvSpPr/>
      </xdr:nvSpPr>
      <xdr:spPr>
        <a:xfrm>
          <a:off x="12947596" y="7165362"/>
          <a:ext cx="201706" cy="53788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0"/>
  <sheetViews>
    <sheetView tabSelected="1" zoomScale="80" zoomScaleNormal="80" workbookViewId="0">
      <selection activeCell="I20" sqref="I20"/>
    </sheetView>
  </sheetViews>
  <sheetFormatPr defaultRowHeight="14.55" x14ac:dyDescent="0.25"/>
  <cols>
    <col min="6" max="6" width="15.5546875" customWidth="1"/>
    <col min="7" max="7" width="14.33203125" customWidth="1"/>
    <col min="8" max="8" width="14.44140625" customWidth="1"/>
    <col min="17" max="17" width="16" customWidth="1"/>
  </cols>
  <sheetData>
    <row r="1" spans="1:21" ht="15.15" x14ac:dyDescent="0.3">
      <c r="A1" s="4" t="s">
        <v>61</v>
      </c>
      <c r="B1" s="4"/>
      <c r="C1" s="4"/>
      <c r="D1" s="4"/>
      <c r="E1" s="4"/>
      <c r="F1" s="4"/>
      <c r="G1" s="6"/>
      <c r="L1" s="4" t="s">
        <v>62</v>
      </c>
      <c r="M1" s="4"/>
      <c r="N1" s="4"/>
      <c r="O1" s="4"/>
      <c r="P1" s="4"/>
      <c r="Q1" s="4"/>
    </row>
    <row r="2" spans="1:21" x14ac:dyDescent="0.25">
      <c r="A2" s="4" t="s">
        <v>7</v>
      </c>
      <c r="B2" s="4" t="s">
        <v>67</v>
      </c>
      <c r="C2" s="4"/>
      <c r="D2" s="4"/>
      <c r="E2" s="4"/>
      <c r="F2" s="4"/>
      <c r="G2" s="4"/>
      <c r="H2" s="1"/>
      <c r="I2" s="1"/>
      <c r="J2" s="1"/>
      <c r="K2" s="1"/>
      <c r="L2" s="4" t="s">
        <v>7</v>
      </c>
      <c r="M2" s="4" t="s">
        <v>68</v>
      </c>
      <c r="N2" s="4"/>
      <c r="O2" s="4"/>
      <c r="P2" s="4"/>
      <c r="Q2" s="4"/>
      <c r="T2" s="1"/>
      <c r="U2" s="1"/>
    </row>
    <row r="3" spans="1:21" x14ac:dyDescent="0.25">
      <c r="A3" s="1" t="s">
        <v>0</v>
      </c>
      <c r="B3" s="1" t="s">
        <v>1</v>
      </c>
      <c r="C3" s="1" t="s">
        <v>2</v>
      </c>
      <c r="D3" s="1" t="s">
        <v>3</v>
      </c>
      <c r="E3" s="1"/>
      <c r="F3" s="1" t="s">
        <v>9</v>
      </c>
      <c r="L3" s="1" t="s">
        <v>0</v>
      </c>
      <c r="M3" s="1" t="s">
        <v>1</v>
      </c>
      <c r="N3" s="1" t="s">
        <v>2</v>
      </c>
      <c r="O3" s="1" t="s">
        <v>3</v>
      </c>
      <c r="P3" s="1"/>
      <c r="Q3" s="1" t="s">
        <v>9</v>
      </c>
      <c r="T3" s="1"/>
      <c r="U3" s="1"/>
    </row>
    <row r="4" spans="1:21" x14ac:dyDescent="0.25">
      <c r="A4" s="1">
        <v>4.2000000000000003E-2</v>
      </c>
      <c r="B4" s="1">
        <v>1.319</v>
      </c>
      <c r="C4" s="1">
        <v>5.5E-2</v>
      </c>
      <c r="D4" s="1">
        <v>4959</v>
      </c>
      <c r="E4" s="1"/>
      <c r="F4" s="1"/>
      <c r="G4" s="1" t="s">
        <v>53</v>
      </c>
      <c r="I4" s="1"/>
      <c r="J4" s="1"/>
      <c r="K4" s="1"/>
      <c r="L4" s="1">
        <v>1.2999999999999999E-2</v>
      </c>
      <c r="M4" s="1">
        <v>0.88300000000000001</v>
      </c>
      <c r="N4" s="1">
        <v>1.0999999999999999E-2</v>
      </c>
      <c r="O4" s="1">
        <v>1000</v>
      </c>
      <c r="P4" s="1"/>
      <c r="Q4" s="1"/>
      <c r="R4" s="1" t="s">
        <v>53</v>
      </c>
      <c r="T4" s="1"/>
      <c r="U4" s="1"/>
    </row>
    <row r="5" spans="1:21" x14ac:dyDescent="0.25">
      <c r="A5" s="1">
        <v>4.8000000000000001E-2</v>
      </c>
      <c r="B5" s="1">
        <v>0.92</v>
      </c>
      <c r="C5" s="1">
        <v>4.3999999999999997E-2</v>
      </c>
      <c r="D5" s="1">
        <v>3942</v>
      </c>
      <c r="E5" s="1"/>
      <c r="F5" s="1"/>
      <c r="G5" s="1" t="s">
        <v>54</v>
      </c>
      <c r="H5" s="1" t="s">
        <v>63</v>
      </c>
      <c r="I5" s="1"/>
      <c r="J5" s="1"/>
      <c r="K5" s="1"/>
      <c r="L5" s="1">
        <v>3.7999999999999999E-2</v>
      </c>
      <c r="M5" s="1">
        <v>0</v>
      </c>
      <c r="N5" s="1">
        <v>0</v>
      </c>
      <c r="O5" s="1">
        <v>0</v>
      </c>
      <c r="P5" s="1"/>
      <c r="Q5" s="1"/>
      <c r="R5" s="1" t="s">
        <v>54</v>
      </c>
      <c r="T5" s="1" t="s">
        <v>65</v>
      </c>
      <c r="U5" s="1"/>
    </row>
    <row r="6" spans="1:21" x14ac:dyDescent="0.25">
      <c r="A6" s="1">
        <v>0.14099999999999999</v>
      </c>
      <c r="B6" s="1">
        <v>0.01</v>
      </c>
      <c r="C6" s="1">
        <v>1E-3</v>
      </c>
      <c r="D6" s="1">
        <v>129</v>
      </c>
      <c r="E6" s="1"/>
      <c r="F6" s="1"/>
      <c r="G6" s="1" t="s">
        <v>55</v>
      </c>
      <c r="I6" s="1"/>
      <c r="J6" s="1"/>
      <c r="K6" s="1"/>
      <c r="L6" s="1">
        <v>3.9E-2</v>
      </c>
      <c r="M6" s="1">
        <v>8.5599999999999999E-4</v>
      </c>
      <c r="N6" s="1">
        <v>0</v>
      </c>
      <c r="O6" s="1">
        <v>3</v>
      </c>
      <c r="P6" s="1"/>
      <c r="Q6" s="1"/>
      <c r="R6" s="1" t="s">
        <v>55</v>
      </c>
      <c r="T6" s="1"/>
      <c r="U6" s="1"/>
    </row>
    <row r="7" spans="1:21" x14ac:dyDescent="0.25">
      <c r="A7" s="1">
        <v>6.0000000000000001E-3</v>
      </c>
      <c r="B7" s="1">
        <v>18.161999999999999</v>
      </c>
      <c r="C7" s="1">
        <v>0.107</v>
      </c>
      <c r="D7" s="1">
        <v>9662</v>
      </c>
      <c r="E7" s="1"/>
      <c r="F7" s="1">
        <f>C7-A7*0.749667</f>
        <v>0.102501998</v>
      </c>
      <c r="G7" s="1" t="s">
        <v>11</v>
      </c>
      <c r="H7" s="1"/>
      <c r="J7" s="1"/>
      <c r="K7" s="1"/>
      <c r="L7" s="1">
        <v>5.0000000000000001E-3</v>
      </c>
      <c r="M7" s="1">
        <v>35.656999999999996</v>
      </c>
      <c r="N7" s="1">
        <v>0.17100000000000001</v>
      </c>
      <c r="O7" s="1">
        <v>15404</v>
      </c>
      <c r="P7" s="1"/>
      <c r="Q7" s="1">
        <f>N7-L7*0.29462</f>
        <v>0.16952690000000001</v>
      </c>
      <c r="R7" s="1" t="s">
        <v>56</v>
      </c>
      <c r="T7" s="1"/>
      <c r="U7" s="1"/>
    </row>
    <row r="8" spans="1:21" x14ac:dyDescent="0.25">
      <c r="A8" s="1">
        <v>6.0000000000000001E-3</v>
      </c>
      <c r="B8" s="1">
        <v>17.942</v>
      </c>
      <c r="C8" s="1">
        <v>0.106</v>
      </c>
      <c r="D8" s="1">
        <v>9545</v>
      </c>
      <c r="E8" s="1"/>
      <c r="F8" s="1">
        <f t="shared" ref="F8:F48" si="0">C8-A8*0.749667</f>
        <v>0.101501998</v>
      </c>
      <c r="G8" s="1" t="s">
        <v>12</v>
      </c>
      <c r="J8" s="1"/>
      <c r="K8" s="1"/>
      <c r="L8" s="1">
        <v>8.0000000000000002E-3</v>
      </c>
      <c r="M8" s="1">
        <v>27.491</v>
      </c>
      <c r="N8" s="1">
        <v>0.23</v>
      </c>
      <c r="O8" s="1">
        <v>20673</v>
      </c>
      <c r="P8" s="1"/>
      <c r="Q8" s="1">
        <f t="shared" ref="Q8:Q33" si="1">N8-L8*0.29462</f>
        <v>0.22764304000000002</v>
      </c>
      <c r="R8" s="1" t="s">
        <v>12</v>
      </c>
      <c r="T8" s="1"/>
      <c r="U8" s="1"/>
    </row>
    <row r="9" spans="1:21" x14ac:dyDescent="0.25">
      <c r="A9" s="1">
        <v>8.9999999999999993E-3</v>
      </c>
      <c r="B9" s="1">
        <v>39.296999999999997</v>
      </c>
      <c r="C9" s="1">
        <v>0.35499999999999998</v>
      </c>
      <c r="D9" s="1">
        <v>31909</v>
      </c>
      <c r="E9" s="1"/>
      <c r="F9" s="1">
        <f t="shared" si="0"/>
        <v>0.34825299700000001</v>
      </c>
      <c r="G9" s="1" t="s">
        <v>13</v>
      </c>
      <c r="J9" s="1"/>
      <c r="K9" s="1"/>
      <c r="L9" s="1">
        <v>1.0999999999999999E-2</v>
      </c>
      <c r="M9" s="1">
        <v>35.183</v>
      </c>
      <c r="N9" s="1">
        <v>0.374</v>
      </c>
      <c r="O9" s="1">
        <v>33635</v>
      </c>
      <c r="P9" s="1"/>
      <c r="Q9" s="1">
        <f t="shared" si="1"/>
        <v>0.37075918000000002</v>
      </c>
      <c r="R9" s="1" t="s">
        <v>13</v>
      </c>
      <c r="T9" s="1"/>
      <c r="U9" s="1"/>
    </row>
    <row r="10" spans="1:21" x14ac:dyDescent="0.25">
      <c r="A10" s="1">
        <v>1.0999999999999999E-2</v>
      </c>
      <c r="B10" s="1">
        <v>28.373000000000001</v>
      </c>
      <c r="C10" s="1">
        <v>0.32200000000000001</v>
      </c>
      <c r="D10" s="1">
        <v>28940</v>
      </c>
      <c r="E10" s="1"/>
      <c r="F10" s="1">
        <f t="shared" si="0"/>
        <v>0.31375366300000002</v>
      </c>
      <c r="G10" s="1" t="s">
        <v>14</v>
      </c>
      <c r="J10" s="1"/>
      <c r="K10" s="1"/>
      <c r="L10" s="1">
        <v>0.02</v>
      </c>
      <c r="M10" s="1">
        <v>36.465000000000003</v>
      </c>
      <c r="N10" s="1">
        <v>0.72599999999999998</v>
      </c>
      <c r="O10" s="1">
        <v>65346</v>
      </c>
      <c r="P10" s="1"/>
      <c r="Q10" s="1">
        <f t="shared" si="1"/>
        <v>0.72010759999999996</v>
      </c>
      <c r="R10" s="1" t="s">
        <v>14</v>
      </c>
      <c r="T10" s="1"/>
      <c r="U10" s="1"/>
    </row>
    <row r="11" spans="1:21" x14ac:dyDescent="0.25">
      <c r="A11" s="1">
        <v>3.1E-2</v>
      </c>
      <c r="B11" s="1">
        <v>19.396999999999998</v>
      </c>
      <c r="C11" s="1">
        <v>0.60899999999999999</v>
      </c>
      <c r="D11" s="1">
        <v>54854</v>
      </c>
      <c r="E11" s="1"/>
      <c r="F11" s="1">
        <f t="shared" si="0"/>
        <v>0.58576032300000003</v>
      </c>
      <c r="G11" s="1" t="s">
        <v>15</v>
      </c>
      <c r="J11" s="1"/>
      <c r="K11" s="1"/>
      <c r="L11" s="1">
        <v>2.5000000000000001E-2</v>
      </c>
      <c r="M11" s="1">
        <v>18.901</v>
      </c>
      <c r="N11" s="1">
        <v>0.48099999999999998</v>
      </c>
      <c r="O11" s="1">
        <v>43321</v>
      </c>
      <c r="P11" s="1"/>
      <c r="Q11" s="1">
        <f t="shared" si="1"/>
        <v>0.47363449999999996</v>
      </c>
      <c r="R11" s="1" t="s">
        <v>15</v>
      </c>
      <c r="T11" s="1"/>
      <c r="U11" s="1"/>
    </row>
    <row r="12" spans="1:21" x14ac:dyDescent="0.25">
      <c r="A12" s="1">
        <v>2.9000000000000001E-2</v>
      </c>
      <c r="B12" s="1">
        <v>21.169</v>
      </c>
      <c r="C12" s="1">
        <v>0.622</v>
      </c>
      <c r="D12" s="1">
        <v>55972</v>
      </c>
      <c r="E12" s="1"/>
      <c r="F12" s="1">
        <f t="shared" si="0"/>
        <v>0.60025965699999995</v>
      </c>
      <c r="G12" s="1" t="s">
        <v>16</v>
      </c>
      <c r="J12" s="1"/>
      <c r="K12" s="1"/>
      <c r="L12" s="1">
        <v>1.4999999999999999E-2</v>
      </c>
      <c r="M12" s="1">
        <v>30.686</v>
      </c>
      <c r="N12" s="1">
        <v>0.47099999999999997</v>
      </c>
      <c r="O12" s="1">
        <v>42346</v>
      </c>
      <c r="P12" s="1"/>
      <c r="Q12" s="1">
        <f t="shared" si="1"/>
        <v>0.46658069999999996</v>
      </c>
      <c r="R12" s="1" t="s">
        <v>16</v>
      </c>
      <c r="T12" s="1"/>
      <c r="U12" s="1"/>
    </row>
    <row r="13" spans="1:21" x14ac:dyDescent="0.25">
      <c r="A13" s="1">
        <v>2.9000000000000001E-2</v>
      </c>
      <c r="B13" s="1">
        <v>20.292999999999999</v>
      </c>
      <c r="C13" s="1">
        <v>0.59599999999999997</v>
      </c>
      <c r="D13" s="1">
        <v>53654</v>
      </c>
      <c r="E13" s="1"/>
      <c r="F13" s="1">
        <f t="shared" si="0"/>
        <v>0.57425965699999992</v>
      </c>
      <c r="G13" s="1" t="s">
        <v>17</v>
      </c>
      <c r="J13" s="1"/>
      <c r="K13" s="1"/>
      <c r="L13" s="1">
        <v>1.2999999999999999E-2</v>
      </c>
      <c r="M13" s="1">
        <v>24.805</v>
      </c>
      <c r="N13" s="1">
        <v>0.33100000000000002</v>
      </c>
      <c r="O13" s="1">
        <v>29766</v>
      </c>
      <c r="P13" s="1"/>
      <c r="Q13" s="1">
        <f t="shared" si="1"/>
        <v>0.32716993999999999</v>
      </c>
      <c r="R13" s="1" t="s">
        <v>17</v>
      </c>
      <c r="T13" s="1"/>
      <c r="U13" s="1"/>
    </row>
    <row r="14" spans="1:21" x14ac:dyDescent="0.25">
      <c r="A14" s="1">
        <v>0.01</v>
      </c>
      <c r="B14" s="1">
        <v>19.376999999999999</v>
      </c>
      <c r="C14" s="1">
        <v>0.189</v>
      </c>
      <c r="D14" s="1">
        <v>17052</v>
      </c>
      <c r="E14" s="1"/>
      <c r="F14" s="1">
        <f t="shared" si="0"/>
        <v>0.18150332999999999</v>
      </c>
      <c r="G14" s="1" t="s">
        <v>18</v>
      </c>
      <c r="J14" s="1"/>
      <c r="K14" s="1"/>
      <c r="L14" s="1">
        <v>1.2999999999999999E-2</v>
      </c>
      <c r="M14" s="1">
        <v>12.86</v>
      </c>
      <c r="N14" s="1">
        <v>0.17100000000000001</v>
      </c>
      <c r="O14" s="1">
        <v>15432</v>
      </c>
      <c r="P14" s="1"/>
      <c r="Q14" s="1">
        <f t="shared" si="1"/>
        <v>0.16716994000000002</v>
      </c>
      <c r="R14" s="1" t="s">
        <v>18</v>
      </c>
      <c r="T14" s="1"/>
      <c r="U14" s="1"/>
    </row>
    <row r="15" spans="1:21" x14ac:dyDescent="0.25">
      <c r="A15" s="1">
        <v>2.1000000000000001E-2</v>
      </c>
      <c r="B15" s="1">
        <v>20.408000000000001</v>
      </c>
      <c r="C15" s="1">
        <v>0.436</v>
      </c>
      <c r="D15" s="1">
        <v>39265</v>
      </c>
      <c r="E15" s="1"/>
      <c r="F15" s="1">
        <f t="shared" si="0"/>
        <v>0.42025699300000002</v>
      </c>
      <c r="G15" s="1" t="s">
        <v>19</v>
      </c>
      <c r="J15" s="1"/>
      <c r="K15" s="1"/>
      <c r="L15" s="1">
        <v>6.0000000000000001E-3</v>
      </c>
      <c r="M15" s="1">
        <v>21.821999999999999</v>
      </c>
      <c r="N15" s="1">
        <v>0.13800000000000001</v>
      </c>
      <c r="O15" s="1">
        <v>12395</v>
      </c>
      <c r="P15" s="1"/>
      <c r="Q15" s="1">
        <f t="shared" si="1"/>
        <v>0.13623228000000001</v>
      </c>
      <c r="R15" s="1" t="s">
        <v>19</v>
      </c>
      <c r="T15" s="1"/>
      <c r="U15" s="1"/>
    </row>
    <row r="16" spans="1:21" x14ac:dyDescent="0.25">
      <c r="A16" s="1">
        <v>1.7000000000000001E-2</v>
      </c>
      <c r="B16" s="1">
        <v>19.545999999999999</v>
      </c>
      <c r="C16" s="1">
        <v>0.33200000000000002</v>
      </c>
      <c r="D16" s="1">
        <v>29866</v>
      </c>
      <c r="E16" s="1"/>
      <c r="F16" s="1">
        <f t="shared" si="0"/>
        <v>0.31925566100000002</v>
      </c>
      <c r="G16" s="1" t="s">
        <v>20</v>
      </c>
      <c r="J16" s="1"/>
      <c r="K16" s="1"/>
      <c r="L16" s="1">
        <v>1.0999999999999999E-2</v>
      </c>
      <c r="M16" s="1">
        <v>15.81</v>
      </c>
      <c r="N16" s="1">
        <v>0.18099999999999999</v>
      </c>
      <c r="O16" s="1">
        <v>16253</v>
      </c>
      <c r="P16" s="1"/>
      <c r="Q16" s="1">
        <f t="shared" si="1"/>
        <v>0.17775917999999999</v>
      </c>
      <c r="R16" s="1" t="s">
        <v>20</v>
      </c>
      <c r="T16" s="1"/>
      <c r="U16" s="1"/>
    </row>
    <row r="17" spans="1:21" x14ac:dyDescent="0.25">
      <c r="A17" s="1">
        <v>2.5000000000000001E-2</v>
      </c>
      <c r="B17" s="1">
        <v>15.414999999999999</v>
      </c>
      <c r="C17" s="1">
        <v>0.39300000000000002</v>
      </c>
      <c r="D17" s="1">
        <v>35332</v>
      </c>
      <c r="E17" s="1"/>
      <c r="F17" s="1">
        <f t="shared" si="0"/>
        <v>0.374258325</v>
      </c>
      <c r="G17" s="1" t="s">
        <v>21</v>
      </c>
      <c r="J17" s="1"/>
      <c r="K17" s="1"/>
      <c r="L17" s="1">
        <v>2.7E-2</v>
      </c>
      <c r="M17" s="1">
        <v>15.404999999999999</v>
      </c>
      <c r="N17" s="1">
        <v>0.41099999999999998</v>
      </c>
      <c r="O17" s="1">
        <v>37034</v>
      </c>
      <c r="P17" s="1"/>
      <c r="Q17" s="1">
        <f t="shared" si="1"/>
        <v>0.40304525999999996</v>
      </c>
      <c r="R17" s="1" t="s">
        <v>21</v>
      </c>
      <c r="T17" s="1"/>
      <c r="U17" s="1"/>
    </row>
    <row r="18" spans="1:21" x14ac:dyDescent="0.25">
      <c r="A18" s="1">
        <v>2.9000000000000001E-2</v>
      </c>
      <c r="B18" s="1">
        <v>21.067</v>
      </c>
      <c r="C18" s="1">
        <v>0.61899999999999999</v>
      </c>
      <c r="D18" s="1">
        <v>55700</v>
      </c>
      <c r="E18" s="1"/>
      <c r="F18" s="1">
        <f t="shared" si="0"/>
        <v>0.59725965699999994</v>
      </c>
      <c r="G18" s="1" t="s">
        <v>22</v>
      </c>
      <c r="J18" s="1"/>
      <c r="K18" s="1"/>
      <c r="L18" s="1">
        <v>0.02</v>
      </c>
      <c r="M18" s="1">
        <v>18.198</v>
      </c>
      <c r="N18" s="1">
        <v>0.35699999999999998</v>
      </c>
      <c r="O18" s="1">
        <v>32101</v>
      </c>
      <c r="P18" s="1"/>
      <c r="Q18" s="1">
        <f t="shared" si="1"/>
        <v>0.35110759999999996</v>
      </c>
      <c r="R18" s="1" t="s">
        <v>22</v>
      </c>
      <c r="T18" s="1"/>
      <c r="U18" s="1"/>
    </row>
    <row r="19" spans="1:21" x14ac:dyDescent="0.25">
      <c r="A19" s="1">
        <v>2.7E-2</v>
      </c>
      <c r="B19" s="1">
        <v>26.497</v>
      </c>
      <c r="C19" s="1">
        <v>0.70799999999999996</v>
      </c>
      <c r="D19" s="1">
        <v>63698</v>
      </c>
      <c r="E19" s="1"/>
      <c r="F19" s="1">
        <f t="shared" si="0"/>
        <v>0.68775899099999993</v>
      </c>
      <c r="G19" s="1" t="s">
        <v>23</v>
      </c>
      <c r="J19" s="1"/>
      <c r="K19" s="1"/>
      <c r="L19" s="1">
        <v>1.4999999999999999E-2</v>
      </c>
      <c r="M19" s="1">
        <v>16.928000000000001</v>
      </c>
      <c r="N19" s="1">
        <v>0.247</v>
      </c>
      <c r="O19" s="1">
        <v>22209</v>
      </c>
      <c r="P19" s="1"/>
      <c r="Q19" s="1">
        <f t="shared" si="1"/>
        <v>0.24258070000000001</v>
      </c>
      <c r="R19" s="1" t="s">
        <v>23</v>
      </c>
      <c r="T19" s="1"/>
      <c r="U19" s="1"/>
    </row>
    <row r="20" spans="1:21" x14ac:dyDescent="0.25">
      <c r="A20" s="1">
        <v>8.9999999999999993E-3</v>
      </c>
      <c r="B20" s="1">
        <v>19.547999999999998</v>
      </c>
      <c r="C20" s="1">
        <v>0.17599999999999999</v>
      </c>
      <c r="D20" s="1">
        <v>15873</v>
      </c>
      <c r="E20" s="1"/>
      <c r="F20" s="1">
        <f t="shared" si="0"/>
        <v>0.16925299699999999</v>
      </c>
      <c r="G20" s="1" t="s">
        <v>24</v>
      </c>
      <c r="J20" s="1"/>
      <c r="K20" s="1"/>
      <c r="L20" s="1">
        <v>0.01</v>
      </c>
      <c r="M20" s="1">
        <v>12.375999999999999</v>
      </c>
      <c r="N20" s="1">
        <v>0.124</v>
      </c>
      <c r="O20" s="1">
        <v>11138</v>
      </c>
      <c r="P20" s="1"/>
      <c r="Q20" s="1">
        <f t="shared" si="1"/>
        <v>0.1210538</v>
      </c>
      <c r="R20" s="1" t="s">
        <v>24</v>
      </c>
      <c r="T20" s="1"/>
      <c r="U20" s="1"/>
    </row>
    <row r="21" spans="1:21" x14ac:dyDescent="0.25">
      <c r="A21" s="1">
        <v>1.0999999999999999E-2</v>
      </c>
      <c r="B21" s="1">
        <v>19.141999999999999</v>
      </c>
      <c r="C21" s="1">
        <v>0.214</v>
      </c>
      <c r="D21" s="1">
        <v>19295</v>
      </c>
      <c r="E21" s="1"/>
      <c r="F21" s="1">
        <f t="shared" si="0"/>
        <v>0.205753663</v>
      </c>
      <c r="G21" s="1" t="s">
        <v>25</v>
      </c>
      <c r="J21" s="1"/>
      <c r="K21" s="1"/>
      <c r="L21" s="1">
        <v>1.7999999999999999E-2</v>
      </c>
      <c r="M21" s="1">
        <v>12.907</v>
      </c>
      <c r="N21" s="1">
        <v>0.23599999999999999</v>
      </c>
      <c r="O21" s="1">
        <v>21270</v>
      </c>
      <c r="P21" s="1"/>
      <c r="Q21" s="1">
        <f t="shared" si="1"/>
        <v>0.23069683999999999</v>
      </c>
      <c r="R21" s="1" t="s">
        <v>25</v>
      </c>
      <c r="T21" s="1"/>
      <c r="U21" s="1"/>
    </row>
    <row r="22" spans="1:21" x14ac:dyDescent="0.25">
      <c r="A22" s="1">
        <v>8.0000000000000002E-3</v>
      </c>
      <c r="B22" s="1">
        <v>49.161000000000001</v>
      </c>
      <c r="C22" s="1">
        <v>0.38700000000000001</v>
      </c>
      <c r="D22" s="1">
        <v>34806</v>
      </c>
      <c r="E22" s="1"/>
      <c r="F22" s="1">
        <f t="shared" si="0"/>
        <v>0.38100266399999999</v>
      </c>
      <c r="G22" s="1" t="s">
        <v>26</v>
      </c>
      <c r="J22" s="1"/>
      <c r="K22" s="1"/>
      <c r="L22" s="1">
        <v>2.5999999999999999E-2</v>
      </c>
      <c r="M22" s="1">
        <v>8.5060000000000002</v>
      </c>
      <c r="N22" s="1">
        <v>0.219</v>
      </c>
      <c r="O22" s="1">
        <v>19733</v>
      </c>
      <c r="P22" s="1"/>
      <c r="Q22" s="1">
        <f t="shared" si="1"/>
        <v>0.21133988000000001</v>
      </c>
      <c r="R22" s="1" t="s">
        <v>26</v>
      </c>
      <c r="T22" s="1"/>
      <c r="U22" s="1"/>
    </row>
    <row r="23" spans="1:21" x14ac:dyDescent="0.25">
      <c r="A23" s="1">
        <v>6.0000000000000001E-3</v>
      </c>
      <c r="B23" s="1">
        <v>37.968000000000004</v>
      </c>
      <c r="C23" s="1">
        <v>0.224</v>
      </c>
      <c r="D23" s="1">
        <v>20199</v>
      </c>
      <c r="E23" s="1"/>
      <c r="F23" s="1">
        <f t="shared" si="0"/>
        <v>0.219501998</v>
      </c>
      <c r="G23" s="1" t="s">
        <v>27</v>
      </c>
      <c r="J23" s="1"/>
      <c r="K23" s="1"/>
      <c r="L23" s="1">
        <v>1.0999999999999999E-2</v>
      </c>
      <c r="M23" s="1">
        <v>14.077</v>
      </c>
      <c r="N23" s="1">
        <v>0.158</v>
      </c>
      <c r="O23" s="1">
        <v>14190</v>
      </c>
      <c r="P23" s="1"/>
      <c r="Q23" s="1">
        <f t="shared" si="1"/>
        <v>0.15475918</v>
      </c>
      <c r="R23" s="1" t="s">
        <v>27</v>
      </c>
      <c r="T23" s="1"/>
      <c r="U23" s="1"/>
    </row>
    <row r="24" spans="1:21" x14ac:dyDescent="0.25">
      <c r="A24" s="1">
        <v>1.4999999999999999E-2</v>
      </c>
      <c r="B24" s="1">
        <v>35.512</v>
      </c>
      <c r="C24" s="1">
        <v>0.54500000000000004</v>
      </c>
      <c r="D24" s="1">
        <v>49007</v>
      </c>
      <c r="E24" s="1"/>
      <c r="F24" s="1">
        <f t="shared" si="0"/>
        <v>0.53375499500000001</v>
      </c>
      <c r="G24" s="1" t="s">
        <v>28</v>
      </c>
      <c r="J24" s="1"/>
      <c r="K24" s="1"/>
      <c r="L24" s="1">
        <v>1.7000000000000001E-2</v>
      </c>
      <c r="M24" s="1">
        <v>18.111000000000001</v>
      </c>
      <c r="N24" s="1">
        <v>0.30499999999999999</v>
      </c>
      <c r="O24" s="1">
        <v>27457</v>
      </c>
      <c r="P24" s="1"/>
      <c r="Q24" s="1">
        <f t="shared" si="1"/>
        <v>0.29999145999999999</v>
      </c>
      <c r="R24" s="1" t="s">
        <v>28</v>
      </c>
      <c r="T24" s="1"/>
      <c r="U24" s="1"/>
    </row>
    <row r="25" spans="1:21" x14ac:dyDescent="0.25">
      <c r="A25" s="1">
        <v>3.1E-2</v>
      </c>
      <c r="B25" s="1">
        <v>23.859000000000002</v>
      </c>
      <c r="C25" s="1">
        <v>0.745</v>
      </c>
      <c r="D25" s="1">
        <v>67092</v>
      </c>
      <c r="E25" s="1"/>
      <c r="F25" s="1">
        <f t="shared" si="0"/>
        <v>0.72176032300000004</v>
      </c>
      <c r="G25" s="1" t="s">
        <v>29</v>
      </c>
      <c r="J25" s="1"/>
      <c r="K25" s="1"/>
      <c r="L25" s="1">
        <v>3.1E-2</v>
      </c>
      <c r="M25" s="1">
        <v>11.526999999999999</v>
      </c>
      <c r="N25" s="1">
        <v>0.35499999999999998</v>
      </c>
      <c r="O25" s="1">
        <v>31906</v>
      </c>
      <c r="P25" s="1"/>
      <c r="Q25" s="1">
        <f t="shared" si="1"/>
        <v>0.34586677999999998</v>
      </c>
      <c r="R25" s="1" t="s">
        <v>29</v>
      </c>
      <c r="T25" s="1"/>
      <c r="U25" s="1"/>
    </row>
    <row r="26" spans="1:21" x14ac:dyDescent="0.25">
      <c r="A26" s="1">
        <v>1.6E-2</v>
      </c>
      <c r="B26" s="1">
        <v>20.204000000000001</v>
      </c>
      <c r="C26" s="1">
        <v>0.33</v>
      </c>
      <c r="D26" s="1">
        <v>29740</v>
      </c>
      <c r="E26" s="1"/>
      <c r="F26" s="1">
        <f t="shared" si="0"/>
        <v>0.31800532800000003</v>
      </c>
      <c r="G26" s="1" t="s">
        <v>30</v>
      </c>
      <c r="J26" s="1"/>
      <c r="K26" s="1"/>
      <c r="L26" s="1">
        <v>1.4999999999999999E-2</v>
      </c>
      <c r="M26" s="1">
        <v>14.446999999999999</v>
      </c>
      <c r="N26" s="1">
        <v>0.218</v>
      </c>
      <c r="O26" s="1">
        <v>19648</v>
      </c>
      <c r="P26" s="1"/>
      <c r="Q26" s="1">
        <f t="shared" si="1"/>
        <v>0.21358070000000001</v>
      </c>
      <c r="R26" s="1" t="s">
        <v>30</v>
      </c>
      <c r="T26" s="1"/>
      <c r="U26" s="1"/>
    </row>
    <row r="27" spans="1:21" x14ac:dyDescent="0.25">
      <c r="A27" s="1">
        <v>1.4999999999999999E-2</v>
      </c>
      <c r="B27" s="1">
        <v>15.38</v>
      </c>
      <c r="C27" s="1">
        <v>0.23599999999999999</v>
      </c>
      <c r="D27" s="1">
        <v>21224</v>
      </c>
      <c r="E27" s="1"/>
      <c r="F27" s="1">
        <f t="shared" si="0"/>
        <v>0.22475499499999999</v>
      </c>
      <c r="G27" s="1" t="s">
        <v>31</v>
      </c>
      <c r="J27" s="1"/>
      <c r="K27" s="1"/>
      <c r="L27" s="1">
        <v>2.1999999999999999E-2</v>
      </c>
      <c r="M27" s="1">
        <v>18.314</v>
      </c>
      <c r="N27" s="1">
        <v>0.40899999999999997</v>
      </c>
      <c r="O27" s="1">
        <v>36847</v>
      </c>
      <c r="P27" s="1"/>
      <c r="Q27" s="1">
        <f t="shared" si="1"/>
        <v>0.40251835999999996</v>
      </c>
      <c r="R27" s="1" t="s">
        <v>31</v>
      </c>
      <c r="T27" s="1"/>
      <c r="U27" s="1"/>
    </row>
    <row r="28" spans="1:21" x14ac:dyDescent="0.25">
      <c r="A28" s="1">
        <v>3.4000000000000002E-2</v>
      </c>
      <c r="B28" s="1">
        <v>17.251999999999999</v>
      </c>
      <c r="C28" s="1">
        <v>0.58399999999999996</v>
      </c>
      <c r="D28" s="1">
        <v>52585</v>
      </c>
      <c r="E28" s="1"/>
      <c r="F28" s="1">
        <f t="shared" si="0"/>
        <v>0.55851132199999998</v>
      </c>
      <c r="G28" s="1" t="s">
        <v>32</v>
      </c>
      <c r="J28" s="1"/>
      <c r="K28" s="1"/>
      <c r="L28" s="1">
        <v>2.5999999999999999E-2</v>
      </c>
      <c r="M28" s="1">
        <v>17.352</v>
      </c>
      <c r="N28" s="1">
        <v>0.45500000000000002</v>
      </c>
      <c r="O28" s="1">
        <v>40951</v>
      </c>
      <c r="P28" s="1"/>
      <c r="Q28" s="1">
        <f t="shared" si="1"/>
        <v>0.44733988000000002</v>
      </c>
      <c r="R28" s="1" t="s">
        <v>32</v>
      </c>
      <c r="T28" s="1"/>
      <c r="U28" s="1"/>
    </row>
    <row r="29" spans="1:21" x14ac:dyDescent="0.25">
      <c r="A29" s="1">
        <v>0.02</v>
      </c>
      <c r="B29" s="1">
        <v>22.863</v>
      </c>
      <c r="C29" s="1">
        <v>0.44900000000000001</v>
      </c>
      <c r="D29" s="1">
        <v>40421</v>
      </c>
      <c r="E29" s="1"/>
      <c r="F29" s="1">
        <f t="shared" si="0"/>
        <v>0.43400665999999999</v>
      </c>
      <c r="G29" s="1" t="s">
        <v>33</v>
      </c>
      <c r="J29" s="1"/>
      <c r="K29" s="1"/>
      <c r="L29" s="1">
        <v>2.8000000000000001E-2</v>
      </c>
      <c r="M29" s="1">
        <v>15.975</v>
      </c>
      <c r="N29" s="1">
        <v>0.442</v>
      </c>
      <c r="O29" s="1">
        <v>39745</v>
      </c>
      <c r="P29" s="1"/>
      <c r="Q29" s="1">
        <f t="shared" si="1"/>
        <v>0.43375064000000002</v>
      </c>
      <c r="R29" s="1" t="s">
        <v>33</v>
      </c>
      <c r="T29" s="1"/>
      <c r="U29" s="1"/>
    </row>
    <row r="30" spans="1:21" x14ac:dyDescent="0.25">
      <c r="A30" s="1">
        <v>2.1000000000000001E-2</v>
      </c>
      <c r="B30" s="1">
        <v>18.402000000000001</v>
      </c>
      <c r="C30" s="1">
        <v>0.379</v>
      </c>
      <c r="D30" s="1">
        <v>34081</v>
      </c>
      <c r="E30" s="1"/>
      <c r="F30" s="1">
        <f t="shared" si="0"/>
        <v>0.36325699300000003</v>
      </c>
      <c r="G30" s="1" t="s">
        <v>34</v>
      </c>
      <c r="J30" s="1"/>
      <c r="K30" s="1"/>
      <c r="L30" s="1">
        <v>1.0999999999999999E-2</v>
      </c>
      <c r="M30" s="1">
        <v>9.9819999999999993</v>
      </c>
      <c r="N30" s="1">
        <v>0.111</v>
      </c>
      <c r="O30" s="1">
        <v>10022</v>
      </c>
      <c r="P30" s="1"/>
      <c r="Q30" s="1">
        <f t="shared" si="1"/>
        <v>0.10775918</v>
      </c>
      <c r="R30" s="1" t="s">
        <v>34</v>
      </c>
      <c r="T30" s="1"/>
      <c r="U30" s="1"/>
    </row>
    <row r="31" spans="1:21" x14ac:dyDescent="0.25">
      <c r="A31" s="1">
        <v>8.0000000000000002E-3</v>
      </c>
      <c r="B31" s="1">
        <v>22.815000000000001</v>
      </c>
      <c r="C31" s="1">
        <v>0.17899999999999999</v>
      </c>
      <c r="D31" s="1">
        <v>16153</v>
      </c>
      <c r="E31" s="1"/>
      <c r="F31" s="1">
        <f t="shared" si="0"/>
        <v>0.173002664</v>
      </c>
      <c r="G31" s="1" t="s">
        <v>35</v>
      </c>
      <c r="J31" s="1"/>
      <c r="K31" s="1"/>
      <c r="L31" s="1">
        <v>1.0999999999999999E-2</v>
      </c>
      <c r="M31" s="1">
        <v>25.574999999999999</v>
      </c>
      <c r="N31" s="1">
        <v>0.28999999999999998</v>
      </c>
      <c r="O31" s="1">
        <v>26086</v>
      </c>
      <c r="P31" s="1"/>
      <c r="Q31" s="1">
        <f t="shared" si="1"/>
        <v>0.28675918</v>
      </c>
      <c r="R31" s="1" t="s">
        <v>35</v>
      </c>
      <c r="T31" s="1"/>
      <c r="U31" s="1"/>
    </row>
    <row r="32" spans="1:21" x14ac:dyDescent="0.25">
      <c r="A32" s="1">
        <v>1.4999999999999999E-2</v>
      </c>
      <c r="B32" s="1">
        <v>19.881</v>
      </c>
      <c r="C32" s="1">
        <v>0.28899999999999998</v>
      </c>
      <c r="D32" s="1">
        <v>26004</v>
      </c>
      <c r="E32" s="1"/>
      <c r="F32" s="1">
        <f t="shared" si="0"/>
        <v>0.277754995</v>
      </c>
      <c r="G32" s="1" t="s">
        <v>36</v>
      </c>
      <c r="J32" s="1"/>
      <c r="K32" s="1"/>
      <c r="L32" s="1">
        <v>1.4999999999999999E-2</v>
      </c>
      <c r="M32" s="1">
        <v>15.44</v>
      </c>
      <c r="N32" s="1">
        <v>0.22600000000000001</v>
      </c>
      <c r="O32" s="1">
        <v>20381</v>
      </c>
      <c r="P32" s="1"/>
      <c r="Q32" s="1">
        <f t="shared" si="1"/>
        <v>0.22158070000000002</v>
      </c>
      <c r="R32" s="1" t="s">
        <v>36</v>
      </c>
      <c r="T32" s="1"/>
      <c r="U32" s="1"/>
    </row>
    <row r="33" spans="1:21" x14ac:dyDescent="0.25">
      <c r="A33" s="1">
        <v>1.2E-2</v>
      </c>
      <c r="B33" s="1">
        <v>32.658999999999999</v>
      </c>
      <c r="C33" s="1">
        <v>0.38600000000000001</v>
      </c>
      <c r="D33" s="1">
        <v>34749</v>
      </c>
      <c r="E33" s="1"/>
      <c r="F33" s="1">
        <f t="shared" si="0"/>
        <v>0.37700399600000001</v>
      </c>
      <c r="G33" s="1" t="s">
        <v>37</v>
      </c>
      <c r="J33" s="1"/>
      <c r="K33" s="1"/>
      <c r="L33" s="1">
        <v>1.4999999999999999E-2</v>
      </c>
      <c r="M33" s="1">
        <v>8.7140000000000004</v>
      </c>
      <c r="N33" s="1">
        <v>0.13300000000000001</v>
      </c>
      <c r="O33" s="1">
        <v>11955</v>
      </c>
      <c r="P33" s="1"/>
      <c r="Q33" s="1">
        <f t="shared" si="1"/>
        <v>0.12858070000000002</v>
      </c>
      <c r="R33" s="1" t="s">
        <v>37</v>
      </c>
      <c r="T33" s="1"/>
      <c r="U33" s="1"/>
    </row>
    <row r="34" spans="1:21" x14ac:dyDescent="0.25">
      <c r="A34" s="1">
        <v>1.4E-2</v>
      </c>
      <c r="B34" s="1">
        <v>34.593000000000004</v>
      </c>
      <c r="C34" s="1">
        <v>0.48599999999999999</v>
      </c>
      <c r="D34" s="1">
        <v>43726</v>
      </c>
      <c r="E34" s="1"/>
      <c r="F34" s="1">
        <f t="shared" si="0"/>
        <v>0.47550466199999997</v>
      </c>
      <c r="G34" s="1" t="s">
        <v>38</v>
      </c>
      <c r="J34" s="1"/>
      <c r="K34" s="1"/>
      <c r="L34" s="1"/>
      <c r="M34" s="1"/>
      <c r="N34" s="7"/>
      <c r="O34" s="1"/>
      <c r="P34" s="4" t="s">
        <v>57</v>
      </c>
      <c r="Q34" s="1">
        <f>AVERAGE(Q7:Q33)</f>
        <v>0.29032941111111116</v>
      </c>
      <c r="T34" s="1"/>
      <c r="U34" s="1"/>
    </row>
    <row r="35" spans="1:21" x14ac:dyDescent="0.25">
      <c r="A35" s="1">
        <v>1.2E-2</v>
      </c>
      <c r="B35" s="1">
        <v>24.102</v>
      </c>
      <c r="C35" s="1">
        <v>0.29699999999999999</v>
      </c>
      <c r="D35" s="1">
        <v>26705</v>
      </c>
      <c r="E35" s="1"/>
      <c r="F35" s="1">
        <f t="shared" si="0"/>
        <v>0.28800399599999998</v>
      </c>
      <c r="G35" s="1" t="s">
        <v>39</v>
      </c>
      <c r="J35" s="1"/>
      <c r="K35" s="1"/>
      <c r="L35" s="1"/>
      <c r="M35" s="1"/>
      <c r="N35" s="7"/>
      <c r="O35" s="1"/>
      <c r="P35" s="1" t="s">
        <v>6</v>
      </c>
      <c r="Q35" s="1">
        <f>STDEV(Q7:Q33)</f>
        <v>0.1433027436133828</v>
      </c>
      <c r="T35" s="1"/>
      <c r="U35" s="1"/>
    </row>
    <row r="36" spans="1:21" x14ac:dyDescent="0.25">
      <c r="A36" s="1">
        <v>2.1999999999999999E-2</v>
      </c>
      <c r="B36" s="1">
        <v>26.632000000000001</v>
      </c>
      <c r="C36" s="1">
        <v>0.58199999999999996</v>
      </c>
      <c r="D36" s="1">
        <v>52411</v>
      </c>
      <c r="E36" s="1"/>
      <c r="F36" s="1">
        <f t="shared" si="0"/>
        <v>0.56550732599999998</v>
      </c>
      <c r="G36" s="1" t="s">
        <v>40</v>
      </c>
      <c r="J36" s="1"/>
      <c r="K36" s="1"/>
      <c r="L36" s="1"/>
      <c r="M36" s="1"/>
      <c r="N36" s="1"/>
      <c r="O36" s="1"/>
      <c r="P36" s="1"/>
      <c r="Q36" s="7"/>
      <c r="T36" s="1"/>
      <c r="U36" s="1"/>
    </row>
    <row r="37" spans="1:21" x14ac:dyDescent="0.25">
      <c r="A37" s="1">
        <v>4.0000000000000001E-3</v>
      </c>
      <c r="B37" s="1">
        <v>39.084000000000003</v>
      </c>
      <c r="C37" s="1">
        <v>0.16500000000000001</v>
      </c>
      <c r="D37" s="1">
        <v>14852</v>
      </c>
      <c r="E37" s="1"/>
      <c r="F37" s="1">
        <f t="shared" si="0"/>
        <v>0.162001332</v>
      </c>
      <c r="G37" s="1" t="s">
        <v>41</v>
      </c>
      <c r="J37" s="1"/>
      <c r="K37" s="1"/>
      <c r="L37" s="1"/>
      <c r="M37" s="1"/>
      <c r="N37" s="1"/>
      <c r="O37" s="1"/>
      <c r="P37" s="1"/>
      <c r="Q37" s="7"/>
      <c r="T37" s="1"/>
      <c r="U37" s="1"/>
    </row>
    <row r="38" spans="1:21" ht="15.15" x14ac:dyDescent="0.3">
      <c r="A38" s="1">
        <v>4.0000000000000001E-3</v>
      </c>
      <c r="B38" s="1">
        <v>32.942</v>
      </c>
      <c r="C38" s="1">
        <v>0.13900000000000001</v>
      </c>
      <c r="D38" s="1">
        <v>12518</v>
      </c>
      <c r="E38" s="1"/>
      <c r="F38" s="1">
        <f t="shared" si="0"/>
        <v>0.136001332</v>
      </c>
      <c r="G38" s="1" t="s">
        <v>42</v>
      </c>
      <c r="J38" s="1"/>
      <c r="K38" s="1"/>
      <c r="L38" s="4" t="s">
        <v>58</v>
      </c>
      <c r="M38" s="1"/>
      <c r="N38" s="1"/>
      <c r="O38" s="1"/>
      <c r="P38" s="1"/>
      <c r="Q38" s="7"/>
      <c r="T38" s="1"/>
      <c r="U38" s="1"/>
    </row>
    <row r="39" spans="1:21" x14ac:dyDescent="0.25">
      <c r="A39" s="1">
        <v>4.0000000000000001E-3</v>
      </c>
      <c r="B39" s="1">
        <v>26.721</v>
      </c>
      <c r="C39" s="1">
        <v>0.113</v>
      </c>
      <c r="D39" s="1">
        <v>10154</v>
      </c>
      <c r="E39" s="1"/>
      <c r="F39" s="1">
        <f t="shared" si="0"/>
        <v>0.11000133200000001</v>
      </c>
      <c r="G39" s="1" t="s">
        <v>43</v>
      </c>
      <c r="J39" s="1"/>
      <c r="K39" s="1"/>
      <c r="L39" s="1" t="s">
        <v>0</v>
      </c>
      <c r="M39" s="1" t="s">
        <v>1</v>
      </c>
      <c r="N39" s="1" t="s">
        <v>2</v>
      </c>
      <c r="O39" s="1" t="s">
        <v>3</v>
      </c>
      <c r="P39" s="1"/>
      <c r="Q39" s="1"/>
      <c r="T39" s="1"/>
      <c r="U39" s="1"/>
    </row>
    <row r="40" spans="1:21" x14ac:dyDescent="0.25">
      <c r="A40" s="1">
        <v>1.6E-2</v>
      </c>
      <c r="B40" s="1">
        <v>33.960999999999999</v>
      </c>
      <c r="C40" s="1">
        <v>0.55500000000000005</v>
      </c>
      <c r="D40" s="1">
        <v>49991</v>
      </c>
      <c r="E40" s="1"/>
      <c r="F40" s="1">
        <f t="shared" si="0"/>
        <v>0.54300532800000001</v>
      </c>
      <c r="G40" s="1" t="s">
        <v>44</v>
      </c>
      <c r="J40" s="1"/>
      <c r="K40" s="1"/>
      <c r="L40" s="1">
        <v>2.7E-2</v>
      </c>
      <c r="M40" s="1">
        <v>0.57399999999999995</v>
      </c>
      <c r="N40" s="1">
        <v>2.7E-2</v>
      </c>
      <c r="O40" s="1">
        <v>2389</v>
      </c>
      <c r="P40" s="1"/>
      <c r="Q40" s="1"/>
      <c r="R40" s="1" t="s">
        <v>53</v>
      </c>
      <c r="T40" s="1"/>
      <c r="U40" s="1"/>
    </row>
    <row r="41" spans="1:21" x14ac:dyDescent="0.25">
      <c r="A41" s="1">
        <v>2.9000000000000001E-2</v>
      </c>
      <c r="B41" s="1">
        <v>18.329999999999998</v>
      </c>
      <c r="C41" s="1">
        <v>0.52400000000000002</v>
      </c>
      <c r="D41" s="1">
        <v>47145</v>
      </c>
      <c r="E41" s="1"/>
      <c r="F41" s="1">
        <f t="shared" si="0"/>
        <v>0.50225965699999997</v>
      </c>
      <c r="G41" s="1" t="s">
        <v>45</v>
      </c>
      <c r="J41" s="1"/>
      <c r="K41" s="1"/>
      <c r="L41" s="1">
        <v>2.1000000000000001E-2</v>
      </c>
      <c r="M41" s="1">
        <v>3.5000000000000003E-2</v>
      </c>
      <c r="N41" s="1">
        <v>7.5600000000000005E-4</v>
      </c>
      <c r="O41" s="1">
        <v>68</v>
      </c>
      <c r="P41" s="1"/>
      <c r="Q41" s="1"/>
      <c r="R41" s="1" t="s">
        <v>54</v>
      </c>
      <c r="T41" s="1" t="s">
        <v>66</v>
      </c>
      <c r="U41" s="1"/>
    </row>
    <row r="42" spans="1:21" x14ac:dyDescent="0.25">
      <c r="A42" s="1">
        <v>2.1999999999999999E-2</v>
      </c>
      <c r="B42" s="1">
        <v>28.495999999999999</v>
      </c>
      <c r="C42" s="1">
        <v>0.61399999999999999</v>
      </c>
      <c r="D42" s="1">
        <v>55282</v>
      </c>
      <c r="E42" s="1"/>
      <c r="F42" s="1">
        <f t="shared" si="0"/>
        <v>0.59750732600000001</v>
      </c>
      <c r="G42" s="1" t="s">
        <v>46</v>
      </c>
      <c r="J42" s="1"/>
      <c r="K42" s="1"/>
      <c r="L42" s="1">
        <v>6.0000000000000001E-3</v>
      </c>
      <c r="M42" s="1">
        <v>0</v>
      </c>
      <c r="N42" s="1">
        <v>0</v>
      </c>
      <c r="O42" s="1">
        <v>0</v>
      </c>
      <c r="P42" s="1"/>
      <c r="Q42" s="1"/>
      <c r="R42" s="1" t="s">
        <v>55</v>
      </c>
      <c r="T42" s="1"/>
      <c r="U42" s="1"/>
    </row>
    <row r="43" spans="1:21" x14ac:dyDescent="0.25">
      <c r="A43" s="1">
        <v>1.4E-2</v>
      </c>
      <c r="B43" s="1">
        <v>22.937999999999999</v>
      </c>
      <c r="C43" s="1">
        <v>0.31900000000000001</v>
      </c>
      <c r="D43" s="1">
        <v>28719</v>
      </c>
      <c r="E43" s="1"/>
      <c r="F43" s="1">
        <f t="shared" si="0"/>
        <v>0.30850466199999999</v>
      </c>
      <c r="G43" s="1" t="s">
        <v>47</v>
      </c>
      <c r="J43" s="1"/>
      <c r="K43" s="1"/>
      <c r="L43" s="1">
        <v>1E-3</v>
      </c>
      <c r="M43" s="1">
        <v>4.8929999999999998</v>
      </c>
      <c r="N43" s="1">
        <v>6.0000000000000001E-3</v>
      </c>
      <c r="O43" s="1">
        <v>548</v>
      </c>
      <c r="P43" s="1"/>
      <c r="Q43" s="1">
        <f>N43-L43*0.25</f>
        <v>5.7499999999999999E-3</v>
      </c>
      <c r="R43" s="1" t="s">
        <v>56</v>
      </c>
      <c r="S43" s="1"/>
      <c r="T43" s="1"/>
      <c r="U43" s="1"/>
    </row>
    <row r="44" spans="1:21" x14ac:dyDescent="0.25">
      <c r="A44" s="1">
        <v>2.7E-2</v>
      </c>
      <c r="B44" s="1">
        <v>18.146000000000001</v>
      </c>
      <c r="C44" s="1">
        <v>0.48499999999999999</v>
      </c>
      <c r="D44" s="1">
        <v>43623</v>
      </c>
      <c r="E44" s="1"/>
      <c r="F44" s="1">
        <f t="shared" si="0"/>
        <v>0.46475899100000001</v>
      </c>
      <c r="G44" s="1" t="s">
        <v>48</v>
      </c>
      <c r="J44" s="1"/>
      <c r="K44" s="1"/>
      <c r="L44" s="1">
        <v>1E-3</v>
      </c>
      <c r="M44" s="1">
        <v>6.6159999999999997</v>
      </c>
      <c r="N44" s="1">
        <v>8.0000000000000002E-3</v>
      </c>
      <c r="O44" s="1">
        <v>741</v>
      </c>
      <c r="P44" s="1"/>
      <c r="Q44" s="1">
        <f t="shared" ref="Q44:Q64" si="2">N44-L44*0.25</f>
        <v>7.7499999999999999E-3</v>
      </c>
      <c r="R44" s="1" t="s">
        <v>12</v>
      </c>
      <c r="S44" s="1"/>
      <c r="T44" s="1"/>
      <c r="U44" s="1"/>
    </row>
    <row r="45" spans="1:21" x14ac:dyDescent="0.25">
      <c r="A45" s="1">
        <v>2.4E-2</v>
      </c>
      <c r="B45" s="1">
        <v>10.823</v>
      </c>
      <c r="C45" s="1">
        <v>0.25700000000000001</v>
      </c>
      <c r="D45" s="1">
        <v>23162</v>
      </c>
      <c r="E45" s="1"/>
      <c r="F45" s="1">
        <f t="shared" si="0"/>
        <v>0.239007992</v>
      </c>
      <c r="G45" s="1" t="s">
        <v>49</v>
      </c>
      <c r="J45" s="1"/>
      <c r="K45" s="1"/>
      <c r="L45" s="1">
        <v>1E-3</v>
      </c>
      <c r="M45" s="1">
        <v>5.99</v>
      </c>
      <c r="N45" s="1">
        <v>6.0000000000000001E-3</v>
      </c>
      <c r="O45" s="1">
        <v>575</v>
      </c>
      <c r="P45" s="1"/>
      <c r="Q45" s="1">
        <f t="shared" si="2"/>
        <v>5.7499999999999999E-3</v>
      </c>
      <c r="R45" s="1" t="s">
        <v>13</v>
      </c>
      <c r="S45" s="1"/>
      <c r="T45" s="1"/>
      <c r="U45" s="1"/>
    </row>
    <row r="46" spans="1:21" x14ac:dyDescent="0.25">
      <c r="A46" s="1">
        <v>0.02</v>
      </c>
      <c r="B46" s="1">
        <v>17.509</v>
      </c>
      <c r="C46" s="1">
        <v>0.34399999999999997</v>
      </c>
      <c r="D46" s="1">
        <v>30956</v>
      </c>
      <c r="E46" s="1"/>
      <c r="F46" s="1">
        <f t="shared" si="0"/>
        <v>0.32900665999999995</v>
      </c>
      <c r="G46" s="1" t="s">
        <v>50</v>
      </c>
      <c r="J46" s="1"/>
      <c r="K46" s="1"/>
      <c r="L46" s="1">
        <v>2E-3</v>
      </c>
      <c r="M46" s="1">
        <v>6.2439999999999998</v>
      </c>
      <c r="N46" s="1">
        <v>1.0999999999999999E-2</v>
      </c>
      <c r="O46" s="1">
        <v>974</v>
      </c>
      <c r="P46" s="1"/>
      <c r="Q46" s="1">
        <f t="shared" si="2"/>
        <v>1.0499999999999999E-2</v>
      </c>
      <c r="R46" s="1" t="s">
        <v>14</v>
      </c>
      <c r="S46" s="1"/>
      <c r="T46" s="1"/>
      <c r="U46" s="1"/>
    </row>
    <row r="47" spans="1:21" x14ac:dyDescent="0.25">
      <c r="A47" s="1">
        <v>0.02</v>
      </c>
      <c r="B47" s="1">
        <v>27.466999999999999</v>
      </c>
      <c r="C47" s="1">
        <v>0.54800000000000004</v>
      </c>
      <c r="D47" s="1">
        <v>49330</v>
      </c>
      <c r="E47" s="1"/>
      <c r="F47" s="1">
        <f t="shared" si="0"/>
        <v>0.53300666000000008</v>
      </c>
      <c r="G47" s="1" t="s">
        <v>51</v>
      </c>
      <c r="J47" s="1"/>
      <c r="K47" s="1"/>
      <c r="L47" s="1">
        <v>2E-3</v>
      </c>
      <c r="M47" s="1">
        <v>12.912000000000001</v>
      </c>
      <c r="N47" s="1">
        <v>2.1000000000000001E-2</v>
      </c>
      <c r="O47" s="1">
        <v>1911</v>
      </c>
      <c r="P47" s="1"/>
      <c r="Q47" s="1">
        <f t="shared" si="2"/>
        <v>2.0500000000000001E-2</v>
      </c>
      <c r="R47" s="1" t="s">
        <v>15</v>
      </c>
      <c r="S47" s="1"/>
      <c r="T47" s="1"/>
      <c r="U47" s="1"/>
    </row>
    <row r="48" spans="1:21" x14ac:dyDescent="0.25">
      <c r="A48" s="1">
        <v>4.8000000000000001E-2</v>
      </c>
      <c r="B48" s="1">
        <v>21.972999999999999</v>
      </c>
      <c r="C48" s="1">
        <v>1.0509999999999999</v>
      </c>
      <c r="D48" s="1">
        <v>94571</v>
      </c>
      <c r="E48" s="1"/>
      <c r="F48" s="1">
        <f t="shared" si="0"/>
        <v>1.0150159839999999</v>
      </c>
      <c r="G48" s="1" t="s">
        <v>52</v>
      </c>
      <c r="J48" s="1"/>
      <c r="K48" s="1"/>
      <c r="L48" s="1">
        <v>2E-3</v>
      </c>
      <c r="M48" s="1">
        <v>8.11</v>
      </c>
      <c r="N48" s="1">
        <v>1.2E-2</v>
      </c>
      <c r="O48" s="1">
        <v>1103</v>
      </c>
      <c r="P48" s="1"/>
      <c r="Q48" s="1">
        <f t="shared" si="2"/>
        <v>1.15E-2</v>
      </c>
      <c r="R48" s="1" t="s">
        <v>16</v>
      </c>
      <c r="S48" s="1"/>
      <c r="T48" s="1"/>
      <c r="U48" s="1"/>
    </row>
    <row r="49" spans="1:21" x14ac:dyDescent="0.25">
      <c r="A49" s="1"/>
      <c r="B49" s="1"/>
      <c r="C49" s="1"/>
      <c r="D49" s="1"/>
      <c r="E49" s="4" t="s">
        <v>8</v>
      </c>
      <c r="F49" s="1">
        <f>AVERAGE(F7:F48)</f>
        <v>0.39126190673809524</v>
      </c>
      <c r="J49" s="1"/>
      <c r="K49" s="1"/>
      <c r="L49" s="1">
        <v>2E-3</v>
      </c>
      <c r="M49" s="1">
        <v>0.79</v>
      </c>
      <c r="N49" s="1">
        <v>2E-3</v>
      </c>
      <c r="O49" s="1">
        <v>158</v>
      </c>
      <c r="P49" s="1"/>
      <c r="Q49" s="1">
        <f t="shared" si="2"/>
        <v>1.5E-3</v>
      </c>
      <c r="R49" s="1" t="s">
        <v>17</v>
      </c>
      <c r="S49" s="1"/>
      <c r="T49" s="1"/>
      <c r="U49" s="1"/>
    </row>
    <row r="50" spans="1:21" x14ac:dyDescent="0.25">
      <c r="A50" s="1"/>
      <c r="B50" s="1"/>
      <c r="C50" s="1"/>
      <c r="D50" s="1"/>
      <c r="E50" s="1" t="s">
        <v>4</v>
      </c>
      <c r="F50" s="1">
        <f>STDEV(F7:F48)</f>
        <v>0.19812512385426617</v>
      </c>
      <c r="J50" s="1"/>
      <c r="K50" s="1"/>
      <c r="L50" s="1">
        <v>7.0000000000000001E-3</v>
      </c>
      <c r="M50" s="1">
        <v>0.38300000000000001</v>
      </c>
      <c r="N50" s="1">
        <v>3.0000000000000001E-3</v>
      </c>
      <c r="O50" s="1">
        <v>245</v>
      </c>
      <c r="P50" s="1"/>
      <c r="Q50" s="1">
        <f t="shared" si="2"/>
        <v>1.25E-3</v>
      </c>
      <c r="R50" s="1" t="s">
        <v>18</v>
      </c>
      <c r="S50" s="1"/>
      <c r="T50" s="1"/>
      <c r="U50" s="1"/>
    </row>
    <row r="51" spans="1:21" ht="15.15" x14ac:dyDescent="0.3">
      <c r="A51" s="5" t="s">
        <v>10</v>
      </c>
      <c r="B51" s="1"/>
      <c r="C51" s="1"/>
      <c r="D51" s="1"/>
      <c r="E51" s="1"/>
      <c r="F51" s="1"/>
      <c r="J51" s="1"/>
      <c r="K51" s="2"/>
      <c r="L51" s="1">
        <v>4.0000000000000001E-3</v>
      </c>
      <c r="M51" s="1">
        <v>0.72</v>
      </c>
      <c r="N51" s="1">
        <v>3.0000000000000001E-3</v>
      </c>
      <c r="O51" s="1">
        <v>262</v>
      </c>
      <c r="P51" s="1"/>
      <c r="Q51" s="1">
        <f t="shared" si="2"/>
        <v>2E-3</v>
      </c>
      <c r="R51" s="1" t="s">
        <v>19</v>
      </c>
      <c r="S51" s="1"/>
      <c r="T51" s="1"/>
      <c r="U51" s="1"/>
    </row>
    <row r="52" spans="1:21" x14ac:dyDescent="0.25">
      <c r="A52" s="1" t="s">
        <v>0</v>
      </c>
      <c r="B52" s="1" t="s">
        <v>1</v>
      </c>
      <c r="C52" s="1" t="s">
        <v>2</v>
      </c>
      <c r="D52" s="1" t="s">
        <v>3</v>
      </c>
      <c r="E52" s="1"/>
      <c r="F52" s="1" t="s">
        <v>9</v>
      </c>
      <c r="J52" s="1"/>
      <c r="K52" s="1"/>
      <c r="L52" s="1">
        <v>7.0000000000000001E-3</v>
      </c>
      <c r="M52" s="1">
        <v>4.8550000000000004</v>
      </c>
      <c r="N52" s="1">
        <v>3.5999999999999997E-2</v>
      </c>
      <c r="O52" s="1">
        <v>3243</v>
      </c>
      <c r="P52" s="1"/>
      <c r="Q52" s="1">
        <f t="shared" si="2"/>
        <v>3.4249999999999996E-2</v>
      </c>
      <c r="R52" s="1" t="s">
        <v>20</v>
      </c>
      <c r="S52" s="1"/>
      <c r="T52" s="1"/>
      <c r="U52" s="1"/>
    </row>
    <row r="53" spans="1:21" x14ac:dyDescent="0.25">
      <c r="A53" s="1">
        <v>7.6999999999999999E-2</v>
      </c>
      <c r="B53" s="1">
        <v>0.3</v>
      </c>
      <c r="C53" s="1">
        <v>2.3E-2</v>
      </c>
      <c r="D53" s="1">
        <v>2084</v>
      </c>
      <c r="E53" s="1"/>
      <c r="F53" s="1"/>
      <c r="G53" s="1" t="s">
        <v>53</v>
      </c>
      <c r="J53" s="1"/>
      <c r="K53" s="1"/>
      <c r="L53" s="1">
        <v>8.0000000000000002E-3</v>
      </c>
      <c r="M53" s="1">
        <v>8.9789999999999992</v>
      </c>
      <c r="N53" s="1">
        <v>7.4999999999999997E-2</v>
      </c>
      <c r="O53" s="1">
        <v>6752</v>
      </c>
      <c r="P53" s="1"/>
      <c r="Q53" s="1">
        <f t="shared" si="2"/>
        <v>7.2999999999999995E-2</v>
      </c>
      <c r="R53" s="1" t="s">
        <v>21</v>
      </c>
      <c r="S53" s="1"/>
      <c r="T53" s="1"/>
      <c r="U53" s="1"/>
    </row>
    <row r="54" spans="1:21" x14ac:dyDescent="0.25">
      <c r="A54" s="1">
        <v>0.09</v>
      </c>
      <c r="B54" s="1">
        <v>2.9000000000000001E-2</v>
      </c>
      <c r="C54" s="1">
        <v>3.0000000000000001E-3</v>
      </c>
      <c r="D54" s="1">
        <v>236</v>
      </c>
      <c r="E54" s="1"/>
      <c r="F54" s="1"/>
      <c r="G54" s="1" t="s">
        <v>54</v>
      </c>
      <c r="H54" s="1" t="s">
        <v>64</v>
      </c>
      <c r="J54" s="1"/>
      <c r="K54" s="1"/>
      <c r="L54" s="1">
        <v>7.0000000000000001E-3</v>
      </c>
      <c r="M54" s="1">
        <v>0.98199999999999998</v>
      </c>
      <c r="N54" s="1">
        <v>7.0000000000000001E-3</v>
      </c>
      <c r="O54" s="1">
        <v>593</v>
      </c>
      <c r="P54" s="1"/>
      <c r="Q54" s="1">
        <f t="shared" si="2"/>
        <v>5.2500000000000003E-3</v>
      </c>
      <c r="R54" s="1" t="s">
        <v>22</v>
      </c>
      <c r="S54" s="1"/>
      <c r="T54" s="1"/>
      <c r="U54" s="1"/>
    </row>
    <row r="55" spans="1:21" x14ac:dyDescent="0.25">
      <c r="A55" s="1">
        <v>7.2999999999999995E-2</v>
      </c>
      <c r="B55" s="1">
        <v>4.5999999999999999E-2</v>
      </c>
      <c r="C55" s="1">
        <v>3.0000000000000001E-3</v>
      </c>
      <c r="D55" s="1">
        <v>305</v>
      </c>
      <c r="E55" s="1"/>
      <c r="F55" s="1"/>
      <c r="G55" s="1" t="s">
        <v>55</v>
      </c>
      <c r="J55" s="1"/>
      <c r="K55" s="1"/>
      <c r="L55" s="1">
        <v>1.0999999999999999E-2</v>
      </c>
      <c r="M55" s="1">
        <v>1.5069999999999999</v>
      </c>
      <c r="N55" s="1">
        <v>1.6E-2</v>
      </c>
      <c r="O55" s="1">
        <v>1465</v>
      </c>
      <c r="P55" s="1"/>
      <c r="Q55" s="1">
        <f t="shared" si="2"/>
        <v>1.3250000000000001E-2</v>
      </c>
      <c r="R55" s="1" t="s">
        <v>23</v>
      </c>
      <c r="S55" s="1"/>
      <c r="T55" s="1"/>
      <c r="U55" s="1"/>
    </row>
    <row r="56" spans="1:21" x14ac:dyDescent="0.25">
      <c r="A56" s="1">
        <v>6.0000000000000001E-3</v>
      </c>
      <c r="B56" s="1">
        <v>7.9020000000000001</v>
      </c>
      <c r="C56" s="1">
        <v>4.7E-2</v>
      </c>
      <c r="D56" s="1">
        <v>4204</v>
      </c>
      <c r="E56" s="1"/>
      <c r="F56" s="1">
        <f>C56-A56*0.125</f>
        <v>4.6249999999999999E-2</v>
      </c>
      <c r="G56" s="1" t="s">
        <v>11</v>
      </c>
      <c r="J56" s="1"/>
      <c r="K56" s="1"/>
      <c r="L56" s="1">
        <v>8.9999999999999993E-3</v>
      </c>
      <c r="M56" s="1">
        <v>7.57</v>
      </c>
      <c r="N56" s="1">
        <v>7.0999999999999994E-2</v>
      </c>
      <c r="O56" s="1">
        <v>6359</v>
      </c>
      <c r="P56" s="1"/>
      <c r="Q56" s="1">
        <f t="shared" si="2"/>
        <v>6.8749999999999992E-2</v>
      </c>
      <c r="R56" s="1" t="s">
        <v>24</v>
      </c>
      <c r="S56" s="1"/>
      <c r="T56" s="1"/>
      <c r="U56" s="1"/>
    </row>
    <row r="57" spans="1:21" x14ac:dyDescent="0.25">
      <c r="A57" s="1">
        <v>8.9999999999999993E-3</v>
      </c>
      <c r="B57" s="1">
        <v>6.165</v>
      </c>
      <c r="C57" s="1">
        <v>5.6000000000000001E-2</v>
      </c>
      <c r="D57" s="1">
        <v>5006</v>
      </c>
      <c r="E57" s="1"/>
      <c r="F57" s="1">
        <f t="shared" ref="F57:F87" si="3">C57-A57*0.125</f>
        <v>5.4875E-2</v>
      </c>
      <c r="G57" s="1" t="s">
        <v>12</v>
      </c>
      <c r="J57" s="1"/>
      <c r="K57" s="1"/>
      <c r="L57" s="1">
        <v>6.0000000000000001E-3</v>
      </c>
      <c r="M57" s="1">
        <v>0.626</v>
      </c>
      <c r="N57" s="1">
        <v>4.0000000000000001E-3</v>
      </c>
      <c r="O57" s="1">
        <v>333</v>
      </c>
      <c r="P57" s="1"/>
      <c r="Q57" s="1">
        <f t="shared" si="2"/>
        <v>2.5000000000000001E-3</v>
      </c>
      <c r="R57" s="1" t="s">
        <v>25</v>
      </c>
      <c r="S57" s="1"/>
      <c r="T57" s="1"/>
      <c r="U57" s="1"/>
    </row>
    <row r="58" spans="1:21" x14ac:dyDescent="0.25">
      <c r="A58" s="1">
        <v>1.0999999999999999E-2</v>
      </c>
      <c r="B58" s="1">
        <v>7.4889999999999999</v>
      </c>
      <c r="C58" s="1">
        <v>8.4000000000000005E-2</v>
      </c>
      <c r="D58" s="1">
        <v>7549</v>
      </c>
      <c r="E58" s="1"/>
      <c r="F58" s="1">
        <f t="shared" si="3"/>
        <v>8.2625000000000004E-2</v>
      </c>
      <c r="G58" s="1" t="s">
        <v>13</v>
      </c>
      <c r="J58" s="1"/>
      <c r="K58" s="1"/>
      <c r="L58" s="1">
        <v>8.0000000000000002E-3</v>
      </c>
      <c r="M58" s="1">
        <v>1.169</v>
      </c>
      <c r="N58" s="1">
        <v>0.01</v>
      </c>
      <c r="O58" s="1">
        <v>879</v>
      </c>
      <c r="P58" s="1"/>
      <c r="Q58" s="1">
        <f t="shared" si="2"/>
        <v>8.0000000000000002E-3</v>
      </c>
      <c r="R58" s="1" t="s">
        <v>26</v>
      </c>
      <c r="S58" s="1"/>
      <c r="T58" s="1"/>
      <c r="U58" s="1"/>
    </row>
    <row r="59" spans="1:21" x14ac:dyDescent="0.25">
      <c r="A59" s="1">
        <v>0.04</v>
      </c>
      <c r="B59" s="1">
        <v>6.4470000000000001</v>
      </c>
      <c r="C59" s="1">
        <v>0.25900000000000001</v>
      </c>
      <c r="D59" s="1">
        <v>23337</v>
      </c>
      <c r="E59" s="1"/>
      <c r="F59" s="1">
        <f t="shared" si="3"/>
        <v>0.254</v>
      </c>
      <c r="G59" s="1" t="s">
        <v>14</v>
      </c>
      <c r="J59" s="1"/>
      <c r="K59" s="1"/>
      <c r="L59" s="1">
        <v>7.0000000000000001E-3</v>
      </c>
      <c r="M59" s="1">
        <v>0.88700000000000001</v>
      </c>
      <c r="N59" s="1">
        <v>6.0000000000000001E-3</v>
      </c>
      <c r="O59" s="1">
        <v>536</v>
      </c>
      <c r="P59" s="1"/>
      <c r="Q59" s="1">
        <f t="shared" si="2"/>
        <v>4.2500000000000003E-3</v>
      </c>
      <c r="R59" s="1" t="s">
        <v>27</v>
      </c>
      <c r="S59" s="1"/>
      <c r="T59" s="1"/>
      <c r="U59" s="1"/>
    </row>
    <row r="60" spans="1:21" x14ac:dyDescent="0.25">
      <c r="A60" s="1">
        <v>1.4999999999999999E-2</v>
      </c>
      <c r="B60" s="1">
        <v>6.3780000000000001</v>
      </c>
      <c r="C60" s="1">
        <v>9.6000000000000002E-2</v>
      </c>
      <c r="D60" s="1">
        <v>8649</v>
      </c>
      <c r="E60" s="1"/>
      <c r="F60" s="1">
        <f t="shared" si="3"/>
        <v>9.4125E-2</v>
      </c>
      <c r="G60" s="1" t="s">
        <v>15</v>
      </c>
      <c r="J60" s="1"/>
      <c r="K60" s="1"/>
      <c r="L60" s="1">
        <v>7.0000000000000001E-3</v>
      </c>
      <c r="M60" s="1">
        <v>4.367</v>
      </c>
      <c r="N60" s="1">
        <v>2.9000000000000001E-2</v>
      </c>
      <c r="O60" s="1">
        <v>2603</v>
      </c>
      <c r="P60" s="1"/>
      <c r="Q60" s="1">
        <f t="shared" si="2"/>
        <v>2.725E-2</v>
      </c>
      <c r="R60" s="1" t="s">
        <v>28</v>
      </c>
      <c r="S60" s="1"/>
      <c r="T60" s="1"/>
      <c r="U60" s="1"/>
    </row>
    <row r="61" spans="1:21" x14ac:dyDescent="0.25">
      <c r="A61" s="1">
        <v>1.4999999999999999E-2</v>
      </c>
      <c r="B61" s="1">
        <v>6.3319999999999999</v>
      </c>
      <c r="C61" s="1">
        <v>9.1999999999999998E-2</v>
      </c>
      <c r="D61" s="1">
        <v>8314</v>
      </c>
      <c r="E61" s="1"/>
      <c r="F61" s="1">
        <f t="shared" si="3"/>
        <v>9.0124999999999997E-2</v>
      </c>
      <c r="G61" s="1" t="s">
        <v>16</v>
      </c>
      <c r="J61" s="1"/>
      <c r="K61" s="1"/>
      <c r="L61" s="1">
        <v>5.0000000000000001E-3</v>
      </c>
      <c r="M61" s="1">
        <v>0.53700000000000003</v>
      </c>
      <c r="N61" s="1">
        <v>3.0000000000000001E-3</v>
      </c>
      <c r="O61" s="1">
        <v>264</v>
      </c>
      <c r="P61" s="1"/>
      <c r="Q61" s="1">
        <f t="shared" si="2"/>
        <v>1.75E-3</v>
      </c>
      <c r="R61" s="1" t="s">
        <v>29</v>
      </c>
      <c r="S61" s="1"/>
      <c r="T61" s="1"/>
      <c r="U61" s="1"/>
    </row>
    <row r="62" spans="1:21" x14ac:dyDescent="0.25">
      <c r="A62" s="1">
        <v>5.0000000000000001E-3</v>
      </c>
      <c r="B62" s="1">
        <v>4.0069999999999997</v>
      </c>
      <c r="C62" s="1">
        <v>0.02</v>
      </c>
      <c r="D62" s="1">
        <v>1795</v>
      </c>
      <c r="E62" s="1"/>
      <c r="F62" s="1">
        <f t="shared" si="3"/>
        <v>1.9375E-2</v>
      </c>
      <c r="G62" s="1" t="s">
        <v>17</v>
      </c>
      <c r="J62" s="1"/>
      <c r="K62" s="1"/>
      <c r="L62" s="1">
        <v>4.0000000000000001E-3</v>
      </c>
      <c r="M62" s="1">
        <v>1.1559999999999999</v>
      </c>
      <c r="N62" s="1">
        <v>4.0000000000000001E-3</v>
      </c>
      <c r="O62" s="1">
        <v>370</v>
      </c>
      <c r="P62" s="1"/>
      <c r="Q62" s="1">
        <f t="shared" si="2"/>
        <v>3.0000000000000001E-3</v>
      </c>
      <c r="R62" s="1" t="s">
        <v>30</v>
      </c>
      <c r="S62" s="1"/>
      <c r="T62" s="1"/>
      <c r="U62" s="1"/>
    </row>
    <row r="63" spans="1:21" x14ac:dyDescent="0.25">
      <c r="A63" s="1">
        <v>8.8889999999999998E-4</v>
      </c>
      <c r="B63" s="1">
        <v>7.9</v>
      </c>
      <c r="C63" s="1">
        <v>7.0000000000000001E-3</v>
      </c>
      <c r="D63" s="1">
        <v>632</v>
      </c>
      <c r="E63" s="1"/>
      <c r="F63" s="1">
        <f t="shared" si="3"/>
        <v>6.8888875000000004E-3</v>
      </c>
      <c r="G63" s="1" t="s">
        <v>18</v>
      </c>
      <c r="J63" s="1"/>
      <c r="K63" s="1"/>
      <c r="L63" s="1">
        <v>4.0000000000000001E-3</v>
      </c>
      <c r="M63" s="1">
        <v>0.88200000000000001</v>
      </c>
      <c r="N63" s="1">
        <v>3.0000000000000001E-3</v>
      </c>
      <c r="O63" s="1">
        <v>300</v>
      </c>
      <c r="P63" s="1"/>
      <c r="Q63" s="1">
        <f t="shared" si="2"/>
        <v>2E-3</v>
      </c>
      <c r="R63" s="1" t="s">
        <v>31</v>
      </c>
      <c r="S63" s="1"/>
      <c r="T63" s="1"/>
      <c r="U63" s="1"/>
    </row>
    <row r="64" spans="1:21" x14ac:dyDescent="0.25">
      <c r="A64" s="1">
        <v>0.02</v>
      </c>
      <c r="B64" s="1">
        <v>2.859</v>
      </c>
      <c r="C64" s="1">
        <v>5.7000000000000002E-2</v>
      </c>
      <c r="D64" s="1">
        <v>5157</v>
      </c>
      <c r="E64" s="1"/>
      <c r="F64" s="1">
        <f t="shared" si="3"/>
        <v>5.45E-2</v>
      </c>
      <c r="G64" s="1" t="s">
        <v>19</v>
      </c>
      <c r="J64" s="1"/>
      <c r="K64" s="1"/>
      <c r="L64" s="1">
        <v>7.0000000000000001E-3</v>
      </c>
      <c r="M64" s="1">
        <v>0.16</v>
      </c>
      <c r="N64" s="1">
        <v>2E-3</v>
      </c>
      <c r="O64" s="1">
        <v>104</v>
      </c>
      <c r="P64" s="1"/>
      <c r="Q64" s="1">
        <f t="shared" si="2"/>
        <v>2.5000000000000001E-4</v>
      </c>
      <c r="R64" s="1" t="s">
        <v>32</v>
      </c>
      <c r="S64" s="1"/>
      <c r="T64" s="1"/>
      <c r="U64" s="1"/>
    </row>
    <row r="65" spans="1:21" x14ac:dyDescent="0.25">
      <c r="A65" s="1">
        <v>8.9999999999999993E-3</v>
      </c>
      <c r="B65" s="1">
        <v>4.78</v>
      </c>
      <c r="C65" s="1">
        <v>4.2000000000000003E-2</v>
      </c>
      <c r="D65" s="1">
        <v>3786</v>
      </c>
      <c r="E65" s="1"/>
      <c r="F65" s="1">
        <f t="shared" si="3"/>
        <v>4.0875000000000002E-2</v>
      </c>
      <c r="G65" s="1" t="s">
        <v>20</v>
      </c>
      <c r="J65" s="1"/>
      <c r="K65" s="1"/>
      <c r="L65" s="1"/>
      <c r="M65" s="1"/>
      <c r="N65" s="1"/>
      <c r="O65" s="1"/>
      <c r="P65" s="4" t="s">
        <v>59</v>
      </c>
      <c r="Q65" s="1">
        <f>AVERAGE(Q43:Q64)</f>
        <v>1.4090909090909088E-2</v>
      </c>
      <c r="T65" s="1"/>
      <c r="U65" s="1"/>
    </row>
    <row r="66" spans="1:21" x14ac:dyDescent="0.25">
      <c r="A66" s="1">
        <v>8.9999999999999993E-3</v>
      </c>
      <c r="B66" s="1">
        <v>5.1550000000000002</v>
      </c>
      <c r="C66" s="1">
        <v>4.4999999999999998E-2</v>
      </c>
      <c r="D66" s="1">
        <v>4083</v>
      </c>
      <c r="E66" s="1"/>
      <c r="F66" s="1">
        <f t="shared" si="3"/>
        <v>4.3874999999999997E-2</v>
      </c>
      <c r="G66" s="1" t="s">
        <v>21</v>
      </c>
      <c r="J66" s="1"/>
      <c r="K66" s="1"/>
      <c r="L66" s="1"/>
      <c r="M66" s="1"/>
      <c r="N66" s="1"/>
      <c r="O66" s="1"/>
      <c r="P66" s="1" t="s">
        <v>60</v>
      </c>
      <c r="Q66" s="1">
        <f>STDEV(Q43:Q64)</f>
        <v>2.0362568578993153E-2</v>
      </c>
      <c r="T66" s="1"/>
      <c r="U66" s="1"/>
    </row>
    <row r="67" spans="1:21" x14ac:dyDescent="0.25">
      <c r="A67" s="1">
        <v>8.0000000000000002E-3</v>
      </c>
      <c r="B67" s="1">
        <v>1.5449999999999999</v>
      </c>
      <c r="C67" s="1">
        <v>1.2E-2</v>
      </c>
      <c r="D67" s="1">
        <v>1057</v>
      </c>
      <c r="E67" s="1"/>
      <c r="F67" s="1">
        <f t="shared" si="3"/>
        <v>1.0999999999999999E-2</v>
      </c>
      <c r="G67" s="1" t="s">
        <v>22</v>
      </c>
      <c r="J67" s="1"/>
      <c r="K67" s="1"/>
      <c r="T67" s="1"/>
      <c r="U67" s="1"/>
    </row>
    <row r="68" spans="1:21" x14ac:dyDescent="0.25">
      <c r="A68" s="1">
        <v>7.0000000000000001E-3</v>
      </c>
      <c r="B68" s="1">
        <v>11.933999999999999</v>
      </c>
      <c r="C68" s="1">
        <v>0.08</v>
      </c>
      <c r="D68" s="1">
        <v>7208</v>
      </c>
      <c r="E68" s="1"/>
      <c r="F68" s="1">
        <f t="shared" si="3"/>
        <v>7.9125000000000001E-2</v>
      </c>
      <c r="G68" s="1" t="s">
        <v>23</v>
      </c>
      <c r="J68" s="1"/>
      <c r="K68" s="1"/>
      <c r="T68" s="1"/>
      <c r="U68" s="1"/>
    </row>
    <row r="69" spans="1:21" x14ac:dyDescent="0.25">
      <c r="A69" s="1">
        <v>5.0000000000000001E-3</v>
      </c>
      <c r="B69" s="1">
        <v>7.194</v>
      </c>
      <c r="C69" s="1">
        <v>3.5999999999999997E-2</v>
      </c>
      <c r="D69" s="1">
        <v>3223</v>
      </c>
      <c r="E69" s="1"/>
      <c r="F69" s="1">
        <f t="shared" si="3"/>
        <v>3.5374999999999997E-2</v>
      </c>
      <c r="G69" s="1" t="s">
        <v>24</v>
      </c>
      <c r="J69" s="1"/>
      <c r="K69" s="1"/>
      <c r="T69" s="1"/>
      <c r="U69" s="1"/>
    </row>
    <row r="70" spans="1:21" x14ac:dyDescent="0.25">
      <c r="A70" s="1">
        <v>4.0000000000000001E-3</v>
      </c>
      <c r="B70" s="1">
        <v>16.25</v>
      </c>
      <c r="C70" s="1">
        <v>5.7000000000000002E-2</v>
      </c>
      <c r="D70" s="1">
        <v>5135</v>
      </c>
      <c r="E70" s="1"/>
      <c r="F70" s="1">
        <f t="shared" si="3"/>
        <v>5.6500000000000002E-2</v>
      </c>
      <c r="G70" s="1" t="s">
        <v>25</v>
      </c>
      <c r="J70" s="1"/>
      <c r="K70" s="1"/>
      <c r="O70" s="1"/>
      <c r="P70" s="1"/>
      <c r="Q70" s="1"/>
      <c r="T70" s="1"/>
      <c r="U70" s="1"/>
    </row>
    <row r="71" spans="1:21" x14ac:dyDescent="0.25">
      <c r="A71" s="1">
        <v>1.2999999999999999E-2</v>
      </c>
      <c r="B71" s="1">
        <v>4.92</v>
      </c>
      <c r="C71" s="1">
        <v>6.2E-2</v>
      </c>
      <c r="D71" s="1">
        <v>5570</v>
      </c>
      <c r="E71" s="1"/>
      <c r="F71" s="1">
        <f t="shared" si="3"/>
        <v>6.0374999999999998E-2</v>
      </c>
      <c r="G71" s="1" t="s">
        <v>26</v>
      </c>
      <c r="J71" s="1"/>
      <c r="K71" s="1"/>
      <c r="O71" s="1"/>
      <c r="P71" s="1"/>
      <c r="Q71" s="1"/>
      <c r="T71" s="1"/>
      <c r="U71" s="1"/>
    </row>
    <row r="72" spans="1:21" x14ac:dyDescent="0.25">
      <c r="A72" s="1">
        <v>0.01</v>
      </c>
      <c r="B72" s="1">
        <v>4.3330000000000002</v>
      </c>
      <c r="C72" s="1">
        <v>4.3999999999999997E-2</v>
      </c>
      <c r="D72" s="1">
        <v>3934</v>
      </c>
      <c r="E72" s="1"/>
      <c r="F72" s="1">
        <f t="shared" si="3"/>
        <v>4.2749999999999996E-2</v>
      </c>
      <c r="G72" s="1" t="s">
        <v>27</v>
      </c>
      <c r="J72" s="1"/>
      <c r="K72" s="1"/>
      <c r="O72" s="8"/>
      <c r="P72" s="1"/>
      <c r="Q72" s="1"/>
      <c r="T72" s="1"/>
      <c r="U72" s="1"/>
    </row>
    <row r="73" spans="1:21" x14ac:dyDescent="0.25">
      <c r="A73" s="1">
        <v>4.0000000000000001E-3</v>
      </c>
      <c r="B73" s="1">
        <v>5.3109999999999999</v>
      </c>
      <c r="C73" s="1">
        <v>2.1999999999999999E-2</v>
      </c>
      <c r="D73" s="1">
        <v>2018</v>
      </c>
      <c r="E73" s="1"/>
      <c r="F73" s="1">
        <f t="shared" si="3"/>
        <v>2.1499999999999998E-2</v>
      </c>
      <c r="G73" s="1" t="s">
        <v>28</v>
      </c>
      <c r="J73" s="1"/>
      <c r="K73" s="1"/>
      <c r="T73" s="1"/>
      <c r="U73" s="1"/>
    </row>
    <row r="74" spans="1:21" x14ac:dyDescent="0.25">
      <c r="A74" s="1">
        <v>1.7000000000000001E-2</v>
      </c>
      <c r="B74" s="1">
        <v>2.222</v>
      </c>
      <c r="C74" s="1">
        <v>3.6999999999999998E-2</v>
      </c>
      <c r="D74" s="1">
        <v>3368</v>
      </c>
      <c r="E74" s="1"/>
      <c r="F74" s="1">
        <f t="shared" si="3"/>
        <v>3.4874999999999996E-2</v>
      </c>
      <c r="G74" s="1" t="s">
        <v>29</v>
      </c>
      <c r="J74" s="1"/>
      <c r="K74" s="1"/>
      <c r="T74" s="1"/>
      <c r="U74" s="1"/>
    </row>
    <row r="75" spans="1:21" x14ac:dyDescent="0.25">
      <c r="A75" s="1">
        <v>1.7999999999999999E-2</v>
      </c>
      <c r="B75" s="1">
        <v>0.997</v>
      </c>
      <c r="C75" s="1">
        <v>1.7999999999999999E-2</v>
      </c>
      <c r="D75" s="1">
        <v>1659</v>
      </c>
      <c r="E75" s="1"/>
      <c r="F75" s="1">
        <f t="shared" si="3"/>
        <v>1.575E-2</v>
      </c>
      <c r="G75" s="1" t="s">
        <v>30</v>
      </c>
      <c r="J75" s="1"/>
      <c r="K75" s="1"/>
      <c r="T75" s="1"/>
      <c r="U75" s="1"/>
    </row>
    <row r="76" spans="1:21" x14ac:dyDescent="0.25">
      <c r="A76" s="1">
        <v>2.1000000000000001E-2</v>
      </c>
      <c r="B76" s="1">
        <v>1.5229999999999999</v>
      </c>
      <c r="C76" s="1">
        <v>3.3000000000000002E-2</v>
      </c>
      <c r="D76" s="1">
        <v>2930</v>
      </c>
      <c r="E76" s="1"/>
      <c r="F76" s="1">
        <f t="shared" si="3"/>
        <v>3.0375000000000003E-2</v>
      </c>
      <c r="G76" s="1" t="s">
        <v>31</v>
      </c>
      <c r="J76" s="1"/>
      <c r="K76" s="1"/>
      <c r="T76" s="1"/>
      <c r="U76" s="1"/>
    </row>
    <row r="77" spans="1:21" x14ac:dyDescent="0.25">
      <c r="A77" s="1">
        <v>8.0000000000000002E-3</v>
      </c>
      <c r="B77" s="1">
        <v>1.754</v>
      </c>
      <c r="C77" s="1">
        <v>1.4E-2</v>
      </c>
      <c r="D77" s="1">
        <v>1242</v>
      </c>
      <c r="E77" s="1"/>
      <c r="F77" s="1">
        <f t="shared" si="3"/>
        <v>1.3000000000000001E-2</v>
      </c>
      <c r="G77" s="1" t="s">
        <v>32</v>
      </c>
      <c r="J77" s="1"/>
      <c r="K77" s="1"/>
      <c r="T77" s="1"/>
      <c r="U77" s="1"/>
    </row>
    <row r="78" spans="1:21" x14ac:dyDescent="0.25">
      <c r="A78" s="1">
        <v>1.2E-2</v>
      </c>
      <c r="B78" s="1">
        <v>2.6459999999999999</v>
      </c>
      <c r="C78" s="1">
        <v>3.1E-2</v>
      </c>
      <c r="D78" s="1">
        <v>2805</v>
      </c>
      <c r="E78" s="1"/>
      <c r="F78" s="1">
        <f t="shared" si="3"/>
        <v>2.9499999999999998E-2</v>
      </c>
      <c r="G78" s="1" t="s">
        <v>33</v>
      </c>
      <c r="J78" s="1"/>
      <c r="K78" s="1"/>
      <c r="T78" s="1"/>
      <c r="U78" s="1"/>
    </row>
    <row r="79" spans="1:21" x14ac:dyDescent="0.25">
      <c r="A79" s="1">
        <v>1.2999999999999999E-2</v>
      </c>
      <c r="B79" s="1">
        <v>2.613</v>
      </c>
      <c r="C79" s="1">
        <v>3.5000000000000003E-2</v>
      </c>
      <c r="D79" s="1">
        <v>3156</v>
      </c>
      <c r="E79" s="1"/>
      <c r="F79" s="1">
        <f t="shared" si="3"/>
        <v>3.3375000000000002E-2</v>
      </c>
      <c r="G79" s="1" t="s">
        <v>34</v>
      </c>
      <c r="J79" s="1"/>
      <c r="K79" s="1"/>
      <c r="T79" s="1"/>
      <c r="U79" s="1"/>
    </row>
    <row r="80" spans="1:21" x14ac:dyDescent="0.25">
      <c r="A80" s="1">
        <v>3.0000000000000001E-3</v>
      </c>
      <c r="B80" s="1">
        <v>3.048</v>
      </c>
      <c r="C80" s="1">
        <v>8.0000000000000002E-3</v>
      </c>
      <c r="D80" s="1">
        <v>756</v>
      </c>
      <c r="E80" s="1"/>
      <c r="F80" s="1">
        <f t="shared" si="3"/>
        <v>7.6249999999999998E-3</v>
      </c>
      <c r="G80" s="1" t="s">
        <v>35</v>
      </c>
      <c r="J80" s="1"/>
      <c r="K80" s="1"/>
      <c r="T80" s="1"/>
      <c r="U80" s="1"/>
    </row>
    <row r="81" spans="1:21" x14ac:dyDescent="0.25">
      <c r="A81" s="1">
        <v>8.0000000000000002E-3</v>
      </c>
      <c r="B81" s="1">
        <v>3.133</v>
      </c>
      <c r="C81" s="1">
        <v>2.5000000000000001E-2</v>
      </c>
      <c r="D81" s="1">
        <v>2218</v>
      </c>
      <c r="E81" s="1"/>
      <c r="F81" s="1">
        <f t="shared" si="3"/>
        <v>2.4E-2</v>
      </c>
      <c r="G81" s="1" t="s">
        <v>36</v>
      </c>
      <c r="J81" s="1"/>
      <c r="K81" s="1"/>
      <c r="T81" s="1"/>
      <c r="U81" s="1"/>
    </row>
    <row r="82" spans="1:21" x14ac:dyDescent="0.25">
      <c r="A82" s="1">
        <v>1.7999999999999999E-2</v>
      </c>
      <c r="B82" s="1">
        <v>5.2169999999999996</v>
      </c>
      <c r="C82" s="1">
        <v>9.1999999999999998E-2</v>
      </c>
      <c r="D82" s="1">
        <v>8306</v>
      </c>
      <c r="E82" s="1"/>
      <c r="F82" s="1">
        <f t="shared" si="3"/>
        <v>8.9749999999999996E-2</v>
      </c>
      <c r="G82" s="1" t="s">
        <v>37</v>
      </c>
      <c r="J82" s="1"/>
      <c r="K82" s="1"/>
      <c r="T82" s="1"/>
      <c r="U82" s="1"/>
    </row>
    <row r="83" spans="1:21" x14ac:dyDescent="0.25">
      <c r="A83" s="1">
        <v>6.0000000000000001E-3</v>
      </c>
      <c r="B83" s="1">
        <v>2.8420000000000001</v>
      </c>
      <c r="C83" s="1">
        <v>1.7000000000000001E-2</v>
      </c>
      <c r="D83" s="1">
        <v>1512</v>
      </c>
      <c r="E83" s="1"/>
      <c r="F83" s="1">
        <f t="shared" si="3"/>
        <v>1.6250000000000001E-2</v>
      </c>
      <c r="G83" s="1" t="s">
        <v>38</v>
      </c>
      <c r="J83" s="1"/>
      <c r="K83" s="1"/>
      <c r="T83" s="1"/>
      <c r="U83" s="1"/>
    </row>
    <row r="84" spans="1:21" x14ac:dyDescent="0.25">
      <c r="A84" s="1">
        <v>8.0000000000000002E-3</v>
      </c>
      <c r="B84" s="1">
        <v>7.024</v>
      </c>
      <c r="C84" s="1">
        <v>5.5E-2</v>
      </c>
      <c r="D84" s="1">
        <v>4973</v>
      </c>
      <c r="E84" s="1"/>
      <c r="F84" s="1">
        <f t="shared" si="3"/>
        <v>5.3999999999999999E-2</v>
      </c>
      <c r="G84" s="1" t="s">
        <v>39</v>
      </c>
      <c r="T84" s="1"/>
      <c r="U84" s="1"/>
    </row>
    <row r="85" spans="1:21" x14ac:dyDescent="0.25">
      <c r="A85" s="1">
        <v>6.0000000000000001E-3</v>
      </c>
      <c r="B85" s="1">
        <v>4.8899999999999997</v>
      </c>
      <c r="C85" s="1">
        <v>2.7E-2</v>
      </c>
      <c r="D85" s="1">
        <v>2445</v>
      </c>
      <c r="E85" s="1"/>
      <c r="F85" s="1">
        <f t="shared" si="3"/>
        <v>2.6249999999999999E-2</v>
      </c>
      <c r="G85" s="1" t="s">
        <v>40</v>
      </c>
      <c r="T85" s="1"/>
      <c r="U85" s="1"/>
    </row>
    <row r="86" spans="1:21" x14ac:dyDescent="0.25">
      <c r="A86" s="1">
        <v>8.0000000000000002E-3</v>
      </c>
      <c r="B86" s="1">
        <v>1.9870000000000001</v>
      </c>
      <c r="C86" s="1">
        <v>1.6E-2</v>
      </c>
      <c r="D86" s="1">
        <v>1407</v>
      </c>
      <c r="E86" s="1"/>
      <c r="F86" s="1">
        <f t="shared" si="3"/>
        <v>1.4999999999999999E-2</v>
      </c>
      <c r="G86" s="1" t="s">
        <v>41</v>
      </c>
      <c r="T86" s="1"/>
      <c r="U86" s="1"/>
    </row>
    <row r="87" spans="1:21" x14ac:dyDescent="0.25">
      <c r="A87" s="1">
        <v>2.5000000000000001E-2</v>
      </c>
      <c r="B87" s="1">
        <v>1.0289999999999999</v>
      </c>
      <c r="C87" s="1">
        <v>2.5000000000000001E-2</v>
      </c>
      <c r="D87" s="1">
        <v>2280</v>
      </c>
      <c r="E87" s="1"/>
      <c r="F87" s="1">
        <f t="shared" si="3"/>
        <v>2.1875000000000002E-2</v>
      </c>
      <c r="G87" s="1" t="s">
        <v>42</v>
      </c>
      <c r="T87" s="1"/>
      <c r="U87" s="1"/>
    </row>
    <row r="88" spans="1:21" x14ac:dyDescent="0.25">
      <c r="A88" s="1"/>
      <c r="B88" s="1"/>
      <c r="C88" s="1"/>
      <c r="D88" s="1"/>
      <c r="E88" s="4" t="s">
        <v>5</v>
      </c>
      <c r="F88" s="1">
        <f>AVERAGE(F56:F87)</f>
        <v>4.7055121484375011E-2</v>
      </c>
      <c r="N88" s="1"/>
      <c r="O88" s="1"/>
      <c r="P88" s="1"/>
      <c r="Q88" s="1"/>
      <c r="R88" s="1"/>
      <c r="S88" s="1"/>
      <c r="T88" s="1"/>
      <c r="U88" s="1"/>
    </row>
    <row r="89" spans="1:21" x14ac:dyDescent="0.25">
      <c r="A89" s="1"/>
      <c r="B89" s="1"/>
      <c r="C89" s="1"/>
      <c r="D89" s="1"/>
      <c r="E89" s="1" t="s">
        <v>6</v>
      </c>
      <c r="F89" s="1">
        <f>STDEV(F56:F87)</f>
        <v>4.5498152565433138E-2</v>
      </c>
      <c r="N89" s="1"/>
      <c r="O89" s="1"/>
      <c r="P89" s="1"/>
      <c r="Q89" s="1"/>
      <c r="R89" s="1"/>
      <c r="S89" s="1"/>
      <c r="T89" s="1"/>
      <c r="U89" s="1"/>
    </row>
    <row r="90" spans="1:21" x14ac:dyDescent="0.25">
      <c r="A90" s="1"/>
      <c r="B90" s="1"/>
      <c r="C90" s="1"/>
      <c r="D90" s="1"/>
      <c r="E90" s="1"/>
      <c r="F90" s="1"/>
      <c r="G90" s="1"/>
      <c r="H90" s="1"/>
      <c r="N90" s="1"/>
      <c r="O90" s="1"/>
      <c r="P90" s="1"/>
      <c r="Q90" s="1"/>
      <c r="R90" s="1"/>
      <c r="S90" s="1"/>
      <c r="T90" s="1"/>
      <c r="U90" s="1"/>
    </row>
    <row r="91" spans="1:21" x14ac:dyDescent="0.25">
      <c r="A91" s="1"/>
      <c r="C91" s="1"/>
      <c r="D91" s="1"/>
      <c r="E91" s="1"/>
      <c r="F91" s="1"/>
      <c r="G91" s="1"/>
      <c r="H91" s="1"/>
      <c r="N91" s="1"/>
      <c r="O91" s="1"/>
      <c r="P91" s="1"/>
      <c r="Q91" s="1"/>
      <c r="R91" s="1"/>
      <c r="S91" s="1"/>
      <c r="T91" s="1"/>
      <c r="U91" s="1"/>
    </row>
    <row r="92" spans="1:21" x14ac:dyDescent="0.25">
      <c r="A92" s="1"/>
      <c r="C92" s="1"/>
      <c r="D92" s="1"/>
      <c r="E92" s="1"/>
      <c r="F92" s="1"/>
      <c r="G92" s="1"/>
      <c r="H92" s="1"/>
      <c r="N92" s="1"/>
      <c r="O92" s="1"/>
      <c r="P92" s="1"/>
      <c r="Q92" s="1"/>
      <c r="R92" s="1"/>
      <c r="S92" s="1"/>
      <c r="T92" s="1"/>
      <c r="U92" s="1"/>
    </row>
    <row r="93" spans="1:21" x14ac:dyDescent="0.25">
      <c r="A93" s="1"/>
      <c r="C93" s="1"/>
      <c r="D93" s="1"/>
      <c r="E93" s="1"/>
      <c r="F93" s="1"/>
      <c r="G93" s="1"/>
      <c r="H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1"/>
      <c r="B94" s="9"/>
      <c r="C94" s="3"/>
      <c r="D94" s="3"/>
      <c r="E94" s="1"/>
      <c r="F94" s="1"/>
      <c r="G94" s="1"/>
      <c r="H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1"/>
      <c r="B95" s="10"/>
      <c r="C95" s="1"/>
      <c r="D95" s="1"/>
      <c r="E95" s="1"/>
      <c r="F95" s="1"/>
      <c r="G95" s="1"/>
      <c r="H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1"/>
      <c r="C96" s="1"/>
      <c r="D96" s="1"/>
      <c r="E96" s="1"/>
      <c r="F96" s="1"/>
      <c r="G96" s="1"/>
      <c r="H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1"/>
      <c r="B97" s="1"/>
      <c r="C97" s="1"/>
      <c r="D97" s="1"/>
      <c r="E97" s="1"/>
      <c r="F97" s="1"/>
      <c r="G97" s="1"/>
      <c r="H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1"/>
      <c r="B98" s="1"/>
      <c r="C98" s="1"/>
      <c r="D98" s="1"/>
      <c r="E98" s="1"/>
      <c r="F98" s="1"/>
      <c r="G98" s="1"/>
      <c r="H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1"/>
      <c r="B99" s="1"/>
      <c r="C99" s="1"/>
      <c r="D99" s="1"/>
      <c r="E99" s="1"/>
      <c r="F99" s="1"/>
      <c r="G99" s="1"/>
      <c r="H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"/>
      <c r="B100" s="1"/>
      <c r="C100" s="1"/>
      <c r="D100" s="1"/>
      <c r="E100" s="1"/>
      <c r="F100" s="1"/>
      <c r="G100" s="1"/>
      <c r="H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"/>
      <c r="B101" s="1"/>
      <c r="C101" s="1"/>
      <c r="D101" s="1"/>
      <c r="E101" s="1"/>
      <c r="F101" s="1"/>
      <c r="G101" s="1"/>
      <c r="H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"/>
      <c r="B102" s="1"/>
      <c r="C102" s="1"/>
      <c r="D102" s="1"/>
      <c r="E102" s="1"/>
      <c r="F102" s="1"/>
      <c r="G102" s="1"/>
      <c r="H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5">
      <c r="A103" s="1"/>
      <c r="B103" s="1"/>
      <c r="C103" s="1"/>
      <c r="D103" s="1"/>
      <c r="E103" s="1"/>
      <c r="F103" s="1"/>
      <c r="G103" s="1"/>
      <c r="H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</sheetData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2023-05-08T15:22:53Z</dcterms:modified>
</cp:coreProperties>
</file>