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9" windowWidth="14799" windowHeight="8011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100" i="1" l="1"/>
  <c r="I99" i="1"/>
  <c r="H99" i="1"/>
  <c r="H100" i="1"/>
  <c r="H98" i="1"/>
  <c r="G99" i="1"/>
  <c r="G100" i="1"/>
  <c r="G98" i="1"/>
  <c r="I77" i="1"/>
  <c r="I76" i="1"/>
  <c r="H76" i="1"/>
  <c r="H77" i="1"/>
  <c r="H75" i="1"/>
  <c r="G76" i="1"/>
  <c r="G77" i="1"/>
  <c r="G75" i="1"/>
  <c r="I55" i="1"/>
  <c r="I54" i="1"/>
  <c r="G55" i="1"/>
  <c r="G54" i="1"/>
  <c r="G53" i="1"/>
  <c r="H54" i="1"/>
  <c r="H55" i="1"/>
  <c r="H53" i="1"/>
  <c r="I32" i="1"/>
  <c r="I31" i="1"/>
  <c r="H31" i="1"/>
  <c r="H32" i="1"/>
  <c r="H30" i="1"/>
  <c r="G31" i="1"/>
  <c r="G32" i="1"/>
  <c r="G30" i="1"/>
  <c r="K92" i="1" l="1"/>
  <c r="J92" i="1"/>
  <c r="I92" i="1"/>
  <c r="K91" i="1"/>
  <c r="J91" i="1"/>
  <c r="I91" i="1"/>
  <c r="J90" i="1"/>
  <c r="K90" i="1" s="1"/>
  <c r="I90" i="1"/>
  <c r="K89" i="1"/>
  <c r="J89" i="1"/>
  <c r="I89" i="1"/>
  <c r="J88" i="1"/>
  <c r="K88" i="1" s="1"/>
  <c r="I88" i="1"/>
  <c r="J87" i="1"/>
  <c r="K87" i="1" s="1"/>
  <c r="I87" i="1"/>
  <c r="J86" i="1"/>
  <c r="K86" i="1" s="1"/>
  <c r="I86" i="1"/>
  <c r="J85" i="1"/>
  <c r="K85" i="1" s="1"/>
  <c r="I85" i="1"/>
  <c r="K84" i="1"/>
  <c r="J84" i="1"/>
  <c r="I84" i="1"/>
  <c r="K70" i="1"/>
  <c r="J70" i="1"/>
  <c r="I70" i="1"/>
  <c r="K69" i="1"/>
  <c r="J69" i="1"/>
  <c r="I69" i="1"/>
  <c r="J68" i="1"/>
  <c r="K68" i="1" s="1"/>
  <c r="I68" i="1"/>
  <c r="K67" i="1"/>
  <c r="J67" i="1"/>
  <c r="I67" i="1"/>
  <c r="J66" i="1"/>
  <c r="K66" i="1" s="1"/>
  <c r="I66" i="1"/>
  <c r="J65" i="1"/>
  <c r="K65" i="1" s="1"/>
  <c r="I65" i="1"/>
  <c r="J64" i="1"/>
  <c r="K64" i="1" s="1"/>
  <c r="I64" i="1"/>
  <c r="J63" i="1"/>
  <c r="K63" i="1" s="1"/>
  <c r="I63" i="1"/>
  <c r="K62" i="1"/>
  <c r="J62" i="1"/>
  <c r="I62" i="1"/>
  <c r="J47" i="1" l="1"/>
  <c r="K47" i="1" s="1"/>
  <c r="J46" i="1"/>
  <c r="K46" i="1" s="1"/>
  <c r="J45" i="1"/>
  <c r="K45" i="1" s="1"/>
  <c r="I45" i="1"/>
  <c r="J44" i="1"/>
  <c r="K44" i="1" s="1"/>
  <c r="I44" i="1"/>
  <c r="J43" i="1"/>
  <c r="K43" i="1" s="1"/>
  <c r="I43" i="1"/>
  <c r="J42" i="1"/>
  <c r="K42" i="1" s="1"/>
  <c r="I42" i="1"/>
  <c r="J41" i="1"/>
  <c r="K41" i="1" s="1"/>
  <c r="I41" i="1"/>
  <c r="K40" i="1"/>
  <c r="J40" i="1"/>
  <c r="I40" i="1"/>
  <c r="J39" i="1"/>
  <c r="K39" i="1" s="1"/>
  <c r="I39" i="1"/>
  <c r="J25" i="1" l="1"/>
  <c r="I25" i="1"/>
  <c r="J24" i="1"/>
  <c r="K24" i="1" s="1"/>
  <c r="I24" i="1"/>
  <c r="J23" i="1"/>
  <c r="K23" i="1" s="1"/>
  <c r="I23" i="1"/>
  <c r="K22" i="1"/>
  <c r="J22" i="1"/>
  <c r="I22" i="1"/>
  <c r="J21" i="1"/>
  <c r="K21" i="1" s="1"/>
  <c r="I21" i="1"/>
  <c r="J20" i="1"/>
  <c r="K20" i="1" s="1"/>
  <c r="I20" i="1"/>
  <c r="J19" i="1"/>
  <c r="K19" i="1" s="1"/>
  <c r="I19" i="1"/>
  <c r="J18" i="1"/>
  <c r="K18" i="1" s="1"/>
  <c r="I18" i="1"/>
  <c r="K17" i="1"/>
  <c r="J17" i="1"/>
  <c r="K25" i="1" s="1"/>
  <c r="I17" i="1"/>
</calcChain>
</file>

<file path=xl/sharedStrings.xml><?xml version="1.0" encoding="utf-8"?>
<sst xmlns="http://schemas.openxmlformats.org/spreadsheetml/2006/main" count="108" uniqueCount="66">
  <si>
    <t>WT</t>
    <phoneticPr fontId="2" type="noConversion"/>
  </si>
  <si>
    <t>Col-0</t>
    <phoneticPr fontId="2" type="noConversion"/>
  </si>
  <si>
    <t>Lines</t>
    <phoneticPr fontId="2" type="noConversion"/>
  </si>
  <si>
    <t>Number of plants of different grades of disease</t>
    <phoneticPr fontId="2" type="noConversion"/>
  </si>
  <si>
    <t>Total plants</t>
    <phoneticPr fontId="2" type="noConversion"/>
  </si>
  <si>
    <t>Number of infected plants</t>
    <phoneticPr fontId="2" type="noConversion"/>
  </si>
  <si>
    <t>Number of infected plants</t>
    <phoneticPr fontId="2" type="noConversion"/>
  </si>
  <si>
    <t>Disease Index (DI)</t>
    <phoneticPr fontId="2" type="noConversion"/>
  </si>
  <si>
    <t>Disease Index (DI)</t>
    <phoneticPr fontId="2" type="noConversion"/>
  </si>
  <si>
    <t>Col-0</t>
    <phoneticPr fontId="2" type="noConversion"/>
  </si>
  <si>
    <t>Col-0</t>
    <phoneticPr fontId="2" type="noConversion"/>
  </si>
  <si>
    <t>Col-0</t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</si>
  <si>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-1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</si>
  <si>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-12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</si>
  <si>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-12</t>
    </r>
    <phoneticPr fontId="2" type="noConversion"/>
  </si>
  <si>
    <r>
      <t>DI = [</t>
    </r>
    <r>
      <rPr>
        <b/>
        <sz val="12"/>
        <color rgb="FF000000"/>
        <rFont val="宋体"/>
        <family val="3"/>
        <charset val="134"/>
      </rPr>
      <t>∑</t>
    </r>
    <r>
      <rPr>
        <b/>
        <sz val="12"/>
        <color rgb="FF000000"/>
        <rFont val="Times New Roman"/>
        <family val="1"/>
      </rPr>
      <t>(disease grades × number of infected plants)/(total checked plants × 4)] × 100</t>
    </r>
    <phoneticPr fontId="2" type="noConversion"/>
  </si>
  <si>
    <t>Lines</t>
  </si>
  <si>
    <t>Average</t>
  </si>
  <si>
    <t>SD</t>
  </si>
  <si>
    <t>p-vaule</t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</si>
  <si>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-12</t>
    </r>
    <phoneticPr fontId="2" type="noConversion"/>
  </si>
  <si>
    <t>Lines</t>
    <phoneticPr fontId="2" type="noConversion"/>
  </si>
  <si>
    <t>WT</t>
    <phoneticPr fontId="2" type="noConversion"/>
  </si>
  <si>
    <t>WT</t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</si>
  <si>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-B1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</si>
  <si>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-B1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</si>
  <si>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-B1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</si>
  <si>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-B1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</si>
  <si>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-B56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</si>
  <si>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-B56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</si>
  <si>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-B56</t>
    </r>
    <phoneticPr fontId="2" type="noConversion"/>
  </si>
  <si>
    <r>
      <t>DI = [</t>
    </r>
    <r>
      <rPr>
        <b/>
        <sz val="12"/>
        <color rgb="FF000000"/>
        <rFont val="宋体"/>
        <family val="3"/>
        <charset val="134"/>
      </rPr>
      <t>∑</t>
    </r>
    <r>
      <rPr>
        <b/>
        <sz val="12"/>
        <color rgb="FF000000"/>
        <rFont val="Times New Roman"/>
        <family val="1"/>
      </rPr>
      <t>(disease grades × number of infected plants)/(total checked plants × 4)] × 100</t>
    </r>
    <phoneticPr fontId="2" type="noConversion"/>
  </si>
  <si>
    <t>Disease Index (DI)</t>
  </si>
  <si>
    <t>Rep1</t>
  </si>
  <si>
    <t>Rep2</t>
  </si>
  <si>
    <t>Rep3</t>
  </si>
  <si>
    <t>WT</t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</si>
  <si>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-B1</t>
    </r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</si>
  <si>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-B56</t>
    </r>
    <phoneticPr fontId="2" type="noConversion"/>
  </si>
  <si>
    <t>Rep1</t>
    <phoneticPr fontId="2" type="noConversion"/>
  </si>
  <si>
    <t>Rep2</t>
    <phoneticPr fontId="2" type="noConversion"/>
  </si>
  <si>
    <t>Rep3</t>
    <phoneticPr fontId="2" type="noConversion"/>
  </si>
  <si>
    <t>p-vaule</t>
  </si>
  <si>
    <t>Lines</t>
    <phoneticPr fontId="2" type="noConversion"/>
  </si>
  <si>
    <t>Disease Index (DI)</t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</si>
  <si>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-12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</si>
  <si>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-12</t>
    </r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</si>
  <si>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-1</t>
    </r>
    <phoneticPr fontId="2" type="noConversion"/>
  </si>
  <si>
    <t>Lines</t>
    <phoneticPr fontId="2" type="noConversion"/>
  </si>
  <si>
    <t>Number of plants of different grades of disease</t>
    <phoneticPr fontId="2" type="noConversion"/>
  </si>
  <si>
    <t>Total plants</t>
    <phoneticPr fontId="2" type="noConversion"/>
  </si>
  <si>
    <t>Number of infected plants</t>
    <phoneticPr fontId="2" type="noConversion"/>
  </si>
  <si>
    <t>Disease Index (DI)</t>
    <phoneticPr fontId="2" type="noConversion"/>
  </si>
  <si>
    <t>WT</t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</si>
  <si>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-B1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</si>
  <si>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-B56</t>
    </r>
    <phoneticPr fontId="2" type="noConversion"/>
  </si>
  <si>
    <r>
      <rPr>
        <i/>
        <sz val="10"/>
        <color theme="1"/>
        <rFont val="Times New Roman"/>
        <family val="1"/>
      </rPr>
      <t>35S::BbCRPA</t>
    </r>
    <r>
      <rPr>
        <sz val="10"/>
        <color theme="1"/>
        <rFont val="Times New Roman"/>
        <family val="1"/>
      </rPr>
      <t>-B56</t>
    </r>
    <phoneticPr fontId="2" type="noConversion"/>
  </si>
  <si>
    <r>
      <t>DI = [</t>
    </r>
    <r>
      <rPr>
        <b/>
        <sz val="12"/>
        <color rgb="FF000000"/>
        <rFont val="宋体"/>
        <family val="3"/>
        <charset val="134"/>
      </rPr>
      <t>∑</t>
    </r>
    <r>
      <rPr>
        <b/>
        <sz val="12"/>
        <color rgb="FF000000"/>
        <rFont val="Times New Roman"/>
        <family val="1"/>
      </rPr>
      <t>(disease grades × number of infected plants)/(total checked plants × 4)] × 100</t>
    </r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</si>
  <si>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-B1</t>
    </r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</si>
  <si>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-B56</t>
    </r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</si>
  <si>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-1</t>
    </r>
    <phoneticPr fontId="2" type="noConversion"/>
  </si>
  <si>
    <r>
      <rPr>
        <i/>
        <sz val="11"/>
        <color theme="1"/>
        <rFont val="Times New Roman"/>
        <family val="1"/>
      </rPr>
      <t>35S::BbCRPA</t>
    </r>
    <r>
      <rPr>
        <sz val="11"/>
        <color theme="1"/>
        <rFont val="Times New Roman"/>
        <family val="1"/>
      </rPr>
      <t>-12</t>
    </r>
    <phoneticPr fontId="2" type="noConversion"/>
  </si>
  <si>
    <t>Figure 5-figure supplement 1G</t>
    <phoneticPr fontId="2" type="noConversion"/>
  </si>
  <si>
    <r>
      <t>Figure 5-figure supplem</t>
    </r>
    <r>
      <rPr>
        <b/>
        <sz val="12"/>
        <color theme="1"/>
        <rFont val="Times New Roman"/>
        <family val="1"/>
      </rPr>
      <t>ent 1H</t>
    </r>
    <phoneticPr fontId="2" type="noConversion"/>
  </si>
  <si>
    <r>
      <t xml:space="preserve">Figure 5-figure </t>
    </r>
    <r>
      <rPr>
        <b/>
        <sz val="12"/>
        <color theme="1"/>
        <rFont val="Times New Roman"/>
        <family val="1"/>
      </rPr>
      <t>supplement 1I</t>
    </r>
    <phoneticPr fontId="2" type="noConversion"/>
  </si>
  <si>
    <r>
      <t>Figure 5-figure supple</t>
    </r>
    <r>
      <rPr>
        <b/>
        <sz val="12"/>
        <color theme="1"/>
        <rFont val="Times New Roman"/>
        <family val="1"/>
      </rPr>
      <t>ment 1J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</si>
</sst>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0_);[Red]\(0.0000\)"/>
    <numFmt numFmtId="177" formatCode="###0.00000;\-###0.00000"/>
    <numFmt numFmtId="178" formatCode="0.00_ "/>
  </numFmts>
  <fonts count="13" x14ac:knownFonts="1">
    <font>
      <sz val="11"/>
      <color theme="1"/>
      <name val="宋体"/>
      <family val="2"/>
      <scheme val="minor"/>
    </font>
    <font>
      <b/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8.25"/>
      <name val="Microsoft Sans Serif"/>
      <family val="2"/>
    </font>
    <font>
      <sz val="10"/>
      <name val="Times New Roman"/>
      <family val="1"/>
    </font>
    <font>
      <sz val="11"/>
      <name val="Times New Roman"/>
      <family val="1"/>
    </font>
    <font>
      <i/>
      <sz val="10"/>
      <color theme="1"/>
      <name val="Times New Roman"/>
      <family val="1"/>
    </font>
    <font>
      <b/>
      <sz val="12"/>
      <color rgb="FF000000"/>
      <name val="宋体"/>
      <family val="3"/>
      <charset val="134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>
      <alignment vertical="top"/>
      <protection locked="0"/>
    </xf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17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177" fontId="8" fillId="0" borderId="0" xfId="1" applyNumberFormat="1" applyFont="1" applyFill="1" applyBorder="1" applyAlignment="1" applyProtection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/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101"/>
  <sheetViews>
    <sheetView tabSelected="1" topLeftCell="B79" workbookViewId="0">
      <selection activeCell="C81" sqref="C81"/>
    </sheetView>
  </sheetViews>
  <sheetFormatPr defaultRowHeight="14.55" x14ac:dyDescent="0.25"/>
  <cols>
    <col min="3" max="3" width="19.21875" customWidth="1"/>
    <col min="4" max="4" width="12" customWidth="1"/>
    <col min="5" max="5" width="15.5546875" customWidth="1"/>
    <col min="6" max="6" width="18" customWidth="1"/>
    <col min="9" max="9" width="15.21875" customWidth="1"/>
    <col min="10" max="10" width="23.5546875" customWidth="1"/>
    <col min="11" max="11" width="21.77734375" customWidth="1"/>
    <col min="13" max="13" width="16.44140625" customWidth="1"/>
    <col min="14" max="14" width="17.77734375" customWidth="1"/>
  </cols>
  <sheetData>
    <row r="3" spans="3:14" ht="15.75" x14ac:dyDescent="0.3">
      <c r="C3" s="1"/>
      <c r="D3" s="1"/>
      <c r="E3" s="2"/>
      <c r="F3" s="2"/>
      <c r="G3" s="2"/>
      <c r="K3" s="1"/>
      <c r="L3" s="1"/>
      <c r="M3" s="2"/>
      <c r="N3" s="2"/>
    </row>
    <row r="4" spans="3:14" x14ac:dyDescent="0.25">
      <c r="C4" s="2"/>
      <c r="D4" s="2"/>
      <c r="E4" s="2"/>
      <c r="F4" s="2"/>
      <c r="G4" s="2"/>
      <c r="K4" s="2"/>
      <c r="L4" s="2"/>
      <c r="M4" s="2"/>
    </row>
    <row r="5" spans="3:14" x14ac:dyDescent="0.25">
      <c r="C5" s="2"/>
      <c r="D5" s="2"/>
      <c r="E5" s="4"/>
      <c r="F5" s="4"/>
      <c r="G5" s="2"/>
    </row>
    <row r="6" spans="3:14" x14ac:dyDescent="0.25">
      <c r="C6" s="2"/>
      <c r="D6" s="7"/>
      <c r="E6" s="7"/>
      <c r="F6" s="8"/>
      <c r="G6" s="2"/>
      <c r="K6" s="2"/>
      <c r="L6" s="2"/>
      <c r="M6" s="4"/>
      <c r="N6" s="4"/>
    </row>
    <row r="7" spans="3:14" x14ac:dyDescent="0.25">
      <c r="C7" s="2"/>
      <c r="D7" s="8"/>
      <c r="E7" s="8"/>
      <c r="F7" s="8"/>
      <c r="G7" s="2"/>
      <c r="K7" s="2"/>
      <c r="L7" s="5"/>
      <c r="M7" s="6"/>
      <c r="N7" s="6"/>
    </row>
    <row r="8" spans="3:14" x14ac:dyDescent="0.25">
      <c r="C8" s="2"/>
      <c r="D8" s="8"/>
      <c r="E8" s="8"/>
      <c r="F8" s="7"/>
      <c r="G8" s="2"/>
      <c r="K8" s="2"/>
      <c r="L8" s="5"/>
      <c r="M8" s="6"/>
      <c r="N8" s="6"/>
    </row>
    <row r="9" spans="3:14" x14ac:dyDescent="0.25">
      <c r="C9" s="3"/>
      <c r="D9" s="2"/>
      <c r="E9" s="2"/>
      <c r="F9" s="2"/>
      <c r="G9" s="2"/>
      <c r="K9" s="2"/>
      <c r="L9" s="5"/>
      <c r="M9" s="6"/>
      <c r="N9" s="6"/>
    </row>
    <row r="10" spans="3:14" x14ac:dyDescent="0.25">
      <c r="C10" s="2"/>
      <c r="D10" s="2"/>
      <c r="E10" s="2"/>
      <c r="F10" s="2"/>
      <c r="G10" s="2"/>
      <c r="K10" s="3"/>
      <c r="L10" s="5"/>
      <c r="M10" s="5"/>
      <c r="N10" s="5"/>
    </row>
    <row r="11" spans="3:14" x14ac:dyDescent="0.25">
      <c r="K11" s="2"/>
      <c r="L11" s="6"/>
      <c r="M11" s="6"/>
      <c r="N11" s="6"/>
    </row>
    <row r="12" spans="3:14" x14ac:dyDescent="0.25">
      <c r="K12" s="2"/>
    </row>
    <row r="13" spans="3:14" x14ac:dyDescent="0.25">
      <c r="K13" s="2"/>
    </row>
    <row r="14" spans="3:14" ht="15.75" x14ac:dyDescent="0.3">
      <c r="C14" s="14" t="s">
        <v>62</v>
      </c>
      <c r="D14" s="14"/>
      <c r="E14" s="2"/>
    </row>
    <row r="15" spans="3:14" x14ac:dyDescent="0.25">
      <c r="C15" s="18" t="s">
        <v>2</v>
      </c>
      <c r="D15" s="19" t="s">
        <v>3</v>
      </c>
      <c r="E15" s="19"/>
      <c r="F15" s="19"/>
      <c r="G15" s="19"/>
      <c r="H15" s="19"/>
      <c r="I15" s="19" t="s">
        <v>4</v>
      </c>
      <c r="J15" s="19" t="s">
        <v>6</v>
      </c>
      <c r="K15" s="20" t="s">
        <v>8</v>
      </c>
    </row>
    <row r="16" spans="3:14" x14ac:dyDescent="0.25">
      <c r="C16" s="18"/>
      <c r="D16" s="9">
        <v>0</v>
      </c>
      <c r="E16" s="10">
        <v>1</v>
      </c>
      <c r="F16" s="10">
        <v>2</v>
      </c>
      <c r="G16" s="10">
        <v>3</v>
      </c>
      <c r="H16" s="10">
        <v>4</v>
      </c>
      <c r="I16" s="19"/>
      <c r="J16" s="19"/>
      <c r="K16" s="20"/>
    </row>
    <row r="17" spans="3:11" x14ac:dyDescent="0.25">
      <c r="C17" s="10" t="s">
        <v>9</v>
      </c>
      <c r="D17" s="9">
        <v>2</v>
      </c>
      <c r="E17" s="10">
        <v>1</v>
      </c>
      <c r="F17" s="10">
        <v>4</v>
      </c>
      <c r="G17" s="10">
        <v>4</v>
      </c>
      <c r="H17" s="10">
        <v>3</v>
      </c>
      <c r="I17" s="10">
        <f>SUM(D17:H17)</f>
        <v>14</v>
      </c>
      <c r="J17" s="10">
        <f>SUM(E17:H17)</f>
        <v>12</v>
      </c>
      <c r="K17" s="11">
        <f>((E17*1+F17*2+G17*3+H17*4)/(4*J17))*100</f>
        <v>68.75</v>
      </c>
    </row>
    <row r="18" spans="3:11" x14ac:dyDescent="0.25">
      <c r="C18" s="10" t="s">
        <v>10</v>
      </c>
      <c r="D18" s="9">
        <v>3</v>
      </c>
      <c r="E18" s="10">
        <v>0</v>
      </c>
      <c r="F18" s="10">
        <v>2</v>
      </c>
      <c r="G18" s="10">
        <v>6</v>
      </c>
      <c r="H18" s="10">
        <v>4</v>
      </c>
      <c r="I18" s="10">
        <f>SUM(D18:H18)</f>
        <v>15</v>
      </c>
      <c r="J18" s="10">
        <f>SUM(E18:H18)</f>
        <v>12</v>
      </c>
      <c r="K18" s="11">
        <f t="shared" ref="K18:K23" si="0">((E18*1+F18*2+G18*3+H18*4)/(4*J18))*100</f>
        <v>79.166666666666657</v>
      </c>
    </row>
    <row r="19" spans="3:11" x14ac:dyDescent="0.25">
      <c r="C19" s="10" t="s">
        <v>11</v>
      </c>
      <c r="D19" s="9">
        <v>3</v>
      </c>
      <c r="E19" s="10">
        <v>1</v>
      </c>
      <c r="F19" s="10">
        <v>2</v>
      </c>
      <c r="G19" s="10">
        <v>4</v>
      </c>
      <c r="H19" s="10">
        <v>5</v>
      </c>
      <c r="I19" s="10">
        <f>SUM(D19:H19)</f>
        <v>15</v>
      </c>
      <c r="J19" s="10">
        <f>SUM(E19:H19)</f>
        <v>12</v>
      </c>
      <c r="K19" s="11">
        <f t="shared" si="0"/>
        <v>77.083333333333343</v>
      </c>
    </row>
    <row r="20" spans="3:11" x14ac:dyDescent="0.25">
      <c r="C20" s="12" t="s">
        <v>12</v>
      </c>
      <c r="D20" s="9">
        <v>4</v>
      </c>
      <c r="E20" s="9">
        <v>7</v>
      </c>
      <c r="F20" s="9">
        <v>3</v>
      </c>
      <c r="G20" s="9">
        <v>1</v>
      </c>
      <c r="H20" s="9">
        <v>1</v>
      </c>
      <c r="I20" s="9">
        <f t="shared" ref="I20:I22" si="1">SUM(D20:H20)</f>
        <v>16</v>
      </c>
      <c r="J20" s="9">
        <f t="shared" ref="J20:J25" si="2">SUM(E20:H20)</f>
        <v>12</v>
      </c>
      <c r="K20" s="11">
        <f t="shared" si="0"/>
        <v>41.666666666666671</v>
      </c>
    </row>
    <row r="21" spans="3:11" x14ac:dyDescent="0.25">
      <c r="C21" s="12" t="s">
        <v>12</v>
      </c>
      <c r="D21" s="9">
        <v>3</v>
      </c>
      <c r="E21" s="9">
        <v>9</v>
      </c>
      <c r="F21" s="9">
        <v>2</v>
      </c>
      <c r="G21" s="9">
        <v>1</v>
      </c>
      <c r="H21" s="9">
        <v>0</v>
      </c>
      <c r="I21" s="9">
        <f t="shared" si="1"/>
        <v>15</v>
      </c>
      <c r="J21" s="9">
        <f t="shared" si="2"/>
        <v>12</v>
      </c>
      <c r="K21" s="11">
        <f t="shared" si="0"/>
        <v>33.333333333333329</v>
      </c>
    </row>
    <row r="22" spans="3:11" x14ac:dyDescent="0.25">
      <c r="C22" s="12" t="s">
        <v>12</v>
      </c>
      <c r="D22" s="9">
        <v>5</v>
      </c>
      <c r="E22" s="9">
        <v>8</v>
      </c>
      <c r="F22" s="9">
        <v>2</v>
      </c>
      <c r="G22" s="9">
        <v>2</v>
      </c>
      <c r="H22" s="9">
        <v>0</v>
      </c>
      <c r="I22" s="9">
        <f t="shared" si="1"/>
        <v>17</v>
      </c>
      <c r="J22" s="9">
        <f t="shared" si="2"/>
        <v>12</v>
      </c>
      <c r="K22" s="11">
        <f t="shared" si="0"/>
        <v>37.5</v>
      </c>
    </row>
    <row r="23" spans="3:11" x14ac:dyDescent="0.25">
      <c r="C23" s="12" t="s">
        <v>13</v>
      </c>
      <c r="D23" s="9">
        <v>2</v>
      </c>
      <c r="E23" s="9">
        <v>8</v>
      </c>
      <c r="F23" s="9">
        <v>3</v>
      </c>
      <c r="G23" s="9">
        <v>1</v>
      </c>
      <c r="H23" s="9">
        <v>0</v>
      </c>
      <c r="I23" s="9">
        <f>SUM(D23:H23)</f>
        <v>14</v>
      </c>
      <c r="J23" s="9">
        <f t="shared" si="2"/>
        <v>12</v>
      </c>
      <c r="K23" s="11">
        <f t="shared" si="0"/>
        <v>35.416666666666671</v>
      </c>
    </row>
    <row r="24" spans="3:11" x14ac:dyDescent="0.25">
      <c r="C24" s="12" t="s">
        <v>13</v>
      </c>
      <c r="D24" s="9">
        <v>2</v>
      </c>
      <c r="E24" s="9">
        <v>8</v>
      </c>
      <c r="F24" s="9">
        <v>2</v>
      </c>
      <c r="G24" s="9">
        <v>1</v>
      </c>
      <c r="H24" s="9">
        <v>1</v>
      </c>
      <c r="I24" s="9">
        <f t="shared" ref="I24:I25" si="3">SUM(D24:H24)</f>
        <v>14</v>
      </c>
      <c r="J24" s="9">
        <f t="shared" si="2"/>
        <v>12</v>
      </c>
      <c r="K24" s="11">
        <f>((E24*1+F24*2+G24*3+H24*4)/(4*J24))*100</f>
        <v>39.583333333333329</v>
      </c>
    </row>
    <row r="25" spans="3:11" x14ac:dyDescent="0.25">
      <c r="C25" s="12" t="s">
        <v>14</v>
      </c>
      <c r="D25" s="9">
        <v>3</v>
      </c>
      <c r="E25" s="9">
        <v>9</v>
      </c>
      <c r="F25" s="9">
        <v>3</v>
      </c>
      <c r="G25" s="9">
        <v>0</v>
      </c>
      <c r="H25" s="9">
        <v>0</v>
      </c>
      <c r="I25" s="9">
        <f t="shared" si="3"/>
        <v>15</v>
      </c>
      <c r="J25" s="9">
        <f t="shared" si="2"/>
        <v>12</v>
      </c>
      <c r="K25" s="11">
        <f>((E25*E16+F25*F16+G25*G16+H25*H16)/(4*J17))*100</f>
        <v>31.25</v>
      </c>
    </row>
    <row r="27" spans="3:11" ht="16.350000000000001" x14ac:dyDescent="0.3">
      <c r="C27" s="1" t="s">
        <v>15</v>
      </c>
    </row>
    <row r="28" spans="3:11" x14ac:dyDescent="0.25">
      <c r="C28" s="2" t="s">
        <v>16</v>
      </c>
      <c r="D28" s="17" t="s">
        <v>7</v>
      </c>
      <c r="E28" s="17"/>
      <c r="F28" s="17"/>
      <c r="G28" s="2"/>
      <c r="H28" s="2"/>
      <c r="I28" s="2"/>
    </row>
    <row r="29" spans="3:11" x14ac:dyDescent="0.25">
      <c r="C29" s="2"/>
      <c r="D29" s="2" t="s">
        <v>39</v>
      </c>
      <c r="E29" s="2" t="s">
        <v>40</v>
      </c>
      <c r="F29" s="2" t="s">
        <v>41</v>
      </c>
      <c r="G29" s="2" t="s">
        <v>17</v>
      </c>
      <c r="H29" s="2" t="s">
        <v>18</v>
      </c>
      <c r="I29" s="2" t="s">
        <v>19</v>
      </c>
      <c r="J29" s="2"/>
    </row>
    <row r="30" spans="3:11" x14ac:dyDescent="0.25">
      <c r="C30" s="2" t="s">
        <v>11</v>
      </c>
      <c r="D30" s="2">
        <v>68.75</v>
      </c>
      <c r="E30" s="2">
        <v>79.166666666666657</v>
      </c>
      <c r="F30" s="2">
        <v>77.083333333333343</v>
      </c>
      <c r="G30" s="2">
        <f>AVERAGE(D30:F30)</f>
        <v>75</v>
      </c>
      <c r="H30" s="2">
        <f>STDEV(D30:F30)</f>
        <v>5.5119818980512285</v>
      </c>
      <c r="I30" s="2"/>
      <c r="J30" s="2"/>
    </row>
    <row r="31" spans="3:11" x14ac:dyDescent="0.25">
      <c r="C31" s="2" t="s">
        <v>60</v>
      </c>
      <c r="D31" s="2">
        <v>41.666666666666671</v>
      </c>
      <c r="E31" s="2">
        <v>33.333333333333329</v>
      </c>
      <c r="F31" s="2">
        <v>37.5</v>
      </c>
      <c r="G31" s="2">
        <f t="shared" ref="G31:G32" si="4">AVERAGE(D31:F31)</f>
        <v>37.5</v>
      </c>
      <c r="H31" s="2">
        <f t="shared" ref="H31:H32" si="5">STDEV(D31:F31)</f>
        <v>4.1666666666666714</v>
      </c>
      <c r="I31" s="2">
        <f>_xlfn.T.TEST(D30:F30,D31:F31,2,2)</f>
        <v>7.1372143119224625E-4</v>
      </c>
      <c r="J31" s="13"/>
    </row>
    <row r="32" spans="3:11" x14ac:dyDescent="0.25">
      <c r="C32" s="2" t="s">
        <v>61</v>
      </c>
      <c r="D32" s="2">
        <v>35.416666666666671</v>
      </c>
      <c r="E32" s="2">
        <v>39.583333333333329</v>
      </c>
      <c r="F32" s="2">
        <v>31.25</v>
      </c>
      <c r="G32" s="2">
        <f t="shared" si="4"/>
        <v>35.416666666666664</v>
      </c>
      <c r="H32" s="2">
        <f t="shared" si="5"/>
        <v>4.1666666666666643</v>
      </c>
      <c r="I32" s="2">
        <f>_xlfn.T.TEST(D30:F30,D32:F32,2,2)</f>
        <v>5.7920190819086409E-4</v>
      </c>
      <c r="J32" s="13"/>
    </row>
    <row r="36" spans="3:11" ht="15.75" x14ac:dyDescent="0.3">
      <c r="C36" s="1" t="s">
        <v>63</v>
      </c>
      <c r="D36" s="1"/>
      <c r="E36" s="2"/>
    </row>
    <row r="37" spans="3:11" x14ac:dyDescent="0.25">
      <c r="C37" s="23" t="s">
        <v>21</v>
      </c>
      <c r="D37" s="20" t="s">
        <v>3</v>
      </c>
      <c r="E37" s="25"/>
      <c r="F37" s="25"/>
      <c r="G37" s="25"/>
      <c r="H37" s="26"/>
      <c r="I37" s="15" t="s">
        <v>4</v>
      </c>
      <c r="J37" s="15" t="s">
        <v>6</v>
      </c>
      <c r="K37" s="21" t="s">
        <v>7</v>
      </c>
    </row>
    <row r="38" spans="3:11" x14ac:dyDescent="0.25">
      <c r="C38" s="24"/>
      <c r="D38" s="9">
        <v>0</v>
      </c>
      <c r="E38" s="10">
        <v>1</v>
      </c>
      <c r="F38" s="10">
        <v>2</v>
      </c>
      <c r="G38" s="10">
        <v>3</v>
      </c>
      <c r="H38" s="10">
        <v>4</v>
      </c>
      <c r="I38" s="16"/>
      <c r="J38" s="16"/>
      <c r="K38" s="22"/>
    </row>
    <row r="39" spans="3:11" x14ac:dyDescent="0.25">
      <c r="C39" s="12" t="s">
        <v>22</v>
      </c>
      <c r="D39" s="9">
        <v>5</v>
      </c>
      <c r="E39" s="10">
        <v>0</v>
      </c>
      <c r="F39" s="10">
        <v>2</v>
      </c>
      <c r="G39" s="10">
        <v>5</v>
      </c>
      <c r="H39" s="10">
        <v>8</v>
      </c>
      <c r="I39" s="10">
        <f>SUM(D39:H39)</f>
        <v>20</v>
      </c>
      <c r="J39" s="9">
        <f>SUM(E39:H39)</f>
        <v>15</v>
      </c>
      <c r="K39" s="11">
        <f>((E39*1+F39*2+G39*3+H39*4)/(4*J39))*100</f>
        <v>85</v>
      </c>
    </row>
    <row r="40" spans="3:11" x14ac:dyDescent="0.25">
      <c r="C40" s="12" t="s">
        <v>0</v>
      </c>
      <c r="D40" s="9">
        <v>3</v>
      </c>
      <c r="E40" s="10">
        <v>0</v>
      </c>
      <c r="F40" s="10">
        <v>1</v>
      </c>
      <c r="G40" s="10">
        <v>5</v>
      </c>
      <c r="H40" s="10">
        <v>9</v>
      </c>
      <c r="I40" s="10">
        <f>SUM(D40:H40)</f>
        <v>18</v>
      </c>
      <c r="J40" s="9">
        <f>SUM(E40:H40)</f>
        <v>15</v>
      </c>
      <c r="K40" s="11">
        <f t="shared" ref="K40:K47" si="6">((E40*1+F40*2+G40*3+H40*4)/(4*J40))*100</f>
        <v>88.333333333333329</v>
      </c>
    </row>
    <row r="41" spans="3:11" x14ac:dyDescent="0.25">
      <c r="C41" s="12" t="s">
        <v>23</v>
      </c>
      <c r="D41" s="9">
        <v>3</v>
      </c>
      <c r="E41" s="10">
        <v>0</v>
      </c>
      <c r="F41" s="10">
        <v>0</v>
      </c>
      <c r="G41" s="10">
        <v>4</v>
      </c>
      <c r="H41" s="10">
        <v>11</v>
      </c>
      <c r="I41" s="10">
        <f>SUM(D41:H41)</f>
        <v>18</v>
      </c>
      <c r="J41" s="9">
        <f>SUM(E41:H41)</f>
        <v>15</v>
      </c>
      <c r="K41" s="11">
        <f t="shared" si="6"/>
        <v>93.333333333333329</v>
      </c>
    </row>
    <row r="42" spans="3:11" x14ac:dyDescent="0.25">
      <c r="C42" s="12" t="s">
        <v>25</v>
      </c>
      <c r="D42" s="9">
        <v>8</v>
      </c>
      <c r="E42" s="9">
        <v>6</v>
      </c>
      <c r="F42" s="9">
        <v>5</v>
      </c>
      <c r="G42" s="9">
        <v>3</v>
      </c>
      <c r="H42" s="9">
        <v>1</v>
      </c>
      <c r="I42" s="9">
        <f t="shared" ref="I42:I45" si="7">SUM(D42:H42)</f>
        <v>23</v>
      </c>
      <c r="J42" s="9">
        <f t="shared" ref="J42:J47" si="8">SUM(E42:H42)</f>
        <v>15</v>
      </c>
      <c r="K42" s="11">
        <f t="shared" si="6"/>
        <v>48.333333333333336</v>
      </c>
    </row>
    <row r="43" spans="3:11" x14ac:dyDescent="0.25">
      <c r="C43" s="12" t="s">
        <v>26</v>
      </c>
      <c r="D43" s="9">
        <v>10</v>
      </c>
      <c r="E43" s="9">
        <v>7</v>
      </c>
      <c r="F43" s="9">
        <v>5</v>
      </c>
      <c r="G43" s="9">
        <v>2</v>
      </c>
      <c r="H43" s="9">
        <v>1</v>
      </c>
      <c r="I43" s="9">
        <f t="shared" si="7"/>
        <v>25</v>
      </c>
      <c r="J43" s="9">
        <f t="shared" si="8"/>
        <v>15</v>
      </c>
      <c r="K43" s="11">
        <f t="shared" si="6"/>
        <v>45</v>
      </c>
    </row>
    <row r="44" spans="3:11" x14ac:dyDescent="0.25">
      <c r="C44" s="12" t="s">
        <v>27</v>
      </c>
      <c r="D44" s="9">
        <v>6</v>
      </c>
      <c r="E44" s="9">
        <v>8</v>
      </c>
      <c r="F44" s="9">
        <v>5</v>
      </c>
      <c r="G44" s="9">
        <v>1</v>
      </c>
      <c r="H44" s="9">
        <v>1</v>
      </c>
      <c r="I44" s="9">
        <f t="shared" si="7"/>
        <v>21</v>
      </c>
      <c r="J44" s="9">
        <f>SUM(E44:H44)</f>
        <v>15</v>
      </c>
      <c r="K44" s="11">
        <f t="shared" si="6"/>
        <v>41.666666666666671</v>
      </c>
    </row>
    <row r="45" spans="3:11" x14ac:dyDescent="0.25">
      <c r="C45" s="12" t="s">
        <v>29</v>
      </c>
      <c r="D45" s="9">
        <v>14</v>
      </c>
      <c r="E45" s="9">
        <v>8</v>
      </c>
      <c r="F45" s="9">
        <v>5</v>
      </c>
      <c r="G45" s="9">
        <v>2</v>
      </c>
      <c r="H45" s="9">
        <v>0</v>
      </c>
      <c r="I45" s="9">
        <f t="shared" si="7"/>
        <v>29</v>
      </c>
      <c r="J45" s="9">
        <f t="shared" si="8"/>
        <v>15</v>
      </c>
      <c r="K45" s="11">
        <f t="shared" si="6"/>
        <v>40</v>
      </c>
    </row>
    <row r="46" spans="3:11" x14ac:dyDescent="0.25">
      <c r="C46" s="12" t="s">
        <v>30</v>
      </c>
      <c r="D46" s="9">
        <v>9</v>
      </c>
      <c r="E46" s="9">
        <v>10</v>
      </c>
      <c r="F46" s="9">
        <v>3</v>
      </c>
      <c r="G46" s="9">
        <v>1</v>
      </c>
      <c r="H46" s="9">
        <v>1</v>
      </c>
      <c r="I46" s="9">
        <v>17</v>
      </c>
      <c r="J46" s="9">
        <f>SUM(E46:H46)</f>
        <v>15</v>
      </c>
      <c r="K46" s="11">
        <f>((E46*1+F46*2+G46*3+H46*4)/(4*J46))*100</f>
        <v>38.333333333333336</v>
      </c>
    </row>
    <row r="47" spans="3:11" x14ac:dyDescent="0.25">
      <c r="C47" s="12" t="s">
        <v>29</v>
      </c>
      <c r="D47" s="9">
        <v>12</v>
      </c>
      <c r="E47" s="9">
        <v>9</v>
      </c>
      <c r="F47" s="9">
        <v>5</v>
      </c>
      <c r="G47" s="9">
        <v>1</v>
      </c>
      <c r="H47" s="9">
        <v>1</v>
      </c>
      <c r="I47" s="9">
        <v>56</v>
      </c>
      <c r="J47" s="9">
        <f t="shared" si="8"/>
        <v>16</v>
      </c>
      <c r="K47" s="11">
        <f t="shared" si="6"/>
        <v>40.625</v>
      </c>
    </row>
    <row r="50" spans="3:11" ht="16.350000000000001" x14ac:dyDescent="0.3">
      <c r="C50" s="1" t="s">
        <v>31</v>
      </c>
    </row>
    <row r="51" spans="3:11" x14ac:dyDescent="0.25">
      <c r="C51" s="2" t="s">
        <v>16</v>
      </c>
      <c r="D51" s="2" t="s">
        <v>32</v>
      </c>
      <c r="E51" s="2"/>
      <c r="F51" s="2"/>
      <c r="G51" s="2"/>
      <c r="H51" s="2"/>
      <c r="I51" s="2"/>
      <c r="J51" s="2"/>
    </row>
    <row r="52" spans="3:11" x14ac:dyDescent="0.25">
      <c r="C52" s="2"/>
      <c r="D52" s="2" t="s">
        <v>33</v>
      </c>
      <c r="E52" s="2" t="s">
        <v>34</v>
      </c>
      <c r="F52" s="2" t="s">
        <v>35</v>
      </c>
      <c r="G52" s="2" t="s">
        <v>17</v>
      </c>
      <c r="H52" s="2" t="s">
        <v>18</v>
      </c>
      <c r="I52" s="2" t="s">
        <v>42</v>
      </c>
      <c r="J52" s="2"/>
    </row>
    <row r="53" spans="3:11" x14ac:dyDescent="0.25">
      <c r="C53" s="2" t="s">
        <v>36</v>
      </c>
      <c r="D53" s="2">
        <v>85</v>
      </c>
      <c r="E53" s="2">
        <v>88.333333333333329</v>
      </c>
      <c r="F53" s="2">
        <v>93.333333333333329</v>
      </c>
      <c r="G53" s="2">
        <f>AVERAGE(D53:F53)</f>
        <v>88.888888888888872</v>
      </c>
      <c r="H53" s="2">
        <f>STDEV(D53:F53)</f>
        <v>4.1943524640393033</v>
      </c>
      <c r="I53" s="2"/>
      <c r="J53" s="2"/>
    </row>
    <row r="54" spans="3:11" x14ac:dyDescent="0.25">
      <c r="C54" s="2" t="s">
        <v>37</v>
      </c>
      <c r="D54" s="2">
        <v>48.333333333333336</v>
      </c>
      <c r="E54" s="2">
        <v>45</v>
      </c>
      <c r="F54" s="2">
        <v>41.666666666666671</v>
      </c>
      <c r="G54" s="2">
        <f>AVERAGE(D54:F54)</f>
        <v>45</v>
      </c>
      <c r="H54" s="2">
        <f t="shared" ref="H54:H55" si="9">STDEV(D54:F54)</f>
        <v>3.3333333333333321</v>
      </c>
      <c r="I54" s="2">
        <f>_xlfn.T.TEST(D53:F53,D54:F54,2,2)</f>
        <v>1.432583864898758E-4</v>
      </c>
      <c r="J54" s="13"/>
    </row>
    <row r="55" spans="3:11" x14ac:dyDescent="0.25">
      <c r="C55" s="2" t="s">
        <v>38</v>
      </c>
      <c r="D55" s="2">
        <v>40</v>
      </c>
      <c r="E55" s="2">
        <v>38.333333333333336</v>
      </c>
      <c r="F55" s="2">
        <v>40.625</v>
      </c>
      <c r="G55" s="2">
        <f>AVERAGE(D55:F55)</f>
        <v>39.652777777777779</v>
      </c>
      <c r="H55" s="2">
        <f t="shared" si="9"/>
        <v>1.1846334798077751</v>
      </c>
      <c r="I55" s="2">
        <f>_xlfn.T.TEST(D53:F53,D55:F55,2,2)</f>
        <v>4.0231929981117364E-5</v>
      </c>
      <c r="J55" s="13"/>
    </row>
    <row r="59" spans="3:11" ht="15.75" x14ac:dyDescent="0.3">
      <c r="C59" s="1" t="s">
        <v>64</v>
      </c>
      <c r="D59" s="1"/>
      <c r="E59" s="2"/>
    </row>
    <row r="60" spans="3:11" x14ac:dyDescent="0.25">
      <c r="C60" s="18" t="s">
        <v>43</v>
      </c>
      <c r="D60" s="19" t="s">
        <v>3</v>
      </c>
      <c r="E60" s="19"/>
      <c r="F60" s="19"/>
      <c r="G60" s="19"/>
      <c r="H60" s="19"/>
      <c r="I60" s="19" t="s">
        <v>4</v>
      </c>
      <c r="J60" s="19" t="s">
        <v>5</v>
      </c>
      <c r="K60" s="20" t="s">
        <v>44</v>
      </c>
    </row>
    <row r="61" spans="3:11" x14ac:dyDescent="0.25">
      <c r="C61" s="18"/>
      <c r="D61" s="9">
        <v>0</v>
      </c>
      <c r="E61" s="10">
        <v>1</v>
      </c>
      <c r="F61" s="10">
        <v>2</v>
      </c>
      <c r="G61" s="10">
        <v>3</v>
      </c>
      <c r="H61" s="10">
        <v>4</v>
      </c>
      <c r="I61" s="19"/>
      <c r="J61" s="19"/>
      <c r="K61" s="20"/>
    </row>
    <row r="62" spans="3:11" x14ac:dyDescent="0.25">
      <c r="C62" s="10" t="s">
        <v>1</v>
      </c>
      <c r="D62" s="9">
        <v>5</v>
      </c>
      <c r="E62" s="10">
        <v>3</v>
      </c>
      <c r="F62" s="10">
        <v>3</v>
      </c>
      <c r="G62" s="10">
        <v>4</v>
      </c>
      <c r="H62" s="10">
        <v>5</v>
      </c>
      <c r="I62" s="10">
        <f>SUM(D62:H62)</f>
        <v>20</v>
      </c>
      <c r="J62" s="10">
        <f>SUM(E62:H62)</f>
        <v>15</v>
      </c>
      <c r="K62" s="11">
        <f>((E62*1+F62*2+G62*3+H62*4)/(4*J62))*100</f>
        <v>68.333333333333329</v>
      </c>
    </row>
    <row r="63" spans="3:11" x14ac:dyDescent="0.25">
      <c r="C63" s="10" t="s">
        <v>1</v>
      </c>
      <c r="D63" s="9">
        <v>6</v>
      </c>
      <c r="E63" s="10">
        <v>5</v>
      </c>
      <c r="F63" s="10">
        <v>3</v>
      </c>
      <c r="G63" s="10">
        <v>4</v>
      </c>
      <c r="H63" s="10">
        <v>4</v>
      </c>
      <c r="I63" s="10">
        <f>SUM(D63:H63)</f>
        <v>22</v>
      </c>
      <c r="J63" s="10">
        <f>SUM(E63:H63)</f>
        <v>16</v>
      </c>
      <c r="K63" s="11">
        <f t="shared" ref="K63:K68" si="10">((E63*1+F63*2+G63*3+H63*4)/(4*J63))*100</f>
        <v>60.9375</v>
      </c>
    </row>
    <row r="64" spans="3:11" x14ac:dyDescent="0.25">
      <c r="C64" s="10" t="s">
        <v>11</v>
      </c>
      <c r="D64" s="9">
        <v>4</v>
      </c>
      <c r="E64" s="10">
        <v>3</v>
      </c>
      <c r="F64" s="10">
        <v>2</v>
      </c>
      <c r="G64" s="10">
        <v>6</v>
      </c>
      <c r="H64" s="10">
        <v>3</v>
      </c>
      <c r="I64" s="10">
        <f>SUM(D64:H64)</f>
        <v>18</v>
      </c>
      <c r="J64" s="10">
        <f>SUM(E64:H64)</f>
        <v>14</v>
      </c>
      <c r="K64" s="11">
        <f>((E64*1+F64*2+G64*3+H64*4)/(4*J64))*100</f>
        <v>66.071428571428569</v>
      </c>
    </row>
    <row r="65" spans="3:11" x14ac:dyDescent="0.25">
      <c r="C65" s="12" t="s">
        <v>12</v>
      </c>
      <c r="D65" s="9">
        <v>7</v>
      </c>
      <c r="E65" s="9">
        <v>10</v>
      </c>
      <c r="F65" s="9">
        <v>3</v>
      </c>
      <c r="G65" s="9">
        <v>0</v>
      </c>
      <c r="H65" s="9">
        <v>0</v>
      </c>
      <c r="I65" s="9">
        <f t="shared" ref="I65:I67" si="11">SUM(D65:H65)</f>
        <v>20</v>
      </c>
      <c r="J65" s="9">
        <f t="shared" ref="J65:J70" si="12">SUM(E65:H65)</f>
        <v>13</v>
      </c>
      <c r="K65" s="11">
        <f t="shared" si="10"/>
        <v>30.76923076923077</v>
      </c>
    </row>
    <row r="66" spans="3:11" x14ac:dyDescent="0.25">
      <c r="C66" s="12" t="s">
        <v>12</v>
      </c>
      <c r="D66" s="9">
        <v>7</v>
      </c>
      <c r="E66" s="9">
        <v>12</v>
      </c>
      <c r="F66" s="9">
        <v>2</v>
      </c>
      <c r="G66" s="9">
        <v>1</v>
      </c>
      <c r="H66" s="9">
        <v>0</v>
      </c>
      <c r="I66" s="9">
        <f t="shared" si="11"/>
        <v>22</v>
      </c>
      <c r="J66" s="9">
        <f t="shared" si="12"/>
        <v>15</v>
      </c>
      <c r="K66" s="11">
        <f t="shared" si="10"/>
        <v>31.666666666666664</v>
      </c>
    </row>
    <row r="67" spans="3:11" x14ac:dyDescent="0.25">
      <c r="C67" s="12" t="s">
        <v>12</v>
      </c>
      <c r="D67" s="9">
        <v>5</v>
      </c>
      <c r="E67" s="9">
        <v>14</v>
      </c>
      <c r="F67" s="9">
        <v>2</v>
      </c>
      <c r="G67" s="9">
        <v>0</v>
      </c>
      <c r="H67" s="9">
        <v>0</v>
      </c>
      <c r="I67" s="9">
        <f t="shared" si="11"/>
        <v>21</v>
      </c>
      <c r="J67" s="9">
        <f t="shared" si="12"/>
        <v>16</v>
      </c>
      <c r="K67" s="11">
        <f t="shared" si="10"/>
        <v>28.125</v>
      </c>
    </row>
    <row r="68" spans="3:11" x14ac:dyDescent="0.25">
      <c r="C68" s="12" t="s">
        <v>45</v>
      </c>
      <c r="D68" s="9">
        <v>6</v>
      </c>
      <c r="E68" s="9">
        <v>12</v>
      </c>
      <c r="F68" s="9">
        <v>3</v>
      </c>
      <c r="G68" s="9">
        <v>1</v>
      </c>
      <c r="H68" s="9">
        <v>0</v>
      </c>
      <c r="I68" s="9">
        <f>SUM(D68:H68)</f>
        <v>22</v>
      </c>
      <c r="J68" s="9">
        <f t="shared" si="12"/>
        <v>16</v>
      </c>
      <c r="K68" s="11">
        <f t="shared" si="10"/>
        <v>32.8125</v>
      </c>
    </row>
    <row r="69" spans="3:11" x14ac:dyDescent="0.25">
      <c r="C69" s="12" t="s">
        <v>46</v>
      </c>
      <c r="D69" s="9">
        <v>8</v>
      </c>
      <c r="E69" s="9">
        <v>9</v>
      </c>
      <c r="F69" s="9">
        <v>5</v>
      </c>
      <c r="G69" s="9">
        <v>1</v>
      </c>
      <c r="H69" s="9">
        <v>0</v>
      </c>
      <c r="I69" s="9">
        <f t="shared" ref="I69:I70" si="13">SUM(D69:H69)</f>
        <v>23</v>
      </c>
      <c r="J69" s="9">
        <f t="shared" si="12"/>
        <v>15</v>
      </c>
      <c r="K69" s="11">
        <f>((E69*1+F69*2+G69*3+H69*4)/(4*J69))*100</f>
        <v>36.666666666666664</v>
      </c>
    </row>
    <row r="70" spans="3:11" x14ac:dyDescent="0.25">
      <c r="C70" s="12" t="s">
        <v>13</v>
      </c>
      <c r="D70" s="9">
        <v>5</v>
      </c>
      <c r="E70" s="9">
        <v>11</v>
      </c>
      <c r="F70" s="9">
        <v>3</v>
      </c>
      <c r="G70" s="9">
        <v>1</v>
      </c>
      <c r="H70" s="9">
        <v>0</v>
      </c>
      <c r="I70" s="9">
        <f t="shared" si="13"/>
        <v>20</v>
      </c>
      <c r="J70" s="9">
        <f t="shared" si="12"/>
        <v>15</v>
      </c>
      <c r="K70" s="11">
        <f>((E70*E61+F70*F61+G70*G61+H70*H61)/(4*J62))*100</f>
        <v>33.333333333333329</v>
      </c>
    </row>
    <row r="72" spans="3:11" ht="16.350000000000001" x14ac:dyDescent="0.3">
      <c r="C72" s="1" t="s">
        <v>15</v>
      </c>
    </row>
    <row r="73" spans="3:11" x14ac:dyDescent="0.25">
      <c r="C73" s="2" t="s">
        <v>16</v>
      </c>
      <c r="D73" s="17" t="s">
        <v>7</v>
      </c>
      <c r="E73" s="17"/>
      <c r="F73" s="17"/>
      <c r="G73" s="2"/>
      <c r="H73" s="2"/>
      <c r="I73" s="2"/>
    </row>
    <row r="74" spans="3:11" x14ac:dyDescent="0.25">
      <c r="C74" s="2"/>
      <c r="D74" s="2" t="s">
        <v>33</v>
      </c>
      <c r="E74" s="2" t="s">
        <v>34</v>
      </c>
      <c r="F74" s="2" t="s">
        <v>35</v>
      </c>
      <c r="G74" s="2" t="s">
        <v>17</v>
      </c>
      <c r="H74" s="2" t="s">
        <v>18</v>
      </c>
      <c r="I74" s="2" t="s">
        <v>42</v>
      </c>
      <c r="J74" s="2"/>
    </row>
    <row r="75" spans="3:11" x14ac:dyDescent="0.25">
      <c r="C75" s="2" t="s">
        <v>11</v>
      </c>
      <c r="D75" s="2">
        <v>68.333333333333329</v>
      </c>
      <c r="E75" s="2">
        <v>60.9375</v>
      </c>
      <c r="F75" s="2">
        <v>66.071428571428569</v>
      </c>
      <c r="G75" s="2">
        <f>AVERAGE(D75:F75)</f>
        <v>65.11408730158729</v>
      </c>
      <c r="H75" s="2">
        <f>STDEV(D75:F75)</f>
        <v>3.7897182486059653</v>
      </c>
      <c r="I75" s="2"/>
      <c r="J75" s="2"/>
    </row>
    <row r="76" spans="3:11" x14ac:dyDescent="0.25">
      <c r="C76" s="2" t="s">
        <v>47</v>
      </c>
      <c r="D76" s="2">
        <v>30.76923076923077</v>
      </c>
      <c r="E76" s="2">
        <v>31.666666666666664</v>
      </c>
      <c r="F76" s="2">
        <v>28.125</v>
      </c>
      <c r="G76" s="2">
        <f t="shared" ref="G76:G77" si="14">AVERAGE(D76:F76)</f>
        <v>30.186965811965809</v>
      </c>
      <c r="H76" s="2">
        <f t="shared" ref="H76:H77" si="15">STDEV(D76:F76)</f>
        <v>1.8412292238579404</v>
      </c>
      <c r="I76" s="2">
        <f>_xlfn.T.TEST(D75:F75,D76:F76,2,2)</f>
        <v>1.3672291105905096E-4</v>
      </c>
      <c r="J76" s="13"/>
    </row>
    <row r="77" spans="3:11" x14ac:dyDescent="0.25">
      <c r="C77" s="2" t="s">
        <v>20</v>
      </c>
      <c r="D77" s="2">
        <v>32.8125</v>
      </c>
      <c r="E77" s="2">
        <v>36.666666666666664</v>
      </c>
      <c r="F77" s="2">
        <v>33.333333333333329</v>
      </c>
      <c r="G77" s="2">
        <f t="shared" si="14"/>
        <v>34.270833333333329</v>
      </c>
      <c r="H77" s="2">
        <f t="shared" si="15"/>
        <v>2.0911312395713257</v>
      </c>
      <c r="I77" s="2">
        <f>_xlfn.T.TEST(D75:F75,D77:F77,2,2)</f>
        <v>2.4762502294346637E-4</v>
      </c>
      <c r="J77" s="13"/>
    </row>
    <row r="81" spans="3:11" ht="15.75" x14ac:dyDescent="0.3">
      <c r="C81" s="1" t="s">
        <v>65</v>
      </c>
    </row>
    <row r="82" spans="3:11" x14ac:dyDescent="0.25">
      <c r="C82" s="23" t="s">
        <v>48</v>
      </c>
      <c r="D82" s="20" t="s">
        <v>49</v>
      </c>
      <c r="E82" s="25"/>
      <c r="F82" s="25"/>
      <c r="G82" s="25"/>
      <c r="H82" s="26"/>
      <c r="I82" s="15" t="s">
        <v>50</v>
      </c>
      <c r="J82" s="15" t="s">
        <v>51</v>
      </c>
      <c r="K82" s="21" t="s">
        <v>52</v>
      </c>
    </row>
    <row r="83" spans="3:11" x14ac:dyDescent="0.25">
      <c r="C83" s="24"/>
      <c r="D83" s="9">
        <v>0</v>
      </c>
      <c r="E83" s="10">
        <v>1</v>
      </c>
      <c r="F83" s="10">
        <v>2</v>
      </c>
      <c r="G83" s="10">
        <v>3</v>
      </c>
      <c r="H83" s="10">
        <v>4</v>
      </c>
      <c r="I83" s="16"/>
      <c r="J83" s="16"/>
      <c r="K83" s="22"/>
    </row>
    <row r="84" spans="3:11" x14ac:dyDescent="0.25">
      <c r="C84" s="12" t="s">
        <v>53</v>
      </c>
      <c r="D84" s="9">
        <v>4</v>
      </c>
      <c r="E84" s="10">
        <v>0</v>
      </c>
      <c r="F84" s="10">
        <v>3</v>
      </c>
      <c r="G84" s="10">
        <v>3</v>
      </c>
      <c r="H84" s="10">
        <v>10</v>
      </c>
      <c r="I84" s="10">
        <f>SUM(D84:H84)</f>
        <v>20</v>
      </c>
      <c r="J84" s="9">
        <f>SUM(E84:H84)</f>
        <v>16</v>
      </c>
      <c r="K84" s="11">
        <f>((E84*1+F84*2+G84*3+H84*4)/(4*J84))*100</f>
        <v>85.9375</v>
      </c>
    </row>
    <row r="85" spans="3:11" x14ac:dyDescent="0.25">
      <c r="C85" s="12" t="s">
        <v>0</v>
      </c>
      <c r="D85" s="9">
        <v>7</v>
      </c>
      <c r="E85" s="10">
        <v>1</v>
      </c>
      <c r="F85" s="10">
        <v>2</v>
      </c>
      <c r="G85" s="10">
        <v>5</v>
      </c>
      <c r="H85" s="10">
        <v>9</v>
      </c>
      <c r="I85" s="10">
        <f t="shared" ref="I85:I92" si="16">SUM(D85:H85)</f>
        <v>24</v>
      </c>
      <c r="J85" s="9">
        <f>SUM(E85:H85)</f>
        <v>17</v>
      </c>
      <c r="K85" s="11">
        <f t="shared" ref="K85:K92" si="17">((E85*1+F85*2+G85*3+H85*4)/(4*J85))*100</f>
        <v>82.35294117647058</v>
      </c>
    </row>
    <row r="86" spans="3:11" x14ac:dyDescent="0.25">
      <c r="C86" s="12" t="s">
        <v>53</v>
      </c>
      <c r="D86" s="9">
        <v>5</v>
      </c>
      <c r="E86" s="10">
        <v>0</v>
      </c>
      <c r="F86" s="10">
        <v>2</v>
      </c>
      <c r="G86" s="10">
        <v>3</v>
      </c>
      <c r="H86" s="10">
        <v>12</v>
      </c>
      <c r="I86" s="10">
        <f t="shared" si="16"/>
        <v>22</v>
      </c>
      <c r="J86" s="9">
        <f>SUM(E86:H86)</f>
        <v>17</v>
      </c>
      <c r="K86" s="11">
        <f t="shared" si="17"/>
        <v>89.705882352941174</v>
      </c>
    </row>
    <row r="87" spans="3:11" x14ac:dyDescent="0.25">
      <c r="C87" s="12" t="s">
        <v>54</v>
      </c>
      <c r="D87" s="9">
        <v>9</v>
      </c>
      <c r="E87" s="9">
        <v>6</v>
      </c>
      <c r="F87" s="9">
        <v>5</v>
      </c>
      <c r="G87" s="9">
        <v>3</v>
      </c>
      <c r="H87" s="9">
        <v>3</v>
      </c>
      <c r="I87" s="10">
        <f t="shared" si="16"/>
        <v>26</v>
      </c>
      <c r="J87" s="9">
        <f t="shared" ref="J87:J92" si="18">SUM(E87:H87)</f>
        <v>17</v>
      </c>
      <c r="K87" s="11">
        <f t="shared" si="17"/>
        <v>54.411764705882348</v>
      </c>
    </row>
    <row r="88" spans="3:11" x14ac:dyDescent="0.25">
      <c r="C88" s="12" t="s">
        <v>24</v>
      </c>
      <c r="D88" s="9">
        <v>8</v>
      </c>
      <c r="E88" s="9">
        <v>7</v>
      </c>
      <c r="F88" s="9">
        <v>2</v>
      </c>
      <c r="G88" s="9">
        <v>4</v>
      </c>
      <c r="H88" s="9">
        <v>4</v>
      </c>
      <c r="I88" s="10">
        <f t="shared" si="16"/>
        <v>25</v>
      </c>
      <c r="J88" s="9">
        <f t="shared" si="18"/>
        <v>17</v>
      </c>
      <c r="K88" s="11">
        <f t="shared" si="17"/>
        <v>57.352941176470587</v>
      </c>
    </row>
    <row r="89" spans="3:11" x14ac:dyDescent="0.25">
      <c r="C89" s="12" t="s">
        <v>24</v>
      </c>
      <c r="D89" s="9">
        <v>11</v>
      </c>
      <c r="E89" s="9">
        <v>6</v>
      </c>
      <c r="F89" s="9">
        <v>6</v>
      </c>
      <c r="G89" s="9">
        <v>2</v>
      </c>
      <c r="H89" s="9">
        <v>3</v>
      </c>
      <c r="I89" s="10">
        <f t="shared" si="16"/>
        <v>28</v>
      </c>
      <c r="J89" s="9">
        <f>SUM(E89:H89)</f>
        <v>17</v>
      </c>
      <c r="K89" s="11">
        <f t="shared" si="17"/>
        <v>52.941176470588239</v>
      </c>
    </row>
    <row r="90" spans="3:11" x14ac:dyDescent="0.25">
      <c r="C90" s="12" t="s">
        <v>55</v>
      </c>
      <c r="D90" s="9">
        <v>10</v>
      </c>
      <c r="E90" s="9">
        <v>8</v>
      </c>
      <c r="F90" s="9">
        <v>4</v>
      </c>
      <c r="G90" s="9">
        <v>4</v>
      </c>
      <c r="H90" s="9">
        <v>2</v>
      </c>
      <c r="I90" s="10">
        <f t="shared" si="16"/>
        <v>28</v>
      </c>
      <c r="J90" s="9">
        <f t="shared" si="18"/>
        <v>18</v>
      </c>
      <c r="K90" s="11">
        <f t="shared" si="17"/>
        <v>50</v>
      </c>
    </row>
    <row r="91" spans="3:11" x14ac:dyDescent="0.25">
      <c r="C91" s="12" t="s">
        <v>56</v>
      </c>
      <c r="D91" s="9">
        <v>13</v>
      </c>
      <c r="E91" s="9">
        <v>6</v>
      </c>
      <c r="F91" s="9">
        <v>4</v>
      </c>
      <c r="G91" s="9">
        <v>3</v>
      </c>
      <c r="H91" s="9">
        <v>4</v>
      </c>
      <c r="I91" s="10">
        <f t="shared" si="16"/>
        <v>30</v>
      </c>
      <c r="J91" s="9">
        <f>SUM(E91:H91)</f>
        <v>17</v>
      </c>
      <c r="K91" s="11">
        <f>((E91*1+F91*2+G91*3+H91*4)/(4*J91))*100</f>
        <v>57.352941176470587</v>
      </c>
    </row>
    <row r="92" spans="3:11" x14ac:dyDescent="0.25">
      <c r="C92" s="12" t="s">
        <v>28</v>
      </c>
      <c r="D92" s="9">
        <v>11</v>
      </c>
      <c r="E92" s="9">
        <v>7</v>
      </c>
      <c r="F92" s="9">
        <v>5</v>
      </c>
      <c r="G92" s="9">
        <v>3</v>
      </c>
      <c r="H92" s="9">
        <v>3</v>
      </c>
      <c r="I92" s="10">
        <f t="shared" si="16"/>
        <v>29</v>
      </c>
      <c r="J92" s="9">
        <f t="shared" si="18"/>
        <v>18</v>
      </c>
      <c r="K92" s="11">
        <f t="shared" si="17"/>
        <v>52.777777777777779</v>
      </c>
    </row>
    <row r="95" spans="3:11" ht="16.350000000000001" x14ac:dyDescent="0.3">
      <c r="C95" s="1" t="s">
        <v>57</v>
      </c>
    </row>
    <row r="96" spans="3:11" x14ac:dyDescent="0.25">
      <c r="C96" s="2" t="s">
        <v>16</v>
      </c>
      <c r="D96" s="2" t="s">
        <v>32</v>
      </c>
      <c r="E96" s="2"/>
      <c r="F96" s="2"/>
      <c r="G96" s="2"/>
      <c r="H96" s="2"/>
      <c r="I96" s="2"/>
      <c r="J96" s="2"/>
    </row>
    <row r="97" spans="3:10" x14ac:dyDescent="0.25">
      <c r="C97" s="2"/>
      <c r="D97" s="2" t="s">
        <v>33</v>
      </c>
      <c r="E97" s="2" t="s">
        <v>34</v>
      </c>
      <c r="F97" s="2" t="s">
        <v>35</v>
      </c>
      <c r="G97" s="2" t="s">
        <v>17</v>
      </c>
      <c r="H97" s="2" t="s">
        <v>18</v>
      </c>
      <c r="I97" s="2" t="s">
        <v>42</v>
      </c>
      <c r="J97" s="2"/>
    </row>
    <row r="98" spans="3:10" x14ac:dyDescent="0.25">
      <c r="C98" s="2" t="s">
        <v>36</v>
      </c>
      <c r="D98" s="2">
        <v>85.9375</v>
      </c>
      <c r="E98" s="2">
        <v>82.35294117647058</v>
      </c>
      <c r="F98" s="2">
        <v>89.705882352941174</v>
      </c>
      <c r="G98" s="2">
        <f>AVERAGE(D98:F98)</f>
        <v>85.998774509803923</v>
      </c>
      <c r="H98" s="2">
        <f>STDEV(D98:F98)</f>
        <v>3.6768535339775195</v>
      </c>
      <c r="I98" s="2"/>
      <c r="J98" s="2"/>
    </row>
    <row r="99" spans="3:10" x14ac:dyDescent="0.25">
      <c r="C99" s="2" t="s">
        <v>58</v>
      </c>
      <c r="D99" s="2">
        <v>54.411764705882348</v>
      </c>
      <c r="E99" s="2">
        <v>57.352941176470587</v>
      </c>
      <c r="F99" s="2">
        <v>52.941176470588239</v>
      </c>
      <c r="G99" s="2">
        <f t="shared" ref="G99:G100" si="19">AVERAGE(D99:F99)</f>
        <v>54.901960784313722</v>
      </c>
      <c r="H99" s="2">
        <f t="shared" ref="H99:H100" si="20">STDEV(D99:F99)</f>
        <v>2.2463606347822727</v>
      </c>
      <c r="I99" s="2">
        <f>_xlfn.T.TEST(D98:F98,D99:F99,2,2)</f>
        <v>2.3558525593516918E-4</v>
      </c>
      <c r="J99" s="13"/>
    </row>
    <row r="100" spans="3:10" x14ac:dyDescent="0.25">
      <c r="C100" s="2" t="s">
        <v>59</v>
      </c>
      <c r="D100" s="2">
        <v>50</v>
      </c>
      <c r="E100" s="2">
        <v>57.352941176470587</v>
      </c>
      <c r="F100" s="2">
        <v>52.777777777777779</v>
      </c>
      <c r="G100" s="2">
        <f t="shared" si="19"/>
        <v>53.376906318082781</v>
      </c>
      <c r="H100" s="2">
        <f t="shared" si="20"/>
        <v>3.7129034786828452</v>
      </c>
      <c r="I100" s="2">
        <f>_xlfn.T.TEST(D98:F98,D100:F100,2,2)</f>
        <v>4.1494380505345275E-4</v>
      </c>
      <c r="J100" s="13"/>
    </row>
    <row r="101" spans="3:10" x14ac:dyDescent="0.25">
      <c r="H101" s="2"/>
    </row>
  </sheetData>
  <mergeCells count="22">
    <mergeCell ref="K15:K16"/>
    <mergeCell ref="K82:K83"/>
    <mergeCell ref="C37:C38"/>
    <mergeCell ref="D37:H37"/>
    <mergeCell ref="I37:I38"/>
    <mergeCell ref="J37:J38"/>
    <mergeCell ref="K37:K38"/>
    <mergeCell ref="C60:C61"/>
    <mergeCell ref="D60:H60"/>
    <mergeCell ref="I60:I61"/>
    <mergeCell ref="J60:J61"/>
    <mergeCell ref="K60:K61"/>
    <mergeCell ref="D73:F73"/>
    <mergeCell ref="C82:C83"/>
    <mergeCell ref="D82:H82"/>
    <mergeCell ref="J15:J16"/>
    <mergeCell ref="J82:J83"/>
    <mergeCell ref="I82:I83"/>
    <mergeCell ref="D28:F28"/>
    <mergeCell ref="C15:C16"/>
    <mergeCell ref="D15:H15"/>
    <mergeCell ref="I15:I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2023-05-08T16:50:20Z</dcterms:modified>
</cp:coreProperties>
</file>