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james_nichols_cuanschutz_edu/Documents/from home one drive/manuscripts/JSC paper 2 manuscript/elife submission/revisions/final upload/source data/"/>
    </mc:Choice>
  </mc:AlternateContent>
  <xr:revisionPtr revIDLastSave="0" documentId="8_{0AFBA4D7-A8FC-234F-BF4D-04B62FBDB603}" xr6:coauthVersionLast="47" xr6:coauthVersionMax="47" xr10:uidLastSave="{00000000-0000-0000-0000-000000000000}"/>
  <bookViews>
    <workbookView xWindow="2700" yWindow="2820" windowWidth="26440" windowHeight="15220" xr2:uid="{69643A5E-FA01-CE4F-980A-EA38338C9146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M23" i="1" l="1"/>
  <c r="BN25" i="1"/>
  <c r="BM5" i="1"/>
  <c r="BN5" i="1"/>
  <c r="BN6" i="1"/>
  <c r="BN7" i="1"/>
  <c r="BM8" i="1"/>
  <c r="BN8" i="1"/>
  <c r="BN9" i="1"/>
  <c r="BN10" i="1"/>
  <c r="BM11" i="1"/>
  <c r="BN11" i="1"/>
  <c r="BN12" i="1"/>
  <c r="BN13" i="1"/>
  <c r="BO25" i="1"/>
  <c r="BP25" i="1"/>
  <c r="AO23" i="1"/>
  <c r="AP25" i="1"/>
  <c r="AO5" i="1"/>
  <c r="AP5" i="1"/>
  <c r="AP6" i="1"/>
  <c r="AP7" i="1"/>
  <c r="AO8" i="1"/>
  <c r="AP8" i="1"/>
  <c r="AP9" i="1"/>
  <c r="AP10" i="1"/>
  <c r="AO11" i="1"/>
  <c r="AP11" i="1"/>
  <c r="AP12" i="1"/>
  <c r="AP13" i="1"/>
  <c r="AQ25" i="1"/>
  <c r="AR25" i="1"/>
  <c r="AC23" i="1"/>
  <c r="AD25" i="1"/>
  <c r="AC5" i="1"/>
  <c r="AD5" i="1"/>
  <c r="AD6" i="1"/>
  <c r="AD7" i="1"/>
  <c r="AC8" i="1"/>
  <c r="AD8" i="1"/>
  <c r="AD9" i="1"/>
  <c r="AD10" i="1"/>
  <c r="AC11" i="1"/>
  <c r="AD11" i="1"/>
  <c r="AD12" i="1"/>
  <c r="AD13" i="1"/>
  <c r="AE25" i="1"/>
  <c r="AF25" i="1"/>
  <c r="Q23" i="1"/>
  <c r="R25" i="1"/>
  <c r="Q5" i="1"/>
  <c r="R5" i="1"/>
  <c r="R6" i="1"/>
  <c r="R7" i="1"/>
  <c r="Q8" i="1"/>
  <c r="R8" i="1"/>
  <c r="R9" i="1"/>
  <c r="R10" i="1"/>
  <c r="Q11" i="1"/>
  <c r="R11" i="1"/>
  <c r="R12" i="1"/>
  <c r="R13" i="1"/>
  <c r="S25" i="1"/>
  <c r="T25" i="1"/>
  <c r="E23" i="1"/>
  <c r="F25" i="1"/>
  <c r="E5" i="1"/>
  <c r="F5" i="1"/>
  <c r="F6" i="1"/>
  <c r="F7" i="1"/>
  <c r="E8" i="1"/>
  <c r="F8" i="1"/>
  <c r="F9" i="1"/>
  <c r="F10" i="1"/>
  <c r="E11" i="1"/>
  <c r="F11" i="1"/>
  <c r="F12" i="1"/>
  <c r="F13" i="1"/>
  <c r="G25" i="1"/>
  <c r="H25" i="1"/>
  <c r="BN24" i="1"/>
  <c r="BO24" i="1"/>
  <c r="BP24" i="1"/>
  <c r="BA23" i="1"/>
  <c r="BB24" i="1"/>
  <c r="BA5" i="1"/>
  <c r="BB5" i="1"/>
  <c r="BB6" i="1"/>
  <c r="BB7" i="1"/>
  <c r="BA8" i="1"/>
  <c r="BB8" i="1"/>
  <c r="BB9" i="1"/>
  <c r="BB10" i="1"/>
  <c r="BA11" i="1"/>
  <c r="BB11" i="1"/>
  <c r="BB12" i="1"/>
  <c r="BB13" i="1"/>
  <c r="BC24" i="1"/>
  <c r="BD24" i="1"/>
  <c r="AP24" i="1"/>
  <c r="AQ24" i="1"/>
  <c r="AR24" i="1"/>
  <c r="AD24" i="1"/>
  <c r="AE24" i="1"/>
  <c r="AF24" i="1"/>
  <c r="R24" i="1"/>
  <c r="S24" i="1"/>
  <c r="T24" i="1"/>
  <c r="F24" i="1"/>
  <c r="G24" i="1"/>
  <c r="H24" i="1"/>
  <c r="BN23" i="1"/>
  <c r="BO23" i="1"/>
  <c r="BP23" i="1"/>
  <c r="BQ23" i="1"/>
  <c r="BB23" i="1"/>
  <c r="BC23" i="1"/>
  <c r="BD23" i="1"/>
  <c r="BE23" i="1"/>
  <c r="AP23" i="1"/>
  <c r="AQ23" i="1"/>
  <c r="AR23" i="1"/>
  <c r="AS23" i="1"/>
  <c r="AD23" i="1"/>
  <c r="AE23" i="1"/>
  <c r="AF23" i="1"/>
  <c r="AG23" i="1"/>
  <c r="R23" i="1"/>
  <c r="S23" i="1"/>
  <c r="T23" i="1"/>
  <c r="U23" i="1"/>
  <c r="F23" i="1"/>
  <c r="G23" i="1"/>
  <c r="H23" i="1"/>
  <c r="I23" i="1"/>
  <c r="BM20" i="1"/>
  <c r="BN22" i="1"/>
  <c r="BO22" i="1"/>
  <c r="BP22" i="1"/>
  <c r="BA20" i="1"/>
  <c r="BB22" i="1"/>
  <c r="BC22" i="1"/>
  <c r="BD22" i="1"/>
  <c r="AO20" i="1"/>
  <c r="AP22" i="1"/>
  <c r="AQ22" i="1"/>
  <c r="AR22" i="1"/>
  <c r="AC20" i="1"/>
  <c r="AD22" i="1"/>
  <c r="AE22" i="1"/>
  <c r="AF22" i="1"/>
  <c r="E20" i="1"/>
  <c r="F22" i="1"/>
  <c r="G22" i="1"/>
  <c r="H22" i="1"/>
  <c r="BN21" i="1"/>
  <c r="BO21" i="1"/>
  <c r="BP21" i="1"/>
  <c r="BB21" i="1"/>
  <c r="BC21" i="1"/>
  <c r="BD21" i="1"/>
  <c r="AP21" i="1"/>
  <c r="AQ21" i="1"/>
  <c r="AR21" i="1"/>
  <c r="AD21" i="1"/>
  <c r="AE21" i="1"/>
  <c r="AF21" i="1"/>
  <c r="Q20" i="1"/>
  <c r="R21" i="1"/>
  <c r="S21" i="1"/>
  <c r="T21" i="1"/>
  <c r="F21" i="1"/>
  <c r="G21" i="1"/>
  <c r="H21" i="1"/>
  <c r="BN20" i="1"/>
  <c r="BO20" i="1"/>
  <c r="BP20" i="1"/>
  <c r="BQ20" i="1"/>
  <c r="BB20" i="1"/>
  <c r="BC20" i="1"/>
  <c r="BD20" i="1"/>
  <c r="BE20" i="1"/>
  <c r="AP20" i="1"/>
  <c r="AQ20" i="1"/>
  <c r="AR20" i="1"/>
  <c r="AS20" i="1"/>
  <c r="AD20" i="1"/>
  <c r="AE20" i="1"/>
  <c r="AF20" i="1"/>
  <c r="AG20" i="1"/>
  <c r="R20" i="1"/>
  <c r="S20" i="1"/>
  <c r="T20" i="1"/>
  <c r="U20" i="1"/>
  <c r="F20" i="1"/>
  <c r="G20" i="1"/>
  <c r="H20" i="1"/>
  <c r="I20" i="1"/>
  <c r="BM17" i="1"/>
  <c r="BN19" i="1"/>
  <c r="BO19" i="1"/>
  <c r="BP19" i="1"/>
  <c r="BA17" i="1"/>
  <c r="BB19" i="1"/>
  <c r="BC19" i="1"/>
  <c r="BD19" i="1"/>
  <c r="AO17" i="1"/>
  <c r="AP19" i="1"/>
  <c r="AQ19" i="1"/>
  <c r="AR19" i="1"/>
  <c r="AC17" i="1"/>
  <c r="AD19" i="1"/>
  <c r="AE19" i="1"/>
  <c r="AF19" i="1"/>
  <c r="Q17" i="1"/>
  <c r="R19" i="1"/>
  <c r="S19" i="1"/>
  <c r="T19" i="1"/>
  <c r="E17" i="1"/>
  <c r="F19" i="1"/>
  <c r="G19" i="1"/>
  <c r="H19" i="1"/>
  <c r="BN18" i="1"/>
  <c r="BO18" i="1"/>
  <c r="BP18" i="1"/>
  <c r="BB18" i="1"/>
  <c r="BC18" i="1"/>
  <c r="BD18" i="1"/>
  <c r="AP18" i="1"/>
  <c r="AQ18" i="1"/>
  <c r="AR18" i="1"/>
  <c r="AD18" i="1"/>
  <c r="AE18" i="1"/>
  <c r="AF18" i="1"/>
  <c r="R18" i="1"/>
  <c r="S18" i="1"/>
  <c r="T18" i="1"/>
  <c r="F18" i="1"/>
  <c r="G18" i="1"/>
  <c r="H18" i="1"/>
  <c r="BN17" i="1"/>
  <c r="BO17" i="1"/>
  <c r="BP17" i="1"/>
  <c r="BQ17" i="1"/>
  <c r="BS17" i="1"/>
  <c r="BB17" i="1"/>
  <c r="BC17" i="1"/>
  <c r="BD17" i="1"/>
  <c r="BE17" i="1"/>
  <c r="BG17" i="1"/>
  <c r="AP17" i="1"/>
  <c r="AQ17" i="1"/>
  <c r="AR17" i="1"/>
  <c r="AS17" i="1"/>
  <c r="AU17" i="1"/>
  <c r="AD17" i="1"/>
  <c r="AE17" i="1"/>
  <c r="AF17" i="1"/>
  <c r="AG17" i="1"/>
  <c r="AI17" i="1"/>
  <c r="R17" i="1"/>
  <c r="S17" i="1"/>
  <c r="T17" i="1"/>
  <c r="U17" i="1"/>
  <c r="W17" i="1"/>
  <c r="F17" i="1"/>
  <c r="G17" i="1"/>
  <c r="H17" i="1"/>
  <c r="I17" i="1"/>
  <c r="K17" i="1"/>
  <c r="BO13" i="1"/>
  <c r="BP13" i="1"/>
  <c r="BC13" i="1"/>
  <c r="BD13" i="1"/>
  <c r="AQ13" i="1"/>
  <c r="AR13" i="1"/>
  <c r="AE13" i="1"/>
  <c r="AF13" i="1"/>
  <c r="S13" i="1"/>
  <c r="T13" i="1"/>
  <c r="G13" i="1"/>
  <c r="H13" i="1"/>
  <c r="BO12" i="1"/>
  <c r="BP12" i="1"/>
  <c r="BC12" i="1"/>
  <c r="BD12" i="1"/>
  <c r="AQ12" i="1"/>
  <c r="AR12" i="1"/>
  <c r="AE12" i="1"/>
  <c r="AF12" i="1"/>
  <c r="S12" i="1"/>
  <c r="T12" i="1"/>
  <c r="G12" i="1"/>
  <c r="H12" i="1"/>
  <c r="BO11" i="1"/>
  <c r="BP11" i="1"/>
  <c r="BQ11" i="1"/>
  <c r="BC11" i="1"/>
  <c r="BD11" i="1"/>
  <c r="BE11" i="1"/>
  <c r="AQ11" i="1"/>
  <c r="AR11" i="1"/>
  <c r="AS11" i="1"/>
  <c r="AE11" i="1"/>
  <c r="AF11" i="1"/>
  <c r="AG11" i="1"/>
  <c r="S11" i="1"/>
  <c r="T11" i="1"/>
  <c r="U11" i="1"/>
  <c r="G11" i="1"/>
  <c r="H11" i="1"/>
  <c r="I11" i="1"/>
  <c r="BO10" i="1"/>
  <c r="BP10" i="1"/>
  <c r="BC10" i="1"/>
  <c r="BD10" i="1"/>
  <c r="AQ10" i="1"/>
  <c r="AR10" i="1"/>
  <c r="AE10" i="1"/>
  <c r="AF10" i="1"/>
  <c r="S10" i="1"/>
  <c r="T10" i="1"/>
  <c r="G10" i="1"/>
  <c r="H10" i="1"/>
  <c r="BO9" i="1"/>
  <c r="BP9" i="1"/>
  <c r="BC9" i="1"/>
  <c r="BD9" i="1"/>
  <c r="AQ9" i="1"/>
  <c r="AR9" i="1"/>
  <c r="AE9" i="1"/>
  <c r="AF9" i="1"/>
  <c r="S9" i="1"/>
  <c r="T9" i="1"/>
  <c r="G9" i="1"/>
  <c r="H9" i="1"/>
  <c r="BO8" i="1"/>
  <c r="BP8" i="1"/>
  <c r="BQ8" i="1"/>
  <c r="BC8" i="1"/>
  <c r="BD8" i="1"/>
  <c r="BE8" i="1"/>
  <c r="AQ8" i="1"/>
  <c r="AR8" i="1"/>
  <c r="AS8" i="1"/>
  <c r="AE8" i="1"/>
  <c r="AF8" i="1"/>
  <c r="AG8" i="1"/>
  <c r="S8" i="1"/>
  <c r="T8" i="1"/>
  <c r="U8" i="1"/>
  <c r="G8" i="1"/>
  <c r="H8" i="1"/>
  <c r="I8" i="1"/>
  <c r="BO7" i="1"/>
  <c r="BP7" i="1"/>
  <c r="BC7" i="1"/>
  <c r="BD7" i="1"/>
  <c r="AQ7" i="1"/>
  <c r="AR7" i="1"/>
  <c r="AE7" i="1"/>
  <c r="AF7" i="1"/>
  <c r="S7" i="1"/>
  <c r="T7" i="1"/>
  <c r="G7" i="1"/>
  <c r="H7" i="1"/>
  <c r="BO6" i="1"/>
  <c r="BP6" i="1"/>
  <c r="BC6" i="1"/>
  <c r="BD6" i="1"/>
  <c r="AQ6" i="1"/>
  <c r="AR6" i="1"/>
  <c r="AE6" i="1"/>
  <c r="AF6" i="1"/>
  <c r="S6" i="1"/>
  <c r="T6" i="1"/>
  <c r="G6" i="1"/>
  <c r="H6" i="1"/>
  <c r="BO5" i="1"/>
  <c r="BP5" i="1"/>
  <c r="BQ5" i="1"/>
  <c r="BS5" i="1"/>
  <c r="BC5" i="1"/>
  <c r="BD5" i="1"/>
  <c r="BE5" i="1"/>
  <c r="BG5" i="1"/>
  <c r="AQ5" i="1"/>
  <c r="AR5" i="1"/>
  <c r="AS5" i="1"/>
  <c r="AU5" i="1"/>
  <c r="AE5" i="1"/>
  <c r="AF5" i="1"/>
  <c r="AG5" i="1"/>
  <c r="AI5" i="1"/>
  <c r="S5" i="1"/>
  <c r="T5" i="1"/>
  <c r="U5" i="1"/>
  <c r="W5" i="1"/>
  <c r="G5" i="1"/>
  <c r="H5" i="1"/>
  <c r="I5" i="1"/>
  <c r="K5" i="1"/>
</calcChain>
</file>

<file path=xl/sharedStrings.xml><?xml version="1.0" encoding="utf-8"?>
<sst xmlns="http://schemas.openxmlformats.org/spreadsheetml/2006/main" count="342" uniqueCount="72">
  <si>
    <t>PCR Date</t>
  </si>
  <si>
    <t>Expt.:</t>
  </si>
  <si>
    <t>28 hpf</t>
  </si>
  <si>
    <t>Table Analyzed</t>
  </si>
  <si>
    <t>ab vs ab2</t>
  </si>
  <si>
    <r>
      <t>C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b/>
        <sz val="10"/>
        <rFont val="Symbol"/>
        <family val="1"/>
        <charset val="2"/>
      </rPr>
      <t/>
    </r>
  </si>
  <si>
    <t>CT</t>
  </si>
  <si>
    <t>Mean</t>
  </si>
  <si>
    <t>Sample</t>
  </si>
  <si>
    <t>Treatment</t>
  </si>
  <si>
    <t>mef2ca</t>
  </si>
  <si>
    <t>18s</t>
  </si>
  <si>
    <r>
      <t>C</t>
    </r>
    <r>
      <rPr>
        <b/>
        <vertAlign val="subscript"/>
        <sz val="10"/>
        <rFont val="Arial"/>
        <family val="2"/>
      </rPr>
      <t xml:space="preserve">T </t>
    </r>
    <r>
      <rPr>
        <b/>
        <sz val="10"/>
        <rFont val="Arial"/>
        <family val="2"/>
      </rPr>
      <t>18S</t>
    </r>
  </si>
  <si>
    <r>
      <t>D</t>
    </r>
    <r>
      <rPr>
        <b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T</t>
    </r>
  </si>
  <si>
    <r>
      <t>DD</t>
    </r>
    <r>
      <rPr>
        <b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T</t>
    </r>
  </si>
  <si>
    <r>
      <t>2</t>
    </r>
    <r>
      <rPr>
        <b/>
        <vertAlign val="superscript"/>
        <sz val="10"/>
        <rFont val="Symbol"/>
        <family val="1"/>
        <charset val="2"/>
      </rPr>
      <t>-DD</t>
    </r>
    <r>
      <rPr>
        <b/>
        <vertAlign val="superscript"/>
        <sz val="10"/>
        <rFont val="Arial"/>
        <family val="2"/>
      </rPr>
      <t>CT</t>
    </r>
  </si>
  <si>
    <t>mef2b</t>
  </si>
  <si>
    <t>mef2aa</t>
  </si>
  <si>
    <t>mef2ab</t>
  </si>
  <si>
    <t>mef2d</t>
  </si>
  <si>
    <t>mef2cb</t>
  </si>
  <si>
    <t>Column B</t>
  </si>
  <si>
    <t>mef2aa ab 2</t>
  </si>
  <si>
    <t>ab</t>
  </si>
  <si>
    <t>Low</t>
  </si>
  <si>
    <t>vs.</t>
  </si>
  <si>
    <t>WT 1</t>
  </si>
  <si>
    <t>WT</t>
  </si>
  <si>
    <t>Column A</t>
  </si>
  <si>
    <t>mef2aa ab</t>
  </si>
  <si>
    <t>Unpaired t test</t>
  </si>
  <si>
    <t>WT 2</t>
  </si>
  <si>
    <t>P value</t>
  </si>
  <si>
    <t>P value summary</t>
  </si>
  <si>
    <t>*</t>
  </si>
  <si>
    <t>Significantly different (P &lt; 0.05)?</t>
  </si>
  <si>
    <t>Yes</t>
  </si>
  <si>
    <t>WT 3</t>
  </si>
  <si>
    <t>One- or two-tailed P value?</t>
  </si>
  <si>
    <t>Two-tailed</t>
  </si>
  <si>
    <t>t, df</t>
  </si>
  <si>
    <t>t=4.377, df=4</t>
  </si>
  <si>
    <t>High</t>
  </si>
  <si>
    <t>Column D</t>
  </si>
  <si>
    <t>mef2ab ab2</t>
  </si>
  <si>
    <t>Column C</t>
  </si>
  <si>
    <t>mef2ab ab</t>
  </si>
  <si>
    <t>***</t>
  </si>
  <si>
    <t>t=11.96, df=4</t>
  </si>
  <si>
    <t>Column F</t>
  </si>
  <si>
    <t>mef2b ab2</t>
  </si>
  <si>
    <t>Column E</t>
  </si>
  <si>
    <t>mef2b ab</t>
  </si>
  <si>
    <t>**</t>
  </si>
  <si>
    <t>t=5.312, df=4</t>
  </si>
  <si>
    <t>Column H</t>
  </si>
  <si>
    <t>mef2ca ab2</t>
  </si>
  <si>
    <t>Column G</t>
  </si>
  <si>
    <t>mef2ca ab</t>
  </si>
  <si>
    <t>ns</t>
  </si>
  <si>
    <t>No</t>
  </si>
  <si>
    <t>t=2.055, df=4</t>
  </si>
  <si>
    <t>Column J</t>
  </si>
  <si>
    <t>mef2cb ab2</t>
  </si>
  <si>
    <t>Column I</t>
  </si>
  <si>
    <t>mef2cb ab</t>
  </si>
  <si>
    <t>t=0.09107, df=4</t>
  </si>
  <si>
    <t>Column L</t>
  </si>
  <si>
    <t>mef2d ab2</t>
  </si>
  <si>
    <t>Column K</t>
  </si>
  <si>
    <t>mef2d ab</t>
  </si>
  <si>
    <t>t=2.394, df=4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</si>
</sst>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00"/>
    <numFmt numFmtId="166" formatCode="#,##0.000"/>
  </numFmts>
  <fonts count="9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vertAlign val="subscript"/>
      <sz val="10"/>
      <name val="Arial"/>
      <family val="2"/>
    </font>
    <font>
      <b/>
      <sz val="10"/>
      <name val="Symbol"/>
      <family val="1"/>
      <charset val="2"/>
    </font>
    <font>
      <b/>
      <vertAlign val="superscript"/>
      <sz val="10"/>
      <name val="Symbol"/>
      <family val="1"/>
      <charset val="2"/>
    </font>
    <font>
      <b/>
      <vertAlign val="superscript"/>
      <sz val="10"/>
      <name val="Arial"/>
      <family val="2"/>
    </font>
    <font>
      <sz val="10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 vertical="top"/>
    </xf>
    <xf numFmtId="165" fontId="0" fillId="0" borderId="0" xfId="0" applyNumberFormat="1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0" fontId="8" fillId="2" borderId="0" xfId="0" applyFont="1" applyFill="1" applyAlignment="1">
      <alignment horizontal="center"/>
    </xf>
    <xf numFmtId="14" fontId="2" fillId="2" borderId="11" xfId="0" applyNumberFormat="1" applyFon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11" xfId="0" applyNumberFormat="1" applyFill="1" applyBorder="1"/>
    <xf numFmtId="166" fontId="0" fillId="2" borderId="0" xfId="0" applyNumberFormat="1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3" borderId="0" xfId="0" applyNumberFormat="1" applyFill="1"/>
    <xf numFmtId="0" fontId="8" fillId="3" borderId="0" xfId="0" applyFont="1" applyFill="1" applyAlignment="1">
      <alignment horizontal="center"/>
    </xf>
    <xf numFmtId="14" fontId="2" fillId="3" borderId="11" xfId="0" applyNumberFormat="1" applyFon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5" fontId="0" fillId="3" borderId="11" xfId="0" applyNumberFormat="1" applyFill="1" applyBorder="1"/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43E-9AC1-E84E-A10D-CFC1A332228C}">
  <dimension ref="A1:BW83"/>
  <sheetViews>
    <sheetView tabSelected="1" workbookViewId="0">
      <selection sqref="A1:XFD1048576"/>
    </sheetView>
  </sheetViews>
  <sheetFormatPr baseColWidth="10" defaultRowHeight="16" x14ac:dyDescent="0.2"/>
  <cols>
    <col min="74" max="74" width="37.83203125" customWidth="1"/>
  </cols>
  <sheetData>
    <row r="1" spans="1:75" x14ac:dyDescent="0.2">
      <c r="A1" s="1" t="s">
        <v>0</v>
      </c>
      <c r="B1" s="2">
        <v>44723</v>
      </c>
      <c r="C1" s="3"/>
      <c r="D1" s="1" t="s">
        <v>1</v>
      </c>
      <c r="E1" s="4" t="s">
        <v>2</v>
      </c>
      <c r="F1" s="3"/>
      <c r="G1" s="1"/>
      <c r="H1" s="1"/>
      <c r="I1" s="5"/>
      <c r="K1" s="6"/>
      <c r="M1" s="1" t="s">
        <v>0</v>
      </c>
      <c r="N1" s="2">
        <v>44723</v>
      </c>
      <c r="O1" s="3"/>
      <c r="P1" s="1" t="s">
        <v>1</v>
      </c>
      <c r="Q1" s="4" t="s">
        <v>2</v>
      </c>
      <c r="R1" s="3"/>
      <c r="S1" s="1"/>
      <c r="T1" s="1"/>
      <c r="U1" s="5"/>
      <c r="W1" s="6"/>
      <c r="Y1" s="1" t="s">
        <v>0</v>
      </c>
      <c r="Z1" s="2">
        <v>44723</v>
      </c>
      <c r="AA1" s="3"/>
      <c r="AB1" s="1" t="s">
        <v>1</v>
      </c>
      <c r="AC1" s="4" t="s">
        <v>2</v>
      </c>
      <c r="AD1" s="3"/>
      <c r="AE1" s="1"/>
      <c r="AF1" s="1"/>
      <c r="AG1" s="5"/>
      <c r="AI1" s="6"/>
      <c r="AK1" s="1" t="s">
        <v>0</v>
      </c>
      <c r="AL1" s="2">
        <v>44723</v>
      </c>
      <c r="AM1" s="3"/>
      <c r="AN1" s="1" t="s">
        <v>1</v>
      </c>
      <c r="AO1" s="4" t="s">
        <v>2</v>
      </c>
      <c r="AP1" s="3"/>
      <c r="AQ1" s="1"/>
      <c r="AR1" s="1"/>
      <c r="AS1" s="5"/>
      <c r="AU1" s="6"/>
      <c r="AW1" s="1" t="s">
        <v>0</v>
      </c>
      <c r="AX1" s="2">
        <v>44723</v>
      </c>
      <c r="AY1" s="3"/>
      <c r="AZ1" s="1" t="s">
        <v>1</v>
      </c>
      <c r="BA1" s="4" t="s">
        <v>2</v>
      </c>
      <c r="BB1" s="3"/>
      <c r="BC1" s="1"/>
      <c r="BD1" s="1"/>
      <c r="BE1" s="5"/>
      <c r="BG1" s="6"/>
      <c r="BI1" s="1" t="s">
        <v>0</v>
      </c>
      <c r="BJ1" s="2">
        <v>44723</v>
      </c>
      <c r="BK1" s="3"/>
      <c r="BL1" s="1" t="s">
        <v>1</v>
      </c>
      <c r="BM1" s="4" t="s">
        <v>2</v>
      </c>
      <c r="BN1" s="3"/>
      <c r="BO1" s="1"/>
      <c r="BP1" s="1"/>
      <c r="BQ1" s="5"/>
      <c r="BS1" s="6"/>
    </row>
    <row r="2" spans="1:75" x14ac:dyDescent="0.2">
      <c r="A2" s="1"/>
      <c r="B2" s="2"/>
      <c r="C2" s="3"/>
      <c r="D2" s="7"/>
      <c r="E2" s="1"/>
      <c r="F2" s="3"/>
      <c r="G2" s="1"/>
      <c r="H2" s="1"/>
      <c r="I2" s="5"/>
      <c r="K2" s="6"/>
      <c r="M2" s="1"/>
      <c r="N2" s="2"/>
      <c r="O2" s="3"/>
      <c r="P2" s="7"/>
      <c r="Q2" s="1"/>
      <c r="R2" s="3"/>
      <c r="S2" s="1"/>
      <c r="T2" s="1"/>
      <c r="U2" s="5"/>
      <c r="W2" s="6"/>
      <c r="Y2" s="1"/>
      <c r="Z2" s="2"/>
      <c r="AA2" s="3"/>
      <c r="AB2" s="7"/>
      <c r="AC2" s="1"/>
      <c r="AD2" s="3"/>
      <c r="AE2" s="1"/>
      <c r="AF2" s="1"/>
      <c r="AG2" s="5"/>
      <c r="AI2" s="6"/>
      <c r="AK2" s="1"/>
      <c r="AL2" s="2"/>
      <c r="AM2" s="3"/>
      <c r="AN2" s="7"/>
      <c r="AO2" s="1"/>
      <c r="AP2" s="3"/>
      <c r="AQ2" s="1"/>
      <c r="AR2" s="1"/>
      <c r="AS2" s="5"/>
      <c r="AU2" s="6"/>
      <c r="AW2" s="1"/>
      <c r="AX2" s="2"/>
      <c r="AY2" s="3"/>
      <c r="AZ2" s="7"/>
      <c r="BA2" s="1"/>
      <c r="BB2" s="3"/>
      <c r="BC2" s="1"/>
      <c r="BD2" s="1"/>
      <c r="BE2" s="5"/>
      <c r="BG2" s="6"/>
      <c r="BI2" s="1"/>
      <c r="BJ2" s="2"/>
      <c r="BK2" s="3"/>
      <c r="BL2" s="7"/>
      <c r="BM2" s="1"/>
      <c r="BN2" s="3"/>
      <c r="BO2" s="1"/>
      <c r="BP2" s="1"/>
      <c r="BQ2" s="5"/>
      <c r="BS2" s="6"/>
      <c r="BV2" s="8" t="s">
        <v>3</v>
      </c>
      <c r="BW2" s="9" t="s">
        <v>4</v>
      </c>
    </row>
    <row r="3" spans="1:75" x14ac:dyDescent="0.2">
      <c r="A3" s="10"/>
      <c r="C3" s="11" t="s">
        <v>5</v>
      </c>
      <c r="D3" s="12" t="s">
        <v>6</v>
      </c>
      <c r="E3" s="13" t="s">
        <v>7</v>
      </c>
      <c r="F3" s="14"/>
      <c r="G3" s="14"/>
      <c r="H3" s="10"/>
      <c r="I3" s="5"/>
      <c r="M3" s="10"/>
      <c r="O3" s="11" t="s">
        <v>5</v>
      </c>
      <c r="P3" s="12" t="s">
        <v>6</v>
      </c>
      <c r="Q3" s="13" t="s">
        <v>7</v>
      </c>
      <c r="R3" s="14"/>
      <c r="S3" s="14"/>
      <c r="T3" s="10"/>
      <c r="U3" s="5"/>
      <c r="Y3" s="10"/>
      <c r="AA3" s="11" t="s">
        <v>5</v>
      </c>
      <c r="AB3" s="12" t="s">
        <v>6</v>
      </c>
      <c r="AC3" s="13" t="s">
        <v>7</v>
      </c>
      <c r="AD3" s="14"/>
      <c r="AE3" s="14"/>
      <c r="AF3" s="10"/>
      <c r="AG3" s="5"/>
      <c r="AK3" s="10"/>
      <c r="AM3" s="11" t="s">
        <v>5</v>
      </c>
      <c r="AN3" s="12" t="s">
        <v>6</v>
      </c>
      <c r="AO3" s="13" t="s">
        <v>7</v>
      </c>
      <c r="AP3" s="14"/>
      <c r="AQ3" s="14"/>
      <c r="AR3" s="10"/>
      <c r="AS3" s="5"/>
      <c r="AW3" s="10"/>
      <c r="AY3" s="11" t="s">
        <v>5</v>
      </c>
      <c r="AZ3" s="12" t="s">
        <v>6</v>
      </c>
      <c r="BA3" s="13" t="s">
        <v>7</v>
      </c>
      <c r="BB3" s="14"/>
      <c r="BC3" s="14"/>
      <c r="BD3" s="10"/>
      <c r="BE3" s="5"/>
      <c r="BI3" s="10"/>
      <c r="BK3" s="11" t="s">
        <v>5</v>
      </c>
      <c r="BL3" s="12" t="s">
        <v>6</v>
      </c>
      <c r="BM3" s="13" t="s">
        <v>7</v>
      </c>
      <c r="BN3" s="14"/>
      <c r="BO3" s="14"/>
      <c r="BP3" s="10"/>
      <c r="BQ3" s="5"/>
      <c r="BV3" s="8"/>
      <c r="BW3" s="9"/>
    </row>
    <row r="4" spans="1:75" x14ac:dyDescent="0.2">
      <c r="A4" s="15" t="s">
        <v>8</v>
      </c>
      <c r="B4" s="16" t="s">
        <v>9</v>
      </c>
      <c r="C4" s="17" t="s">
        <v>10</v>
      </c>
      <c r="D4" s="18" t="s">
        <v>11</v>
      </c>
      <c r="E4" s="19" t="s">
        <v>12</v>
      </c>
      <c r="F4" s="20" t="s">
        <v>13</v>
      </c>
      <c r="G4" s="21" t="s">
        <v>14</v>
      </c>
      <c r="H4" s="22" t="s">
        <v>15</v>
      </c>
      <c r="I4" s="23" t="s">
        <v>7</v>
      </c>
      <c r="M4" s="15" t="s">
        <v>8</v>
      </c>
      <c r="N4" s="16" t="s">
        <v>9</v>
      </c>
      <c r="O4" s="17" t="s">
        <v>16</v>
      </c>
      <c r="P4" s="18" t="s">
        <v>11</v>
      </c>
      <c r="Q4" s="19" t="s">
        <v>12</v>
      </c>
      <c r="R4" s="20" t="s">
        <v>13</v>
      </c>
      <c r="S4" s="21" t="s">
        <v>14</v>
      </c>
      <c r="T4" s="22" t="s">
        <v>15</v>
      </c>
      <c r="U4" s="23" t="s">
        <v>7</v>
      </c>
      <c r="Y4" s="15" t="s">
        <v>8</v>
      </c>
      <c r="Z4" s="16" t="s">
        <v>9</v>
      </c>
      <c r="AA4" s="17" t="s">
        <v>17</v>
      </c>
      <c r="AB4" s="18" t="s">
        <v>11</v>
      </c>
      <c r="AC4" s="19" t="s">
        <v>12</v>
      </c>
      <c r="AD4" s="20" t="s">
        <v>13</v>
      </c>
      <c r="AE4" s="21" t="s">
        <v>14</v>
      </c>
      <c r="AF4" s="22" t="s">
        <v>15</v>
      </c>
      <c r="AG4" s="23" t="s">
        <v>7</v>
      </c>
      <c r="AK4" s="15" t="s">
        <v>8</v>
      </c>
      <c r="AL4" s="16" t="s">
        <v>9</v>
      </c>
      <c r="AM4" s="17" t="s">
        <v>18</v>
      </c>
      <c r="AN4" s="18" t="s">
        <v>11</v>
      </c>
      <c r="AO4" s="19" t="s">
        <v>12</v>
      </c>
      <c r="AP4" s="20" t="s">
        <v>13</v>
      </c>
      <c r="AQ4" s="21" t="s">
        <v>14</v>
      </c>
      <c r="AR4" s="22" t="s">
        <v>15</v>
      </c>
      <c r="AS4" s="23" t="s">
        <v>7</v>
      </c>
      <c r="AW4" s="15" t="s">
        <v>8</v>
      </c>
      <c r="AX4" s="16" t="s">
        <v>9</v>
      </c>
      <c r="AY4" s="17" t="s">
        <v>19</v>
      </c>
      <c r="AZ4" s="18" t="s">
        <v>11</v>
      </c>
      <c r="BA4" s="19" t="s">
        <v>12</v>
      </c>
      <c r="BB4" s="20" t="s">
        <v>13</v>
      </c>
      <c r="BC4" s="21" t="s">
        <v>14</v>
      </c>
      <c r="BD4" s="22" t="s">
        <v>15</v>
      </c>
      <c r="BE4" s="23" t="s">
        <v>7</v>
      </c>
      <c r="BI4" s="15" t="s">
        <v>8</v>
      </c>
      <c r="BJ4" s="16" t="s">
        <v>9</v>
      </c>
      <c r="BK4" s="17" t="s">
        <v>20</v>
      </c>
      <c r="BL4" s="18" t="s">
        <v>11</v>
      </c>
      <c r="BM4" s="19" t="s">
        <v>12</v>
      </c>
      <c r="BN4" s="20" t="s">
        <v>13</v>
      </c>
      <c r="BO4" s="21" t="s">
        <v>14</v>
      </c>
      <c r="BP4" s="22" t="s">
        <v>15</v>
      </c>
      <c r="BQ4" s="23" t="s">
        <v>7</v>
      </c>
      <c r="BV4" s="8" t="s">
        <v>21</v>
      </c>
      <c r="BW4" s="9" t="s">
        <v>22</v>
      </c>
    </row>
    <row r="5" spans="1:75" x14ac:dyDescent="0.2">
      <c r="A5" s="24"/>
      <c r="B5" s="25" t="s">
        <v>23</v>
      </c>
      <c r="C5" s="26">
        <v>29.75568962097168</v>
      </c>
      <c r="D5" s="27">
        <v>18.94773</v>
      </c>
      <c r="E5" s="28">
        <f>AVERAGE(D5:D7)</f>
        <v>18.837826666666668</v>
      </c>
      <c r="F5" s="28">
        <f>C5-E5</f>
        <v>10.917862954305011</v>
      </c>
      <c r="G5" s="28">
        <f>F5-AVERAGE($F$5:$F$13)</f>
        <v>0.27845450412326045</v>
      </c>
      <c r="H5" s="28">
        <f t="shared" ref="H5:H25" si="0">POWER(2,-G5)</f>
        <v>0.82447376691763274</v>
      </c>
      <c r="I5" s="29">
        <f>AVERAGE(H5:H7)</f>
        <v>0.82889832186401657</v>
      </c>
      <c r="J5" t="s">
        <v>24</v>
      </c>
      <c r="K5" s="5">
        <f>AVERAGE(I5:I16)</f>
        <v>1.3210668874811617</v>
      </c>
      <c r="M5" s="24"/>
      <c r="N5" s="25" t="s">
        <v>23</v>
      </c>
      <c r="O5">
        <v>29.955783843994141</v>
      </c>
      <c r="P5" s="6">
        <v>18.94773</v>
      </c>
      <c r="Q5" s="28">
        <f>AVERAGE(P5:P7)</f>
        <v>18.837826666666668</v>
      </c>
      <c r="R5" s="28">
        <f>O5-Q5</f>
        <v>11.117957177327472</v>
      </c>
      <c r="S5" s="28">
        <f>R5-AVERAGE($R$5:$R$13)</f>
        <v>3.9437441406246165E-2</v>
      </c>
      <c r="T5" s="28">
        <f t="shared" ref="T5:T13" si="1">POWER(2,-S5)</f>
        <v>0.97303429445337686</v>
      </c>
      <c r="U5" s="29">
        <f>AVERAGE(T5:T7)</f>
        <v>1.2199180996381331</v>
      </c>
      <c r="V5" t="s">
        <v>24</v>
      </c>
      <c r="W5" s="5">
        <f>AVERAGE(U5:U16)</f>
        <v>1.0347646914125281</v>
      </c>
      <c r="Y5" s="24"/>
      <c r="Z5" s="25" t="s">
        <v>23</v>
      </c>
      <c r="AA5">
        <v>27.532543182373047</v>
      </c>
      <c r="AB5" s="6">
        <v>18.94773</v>
      </c>
      <c r="AC5" s="28">
        <f>AVERAGE(AB5:AB7)</f>
        <v>18.837826666666668</v>
      </c>
      <c r="AD5" s="28">
        <f>AA5-AC5</f>
        <v>8.6947165157063786</v>
      </c>
      <c r="AE5" s="28">
        <f>AD5-AVERAGE($AD$5:$AD$13)</f>
        <v>-0.60337634711371813</v>
      </c>
      <c r="AF5" s="28">
        <f t="shared" ref="AF5:AF13" si="2">POWER(2,-AE5)</f>
        <v>1.5192679603531825</v>
      </c>
      <c r="AG5" s="29">
        <f>AVERAGE(AF5:AF7)</f>
        <v>1.1508417197838818</v>
      </c>
      <c r="AH5" t="s">
        <v>24</v>
      </c>
      <c r="AI5" s="5">
        <f>AVERAGE(AG5:AG16)</f>
        <v>1.0173479420630478</v>
      </c>
      <c r="AK5" s="24"/>
      <c r="AL5" s="25" t="s">
        <v>23</v>
      </c>
      <c r="AM5">
        <v>22.818412780761719</v>
      </c>
      <c r="AN5" s="6">
        <v>18.94773</v>
      </c>
      <c r="AO5" s="28">
        <f>AVERAGE(AN5:AN7)</f>
        <v>18.837826666666668</v>
      </c>
      <c r="AP5" s="28">
        <f>AM5-AO5</f>
        <v>3.9805861140950505</v>
      </c>
      <c r="AQ5" s="28">
        <f>AP5-AVERAGE($AP$5:$AP$13)</f>
        <v>1.2418152601452626E-2</v>
      </c>
      <c r="AR5" s="28">
        <f t="shared" ref="AR5:AR13" si="3">POWER(2,-AQ5)</f>
        <v>0.99142933192709048</v>
      </c>
      <c r="AS5" s="29">
        <f>AVERAGE(AR5:AR7)</f>
        <v>1.0118097925584404</v>
      </c>
      <c r="AT5" t="s">
        <v>24</v>
      </c>
      <c r="AU5" s="5">
        <f>AVERAGE(AS5:AS16)</f>
        <v>1.0037011474184974</v>
      </c>
      <c r="AW5" s="24"/>
      <c r="AX5" s="25" t="s">
        <v>23</v>
      </c>
      <c r="AY5">
        <v>29.94624137878418</v>
      </c>
      <c r="AZ5" s="6">
        <v>18.94773</v>
      </c>
      <c r="BA5" s="28">
        <f>AVERAGE(AZ5:AZ7)</f>
        <v>18.837826666666668</v>
      </c>
      <c r="BB5" s="28">
        <f>AY5-BA5</f>
        <v>11.108414712117511</v>
      </c>
      <c r="BC5" s="28">
        <f>BB5-AVERAGE($BB$5:$BB$13)</f>
        <v>-0.13959774536133196</v>
      </c>
      <c r="BD5" s="28">
        <f t="shared" ref="BD5:BD13" si="4">POWER(2,-BC5)</f>
        <v>1.1015979236814075</v>
      </c>
      <c r="BE5" s="29">
        <f>AVERAGE(BD5:BD7)</f>
        <v>1.0680234505295567</v>
      </c>
      <c r="BF5" t="s">
        <v>24</v>
      </c>
      <c r="BG5" s="5">
        <f>AVERAGE(BE5:BE16)</f>
        <v>1.0187093407276082</v>
      </c>
      <c r="BI5" s="24"/>
      <c r="BJ5" s="25" t="s">
        <v>23</v>
      </c>
      <c r="BK5">
        <v>28.830738067626953</v>
      </c>
      <c r="BL5" s="6">
        <v>18.94773</v>
      </c>
      <c r="BM5" s="28">
        <f>AVERAGE(BL5:BL7)</f>
        <v>18.837826666666668</v>
      </c>
      <c r="BN5" s="28">
        <f>BK5-BM5</f>
        <v>9.9929114009602849</v>
      </c>
      <c r="BO5" s="28">
        <f>BN5-AVERAGE($BN$5:$BN$13)</f>
        <v>-3.9242808973527943E-2</v>
      </c>
      <c r="BP5" s="28">
        <f t="shared" ref="BP5:BP13" si="5">POWER(2,-BO5)</f>
        <v>1.0275743680129086</v>
      </c>
      <c r="BQ5" s="29">
        <f>AVERAGE(BP5:BP7)</f>
        <v>0.99298373913150717</v>
      </c>
      <c r="BR5" t="s">
        <v>24</v>
      </c>
      <c r="BS5" s="5">
        <f>AVERAGE(BQ5:BQ16)</f>
        <v>1.0391826900906611</v>
      </c>
      <c r="BV5" s="8" t="s">
        <v>25</v>
      </c>
      <c r="BW5" s="9" t="s">
        <v>25</v>
      </c>
    </row>
    <row r="6" spans="1:75" x14ac:dyDescent="0.2">
      <c r="A6" s="24"/>
      <c r="B6" s="30" t="s">
        <v>26</v>
      </c>
      <c r="C6" s="26">
        <v>29.689937591552734</v>
      </c>
      <c r="D6" s="27">
        <v>18.742840000000001</v>
      </c>
      <c r="E6" s="28"/>
      <c r="F6" s="28">
        <f>C6-E5</f>
        <v>10.852110924886066</v>
      </c>
      <c r="G6" s="28">
        <f t="shared" ref="G6:G25" si="6">F6-AVERAGE($F$5:$F$13)</f>
        <v>0.21270247470431514</v>
      </c>
      <c r="H6" s="28">
        <f t="shared" si="0"/>
        <v>0.86291928501957271</v>
      </c>
      <c r="I6" s="29"/>
      <c r="J6" s="6" t="s">
        <v>27</v>
      </c>
      <c r="M6" s="24"/>
      <c r="N6" s="30" t="s">
        <v>26</v>
      </c>
      <c r="O6">
        <v>29.175657272338867</v>
      </c>
      <c r="P6" s="6">
        <v>18.742840000000001</v>
      </c>
      <c r="Q6" s="28"/>
      <c r="R6" s="28">
        <f>O6-Q5</f>
        <v>10.337830605672199</v>
      </c>
      <c r="S6" s="28">
        <f t="shared" ref="S6:S25" si="7">R6-AVERAGE($R$5:$R$13)</f>
        <v>-0.74068913024902727</v>
      </c>
      <c r="T6" s="28">
        <f t="shared" si="1"/>
        <v>1.6709738201305002</v>
      </c>
      <c r="U6" s="29"/>
      <c r="V6" s="6" t="s">
        <v>27</v>
      </c>
      <c r="Y6" s="24"/>
      <c r="Z6" s="30" t="s">
        <v>26</v>
      </c>
      <c r="AA6">
        <v>28.287815093994141</v>
      </c>
      <c r="AB6" s="6">
        <v>18.742840000000001</v>
      </c>
      <c r="AC6" s="28"/>
      <c r="AD6" s="28">
        <f>AA6-AC5</f>
        <v>9.4499884273274724</v>
      </c>
      <c r="AE6" s="28">
        <f t="shared" ref="AE6:AE25" si="8">AD6-AVERAGE($AD$5:$AD$13)</f>
        <v>0.15189556450737562</v>
      </c>
      <c r="AF6" s="28">
        <f t="shared" si="2"/>
        <v>0.90006708254189305</v>
      </c>
      <c r="AG6" s="29"/>
      <c r="AH6" s="6" t="s">
        <v>27</v>
      </c>
      <c r="AK6" s="24"/>
      <c r="AL6" s="30" t="s">
        <v>26</v>
      </c>
      <c r="AM6">
        <v>22.789100646972656</v>
      </c>
      <c r="AN6" s="6">
        <v>18.742840000000001</v>
      </c>
      <c r="AO6" s="28"/>
      <c r="AP6" s="28">
        <f>AM6-AO5</f>
        <v>3.951273980305988</v>
      </c>
      <c r="AQ6" s="28">
        <f t="shared" ref="AQ6:AQ25" si="9">AP6-AVERAGE($AP$5:$AP$13)</f>
        <v>-1.6893981187609874E-2</v>
      </c>
      <c r="AR6" s="28">
        <f t="shared" si="3"/>
        <v>1.0117788460661885</v>
      </c>
      <c r="AS6" s="29"/>
      <c r="AT6" s="6" t="s">
        <v>27</v>
      </c>
      <c r="AW6" s="24"/>
      <c r="AX6" s="30" t="s">
        <v>26</v>
      </c>
      <c r="AY6">
        <v>30.077619552612305</v>
      </c>
      <c r="AZ6" s="6">
        <v>18.742840000000001</v>
      </c>
      <c r="BA6" s="28"/>
      <c r="BB6" s="28">
        <f>AY6-BA5</f>
        <v>11.239792885945636</v>
      </c>
      <c r="BC6" s="28">
        <f t="shared" ref="BC6:BC24" si="10">BB6-AVERAGE($BB$5:$BB$13)</f>
        <v>-8.2195715332069597E-3</v>
      </c>
      <c r="BD6" s="28">
        <f t="shared" si="4"/>
        <v>1.0057136337290498</v>
      </c>
      <c r="BE6" s="29"/>
      <c r="BF6" s="6" t="s">
        <v>27</v>
      </c>
      <c r="BI6" s="24"/>
      <c r="BJ6" s="30" t="s">
        <v>26</v>
      </c>
      <c r="BK6">
        <v>28.899398803710938</v>
      </c>
      <c r="BL6" s="6">
        <v>18.742840000000001</v>
      </c>
      <c r="BM6" s="28"/>
      <c r="BN6" s="28">
        <f>BK6-BM5</f>
        <v>10.061572137044269</v>
      </c>
      <c r="BO6" s="28">
        <f t="shared" ref="BO6:BO25" si="11">BN6-AVERAGE($BN$5:$BN$13)</f>
        <v>2.9417927110456432E-2</v>
      </c>
      <c r="BP6" s="28">
        <f t="shared" si="5"/>
        <v>0.97981553636413676</v>
      </c>
      <c r="BQ6" s="29"/>
      <c r="BR6" s="6" t="s">
        <v>27</v>
      </c>
      <c r="BV6" s="8" t="s">
        <v>28</v>
      </c>
      <c r="BW6" s="9" t="s">
        <v>29</v>
      </c>
    </row>
    <row r="7" spans="1:75" x14ac:dyDescent="0.2">
      <c r="A7" s="24"/>
      <c r="B7" s="31" t="s">
        <v>2</v>
      </c>
      <c r="C7" s="26">
        <v>29.800422668457031</v>
      </c>
      <c r="D7" s="27">
        <v>18.82291</v>
      </c>
      <c r="E7" s="32"/>
      <c r="F7" s="32">
        <f>C7-E5</f>
        <v>10.962596001790363</v>
      </c>
      <c r="G7" s="28">
        <f t="shared" si="6"/>
        <v>0.32318755160861201</v>
      </c>
      <c r="H7" s="32">
        <f t="shared" si="0"/>
        <v>0.79930191365484438</v>
      </c>
      <c r="I7" s="33"/>
      <c r="J7" s="6" t="s">
        <v>2</v>
      </c>
      <c r="M7" s="24"/>
      <c r="N7" s="31" t="s">
        <v>2</v>
      </c>
      <c r="O7">
        <v>29.893806457519531</v>
      </c>
      <c r="P7" s="6">
        <v>18.82291</v>
      </c>
      <c r="Q7" s="32"/>
      <c r="R7" s="32">
        <f>O7-Q5</f>
        <v>11.055979790852863</v>
      </c>
      <c r="S7" s="28">
        <f t="shared" si="7"/>
        <v>-2.253994506836321E-2</v>
      </c>
      <c r="T7" s="32">
        <f t="shared" si="1"/>
        <v>1.0157461843305222</v>
      </c>
      <c r="U7" s="33"/>
      <c r="V7" s="6" t="s">
        <v>2</v>
      </c>
      <c r="Y7" s="24"/>
      <c r="Z7" s="31" t="s">
        <v>2</v>
      </c>
      <c r="AA7">
        <v>28.088813781738281</v>
      </c>
      <c r="AB7" s="6">
        <v>18.82291</v>
      </c>
      <c r="AC7" s="32"/>
      <c r="AD7" s="32">
        <f>AA7-AC5</f>
        <v>9.250987115071613</v>
      </c>
      <c r="AE7" s="28">
        <f t="shared" si="8"/>
        <v>-4.7105747748483751E-2</v>
      </c>
      <c r="AF7" s="32">
        <f t="shared" si="2"/>
        <v>1.0331901164565702</v>
      </c>
      <c r="AG7" s="33"/>
      <c r="AH7" s="6" t="s">
        <v>2</v>
      </c>
      <c r="AK7" s="24"/>
      <c r="AL7" s="31" t="s">
        <v>2</v>
      </c>
      <c r="AM7">
        <v>22.760242462158203</v>
      </c>
      <c r="AN7" s="6">
        <v>18.82291</v>
      </c>
      <c r="AO7" s="32"/>
      <c r="AP7" s="32">
        <f>AM7-AO5</f>
        <v>3.9224157954915349</v>
      </c>
      <c r="AQ7" s="28">
        <f t="shared" si="9"/>
        <v>-4.5752166002062999E-2</v>
      </c>
      <c r="AR7" s="32">
        <f t="shared" si="3"/>
        <v>1.0322211996820416</v>
      </c>
      <c r="AS7" s="33"/>
      <c r="AT7" s="6" t="s">
        <v>2</v>
      </c>
      <c r="AW7" s="24"/>
      <c r="AX7" s="31" t="s">
        <v>2</v>
      </c>
      <c r="AY7">
        <v>29.952592849731445</v>
      </c>
      <c r="AZ7" s="6">
        <v>18.82291</v>
      </c>
      <c r="BA7" s="32"/>
      <c r="BB7" s="32">
        <f>AY7-BA5</f>
        <v>11.114766183064777</v>
      </c>
      <c r="BC7" s="28">
        <f t="shared" si="10"/>
        <v>-0.13324627441406633</v>
      </c>
      <c r="BD7" s="32">
        <f t="shared" si="4"/>
        <v>1.0967587941782124</v>
      </c>
      <c r="BE7" s="33"/>
      <c r="BF7" s="6" t="s">
        <v>2</v>
      </c>
      <c r="BI7" s="24"/>
      <c r="BJ7" s="31" t="s">
        <v>2</v>
      </c>
      <c r="BK7">
        <v>28.911603927612305</v>
      </c>
      <c r="BL7" s="6">
        <v>18.82291</v>
      </c>
      <c r="BM7" s="32"/>
      <c r="BN7" s="32">
        <f>BK7-BM5</f>
        <v>10.073777260945636</v>
      </c>
      <c r="BO7" s="28">
        <f t="shared" si="11"/>
        <v>4.162305101182362E-2</v>
      </c>
      <c r="BP7" s="32">
        <f t="shared" si="5"/>
        <v>0.97156131301747639</v>
      </c>
      <c r="BQ7" s="33"/>
      <c r="BR7" s="6" t="s">
        <v>2</v>
      </c>
      <c r="BV7" s="8"/>
      <c r="BW7" s="9"/>
    </row>
    <row r="8" spans="1:75" x14ac:dyDescent="0.2">
      <c r="A8" s="24"/>
      <c r="B8" s="25" t="s">
        <v>23</v>
      </c>
      <c r="C8" s="26">
        <v>30.683343887329102</v>
      </c>
      <c r="D8" s="26">
        <v>18.877790451049805</v>
      </c>
      <c r="E8" s="28">
        <f>AVERAGE(D8:D10)</f>
        <v>18.840322494506836</v>
      </c>
      <c r="F8" s="28">
        <f>C8-E8</f>
        <v>11.843021392822266</v>
      </c>
      <c r="G8" s="28">
        <f t="shared" si="6"/>
        <v>1.2036129426405147</v>
      </c>
      <c r="H8" s="28">
        <f t="shared" si="0"/>
        <v>0.43418658510377428</v>
      </c>
      <c r="I8" s="29">
        <f>AVERAGE(H8:H10)</f>
        <v>0.45042722872348123</v>
      </c>
      <c r="M8" s="24"/>
      <c r="N8" s="25" t="s">
        <v>23</v>
      </c>
      <c r="O8">
        <v>29.992795944213867</v>
      </c>
      <c r="P8">
        <v>18.877790451049805</v>
      </c>
      <c r="Q8" s="28">
        <f>AVERAGE(P8:P10)</f>
        <v>18.840322494506836</v>
      </c>
      <c r="R8" s="28">
        <f>O8-Q8</f>
        <v>11.152473449707031</v>
      </c>
      <c r="S8" s="28">
        <f t="shared" si="7"/>
        <v>7.3953713785805064E-2</v>
      </c>
      <c r="T8" s="28">
        <f t="shared" si="1"/>
        <v>0.95003086237703127</v>
      </c>
      <c r="U8" s="29">
        <f>AVERAGE(T8:T10)</f>
        <v>0.82863666835707861</v>
      </c>
      <c r="Y8" s="24"/>
      <c r="Z8" s="25" t="s">
        <v>23</v>
      </c>
      <c r="AA8">
        <v>28.50495719909668</v>
      </c>
      <c r="AB8">
        <v>18.877790451049805</v>
      </c>
      <c r="AC8" s="28">
        <f>AVERAGE(AB8:AB10)</f>
        <v>18.840322494506836</v>
      </c>
      <c r="AD8" s="28">
        <f>AA8-AC8</f>
        <v>9.6646347045898438</v>
      </c>
      <c r="AE8" s="28">
        <f t="shared" si="8"/>
        <v>0.36654184176974702</v>
      </c>
      <c r="AF8" s="28">
        <f t="shared" si="2"/>
        <v>0.77563948791315507</v>
      </c>
      <c r="AG8" s="29">
        <f>AVERAGE(AF8:AF10)</f>
        <v>0.84743939594301854</v>
      </c>
      <c r="AK8" s="24"/>
      <c r="AL8" s="25" t="s">
        <v>23</v>
      </c>
      <c r="AM8">
        <v>22.535322189331055</v>
      </c>
      <c r="AN8">
        <v>18.877790451049805</v>
      </c>
      <c r="AO8" s="28">
        <f>AVERAGE(AN8:AN10)</f>
        <v>18.840322494506836</v>
      </c>
      <c r="AP8" s="28">
        <f>AM8-AO8</f>
        <v>3.6949996948242188</v>
      </c>
      <c r="AQ8" s="28">
        <f t="shared" si="9"/>
        <v>-0.2731682666693791</v>
      </c>
      <c r="AR8" s="28">
        <f t="shared" si="3"/>
        <v>1.2084587820295738</v>
      </c>
      <c r="AS8" s="29">
        <f>AVERAGE(AR8:AR10)</f>
        <v>1.0730037686665339</v>
      </c>
      <c r="AW8" s="24"/>
      <c r="AX8" s="25" t="s">
        <v>23</v>
      </c>
      <c r="AY8">
        <v>30.379934310913086</v>
      </c>
      <c r="AZ8">
        <v>18.877790451049805</v>
      </c>
      <c r="BA8" s="28">
        <f>AVERAGE(AZ8:AZ10)</f>
        <v>18.840322494506836</v>
      </c>
      <c r="BB8" s="28">
        <f>AY8-BA8</f>
        <v>11.53961181640625</v>
      </c>
      <c r="BC8" s="28">
        <f t="shared" si="10"/>
        <v>0.29159935892740663</v>
      </c>
      <c r="BD8" s="28">
        <f t="shared" si="4"/>
        <v>0.81699584199407738</v>
      </c>
      <c r="BE8" s="29">
        <f>AVERAGE(BD8:BD10)</f>
        <v>0.77448121500652911</v>
      </c>
      <c r="BI8" s="24"/>
      <c r="BJ8" s="25" t="s">
        <v>23</v>
      </c>
      <c r="BK8">
        <v>29.233421325683594</v>
      </c>
      <c r="BL8">
        <v>18.877790451049805</v>
      </c>
      <c r="BM8" s="28">
        <f>AVERAGE(BL8:BL10)</f>
        <v>18.840322494506836</v>
      </c>
      <c r="BN8" s="28">
        <f>BK8-BM8</f>
        <v>10.393098831176758</v>
      </c>
      <c r="BO8" s="28">
        <f t="shared" si="11"/>
        <v>0.36094462124294502</v>
      </c>
      <c r="BP8" s="28">
        <f t="shared" si="5"/>
        <v>0.77865457963407114</v>
      </c>
      <c r="BQ8" s="29">
        <f>AVERAGE(BP8:BP10)</f>
        <v>0.71755756868132481</v>
      </c>
      <c r="BV8" s="8" t="s">
        <v>30</v>
      </c>
      <c r="BW8" s="9"/>
    </row>
    <row r="9" spans="1:75" x14ac:dyDescent="0.2">
      <c r="A9" s="24"/>
      <c r="B9" s="30" t="s">
        <v>31</v>
      </c>
      <c r="C9" s="26">
        <v>30.65153694152832</v>
      </c>
      <c r="D9" s="26">
        <v>18.805435180664062</v>
      </c>
      <c r="E9" s="28"/>
      <c r="F9" s="28">
        <f>C9-E8</f>
        <v>11.811214447021484</v>
      </c>
      <c r="G9" s="28">
        <f t="shared" si="6"/>
        <v>1.1718059968397334</v>
      </c>
      <c r="H9" s="28">
        <f t="shared" si="0"/>
        <v>0.44386535241344777</v>
      </c>
      <c r="I9" s="29"/>
      <c r="M9" s="24"/>
      <c r="N9" s="30" t="s">
        <v>31</v>
      </c>
      <c r="O9">
        <v>30.012866973876953</v>
      </c>
      <c r="P9">
        <v>18.805435180664062</v>
      </c>
      <c r="Q9" s="28"/>
      <c r="R9" s="28">
        <f>O9-Q8</f>
        <v>11.172544479370117</v>
      </c>
      <c r="S9" s="28">
        <f t="shared" si="7"/>
        <v>9.4024743448891002E-2</v>
      </c>
      <c r="T9" s="28">
        <f t="shared" si="1"/>
        <v>0.93690537800930596</v>
      </c>
      <c r="U9" s="29"/>
      <c r="Y9" s="24"/>
      <c r="Z9" s="30" t="s">
        <v>31</v>
      </c>
      <c r="AA9">
        <v>28.312013626098633</v>
      </c>
      <c r="AB9">
        <v>18.805435180664062</v>
      </c>
      <c r="AC9" s="28"/>
      <c r="AD9" s="28">
        <f>AA9-AC8</f>
        <v>9.4716911315917969</v>
      </c>
      <c r="AE9" s="28">
        <f t="shared" si="8"/>
        <v>0.17359826877170015</v>
      </c>
      <c r="AF9" s="28">
        <f t="shared" si="2"/>
        <v>0.88662855440756927</v>
      </c>
      <c r="AG9" s="29"/>
      <c r="AK9" s="24"/>
      <c r="AL9" s="30" t="s">
        <v>31</v>
      </c>
      <c r="AM9">
        <v>22.867500305175781</v>
      </c>
      <c r="AN9">
        <v>18.805435180664062</v>
      </c>
      <c r="AO9" s="28"/>
      <c r="AP9" s="28">
        <f>AM9-AO8</f>
        <v>4.0271778106689453</v>
      </c>
      <c r="AQ9" s="28">
        <f t="shared" si="9"/>
        <v>5.9009849175347462E-2</v>
      </c>
      <c r="AR9" s="28">
        <f t="shared" si="3"/>
        <v>0.95992270769320931</v>
      </c>
      <c r="AS9" s="29"/>
      <c r="AW9" s="24"/>
      <c r="AX9" s="30" t="s">
        <v>31</v>
      </c>
      <c r="AY9">
        <v>30.600238800048828</v>
      </c>
      <c r="AZ9">
        <v>18.805435180664062</v>
      </c>
      <c r="BA9" s="28"/>
      <c r="BB9" s="28">
        <f>AY9-BA8</f>
        <v>11.759916305541992</v>
      </c>
      <c r="BC9" s="28">
        <f t="shared" si="10"/>
        <v>0.51190384806314881</v>
      </c>
      <c r="BD9" s="28">
        <f t="shared" si="4"/>
        <v>0.70129636337375634</v>
      </c>
      <c r="BE9" s="29"/>
      <c r="BI9" s="24"/>
      <c r="BJ9" s="30" t="s">
        <v>31</v>
      </c>
      <c r="BK9">
        <v>29.463640213012695</v>
      </c>
      <c r="BL9">
        <v>18.805435180664062</v>
      </c>
      <c r="BM9" s="28"/>
      <c r="BN9" s="28">
        <f>BK9-BM8</f>
        <v>10.623317718505859</v>
      </c>
      <c r="BO9" s="28">
        <f t="shared" si="11"/>
        <v>0.59116350857204658</v>
      </c>
      <c r="BP9" s="28">
        <f t="shared" si="5"/>
        <v>0.66380734198697711</v>
      </c>
      <c r="BQ9" s="29"/>
      <c r="BV9" s="8" t="s">
        <v>32</v>
      </c>
      <c r="BW9" s="9">
        <v>1.1900000000000001E-2</v>
      </c>
    </row>
    <row r="10" spans="1:75" x14ac:dyDescent="0.2">
      <c r="A10" s="24"/>
      <c r="B10" s="31" t="s">
        <v>2</v>
      </c>
      <c r="C10" s="26">
        <v>30.559118270874023</v>
      </c>
      <c r="D10" s="26">
        <v>18.837741851806641</v>
      </c>
      <c r="E10" s="32"/>
      <c r="F10" s="32">
        <f>C10-E8</f>
        <v>11.718795776367188</v>
      </c>
      <c r="G10" s="28">
        <f t="shared" si="6"/>
        <v>1.0793873261854365</v>
      </c>
      <c r="H10" s="32">
        <f t="shared" si="0"/>
        <v>0.47322974865322187</v>
      </c>
      <c r="I10" s="33"/>
      <c r="M10" s="24"/>
      <c r="N10" s="31" t="s">
        <v>2</v>
      </c>
      <c r="O10">
        <v>30.65827751159668</v>
      </c>
      <c r="P10">
        <v>18.837741851806641</v>
      </c>
      <c r="Q10" s="32"/>
      <c r="R10" s="32">
        <f>O10-Q8</f>
        <v>11.817955017089844</v>
      </c>
      <c r="S10" s="28">
        <f t="shared" si="7"/>
        <v>0.73943528116861756</v>
      </c>
      <c r="T10" s="32">
        <f t="shared" si="1"/>
        <v>0.59897376468489871</v>
      </c>
      <c r="U10" s="33"/>
      <c r="Y10" s="24"/>
      <c r="Z10" s="31" t="s">
        <v>2</v>
      </c>
      <c r="AA10">
        <v>28.322757720947266</v>
      </c>
      <c r="AB10">
        <v>18.837741851806641</v>
      </c>
      <c r="AC10" s="32"/>
      <c r="AD10" s="32">
        <f>AA10-AC8</f>
        <v>9.4824352264404297</v>
      </c>
      <c r="AE10" s="28">
        <f t="shared" si="8"/>
        <v>0.18434236362033296</v>
      </c>
      <c r="AF10" s="32">
        <f t="shared" si="2"/>
        <v>0.88005014550833138</v>
      </c>
      <c r="AG10" s="33"/>
      <c r="AK10" s="24"/>
      <c r="AL10" s="31" t="s">
        <v>2</v>
      </c>
      <c r="AM10">
        <v>22.737236022949219</v>
      </c>
      <c r="AN10">
        <v>18.837741851806641</v>
      </c>
      <c r="AO10" s="32"/>
      <c r="AP10" s="32">
        <f>AM10-AO8</f>
        <v>3.8969135284423828</v>
      </c>
      <c r="AQ10" s="28">
        <f t="shared" si="9"/>
        <v>-7.1254433051215038E-2</v>
      </c>
      <c r="AR10" s="32">
        <f t="shared" si="3"/>
        <v>1.0506298162768182</v>
      </c>
      <c r="AS10" s="33"/>
      <c r="AW10" s="24"/>
      <c r="AX10" s="31" t="s">
        <v>2</v>
      </c>
      <c r="AY10">
        <v>30.401002883911133</v>
      </c>
      <c r="AZ10">
        <v>18.837741851806641</v>
      </c>
      <c r="BA10" s="32"/>
      <c r="BB10" s="32">
        <f>AY10-BA8</f>
        <v>11.560680389404297</v>
      </c>
      <c r="BC10" s="28">
        <f t="shared" si="10"/>
        <v>0.3126679319254535</v>
      </c>
      <c r="BD10" s="32">
        <f t="shared" si="4"/>
        <v>0.80515143965175351</v>
      </c>
      <c r="BE10" s="33"/>
      <c r="BI10" s="24"/>
      <c r="BJ10" s="31" t="s">
        <v>2</v>
      </c>
      <c r="BK10">
        <v>29.366157531738281</v>
      </c>
      <c r="BL10">
        <v>18.837741851806641</v>
      </c>
      <c r="BM10" s="32"/>
      <c r="BN10" s="32">
        <f>BK10-BM8</f>
        <v>10.525835037231445</v>
      </c>
      <c r="BO10" s="28">
        <f t="shared" si="11"/>
        <v>0.49368082729763252</v>
      </c>
      <c r="BP10" s="32">
        <f t="shared" si="5"/>
        <v>0.71021078442292618</v>
      </c>
      <c r="BQ10" s="33"/>
      <c r="BV10" s="8" t="s">
        <v>33</v>
      </c>
      <c r="BW10" s="9" t="s">
        <v>34</v>
      </c>
    </row>
    <row r="11" spans="1:75" x14ac:dyDescent="0.2">
      <c r="A11" s="24"/>
      <c r="B11" s="25" t="s">
        <v>23</v>
      </c>
      <c r="C11" s="26">
        <v>27.858209609985352</v>
      </c>
      <c r="D11" s="26">
        <v>18.625059127807617</v>
      </c>
      <c r="E11" s="28">
        <f>AVERAGE(D11:D13)</f>
        <v>18.658946355183918</v>
      </c>
      <c r="F11" s="28">
        <f>C11-E11</f>
        <v>9.1992632548014335</v>
      </c>
      <c r="G11" s="28">
        <f t="shared" si="6"/>
        <v>-1.4401451953803175</v>
      </c>
      <c r="H11" s="28">
        <f t="shared" si="0"/>
        <v>2.713481730753863</v>
      </c>
      <c r="I11" s="29">
        <f>AVERAGE(H11:H13)</f>
        <v>2.6838751118559876</v>
      </c>
      <c r="M11" s="24"/>
      <c r="N11" s="25" t="s">
        <v>23</v>
      </c>
      <c r="O11">
        <v>29.935733795166016</v>
      </c>
      <c r="P11">
        <v>18.625059127807617</v>
      </c>
      <c r="Q11" s="28">
        <f>AVERAGE(P11:P13)</f>
        <v>18.658946355183918</v>
      </c>
      <c r="R11" s="28">
        <f>O11-Q11</f>
        <v>11.276787439982098</v>
      </c>
      <c r="S11" s="28">
        <f t="shared" si="7"/>
        <v>0.19826770406087135</v>
      </c>
      <c r="T11" s="28">
        <f t="shared" si="1"/>
        <v>0.8715964925542441</v>
      </c>
      <c r="U11" s="29">
        <f>AVERAGE(T11:T13)</f>
        <v>1.0557393062423726</v>
      </c>
      <c r="Y11" s="24"/>
      <c r="Z11" s="25" t="s">
        <v>23</v>
      </c>
      <c r="AA11">
        <v>27.857484817504883</v>
      </c>
      <c r="AB11">
        <v>18.625059127807617</v>
      </c>
      <c r="AC11" s="28">
        <f>AVERAGE(AB11:AB13)</f>
        <v>18.658946355183918</v>
      </c>
      <c r="AD11" s="28">
        <f>AA11-AC11</f>
        <v>9.1985384623209647</v>
      </c>
      <c r="AE11" s="28">
        <f t="shared" si="8"/>
        <v>-9.9554400499132001E-2</v>
      </c>
      <c r="AF11" s="28">
        <f t="shared" si="2"/>
        <v>1.0714424792310053</v>
      </c>
      <c r="AG11" s="29">
        <f>AVERAGE(AF11:AF13)</f>
        <v>1.0537627104622425</v>
      </c>
      <c r="AK11" s="24"/>
      <c r="AL11" s="25" t="s">
        <v>23</v>
      </c>
      <c r="AM11">
        <v>22.705320358276367</v>
      </c>
      <c r="AN11">
        <v>18.625059127807617</v>
      </c>
      <c r="AO11" s="28">
        <f>AVERAGE(AN11:AN13)</f>
        <v>18.658946355183918</v>
      </c>
      <c r="AP11" s="28">
        <f>AM11-AO11</f>
        <v>4.0463740030924491</v>
      </c>
      <c r="AQ11" s="28">
        <f t="shared" si="9"/>
        <v>7.820604159885125E-2</v>
      </c>
      <c r="AR11" s="28">
        <f t="shared" si="3"/>
        <v>0.94723477956381263</v>
      </c>
      <c r="AS11" s="29">
        <f>AVERAGE(AR11:AR13)</f>
        <v>0.92628988103051757</v>
      </c>
      <c r="AW11" s="24"/>
      <c r="AX11" s="25" t="s">
        <v>23</v>
      </c>
      <c r="AY11">
        <v>29.561603546142578</v>
      </c>
      <c r="AZ11">
        <v>18.625059127807617</v>
      </c>
      <c r="BA11" s="28">
        <f>AVERAGE(AZ11:AZ13)</f>
        <v>18.658946355183918</v>
      </c>
      <c r="BB11" s="28">
        <f>AY11-BA11</f>
        <v>10.90265719095866</v>
      </c>
      <c r="BC11" s="28">
        <f t="shared" si="10"/>
        <v>-0.34535526652018333</v>
      </c>
      <c r="BD11" s="28">
        <f t="shared" si="4"/>
        <v>1.2704637982559568</v>
      </c>
      <c r="BE11" s="29">
        <f>AVERAGE(BD11:BD13)</f>
        <v>1.2136233566467391</v>
      </c>
      <c r="BI11" s="24"/>
      <c r="BJ11" s="25" t="s">
        <v>23</v>
      </c>
      <c r="BK11">
        <v>28.22174072265625</v>
      </c>
      <c r="BL11">
        <v>18.625059127807617</v>
      </c>
      <c r="BM11" s="28">
        <f>AVERAGE(BL11:BL13)</f>
        <v>18.658946355183918</v>
      </c>
      <c r="BN11" s="28">
        <f>BK11-BM11</f>
        <v>9.5627943674723319</v>
      </c>
      <c r="BO11" s="28">
        <f t="shared" si="11"/>
        <v>-0.46935984246148088</v>
      </c>
      <c r="BP11" s="28">
        <f t="shared" si="5"/>
        <v>1.3844949989753899</v>
      </c>
      <c r="BQ11" s="29">
        <f>AVERAGE(BP11:BP13)</f>
        <v>1.4070067624591509</v>
      </c>
      <c r="BV11" s="8" t="s">
        <v>35</v>
      </c>
      <c r="BW11" s="9" t="s">
        <v>36</v>
      </c>
    </row>
    <row r="12" spans="1:75" x14ac:dyDescent="0.2">
      <c r="A12" s="24"/>
      <c r="B12" s="30" t="s">
        <v>37</v>
      </c>
      <c r="C12" s="26">
        <v>27.811065673828125</v>
      </c>
      <c r="D12" s="26">
        <v>18.580173492431641</v>
      </c>
      <c r="E12" s="28"/>
      <c r="F12" s="28">
        <f>C12-E11</f>
        <v>9.1521193186442069</v>
      </c>
      <c r="G12" s="28">
        <f t="shared" si="6"/>
        <v>-1.4872891315375441</v>
      </c>
      <c r="H12" s="28">
        <f t="shared" si="0"/>
        <v>2.8036167166793118</v>
      </c>
      <c r="I12" s="29"/>
      <c r="M12" s="24"/>
      <c r="N12" s="30" t="s">
        <v>37</v>
      </c>
      <c r="O12">
        <v>29.698019027709961</v>
      </c>
      <c r="P12">
        <v>18.580173492431641</v>
      </c>
      <c r="Q12" s="28"/>
      <c r="R12" s="28">
        <f>O12-Q11</f>
        <v>11.039072672526043</v>
      </c>
      <c r="S12" s="28">
        <f t="shared" si="7"/>
        <v>-3.9447063395183335E-2</v>
      </c>
      <c r="T12" s="28">
        <f t="shared" si="1"/>
        <v>1.0277198606227127</v>
      </c>
      <c r="U12" s="29"/>
      <c r="Y12" s="24"/>
      <c r="Z12" s="30" t="s">
        <v>37</v>
      </c>
      <c r="AA12">
        <v>27.919384002685547</v>
      </c>
      <c r="AB12">
        <v>18.580173492431641</v>
      </c>
      <c r="AC12" s="28"/>
      <c r="AD12" s="28">
        <f>AA12-AC11</f>
        <v>9.2604376475016288</v>
      </c>
      <c r="AE12" s="28">
        <f t="shared" si="8"/>
        <v>-3.7655215318467938E-2</v>
      </c>
      <c r="AF12" s="28">
        <f t="shared" si="2"/>
        <v>1.0264442100653046</v>
      </c>
      <c r="AG12" s="29"/>
      <c r="AK12" s="24"/>
      <c r="AL12" s="30" t="s">
        <v>37</v>
      </c>
      <c r="AM12">
        <v>22.828895568847656</v>
      </c>
      <c r="AN12">
        <v>18.580173492431641</v>
      </c>
      <c r="AO12" s="28"/>
      <c r="AP12" s="28">
        <f>AM12-AO11</f>
        <v>4.1699492136637382</v>
      </c>
      <c r="AQ12" s="28">
        <f t="shared" si="9"/>
        <v>0.20178125217014031</v>
      </c>
      <c r="AR12" s="28">
        <f t="shared" si="3"/>
        <v>0.86947638396704274</v>
      </c>
      <c r="AS12" s="29"/>
      <c r="AW12" s="24"/>
      <c r="AX12" s="30" t="s">
        <v>37</v>
      </c>
      <c r="AY12">
        <v>29.68937873840332</v>
      </c>
      <c r="AZ12">
        <v>18.580173492431641</v>
      </c>
      <c r="BA12" s="28"/>
      <c r="BB12" s="28">
        <f>AY12-BA11</f>
        <v>11.030432383219402</v>
      </c>
      <c r="BC12" s="28">
        <f t="shared" si="10"/>
        <v>-0.21758007425944115</v>
      </c>
      <c r="BD12" s="28">
        <f t="shared" si="4"/>
        <v>1.1627815410643918</v>
      </c>
      <c r="BE12" s="29"/>
      <c r="BI12" s="24"/>
      <c r="BJ12" s="30" t="s">
        <v>37</v>
      </c>
      <c r="BK12">
        <v>28.192642211914062</v>
      </c>
      <c r="BL12">
        <v>18.580173492431641</v>
      </c>
      <c r="BM12" s="28"/>
      <c r="BN12" s="28">
        <f>BK12-BM11</f>
        <v>9.5336958567301444</v>
      </c>
      <c r="BO12" s="28">
        <f t="shared" si="11"/>
        <v>-0.49845835320366838</v>
      </c>
      <c r="BP12" s="28">
        <f t="shared" si="5"/>
        <v>1.4127031576906217</v>
      </c>
      <c r="BQ12" s="29"/>
      <c r="BV12" s="8" t="s">
        <v>38</v>
      </c>
      <c r="BW12" s="9" t="s">
        <v>39</v>
      </c>
    </row>
    <row r="13" spans="1:75" x14ac:dyDescent="0.2">
      <c r="A13" s="24"/>
      <c r="B13" s="31" t="s">
        <v>2</v>
      </c>
      <c r="C13" s="26">
        <v>27.956638336181641</v>
      </c>
      <c r="D13" s="26">
        <v>18.7716064453125</v>
      </c>
      <c r="E13" s="32"/>
      <c r="F13" s="32">
        <f>C13-E11</f>
        <v>9.2976919809977225</v>
      </c>
      <c r="G13" s="28">
        <f t="shared" si="6"/>
        <v>-1.3417164691840284</v>
      </c>
      <c r="H13" s="32">
        <f t="shared" si="0"/>
        <v>2.5345268881347867</v>
      </c>
      <c r="I13" s="33"/>
      <c r="M13" s="24"/>
      <c r="N13" s="31" t="s">
        <v>2</v>
      </c>
      <c r="O13">
        <v>29.395023345947266</v>
      </c>
      <c r="P13">
        <v>18.7716064453125</v>
      </c>
      <c r="Q13" s="32"/>
      <c r="R13" s="32">
        <f>O13-Q11</f>
        <v>10.736076990763348</v>
      </c>
      <c r="S13" s="28">
        <f t="shared" si="7"/>
        <v>-0.34244274515787865</v>
      </c>
      <c r="T13" s="32">
        <f t="shared" si="1"/>
        <v>1.2679015655501609</v>
      </c>
      <c r="U13" s="33"/>
      <c r="Y13" s="24"/>
      <c r="Z13" s="31" t="s">
        <v>2</v>
      </c>
      <c r="AA13">
        <v>27.868352890014648</v>
      </c>
      <c r="AB13">
        <v>18.7716064453125</v>
      </c>
      <c r="AC13" s="32"/>
      <c r="AD13" s="32">
        <f>AA13-AC11</f>
        <v>9.2094065348307304</v>
      </c>
      <c r="AE13" s="28">
        <f t="shared" si="8"/>
        <v>-8.8686327989366376E-2</v>
      </c>
      <c r="AF13" s="32">
        <f t="shared" si="2"/>
        <v>1.0634014420904179</v>
      </c>
      <c r="AG13" s="33"/>
      <c r="AK13" s="24"/>
      <c r="AL13" s="31" t="s">
        <v>2</v>
      </c>
      <c r="AM13">
        <v>22.682767868041992</v>
      </c>
      <c r="AN13">
        <v>18.7716064453125</v>
      </c>
      <c r="AO13" s="32"/>
      <c r="AP13" s="32">
        <f>AM13-AO11</f>
        <v>4.0238215128580741</v>
      </c>
      <c r="AQ13" s="28">
        <f t="shared" si="9"/>
        <v>5.565355136447625E-2</v>
      </c>
      <c r="AR13" s="32">
        <f t="shared" si="3"/>
        <v>0.96215847956069755</v>
      </c>
      <c r="AS13" s="33"/>
      <c r="AW13" s="24"/>
      <c r="AX13" s="31" t="s">
        <v>2</v>
      </c>
      <c r="AY13">
        <v>29.634786605834961</v>
      </c>
      <c r="AZ13">
        <v>18.7716064453125</v>
      </c>
      <c r="BA13" s="32"/>
      <c r="BB13" s="32">
        <f>AY13-BA11</f>
        <v>10.975840250651043</v>
      </c>
      <c r="BC13" s="28">
        <f t="shared" si="10"/>
        <v>-0.27217220682780052</v>
      </c>
      <c r="BD13" s="32">
        <f t="shared" si="4"/>
        <v>1.2076247306198693</v>
      </c>
      <c r="BE13" s="33"/>
      <c r="BI13" s="24"/>
      <c r="BJ13" s="31" t="s">
        <v>2</v>
      </c>
      <c r="BK13">
        <v>28.181331634521484</v>
      </c>
      <c r="BL13">
        <v>18.7716064453125</v>
      </c>
      <c r="BM13" s="32"/>
      <c r="BN13" s="32">
        <f>BK13-BM11</f>
        <v>9.5223852793375663</v>
      </c>
      <c r="BO13" s="28">
        <f t="shared" si="11"/>
        <v>-0.50976893059624651</v>
      </c>
      <c r="BP13" s="32">
        <f t="shared" si="5"/>
        <v>1.4238221307114414</v>
      </c>
      <c r="BQ13" s="33"/>
      <c r="BV13" s="8" t="s">
        <v>40</v>
      </c>
      <c r="BW13" s="9" t="s">
        <v>41</v>
      </c>
    </row>
    <row r="14" spans="1:75" x14ac:dyDescent="0.2">
      <c r="A14" s="24"/>
      <c r="B14" s="25"/>
      <c r="C14" s="34"/>
      <c r="D14" s="34"/>
      <c r="E14" s="28"/>
      <c r="F14" s="28"/>
      <c r="G14" s="28"/>
      <c r="H14" s="28"/>
      <c r="I14" s="29"/>
      <c r="K14" s="5"/>
      <c r="M14" s="24"/>
      <c r="N14" s="25"/>
      <c r="O14" s="34"/>
      <c r="P14" s="34"/>
      <c r="Q14" s="28"/>
      <c r="R14" s="28"/>
      <c r="S14" s="28"/>
      <c r="T14" s="28"/>
      <c r="U14" s="29"/>
      <c r="W14" s="5"/>
      <c r="Y14" s="24"/>
      <c r="Z14" s="25"/>
      <c r="AA14" s="34"/>
      <c r="AB14" s="34"/>
      <c r="AC14" s="28"/>
      <c r="AD14" s="28"/>
      <c r="AE14" s="28"/>
      <c r="AF14" s="28"/>
      <c r="AG14" s="29"/>
      <c r="AI14" s="5"/>
      <c r="AK14" s="24"/>
      <c r="AL14" s="25"/>
      <c r="AM14" s="34"/>
      <c r="AN14" s="34"/>
      <c r="AO14" s="28"/>
      <c r="AP14" s="28"/>
      <c r="AQ14" s="28"/>
      <c r="AR14" s="28"/>
      <c r="AS14" s="29"/>
      <c r="AU14" s="5"/>
      <c r="AW14" s="24"/>
      <c r="AX14" s="25"/>
      <c r="AY14" s="34"/>
      <c r="AZ14" s="34"/>
      <c r="BA14" s="28"/>
      <c r="BB14" s="28"/>
      <c r="BC14" s="28"/>
      <c r="BD14" s="28"/>
      <c r="BE14" s="29"/>
      <c r="BG14" s="5"/>
      <c r="BI14" s="24"/>
      <c r="BJ14" s="25"/>
      <c r="BK14" s="34"/>
      <c r="BL14" s="34"/>
      <c r="BM14" s="28"/>
      <c r="BN14" s="28"/>
      <c r="BO14" s="28"/>
      <c r="BP14" s="28"/>
      <c r="BQ14" s="29"/>
      <c r="BS14" s="5"/>
    </row>
    <row r="15" spans="1:75" x14ac:dyDescent="0.2">
      <c r="A15" s="24"/>
      <c r="B15" s="30"/>
      <c r="C15" s="34"/>
      <c r="D15" s="34"/>
      <c r="E15" s="28"/>
      <c r="F15" s="28"/>
      <c r="G15" s="28"/>
      <c r="H15" s="28"/>
      <c r="I15" s="29"/>
      <c r="M15" s="24"/>
      <c r="N15" s="30"/>
      <c r="O15" s="34"/>
      <c r="P15" s="34"/>
      <c r="Q15" s="28"/>
      <c r="R15" s="28"/>
      <c r="S15" s="28"/>
      <c r="T15" s="28"/>
      <c r="U15" s="29"/>
      <c r="Y15" s="24"/>
      <c r="Z15" s="30"/>
      <c r="AA15" s="34"/>
      <c r="AB15" s="34"/>
      <c r="AC15" s="28"/>
      <c r="AD15" s="28"/>
      <c r="AE15" s="28"/>
      <c r="AF15" s="28"/>
      <c r="AG15" s="29"/>
      <c r="AK15" s="24"/>
      <c r="AL15" s="30"/>
      <c r="AM15" s="34"/>
      <c r="AN15" s="34"/>
      <c r="AO15" s="28"/>
      <c r="AP15" s="28"/>
      <c r="AQ15" s="28"/>
      <c r="AR15" s="28"/>
      <c r="AS15" s="29"/>
      <c r="AW15" s="24"/>
      <c r="AX15" s="30"/>
      <c r="AY15" s="34"/>
      <c r="AZ15" s="34"/>
      <c r="BA15" s="28"/>
      <c r="BB15" s="28"/>
      <c r="BC15" s="28"/>
      <c r="BD15" s="28"/>
      <c r="BE15" s="29"/>
      <c r="BI15" s="24"/>
      <c r="BJ15" s="30"/>
      <c r="BK15" s="34"/>
      <c r="BL15" s="34"/>
      <c r="BM15" s="28"/>
      <c r="BN15" s="28"/>
      <c r="BO15" s="28"/>
      <c r="BP15" s="28"/>
      <c r="BQ15" s="29"/>
    </row>
    <row r="16" spans="1:75" x14ac:dyDescent="0.2">
      <c r="A16" s="24"/>
      <c r="B16" s="31"/>
      <c r="C16" s="34"/>
      <c r="D16" s="34"/>
      <c r="E16" s="32"/>
      <c r="F16" s="32"/>
      <c r="G16" s="28"/>
      <c r="H16" s="32"/>
      <c r="I16" s="33"/>
      <c r="M16" s="24"/>
      <c r="N16" s="31"/>
      <c r="O16" s="34"/>
      <c r="P16" s="34"/>
      <c r="Q16" s="32"/>
      <c r="R16" s="32"/>
      <c r="S16" s="28"/>
      <c r="T16" s="32"/>
      <c r="U16" s="33"/>
      <c r="Y16" s="24"/>
      <c r="Z16" s="31"/>
      <c r="AA16" s="34"/>
      <c r="AB16" s="34"/>
      <c r="AC16" s="32"/>
      <c r="AD16" s="32"/>
      <c r="AE16" s="28"/>
      <c r="AF16" s="32"/>
      <c r="AG16" s="33"/>
      <c r="AK16" s="24"/>
      <c r="AL16" s="31"/>
      <c r="AM16" s="34"/>
      <c r="AN16" s="34"/>
      <c r="AO16" s="32"/>
      <c r="AP16" s="32"/>
      <c r="AQ16" s="28"/>
      <c r="AR16" s="32"/>
      <c r="AS16" s="33"/>
      <c r="AW16" s="24"/>
      <c r="AX16" s="31"/>
      <c r="AY16" s="34"/>
      <c r="AZ16" s="34"/>
      <c r="BA16" s="32"/>
      <c r="BB16" s="32"/>
      <c r="BC16" s="28"/>
      <c r="BD16" s="32"/>
      <c r="BE16" s="33"/>
      <c r="BI16" s="24"/>
      <c r="BJ16" s="31"/>
      <c r="BK16" s="34"/>
      <c r="BL16" s="34"/>
      <c r="BM16" s="32"/>
      <c r="BN16" s="32"/>
      <c r="BO16" s="28"/>
      <c r="BP16" s="32"/>
      <c r="BQ16" s="33"/>
      <c r="BV16" s="8" t="s">
        <v>3</v>
      </c>
      <c r="BW16" s="9" t="s">
        <v>4</v>
      </c>
    </row>
    <row r="17" spans="1:75" x14ac:dyDescent="0.2">
      <c r="A17" s="35"/>
      <c r="B17" s="36" t="s">
        <v>23</v>
      </c>
      <c r="C17">
        <v>25.875858306884766</v>
      </c>
      <c r="D17">
        <v>17.585983276367188</v>
      </c>
      <c r="E17" s="37">
        <f>AVERAGE(D17:D19)</f>
        <v>17.742452621459961</v>
      </c>
      <c r="F17" s="37">
        <f>C17-E17</f>
        <v>8.1334056854248047</v>
      </c>
      <c r="G17" s="37">
        <f t="shared" si="6"/>
        <v>-2.5060027647569463</v>
      </c>
      <c r="H17" s="37">
        <f t="shared" si="0"/>
        <v>5.6804403200652782</v>
      </c>
      <c r="I17" s="38">
        <f>AVERAGE(H17:H19)</f>
        <v>6.2482175322699893</v>
      </c>
      <c r="J17" s="6" t="s">
        <v>42</v>
      </c>
      <c r="K17" s="5">
        <f>AVERAGE(I17:I28)</f>
        <v>4.0173103294444799</v>
      </c>
      <c r="M17" s="35"/>
      <c r="N17" s="36" t="s">
        <v>23</v>
      </c>
      <c r="O17">
        <v>29.844606399536133</v>
      </c>
      <c r="P17">
        <v>17.585983276367188</v>
      </c>
      <c r="Q17" s="37">
        <f>AVERAGE(P17:P19)</f>
        <v>17.742452621459961</v>
      </c>
      <c r="R17" s="37">
        <f>O17-Q17</f>
        <v>12.102153778076172</v>
      </c>
      <c r="S17" s="28">
        <f t="shared" si="7"/>
        <v>1.0236340421549457</v>
      </c>
      <c r="T17" s="37">
        <f t="shared" ref="T17:T25" si="12">POWER(2,-S17)</f>
        <v>0.49187579170571105</v>
      </c>
      <c r="U17" s="38">
        <f>AVERAGE(T17:T19)</f>
        <v>0.46893267561661917</v>
      </c>
      <c r="V17" s="6" t="s">
        <v>42</v>
      </c>
      <c r="W17" s="5">
        <f>AVERAGE(U17:U28)</f>
        <v>0.41308924554143361</v>
      </c>
      <c r="Y17" s="35"/>
      <c r="Z17" s="36" t="s">
        <v>23</v>
      </c>
      <c r="AA17">
        <v>24.308727264404297</v>
      </c>
      <c r="AB17">
        <v>17.585983276367188</v>
      </c>
      <c r="AC17" s="37">
        <f>AVERAGE(AB17:AB19)</f>
        <v>17.742452621459961</v>
      </c>
      <c r="AD17" s="37">
        <f>AA17-AC17</f>
        <v>6.5662746429443359</v>
      </c>
      <c r="AE17" s="28">
        <f t="shared" si="8"/>
        <v>-2.7318182198757608</v>
      </c>
      <c r="AF17" s="37">
        <f t="shared" ref="AF17:AF25" si="13">POWER(2,-AE17)</f>
        <v>6.642923129150538</v>
      </c>
      <c r="AG17" s="38">
        <f>AVERAGE(AF17:AF19)</f>
        <v>6.6167799674428691</v>
      </c>
      <c r="AH17" s="6" t="s">
        <v>42</v>
      </c>
      <c r="AI17" s="5">
        <f>AVERAGE(AG17:AG28)</f>
        <v>9.5706996586705717</v>
      </c>
      <c r="AK17" s="35"/>
      <c r="AL17" s="36" t="s">
        <v>23</v>
      </c>
      <c r="AM17">
        <v>25.444450378417969</v>
      </c>
      <c r="AN17">
        <v>17.585983276367188</v>
      </c>
      <c r="AO17" s="37">
        <f>AVERAGE(AN17:AN19)</f>
        <v>17.742452621459961</v>
      </c>
      <c r="AP17" s="37">
        <f>AM17-AO17</f>
        <v>7.7019977569580078</v>
      </c>
      <c r="AQ17" s="28">
        <f t="shared" si="9"/>
        <v>3.73382979546441</v>
      </c>
      <c r="AR17" s="37">
        <f t="shared" ref="AR17:AR25" si="14">POWER(2,-AQ17)</f>
        <v>7.5163195045851824E-2</v>
      </c>
      <c r="AS17" s="38">
        <f>AVERAGE(AR17:AR19)</f>
        <v>7.9107474343461215E-2</v>
      </c>
      <c r="AT17" s="6" t="s">
        <v>42</v>
      </c>
      <c r="AU17" s="5">
        <f>AVERAGE(AS17:AS28)</f>
        <v>0.15509263612426985</v>
      </c>
      <c r="AW17" s="35"/>
      <c r="AX17" s="36" t="s">
        <v>23</v>
      </c>
      <c r="AY17">
        <v>28.580732345581055</v>
      </c>
      <c r="AZ17">
        <v>17.585983276367188</v>
      </c>
      <c r="BA17" s="37">
        <f>AVERAGE(AZ17:AZ19)</f>
        <v>17.742452621459961</v>
      </c>
      <c r="BB17" s="37">
        <f>AY17-BA17</f>
        <v>10.838279724121094</v>
      </c>
      <c r="BC17" s="28">
        <f t="shared" si="10"/>
        <v>-0.40973273335774962</v>
      </c>
      <c r="BD17" s="37">
        <f t="shared" ref="BD17:BD24" si="15">POWER(2,-BC17)</f>
        <v>1.3284396910456802</v>
      </c>
      <c r="BE17" s="38">
        <f>AVERAGE(BD17:BD19)</f>
        <v>1.3721985650796202</v>
      </c>
      <c r="BF17" s="6" t="s">
        <v>42</v>
      </c>
      <c r="BG17" s="5">
        <f>AVERAGE(BE17:BE28)</f>
        <v>1.3693524391598271</v>
      </c>
      <c r="BI17" s="35"/>
      <c r="BJ17" s="36" t="s">
        <v>23</v>
      </c>
      <c r="BK17">
        <v>27.525716781616211</v>
      </c>
      <c r="BL17">
        <v>17.585983276367188</v>
      </c>
      <c r="BM17" s="37">
        <f>AVERAGE(BL17:BL19)</f>
        <v>17.742452621459961</v>
      </c>
      <c r="BN17" s="37">
        <f>BK17-BM17</f>
        <v>9.78326416015625</v>
      </c>
      <c r="BO17" s="28">
        <f t="shared" si="11"/>
        <v>-0.24889004977756279</v>
      </c>
      <c r="BP17" s="37">
        <f t="shared" ref="BP17:BP25" si="16">POWER(2,-BO17)</f>
        <v>1.1882925398271766</v>
      </c>
      <c r="BQ17" s="38">
        <f>AVERAGE(BP17:BP19)</f>
        <v>1.1100254148855588</v>
      </c>
      <c r="BR17" s="6" t="s">
        <v>42</v>
      </c>
      <c r="BS17" s="5">
        <f>AVERAGE(BQ17:BQ28)</f>
        <v>1.0582005900441771</v>
      </c>
      <c r="BV17" s="8"/>
      <c r="BW17" s="9"/>
    </row>
    <row r="18" spans="1:75" x14ac:dyDescent="0.2">
      <c r="A18" s="35"/>
      <c r="B18" s="39" t="s">
        <v>26</v>
      </c>
      <c r="C18">
        <v>25.596576690673828</v>
      </c>
      <c r="D18">
        <v>17.643707275390625</v>
      </c>
      <c r="E18" s="37"/>
      <c r="F18" s="37">
        <f>C18-E17</f>
        <v>7.8541240692138672</v>
      </c>
      <c r="G18" s="37">
        <f t="shared" si="6"/>
        <v>-2.7852843809678838</v>
      </c>
      <c r="H18" s="37">
        <f t="shared" si="0"/>
        <v>6.8937280207323486</v>
      </c>
      <c r="I18" s="38"/>
      <c r="J18" s="6" t="s">
        <v>27</v>
      </c>
      <c r="M18" s="35"/>
      <c r="N18" s="39" t="s">
        <v>26</v>
      </c>
      <c r="O18">
        <v>29.764848709106445</v>
      </c>
      <c r="P18">
        <v>17.643707275390625</v>
      </c>
      <c r="Q18" s="37"/>
      <c r="R18" s="37">
        <f>O18-Q17</f>
        <v>12.022396087646484</v>
      </c>
      <c r="S18" s="28">
        <f t="shared" si="7"/>
        <v>0.94387635172525819</v>
      </c>
      <c r="T18" s="37">
        <f t="shared" si="12"/>
        <v>0.51983426882978645</v>
      </c>
      <c r="U18" s="38"/>
      <c r="V18" s="6" t="s">
        <v>27</v>
      </c>
      <c r="Y18" s="35"/>
      <c r="Z18" s="39" t="s">
        <v>26</v>
      </c>
      <c r="AA18">
        <v>24.397884368896484</v>
      </c>
      <c r="AB18">
        <v>17.643707275390625</v>
      </c>
      <c r="AC18" s="37"/>
      <c r="AD18" s="37">
        <f>AA18-AC17</f>
        <v>6.6554317474365234</v>
      </c>
      <c r="AE18" s="28">
        <f t="shared" si="8"/>
        <v>-2.6426611153835733</v>
      </c>
      <c r="AF18" s="37">
        <f t="shared" si="13"/>
        <v>6.2448248784541782</v>
      </c>
      <c r="AG18" s="38"/>
      <c r="AH18" s="6" t="s">
        <v>27</v>
      </c>
      <c r="AK18" s="35"/>
      <c r="AL18" s="39" t="s">
        <v>26</v>
      </c>
      <c r="AM18">
        <v>25.238080978393555</v>
      </c>
      <c r="AN18">
        <v>17.643707275390625</v>
      </c>
      <c r="AO18" s="37"/>
      <c r="AP18" s="37">
        <f>AM18-AO17</f>
        <v>7.4956283569335938</v>
      </c>
      <c r="AQ18" s="28">
        <f t="shared" si="9"/>
        <v>3.5274603954399959</v>
      </c>
      <c r="AR18" s="37">
        <f t="shared" si="14"/>
        <v>8.6721865684204189E-2</v>
      </c>
      <c r="AS18" s="38"/>
      <c r="AT18" s="6" t="s">
        <v>27</v>
      </c>
      <c r="AW18" s="35"/>
      <c r="AX18" s="39" t="s">
        <v>26</v>
      </c>
      <c r="AY18">
        <v>28.559093475341797</v>
      </c>
      <c r="AZ18">
        <v>17.643707275390625</v>
      </c>
      <c r="BA18" s="37"/>
      <c r="BB18" s="37">
        <f>AY18-BA17</f>
        <v>10.816640853881836</v>
      </c>
      <c r="BC18" s="28">
        <f t="shared" si="10"/>
        <v>-0.43137160359700744</v>
      </c>
      <c r="BD18" s="37">
        <f t="shared" si="15"/>
        <v>1.3485150320954435</v>
      </c>
      <c r="BE18" s="38"/>
      <c r="BF18" s="6" t="s">
        <v>27</v>
      </c>
      <c r="BI18" s="35"/>
      <c r="BJ18" s="39" t="s">
        <v>26</v>
      </c>
      <c r="BK18">
        <v>27.650083541870117</v>
      </c>
      <c r="BL18">
        <v>17.643707275390625</v>
      </c>
      <c r="BM18" s="37"/>
      <c r="BN18" s="37">
        <f>BK18-BM17</f>
        <v>9.9076309204101562</v>
      </c>
      <c r="BO18" s="28">
        <f t="shared" si="11"/>
        <v>-0.12452328952365654</v>
      </c>
      <c r="BP18" s="37">
        <f t="shared" si="16"/>
        <v>1.0901474551518526</v>
      </c>
      <c r="BQ18" s="38"/>
      <c r="BR18" s="6" t="s">
        <v>27</v>
      </c>
      <c r="BV18" s="8" t="s">
        <v>43</v>
      </c>
      <c r="BW18" s="9" t="s">
        <v>44</v>
      </c>
    </row>
    <row r="19" spans="1:75" x14ac:dyDescent="0.2">
      <c r="A19" s="35"/>
      <c r="B19" s="40" t="s">
        <v>2</v>
      </c>
      <c r="C19">
        <v>25.756477355957031</v>
      </c>
      <c r="D19">
        <v>17.99766731262207</v>
      </c>
      <c r="E19" s="41"/>
      <c r="F19" s="37">
        <f>C19-E17</f>
        <v>8.0140247344970703</v>
      </c>
      <c r="G19" s="37">
        <f t="shared" si="6"/>
        <v>-2.6253837156846807</v>
      </c>
      <c r="H19" s="37">
        <f t="shared" si="0"/>
        <v>6.1704842560123403</v>
      </c>
      <c r="I19" s="42"/>
      <c r="J19" s="6" t="s">
        <v>2</v>
      </c>
      <c r="M19" s="35"/>
      <c r="N19" s="40" t="s">
        <v>2</v>
      </c>
      <c r="O19">
        <v>30.160726547241211</v>
      </c>
      <c r="P19">
        <v>17.99766731262207</v>
      </c>
      <c r="Q19" s="41"/>
      <c r="R19" s="37">
        <f>O19-Q17</f>
        <v>12.41827392578125</v>
      </c>
      <c r="S19" s="28">
        <f t="shared" si="7"/>
        <v>1.3397541898600238</v>
      </c>
      <c r="T19" s="37">
        <f t="shared" si="12"/>
        <v>0.39508796631436</v>
      </c>
      <c r="U19" s="42"/>
      <c r="V19" s="6" t="s">
        <v>2</v>
      </c>
      <c r="Y19" s="35"/>
      <c r="Z19" s="40" t="s">
        <v>2</v>
      </c>
      <c r="AA19">
        <v>24.240921020507812</v>
      </c>
      <c r="AB19">
        <v>17.99766731262207</v>
      </c>
      <c r="AC19" s="41"/>
      <c r="AD19" s="37">
        <f>AA19-AC17</f>
        <v>6.4984683990478516</v>
      </c>
      <c r="AE19" s="28">
        <f t="shared" si="8"/>
        <v>-2.7996244637722452</v>
      </c>
      <c r="AF19" s="37">
        <f t="shared" si="13"/>
        <v>6.9625918947238912</v>
      </c>
      <c r="AG19" s="42"/>
      <c r="AH19" s="6" t="s">
        <v>2</v>
      </c>
      <c r="AK19" s="35"/>
      <c r="AL19" s="40" t="s">
        <v>2</v>
      </c>
      <c r="AM19">
        <v>25.439197540283203</v>
      </c>
      <c r="AN19">
        <v>17.99766731262207</v>
      </c>
      <c r="AO19" s="41"/>
      <c r="AP19" s="37">
        <f>AM19-AO17</f>
        <v>7.6967449188232422</v>
      </c>
      <c r="AQ19" s="28">
        <f t="shared" si="9"/>
        <v>3.7285769573296443</v>
      </c>
      <c r="AR19" s="37">
        <f t="shared" si="14"/>
        <v>7.5437362300327618E-2</v>
      </c>
      <c r="AS19" s="42"/>
      <c r="AT19" s="6" t="s">
        <v>2</v>
      </c>
      <c r="AW19" s="35"/>
      <c r="AX19" s="40" t="s">
        <v>2</v>
      </c>
      <c r="AY19">
        <v>28.464756011962891</v>
      </c>
      <c r="AZ19">
        <v>17.99766731262207</v>
      </c>
      <c r="BA19" s="41"/>
      <c r="BB19" s="37">
        <f>AY19-BA17</f>
        <v>10.72230339050293</v>
      </c>
      <c r="BC19" s="28">
        <f t="shared" si="10"/>
        <v>-0.52570906697591369</v>
      </c>
      <c r="BD19" s="37">
        <f t="shared" si="15"/>
        <v>1.439640972097737</v>
      </c>
      <c r="BE19" s="42"/>
      <c r="BF19" s="6" t="s">
        <v>2</v>
      </c>
      <c r="BI19" s="35"/>
      <c r="BJ19" s="40" t="s">
        <v>2</v>
      </c>
      <c r="BK19">
        <v>27.701971054077148</v>
      </c>
      <c r="BL19">
        <v>17.99766731262207</v>
      </c>
      <c r="BM19" s="41"/>
      <c r="BN19" s="37">
        <f>BK19-BM17</f>
        <v>9.9595184326171875</v>
      </c>
      <c r="BO19" s="28">
        <f t="shared" si="11"/>
        <v>-7.2635777316625294E-2</v>
      </c>
      <c r="BP19" s="37">
        <f t="shared" si="16"/>
        <v>1.0516362496776468</v>
      </c>
      <c r="BQ19" s="42"/>
      <c r="BR19" s="6" t="s">
        <v>2</v>
      </c>
      <c r="BV19" s="8" t="s">
        <v>25</v>
      </c>
      <c r="BW19" s="9" t="s">
        <v>25</v>
      </c>
    </row>
    <row r="20" spans="1:75" x14ac:dyDescent="0.2">
      <c r="A20" s="35"/>
      <c r="B20" s="36" t="s">
        <v>23</v>
      </c>
      <c r="C20">
        <v>27.979789733886719</v>
      </c>
      <c r="D20">
        <v>18.484516143798828</v>
      </c>
      <c r="E20" s="37">
        <f>AVERAGE(D20:D22)</f>
        <v>18.869162877400715</v>
      </c>
      <c r="F20" s="37">
        <f>C20-E20</f>
        <v>9.1106268564860038</v>
      </c>
      <c r="G20" s="37">
        <f t="shared" si="6"/>
        <v>-1.5287815936957472</v>
      </c>
      <c r="H20" s="37">
        <f t="shared" si="0"/>
        <v>2.8854205234402088</v>
      </c>
      <c r="I20" s="38">
        <f>AVERAGE(H20:H22)</f>
        <v>2.8409937118847552</v>
      </c>
      <c r="M20" s="35"/>
      <c r="N20" s="36" t="s">
        <v>23</v>
      </c>
      <c r="O20">
        <v>31.197032928466797</v>
      </c>
      <c r="P20">
        <v>18.484516143798828</v>
      </c>
      <c r="Q20" s="37">
        <f>AVERAGE(P20:P22)</f>
        <v>18.869162877400715</v>
      </c>
      <c r="R20" s="37">
        <f>O20-Q20</f>
        <v>12.327870051066082</v>
      </c>
      <c r="S20" s="28">
        <f t="shared" si="7"/>
        <v>1.2493503151448557</v>
      </c>
      <c r="T20" s="37">
        <f t="shared" si="12"/>
        <v>0.42063758954041996</v>
      </c>
      <c r="U20" s="38">
        <f>AVERAGE(T20:T22)</f>
        <v>0.37033290371222893</v>
      </c>
      <c r="Y20" s="35"/>
      <c r="Z20" s="36" t="s">
        <v>23</v>
      </c>
      <c r="AA20">
        <v>24.934440612792969</v>
      </c>
      <c r="AB20">
        <v>18.484516143798828</v>
      </c>
      <c r="AC20" s="37">
        <f>AVERAGE(AB20:AB22)</f>
        <v>18.869162877400715</v>
      </c>
      <c r="AD20" s="37">
        <f>AA20-AC20</f>
        <v>6.0652777353922538</v>
      </c>
      <c r="AE20" s="28">
        <f t="shared" si="8"/>
        <v>-3.2328151274278429</v>
      </c>
      <c r="AF20" s="37">
        <f t="shared" si="13"/>
        <v>9.4010058685923994</v>
      </c>
      <c r="AG20" s="38">
        <f>AVERAGE(AF20:AF22)</f>
        <v>8.8365232335758304</v>
      </c>
      <c r="AK20" s="35"/>
      <c r="AL20" s="36" t="s">
        <v>23</v>
      </c>
      <c r="AM20">
        <v>25.956291198730469</v>
      </c>
      <c r="AN20">
        <v>18.484516143798828</v>
      </c>
      <c r="AO20" s="37">
        <f>AVERAGE(AN20:AN22)</f>
        <v>18.869162877400715</v>
      </c>
      <c r="AP20" s="37">
        <f>AM20-AO20</f>
        <v>7.0871283213297538</v>
      </c>
      <c r="AQ20" s="28">
        <f t="shared" si="9"/>
        <v>3.1189603598361559</v>
      </c>
      <c r="AR20" s="37">
        <f t="shared" si="14"/>
        <v>0.11510637482378229</v>
      </c>
      <c r="AS20" s="38">
        <f>AVERAGE(AR20:AR22)</f>
        <v>0.11972509050241235</v>
      </c>
      <c r="AW20" s="35"/>
      <c r="AX20" s="36" t="s">
        <v>23</v>
      </c>
      <c r="AY20">
        <v>29.583776473999023</v>
      </c>
      <c r="AZ20">
        <v>18.484516143798828</v>
      </c>
      <c r="BA20" s="37">
        <f>AVERAGE(AZ20:AZ22)</f>
        <v>18.869162877400715</v>
      </c>
      <c r="BB20" s="37">
        <f>AY20-BA20</f>
        <v>10.714613596598308</v>
      </c>
      <c r="BC20" s="28">
        <f t="shared" si="10"/>
        <v>-0.5333988608805349</v>
      </c>
      <c r="BD20" s="37">
        <f t="shared" si="15"/>
        <v>1.4473349742415393</v>
      </c>
      <c r="BE20" s="38">
        <f>AVERAGE(BD20:BD22)</f>
        <v>1.2491607750847631</v>
      </c>
      <c r="BI20" s="35"/>
      <c r="BJ20" s="36" t="s">
        <v>23</v>
      </c>
      <c r="BK20">
        <v>28.673660278320312</v>
      </c>
      <c r="BL20">
        <v>18.484516143798828</v>
      </c>
      <c r="BM20" s="37">
        <f>AVERAGE(BL20:BL22)</f>
        <v>18.869162877400715</v>
      </c>
      <c r="BN20" s="37">
        <f>BK20-BM20</f>
        <v>9.8044974009195975</v>
      </c>
      <c r="BO20" s="28">
        <f t="shared" si="11"/>
        <v>-0.22765680901421526</v>
      </c>
      <c r="BP20" s="37">
        <f t="shared" si="16"/>
        <v>1.1709316046930083</v>
      </c>
      <c r="BQ20" s="38">
        <f>AVERAGE(BP20:BP22)</f>
        <v>0.97126419691272847</v>
      </c>
      <c r="BV20" s="8" t="s">
        <v>45</v>
      </c>
      <c r="BW20" s="9" t="s">
        <v>46</v>
      </c>
    </row>
    <row r="21" spans="1:75" x14ac:dyDescent="0.2">
      <c r="A21" s="35"/>
      <c r="B21" s="39" t="s">
        <v>31</v>
      </c>
      <c r="C21">
        <v>27.878908157348633</v>
      </c>
      <c r="D21">
        <v>18.918333053588867</v>
      </c>
      <c r="E21" s="37"/>
      <c r="F21" s="37">
        <f>C21-E20</f>
        <v>9.0097452799479179</v>
      </c>
      <c r="G21" s="37">
        <f t="shared" si="6"/>
        <v>-1.6296631702338331</v>
      </c>
      <c r="H21" s="37">
        <f t="shared" si="0"/>
        <v>3.0944074433812156</v>
      </c>
      <c r="I21" s="38"/>
      <c r="M21" s="35"/>
      <c r="N21" s="39" t="s">
        <v>31</v>
      </c>
      <c r="O21">
        <v>31.591411590576172</v>
      </c>
      <c r="P21">
        <v>18.918333053588867</v>
      </c>
      <c r="Q21" s="37"/>
      <c r="R21" s="37">
        <f>O21-Q20</f>
        <v>12.722248713175457</v>
      </c>
      <c r="S21" s="28">
        <f t="shared" si="7"/>
        <v>1.6437289772542307</v>
      </c>
      <c r="T21" s="37">
        <f t="shared" si="12"/>
        <v>0.3200282178840379</v>
      </c>
      <c r="U21" s="38"/>
      <c r="Y21" s="35"/>
      <c r="Z21" s="39" t="s">
        <v>31</v>
      </c>
      <c r="AA21">
        <v>25.002435684204102</v>
      </c>
      <c r="AB21">
        <v>18.918333053588867</v>
      </c>
      <c r="AC21" s="37"/>
      <c r="AD21" s="37">
        <f>AA21-AC20</f>
        <v>6.1332728068033866</v>
      </c>
      <c r="AE21" s="28">
        <f t="shared" si="8"/>
        <v>-3.1648200560167101</v>
      </c>
      <c r="AF21" s="37">
        <f t="shared" si="13"/>
        <v>8.9682099705800358</v>
      </c>
      <c r="AG21" s="38"/>
      <c r="AK21" s="35"/>
      <c r="AL21" s="39" t="s">
        <v>31</v>
      </c>
      <c r="AM21">
        <v>25.835147857666016</v>
      </c>
      <c r="AN21">
        <v>18.918333053588867</v>
      </c>
      <c r="AO21" s="37"/>
      <c r="AP21" s="37">
        <f>AM21-AO20</f>
        <v>6.9659849802653007</v>
      </c>
      <c r="AQ21" s="28">
        <f t="shared" si="9"/>
        <v>2.9978170187717028</v>
      </c>
      <c r="AR21" s="37">
        <f t="shared" si="14"/>
        <v>0.12518928407978927</v>
      </c>
      <c r="AS21" s="38"/>
      <c r="AW21" s="35"/>
      <c r="AX21" s="39" t="s">
        <v>31</v>
      </c>
      <c r="AY21">
        <v>29.867288589477539</v>
      </c>
      <c r="AZ21">
        <v>18.918333053588867</v>
      </c>
      <c r="BA21" s="37"/>
      <c r="BB21" s="37">
        <f>AY21-BA20</f>
        <v>10.998125712076824</v>
      </c>
      <c r="BC21" s="28">
        <f t="shared" si="10"/>
        <v>-0.24988674540201927</v>
      </c>
      <c r="BD21" s="37">
        <f t="shared" si="15"/>
        <v>1.1891137634047808</v>
      </c>
      <c r="BE21" s="38"/>
      <c r="BI21" s="35"/>
      <c r="BJ21" s="39" t="s">
        <v>31</v>
      </c>
      <c r="BK21">
        <v>29.049589157104492</v>
      </c>
      <c r="BL21">
        <v>18.918333053588867</v>
      </c>
      <c r="BM21" s="37"/>
      <c r="BN21" s="37">
        <f>BK21-BM20</f>
        <v>10.180426279703777</v>
      </c>
      <c r="BO21" s="28">
        <f t="shared" si="11"/>
        <v>0.14827206976996443</v>
      </c>
      <c r="BP21" s="37">
        <f t="shared" si="16"/>
        <v>0.9023305459569797</v>
      </c>
      <c r="BQ21" s="38"/>
      <c r="BV21" s="8"/>
      <c r="BW21" s="9"/>
    </row>
    <row r="22" spans="1:75" x14ac:dyDescent="0.2">
      <c r="A22" s="35"/>
      <c r="B22" s="40" t="s">
        <v>2</v>
      </c>
      <c r="C22">
        <v>28.161952972412109</v>
      </c>
      <c r="D22">
        <v>19.204639434814453</v>
      </c>
      <c r="E22" s="41"/>
      <c r="F22" s="41">
        <f>C22-E20</f>
        <v>9.2927900950113944</v>
      </c>
      <c r="G22" s="37">
        <f t="shared" si="6"/>
        <v>-1.3466183551703566</v>
      </c>
      <c r="H22" s="41">
        <f t="shared" si="0"/>
        <v>2.5431531688328404</v>
      </c>
      <c r="I22" s="42"/>
      <c r="M22" s="35"/>
      <c r="N22" s="40" t="s">
        <v>2</v>
      </c>
      <c r="P22">
        <v>19.204639434814453</v>
      </c>
      <c r="Q22" s="41"/>
      <c r="R22" s="41"/>
      <c r="S22" s="28"/>
      <c r="T22" s="41"/>
      <c r="U22" s="42"/>
      <c r="Y22" s="35"/>
      <c r="Z22" s="40" t="s">
        <v>2</v>
      </c>
      <c r="AA22">
        <v>25.14216423034668</v>
      </c>
      <c r="AB22">
        <v>19.204639434814453</v>
      </c>
      <c r="AC22" s="41"/>
      <c r="AD22" s="41">
        <f>AA22-AC20</f>
        <v>6.2730013529459647</v>
      </c>
      <c r="AE22" s="28">
        <f t="shared" si="8"/>
        <v>-3.025091509874132</v>
      </c>
      <c r="AF22" s="41">
        <f t="shared" si="13"/>
        <v>8.1403538615550577</v>
      </c>
      <c r="AG22" s="42"/>
      <c r="AK22" s="35"/>
      <c r="AL22" s="40" t="s">
        <v>2</v>
      </c>
      <c r="AM22">
        <v>25.909757614135742</v>
      </c>
      <c r="AN22">
        <v>19.204639434814453</v>
      </c>
      <c r="AO22" s="41"/>
      <c r="AP22" s="41">
        <f>AM22-AO20</f>
        <v>7.0405947367350272</v>
      </c>
      <c r="AQ22" s="28">
        <f t="shared" si="9"/>
        <v>3.0724267752414294</v>
      </c>
      <c r="AR22" s="41">
        <f t="shared" si="14"/>
        <v>0.1188796126036655</v>
      </c>
      <c r="AS22" s="42"/>
      <c r="AW22" s="35"/>
      <c r="AX22" s="40" t="s">
        <v>2</v>
      </c>
      <c r="AY22">
        <v>29.965272903442383</v>
      </c>
      <c r="AZ22">
        <v>19.204639434814453</v>
      </c>
      <c r="BA22" s="41"/>
      <c r="BB22" s="41">
        <f>AY22-BA20</f>
        <v>11.096110026041668</v>
      </c>
      <c r="BC22" s="28">
        <f t="shared" si="10"/>
        <v>-0.15190243143717552</v>
      </c>
      <c r="BD22" s="41">
        <f t="shared" si="15"/>
        <v>1.1110335876079693</v>
      </c>
      <c r="BE22" s="42"/>
      <c r="BI22" s="35"/>
      <c r="BJ22" s="40" t="s">
        <v>2</v>
      </c>
      <c r="BK22">
        <v>29.151945114135742</v>
      </c>
      <c r="BL22">
        <v>19.204639434814453</v>
      </c>
      <c r="BM22" s="41"/>
      <c r="BN22" s="41">
        <f>BK22-BM20</f>
        <v>10.282782236735027</v>
      </c>
      <c r="BO22" s="28">
        <f t="shared" si="11"/>
        <v>0.25062802680121443</v>
      </c>
      <c r="BP22" s="41">
        <f t="shared" si="16"/>
        <v>0.84053044008819722</v>
      </c>
      <c r="BQ22" s="42"/>
      <c r="BV22" s="8" t="s">
        <v>30</v>
      </c>
      <c r="BW22" s="9"/>
    </row>
    <row r="23" spans="1:75" x14ac:dyDescent="0.2">
      <c r="A23" s="35"/>
      <c r="B23" s="36" t="s">
        <v>23</v>
      </c>
      <c r="C23">
        <v>28.722558975219727</v>
      </c>
      <c r="D23">
        <v>19.793674468994141</v>
      </c>
      <c r="E23" s="37">
        <f>AVERAGE(D23:D25)</f>
        <v>19.960900624593098</v>
      </c>
      <c r="F23" s="37">
        <f>C23-E23</f>
        <v>8.7616583506266288</v>
      </c>
      <c r="G23" s="37">
        <f t="shared" si="6"/>
        <v>-1.8777500995551222</v>
      </c>
      <c r="H23" s="37">
        <f t="shared" si="0"/>
        <v>3.6750149008248205</v>
      </c>
      <c r="I23" s="38">
        <f>AVERAGE(H23:H25)</f>
        <v>2.9627197441786954</v>
      </c>
      <c r="K23" s="5"/>
      <c r="M23" s="35"/>
      <c r="N23" s="36" t="s">
        <v>23</v>
      </c>
      <c r="O23">
        <v>31.985073089599609</v>
      </c>
      <c r="P23">
        <v>19.793674468994141</v>
      </c>
      <c r="Q23" s="37">
        <f>AVERAGE(P23:P25)</f>
        <v>19.960900624593098</v>
      </c>
      <c r="R23" s="37">
        <f>O23-Q23</f>
        <v>12.024172465006512</v>
      </c>
      <c r="S23" s="28">
        <f t="shared" si="7"/>
        <v>0.94565272908528542</v>
      </c>
      <c r="T23" s="37">
        <f t="shared" si="12"/>
        <v>0.51919459548736457</v>
      </c>
      <c r="U23" s="38">
        <f>AVERAGE(T23:T25)</f>
        <v>0.40000215729545258</v>
      </c>
      <c r="W23" s="5"/>
      <c r="Y23" s="35"/>
      <c r="Z23" s="36" t="s">
        <v>23</v>
      </c>
      <c r="AA23">
        <v>25.630685806274414</v>
      </c>
      <c r="AB23">
        <v>19.793674468994141</v>
      </c>
      <c r="AC23" s="37">
        <f>AVERAGE(AB23:AB25)</f>
        <v>19.960900624593098</v>
      </c>
      <c r="AD23" s="37">
        <f>AA23-AC23</f>
        <v>5.6697851816813163</v>
      </c>
      <c r="AE23" s="28">
        <f t="shared" si="8"/>
        <v>-3.6283076811387804</v>
      </c>
      <c r="AF23" s="37">
        <f t="shared" si="13"/>
        <v>12.366005790368016</v>
      </c>
      <c r="AG23" s="38">
        <f>AVERAGE(AF23:AF25)</f>
        <v>13.258795774993018</v>
      </c>
      <c r="AI23" s="5"/>
      <c r="AK23" s="35"/>
      <c r="AL23" s="36" t="s">
        <v>23</v>
      </c>
      <c r="AM23">
        <v>25.817678451538086</v>
      </c>
      <c r="AN23">
        <v>19.793674468994141</v>
      </c>
      <c r="AO23" s="37">
        <f>AVERAGE(AN23:AN25)</f>
        <v>19.960900624593098</v>
      </c>
      <c r="AP23" s="37">
        <f>AM23-AO23</f>
        <v>5.8567778269449882</v>
      </c>
      <c r="AQ23" s="28">
        <f t="shared" si="9"/>
        <v>1.8886098654513903</v>
      </c>
      <c r="AR23" s="37">
        <f t="shared" si="14"/>
        <v>0.27006716182526019</v>
      </c>
      <c r="AS23" s="38">
        <f>AVERAGE(AR23:AR25)</f>
        <v>0.266445343526936</v>
      </c>
      <c r="AU23" s="5"/>
      <c r="AW23" s="35"/>
      <c r="AX23" s="36" t="s">
        <v>23</v>
      </c>
      <c r="AY23">
        <v>30.545568466186523</v>
      </c>
      <c r="AZ23">
        <v>19.793674468994141</v>
      </c>
      <c r="BA23" s="37">
        <f>AVERAGE(AZ23:AZ25)</f>
        <v>19.960900624593098</v>
      </c>
      <c r="BB23" s="37">
        <f>AY23-BA23</f>
        <v>10.584667841593426</v>
      </c>
      <c r="BC23" s="28">
        <f t="shared" si="10"/>
        <v>-0.66334461588541771</v>
      </c>
      <c r="BD23" s="37">
        <f t="shared" si="15"/>
        <v>1.5837499961790218</v>
      </c>
      <c r="BE23" s="38">
        <f>AVERAGE(BD23:BD25)</f>
        <v>1.4866979773150977</v>
      </c>
      <c r="BG23" s="5"/>
      <c r="BI23" s="35"/>
      <c r="BJ23" s="36" t="s">
        <v>23</v>
      </c>
      <c r="BK23">
        <v>29.861625671386719</v>
      </c>
      <c r="BL23">
        <v>19.793674468994141</v>
      </c>
      <c r="BM23" s="37">
        <f>AVERAGE(BL23:BL25)</f>
        <v>19.960900624593098</v>
      </c>
      <c r="BN23" s="37">
        <f>BK23-BM23</f>
        <v>9.900725046793621</v>
      </c>
      <c r="BO23" s="28">
        <f t="shared" si="11"/>
        <v>-0.13142916314019182</v>
      </c>
      <c r="BP23" s="37">
        <f t="shared" si="16"/>
        <v>1.0953782680343889</v>
      </c>
      <c r="BQ23" s="38">
        <f>AVERAGE(BP23:BP25)</f>
        <v>1.0933121583342433</v>
      </c>
      <c r="BS23" s="5"/>
      <c r="BV23" s="8" t="s">
        <v>32</v>
      </c>
      <c r="BW23" s="9">
        <v>2.9999999999999997E-4</v>
      </c>
    </row>
    <row r="24" spans="1:75" x14ac:dyDescent="0.2">
      <c r="A24" s="35"/>
      <c r="B24" s="39" t="s">
        <v>37</v>
      </c>
      <c r="C24">
        <v>29.156766891479492</v>
      </c>
      <c r="D24">
        <v>19.881521224975586</v>
      </c>
      <c r="E24" s="37"/>
      <c r="F24" s="37">
        <f>C24-E23</f>
        <v>9.1958662668863944</v>
      </c>
      <c r="G24" s="37">
        <f t="shared" si="6"/>
        <v>-1.4435421832953566</v>
      </c>
      <c r="H24" s="37">
        <f t="shared" si="0"/>
        <v>2.719878456965974</v>
      </c>
      <c r="I24" s="38"/>
      <c r="J24" s="6"/>
      <c r="M24" s="35"/>
      <c r="N24" s="39" t="s">
        <v>37</v>
      </c>
      <c r="O24">
        <v>32.680923461914062</v>
      </c>
      <c r="P24">
        <v>19.881521224975586</v>
      </c>
      <c r="Q24" s="37"/>
      <c r="R24" s="37">
        <f>O24-Q23</f>
        <v>12.720022837320965</v>
      </c>
      <c r="S24" s="28">
        <f t="shared" si="7"/>
        <v>1.6415031013997385</v>
      </c>
      <c r="T24" s="37">
        <f t="shared" si="12"/>
        <v>0.32052235757963038</v>
      </c>
      <c r="U24" s="38"/>
      <c r="V24" s="6"/>
      <c r="Y24" s="35"/>
      <c r="Z24" s="39" t="s">
        <v>37</v>
      </c>
      <c r="AA24">
        <v>25.437370300292969</v>
      </c>
      <c r="AB24">
        <v>19.881521224975586</v>
      </c>
      <c r="AC24" s="37"/>
      <c r="AD24" s="37">
        <f>AA24-AC23</f>
        <v>5.476469675699871</v>
      </c>
      <c r="AE24" s="28">
        <f t="shared" si="8"/>
        <v>-3.8216231871202258</v>
      </c>
      <c r="AF24" s="37">
        <f t="shared" si="13"/>
        <v>14.139147056335469</v>
      </c>
      <c r="AG24" s="38"/>
      <c r="AH24" s="6"/>
      <c r="AK24" s="35"/>
      <c r="AL24" s="39" t="s">
        <v>37</v>
      </c>
      <c r="AM24">
        <v>25.866788864135742</v>
      </c>
      <c r="AN24">
        <v>19.881521224975586</v>
      </c>
      <c r="AO24" s="37"/>
      <c r="AP24" s="37">
        <f>AM24-AO23</f>
        <v>5.9058882395426444</v>
      </c>
      <c r="AQ24" s="28">
        <f t="shared" si="9"/>
        <v>1.9377202780490466</v>
      </c>
      <c r="AR24" s="37">
        <f t="shared" si="14"/>
        <v>0.26102858738583046</v>
      </c>
      <c r="AS24" s="38"/>
      <c r="AT24" s="6"/>
      <c r="AW24" s="35"/>
      <c r="AX24" s="39" t="s">
        <v>37</v>
      </c>
      <c r="AY24">
        <v>30.734195709228516</v>
      </c>
      <c r="AZ24">
        <v>19.881521224975586</v>
      </c>
      <c r="BA24" s="37"/>
      <c r="BB24" s="37">
        <f>AY24-BA23</f>
        <v>10.773295084635418</v>
      </c>
      <c r="BC24" s="28">
        <f t="shared" si="10"/>
        <v>-0.47471737284342552</v>
      </c>
      <c r="BD24" s="37">
        <f t="shared" si="15"/>
        <v>1.3896459584511733</v>
      </c>
      <c r="BE24" s="38"/>
      <c r="BF24" s="6"/>
      <c r="BI24" s="35"/>
      <c r="BJ24" s="39" t="s">
        <v>37</v>
      </c>
      <c r="BK24">
        <v>29.813680648803711</v>
      </c>
      <c r="BL24">
        <v>19.881521224975586</v>
      </c>
      <c r="BM24" s="37"/>
      <c r="BN24" s="37">
        <f>BK24-BM23</f>
        <v>9.8527800242106132</v>
      </c>
      <c r="BO24" s="28">
        <f t="shared" si="11"/>
        <v>-0.17937418572319963</v>
      </c>
      <c r="BP24" s="37">
        <f t="shared" si="16"/>
        <v>1.1323925679061546</v>
      </c>
      <c r="BQ24" s="38"/>
      <c r="BR24" s="6"/>
      <c r="BV24" s="8" t="s">
        <v>33</v>
      </c>
      <c r="BW24" s="9" t="s">
        <v>47</v>
      </c>
    </row>
    <row r="25" spans="1:75" x14ac:dyDescent="0.2">
      <c r="A25" s="35"/>
      <c r="B25" s="43" t="s">
        <v>2</v>
      </c>
      <c r="C25">
        <v>29.282272338867188</v>
      </c>
      <c r="D25">
        <v>20.20750617980957</v>
      </c>
      <c r="E25" s="37"/>
      <c r="F25" s="37">
        <f>C25-E23</f>
        <v>9.3213717142740897</v>
      </c>
      <c r="G25" s="37">
        <f t="shared" si="6"/>
        <v>-1.3180367359076612</v>
      </c>
      <c r="H25" s="37">
        <f t="shared" si="0"/>
        <v>2.4932658747452932</v>
      </c>
      <c r="I25" s="38"/>
      <c r="J25" s="6"/>
      <c r="M25" s="35"/>
      <c r="N25" s="43" t="s">
        <v>2</v>
      </c>
      <c r="O25">
        <v>32.512191772460938</v>
      </c>
      <c r="P25">
        <v>20.20750617980957</v>
      </c>
      <c r="Q25" s="37"/>
      <c r="R25" s="37">
        <f>O25-Q23</f>
        <v>12.55129114786784</v>
      </c>
      <c r="S25" s="28">
        <f t="shared" si="7"/>
        <v>1.4727714119466135</v>
      </c>
      <c r="T25" s="37">
        <f t="shared" si="12"/>
        <v>0.36028951881936261</v>
      </c>
      <c r="U25" s="38"/>
      <c r="V25" s="6"/>
      <c r="Y25" s="35"/>
      <c r="Z25" s="43" t="s">
        <v>2</v>
      </c>
      <c r="AA25">
        <v>25.528762817382812</v>
      </c>
      <c r="AB25">
        <v>20.20750617980957</v>
      </c>
      <c r="AC25" s="37"/>
      <c r="AD25" s="37">
        <f>AA25-AC23</f>
        <v>5.5678621927897147</v>
      </c>
      <c r="AE25" s="28">
        <f t="shared" si="8"/>
        <v>-3.730230670030382</v>
      </c>
      <c r="AF25" s="37">
        <f t="shared" si="13"/>
        <v>13.271234478275568</v>
      </c>
      <c r="AG25" s="38"/>
      <c r="AH25" s="6"/>
      <c r="AK25" s="35"/>
      <c r="AL25" s="43" t="s">
        <v>2</v>
      </c>
      <c r="AM25">
        <v>25.827470779418945</v>
      </c>
      <c r="AN25">
        <v>20.20750617980957</v>
      </c>
      <c r="AO25" s="37"/>
      <c r="AP25" s="37">
        <f>AM25-AO23</f>
        <v>5.8665701548258475</v>
      </c>
      <c r="AQ25" s="28">
        <f t="shared" si="9"/>
        <v>1.8984021933322497</v>
      </c>
      <c r="AR25" s="37">
        <f t="shared" si="14"/>
        <v>0.26824028136971739</v>
      </c>
      <c r="AS25" s="38"/>
      <c r="AT25" s="6"/>
      <c r="AW25" s="35"/>
      <c r="AX25" s="43" t="s">
        <v>2</v>
      </c>
      <c r="AY25">
        <v>30.944343566894531</v>
      </c>
      <c r="AZ25">
        <v>20.20750617980957</v>
      </c>
      <c r="BA25" s="37"/>
      <c r="BB25" s="37"/>
      <c r="BC25" s="28"/>
      <c r="BD25" s="37"/>
      <c r="BE25" s="38"/>
      <c r="BF25" s="6"/>
      <c r="BI25" s="35"/>
      <c r="BJ25" s="43" t="s">
        <v>2</v>
      </c>
      <c r="BK25">
        <v>29.919692993164062</v>
      </c>
      <c r="BL25">
        <v>20.20750617980957</v>
      </c>
      <c r="BM25" s="37"/>
      <c r="BN25" s="37">
        <f>BK25-BM23</f>
        <v>9.9587923685709647</v>
      </c>
      <c r="BO25" s="28">
        <f t="shared" si="11"/>
        <v>-7.3361841362848068E-2</v>
      </c>
      <c r="BP25" s="37">
        <f t="shared" si="16"/>
        <v>1.0521656390621863</v>
      </c>
      <c r="BQ25" s="38"/>
      <c r="BR25" s="6"/>
      <c r="BV25" s="8" t="s">
        <v>35</v>
      </c>
      <c r="BW25" s="9" t="s">
        <v>36</v>
      </c>
    </row>
    <row r="26" spans="1:75" x14ac:dyDescent="0.2">
      <c r="BV26" s="8" t="s">
        <v>38</v>
      </c>
      <c r="BW26" s="9" t="s">
        <v>39</v>
      </c>
    </row>
    <row r="27" spans="1:75" x14ac:dyDescent="0.2">
      <c r="BV27" s="8" t="s">
        <v>40</v>
      </c>
      <c r="BW27" s="9" t="s">
        <v>48</v>
      </c>
    </row>
    <row r="30" spans="1:75" x14ac:dyDescent="0.2">
      <c r="BV30" s="8" t="s">
        <v>3</v>
      </c>
      <c r="BW30" s="9" t="s">
        <v>4</v>
      </c>
    </row>
    <row r="31" spans="1:75" x14ac:dyDescent="0.2">
      <c r="BV31" s="8"/>
      <c r="BW31" s="9"/>
    </row>
    <row r="32" spans="1:75" x14ac:dyDescent="0.2">
      <c r="BV32" s="8" t="s">
        <v>49</v>
      </c>
      <c r="BW32" s="9" t="s">
        <v>50</v>
      </c>
    </row>
    <row r="33" spans="74:75" x14ac:dyDescent="0.2">
      <c r="BV33" s="8" t="s">
        <v>25</v>
      </c>
      <c r="BW33" s="9" t="s">
        <v>25</v>
      </c>
    </row>
    <row r="34" spans="74:75" x14ac:dyDescent="0.2">
      <c r="BV34" s="8" t="s">
        <v>51</v>
      </c>
      <c r="BW34" s="9" t="s">
        <v>52</v>
      </c>
    </row>
    <row r="35" spans="74:75" x14ac:dyDescent="0.2">
      <c r="BV35" s="8"/>
      <c r="BW35" s="9"/>
    </row>
    <row r="36" spans="74:75" x14ac:dyDescent="0.2">
      <c r="BV36" s="8" t="s">
        <v>30</v>
      </c>
      <c r="BW36" s="9"/>
    </row>
    <row r="37" spans="74:75" x14ac:dyDescent="0.2">
      <c r="BV37" s="8" t="s">
        <v>32</v>
      </c>
      <c r="BW37" s="9">
        <v>6.0000000000000001E-3</v>
      </c>
    </row>
    <row r="38" spans="74:75" x14ac:dyDescent="0.2">
      <c r="BV38" s="8" t="s">
        <v>33</v>
      </c>
      <c r="BW38" s="9" t="s">
        <v>53</v>
      </c>
    </row>
    <row r="39" spans="74:75" x14ac:dyDescent="0.2">
      <c r="BV39" s="8" t="s">
        <v>35</v>
      </c>
      <c r="BW39" s="9" t="s">
        <v>36</v>
      </c>
    </row>
    <row r="40" spans="74:75" x14ac:dyDescent="0.2">
      <c r="BV40" s="8" t="s">
        <v>38</v>
      </c>
      <c r="BW40" s="9" t="s">
        <v>39</v>
      </c>
    </row>
    <row r="41" spans="74:75" x14ac:dyDescent="0.2">
      <c r="BV41" s="8" t="s">
        <v>40</v>
      </c>
      <c r="BW41" s="9" t="s">
        <v>54</v>
      </c>
    </row>
    <row r="44" spans="74:75" x14ac:dyDescent="0.2">
      <c r="BV44" s="8" t="s">
        <v>3</v>
      </c>
      <c r="BW44" s="9" t="s">
        <v>4</v>
      </c>
    </row>
    <row r="45" spans="74:75" x14ac:dyDescent="0.2">
      <c r="BV45" s="8"/>
      <c r="BW45" s="9"/>
    </row>
    <row r="46" spans="74:75" x14ac:dyDescent="0.2">
      <c r="BV46" s="8" t="s">
        <v>55</v>
      </c>
      <c r="BW46" s="9" t="s">
        <v>56</v>
      </c>
    </row>
    <row r="47" spans="74:75" x14ac:dyDescent="0.2">
      <c r="BV47" s="8" t="s">
        <v>25</v>
      </c>
      <c r="BW47" s="9" t="s">
        <v>25</v>
      </c>
    </row>
    <row r="48" spans="74:75" x14ac:dyDescent="0.2">
      <c r="BV48" s="8" t="s">
        <v>57</v>
      </c>
      <c r="BW48" s="9" t="s">
        <v>58</v>
      </c>
    </row>
    <row r="49" spans="74:75" x14ac:dyDescent="0.2">
      <c r="BV49" s="8"/>
      <c r="BW49" s="9"/>
    </row>
    <row r="50" spans="74:75" x14ac:dyDescent="0.2">
      <c r="BV50" s="8" t="s">
        <v>30</v>
      </c>
      <c r="BW50" s="9"/>
    </row>
    <row r="51" spans="74:75" x14ac:dyDescent="0.2">
      <c r="BV51" s="8" t="s">
        <v>32</v>
      </c>
      <c r="BW51" s="9">
        <v>0.1091</v>
      </c>
    </row>
    <row r="52" spans="74:75" x14ac:dyDescent="0.2">
      <c r="BV52" s="8" t="s">
        <v>33</v>
      </c>
      <c r="BW52" s="9" t="s">
        <v>59</v>
      </c>
    </row>
    <row r="53" spans="74:75" x14ac:dyDescent="0.2">
      <c r="BV53" s="8" t="s">
        <v>35</v>
      </c>
      <c r="BW53" s="9" t="s">
        <v>60</v>
      </c>
    </row>
    <row r="54" spans="74:75" x14ac:dyDescent="0.2">
      <c r="BV54" s="8" t="s">
        <v>38</v>
      </c>
      <c r="BW54" s="9" t="s">
        <v>39</v>
      </c>
    </row>
    <row r="55" spans="74:75" x14ac:dyDescent="0.2">
      <c r="BV55" s="8" t="s">
        <v>40</v>
      </c>
      <c r="BW55" s="9" t="s">
        <v>61</v>
      </c>
    </row>
    <row r="58" spans="74:75" x14ac:dyDescent="0.2">
      <c r="BV58" s="8" t="s">
        <v>3</v>
      </c>
      <c r="BW58" s="9" t="s">
        <v>4</v>
      </c>
    </row>
    <row r="59" spans="74:75" x14ac:dyDescent="0.2">
      <c r="BV59" s="8"/>
      <c r="BW59" s="9"/>
    </row>
    <row r="60" spans="74:75" x14ac:dyDescent="0.2">
      <c r="BV60" s="8" t="s">
        <v>62</v>
      </c>
      <c r="BW60" s="9" t="s">
        <v>63</v>
      </c>
    </row>
    <row r="61" spans="74:75" x14ac:dyDescent="0.2">
      <c r="BV61" s="8" t="s">
        <v>25</v>
      </c>
      <c r="BW61" s="9" t="s">
        <v>25</v>
      </c>
    </row>
    <row r="62" spans="74:75" x14ac:dyDescent="0.2">
      <c r="BV62" s="8" t="s">
        <v>64</v>
      </c>
      <c r="BW62" s="9" t="s">
        <v>65</v>
      </c>
    </row>
    <row r="63" spans="74:75" x14ac:dyDescent="0.2">
      <c r="BV63" s="8"/>
      <c r="BW63" s="9"/>
    </row>
    <row r="64" spans="74:75" x14ac:dyDescent="0.2">
      <c r="BV64" s="8" t="s">
        <v>30</v>
      </c>
      <c r="BW64" s="9"/>
    </row>
    <row r="65" spans="74:75" x14ac:dyDescent="0.2">
      <c r="BV65" s="8" t="s">
        <v>32</v>
      </c>
      <c r="BW65" s="9">
        <v>0.93179999999999996</v>
      </c>
    </row>
    <row r="66" spans="74:75" x14ac:dyDescent="0.2">
      <c r="BV66" s="8" t="s">
        <v>33</v>
      </c>
      <c r="BW66" s="9" t="s">
        <v>59</v>
      </c>
    </row>
    <row r="67" spans="74:75" x14ac:dyDescent="0.2">
      <c r="BV67" s="8" t="s">
        <v>35</v>
      </c>
      <c r="BW67" s="9" t="s">
        <v>60</v>
      </c>
    </row>
    <row r="68" spans="74:75" x14ac:dyDescent="0.2">
      <c r="BV68" s="8" t="s">
        <v>38</v>
      </c>
      <c r="BW68" s="9" t="s">
        <v>39</v>
      </c>
    </row>
    <row r="69" spans="74:75" x14ac:dyDescent="0.2">
      <c r="BV69" s="8" t="s">
        <v>40</v>
      </c>
      <c r="BW69" s="9" t="s">
        <v>66</v>
      </c>
    </row>
    <row r="72" spans="74:75" x14ac:dyDescent="0.2">
      <c r="BV72" s="8" t="s">
        <v>3</v>
      </c>
      <c r="BW72" s="9" t="s">
        <v>4</v>
      </c>
    </row>
    <row r="73" spans="74:75" x14ac:dyDescent="0.2">
      <c r="BV73" s="8"/>
      <c r="BW73" s="9"/>
    </row>
    <row r="74" spans="74:75" x14ac:dyDescent="0.2">
      <c r="BV74" s="8" t="s">
        <v>67</v>
      </c>
      <c r="BW74" s="9" t="s">
        <v>68</v>
      </c>
    </row>
    <row r="75" spans="74:75" x14ac:dyDescent="0.2">
      <c r="BV75" s="8" t="s">
        <v>25</v>
      </c>
      <c r="BW75" s="9" t="s">
        <v>25</v>
      </c>
    </row>
    <row r="76" spans="74:75" x14ac:dyDescent="0.2">
      <c r="BV76" s="8" t="s">
        <v>69</v>
      </c>
      <c r="BW76" s="9" t="s">
        <v>70</v>
      </c>
    </row>
    <row r="77" spans="74:75" x14ac:dyDescent="0.2">
      <c r="BV77" s="8"/>
      <c r="BW77" s="9"/>
    </row>
    <row r="78" spans="74:75" x14ac:dyDescent="0.2">
      <c r="BV78" s="8" t="s">
        <v>30</v>
      </c>
      <c r="BW78" s="9"/>
    </row>
    <row r="79" spans="74:75" x14ac:dyDescent="0.2">
      <c r="BV79" s="8" t="s">
        <v>32</v>
      </c>
      <c r="BW79" s="9">
        <v>7.4899999999999994E-2</v>
      </c>
    </row>
    <row r="80" spans="74:75" x14ac:dyDescent="0.2">
      <c r="BV80" s="8" t="s">
        <v>33</v>
      </c>
      <c r="BW80" s="9" t="s">
        <v>59</v>
      </c>
    </row>
    <row r="81" spans="74:75" x14ac:dyDescent="0.2">
      <c r="BV81" s="8" t="s">
        <v>35</v>
      </c>
      <c r="BW81" s="9" t="s">
        <v>60</v>
      </c>
    </row>
    <row r="82" spans="74:75" x14ac:dyDescent="0.2">
      <c r="BV82" s="8" t="s">
        <v>38</v>
      </c>
      <c r="BW82" s="9" t="s">
        <v>39</v>
      </c>
    </row>
    <row r="83" spans="74:75" x14ac:dyDescent="0.2">
      <c r="BV83" s="8" t="s">
        <v>40</v>
      </c>
      <c r="BW83" s="9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2022-08-01T20:45:08Z</dcterms:created>
  <dcterms:modified xsi:type="dcterms:W3CDTF">2022-08-01T20:46:04Z</dcterms:modified>
</cp:coreProperties>
</file>