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ost/Desktop/"/>
    </mc:Choice>
  </mc:AlternateContent>
  <xr:revisionPtr revIDLastSave="0" documentId="8_{30CFEE7D-3E36-A542-B4DA-A6C47C153B8F}" xr6:coauthVersionLast="45" xr6:coauthVersionMax="45" xr10:uidLastSave="{00000000-0000-0000-0000-000000000000}"/>
  <bookViews>
    <workbookView xWindow="120" yWindow="460" windowWidth="27640" windowHeight="16020" activeTab="2" xr2:uid="{78E8E948-AEB2-BC4D-9714-9D3DC5A47A2A}"/>
  </bookViews>
  <sheets>
    <sheet name="Fig. 3C" sheetId="1" r:id="rId1"/>
    <sheet name="Fig. 3D" sheetId="2" r:id="rId2"/>
    <sheet name="Fig. 3E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8" i="3" l="1"/>
  <c r="J78" i="3"/>
  <c r="I78" i="3"/>
  <c r="H78" i="3"/>
  <c r="F78" i="3"/>
  <c r="E78" i="3"/>
  <c r="D78" i="3"/>
  <c r="C78" i="3"/>
  <c r="AH76" i="3"/>
  <c r="AG76" i="3"/>
  <c r="AF76" i="3"/>
  <c r="AE76" i="3"/>
  <c r="AC76" i="3"/>
  <c r="AB76" i="3"/>
  <c r="AA76" i="3"/>
  <c r="Z76" i="3"/>
  <c r="K74" i="3"/>
  <c r="J74" i="3"/>
  <c r="I74" i="3"/>
  <c r="H74" i="3"/>
  <c r="F74" i="3"/>
  <c r="E74" i="3"/>
  <c r="D74" i="3"/>
  <c r="C74" i="3"/>
  <c r="K70" i="3"/>
  <c r="J70" i="3"/>
  <c r="I70" i="3"/>
  <c r="H70" i="3"/>
  <c r="F70" i="3"/>
  <c r="E70" i="3"/>
  <c r="D70" i="3"/>
  <c r="C70" i="3"/>
  <c r="AH68" i="3"/>
  <c r="AG68" i="3"/>
  <c r="AF68" i="3"/>
  <c r="AE68" i="3"/>
  <c r="AC68" i="3"/>
  <c r="AB68" i="3"/>
  <c r="AA68" i="3"/>
  <c r="Z68" i="3"/>
  <c r="K66" i="3"/>
  <c r="J66" i="3"/>
  <c r="I66" i="3"/>
  <c r="H66" i="3"/>
  <c r="F66" i="3"/>
  <c r="E66" i="3"/>
  <c r="D66" i="3"/>
  <c r="C66" i="3"/>
  <c r="K60" i="3"/>
  <c r="J60" i="3"/>
  <c r="I60" i="3"/>
  <c r="H60" i="3"/>
  <c r="F60" i="3"/>
  <c r="E60" i="3"/>
  <c r="D60" i="3"/>
  <c r="C60" i="3"/>
  <c r="AH56" i="3"/>
  <c r="AG56" i="3"/>
  <c r="AF56" i="3"/>
  <c r="AE56" i="3"/>
  <c r="AC56" i="3"/>
  <c r="AB56" i="3"/>
  <c r="AA56" i="3"/>
  <c r="Z56" i="3"/>
  <c r="K54" i="3"/>
  <c r="J54" i="3"/>
  <c r="I54" i="3"/>
  <c r="H54" i="3"/>
  <c r="F54" i="3"/>
  <c r="E54" i="3"/>
  <c r="D54" i="3"/>
  <c r="C54" i="3"/>
  <c r="K47" i="3"/>
  <c r="J47" i="3"/>
  <c r="I47" i="3"/>
  <c r="H47" i="3"/>
  <c r="F47" i="3"/>
  <c r="E47" i="3"/>
  <c r="D47" i="3"/>
  <c r="C47" i="3"/>
  <c r="AH46" i="3"/>
  <c r="AG46" i="3"/>
  <c r="AF46" i="3"/>
  <c r="AE46" i="3"/>
  <c r="AC46" i="3"/>
  <c r="AB46" i="3"/>
  <c r="AA46" i="3"/>
  <c r="Z46" i="3"/>
  <c r="K39" i="3"/>
  <c r="J39" i="3"/>
  <c r="I39" i="3"/>
  <c r="H39" i="3"/>
  <c r="F39" i="3"/>
  <c r="E39" i="3"/>
  <c r="D39" i="3"/>
  <c r="C39" i="3"/>
  <c r="AH36" i="3"/>
  <c r="AG36" i="3"/>
  <c r="AF36" i="3"/>
  <c r="AE36" i="3"/>
  <c r="AC36" i="3"/>
  <c r="AB36" i="3"/>
  <c r="AA36" i="3"/>
  <c r="Z36" i="3"/>
  <c r="K30" i="3"/>
  <c r="J30" i="3"/>
  <c r="I30" i="3"/>
  <c r="H30" i="3"/>
  <c r="F30" i="3"/>
  <c r="E30" i="3"/>
  <c r="D30" i="3"/>
  <c r="C30" i="3"/>
  <c r="AH27" i="3"/>
  <c r="AG27" i="3"/>
  <c r="AF27" i="3"/>
  <c r="AE27" i="3"/>
  <c r="AC27" i="3"/>
  <c r="AB27" i="3"/>
  <c r="AA27" i="3"/>
  <c r="Z27" i="3"/>
  <c r="K20" i="3"/>
  <c r="J20" i="3"/>
  <c r="I20" i="3"/>
  <c r="H20" i="3"/>
  <c r="F20" i="3"/>
  <c r="E20" i="3"/>
  <c r="D20" i="3"/>
  <c r="C20" i="3"/>
  <c r="AH19" i="3"/>
  <c r="AG19" i="3"/>
  <c r="AF19" i="3"/>
  <c r="AE19" i="3"/>
  <c r="AC19" i="3"/>
  <c r="AB19" i="3"/>
  <c r="AA19" i="3"/>
  <c r="Z19" i="3"/>
  <c r="AS14" i="3"/>
  <c r="AS28" i="3" s="1"/>
  <c r="AR14" i="3"/>
  <c r="AR28" i="3" s="1"/>
  <c r="AQ14" i="3"/>
  <c r="AQ28" i="3" s="1"/>
  <c r="AP14" i="3"/>
  <c r="AP28" i="3" s="1"/>
  <c r="AN14" i="3"/>
  <c r="AN28" i="3" s="1"/>
  <c r="AM14" i="3"/>
  <c r="AM28" i="3" s="1"/>
  <c r="AL14" i="3"/>
  <c r="AL28" i="3" s="1"/>
  <c r="AK14" i="3"/>
  <c r="AK28" i="3" s="1"/>
  <c r="V13" i="3"/>
  <c r="V26" i="3" s="1"/>
  <c r="U13" i="3"/>
  <c r="U26" i="3" s="1"/>
  <c r="T13" i="3"/>
  <c r="T26" i="3" s="1"/>
  <c r="S13" i="3"/>
  <c r="S26" i="3" s="1"/>
  <c r="Q13" i="3"/>
  <c r="Q26" i="3" s="1"/>
  <c r="P13" i="3"/>
  <c r="P26" i="3" s="1"/>
  <c r="O13" i="3"/>
  <c r="O26" i="3" s="1"/>
  <c r="N13" i="3"/>
  <c r="N26" i="3" s="1"/>
  <c r="AH12" i="3"/>
  <c r="AG12" i="3"/>
  <c r="AF12" i="3"/>
  <c r="AE12" i="3"/>
  <c r="AC12" i="3"/>
  <c r="AB12" i="3"/>
  <c r="AA12" i="3"/>
  <c r="Z12" i="3"/>
  <c r="K11" i="3"/>
  <c r="J11" i="3"/>
  <c r="I11" i="3"/>
  <c r="H11" i="3"/>
  <c r="F11" i="3"/>
  <c r="E11" i="3"/>
  <c r="D11" i="3"/>
  <c r="C11" i="3"/>
  <c r="AH7" i="3"/>
  <c r="AG7" i="3"/>
  <c r="AF7" i="3"/>
  <c r="AE7" i="3"/>
  <c r="AC7" i="3"/>
  <c r="AB7" i="3"/>
  <c r="AA7" i="3"/>
  <c r="Z7" i="3"/>
  <c r="E35" i="2"/>
  <c r="D35" i="2"/>
  <c r="C35" i="2"/>
  <c r="B35" i="2"/>
  <c r="E34" i="2"/>
  <c r="D34" i="2"/>
  <c r="C34" i="2"/>
  <c r="B34" i="2"/>
  <c r="E33" i="2"/>
  <c r="D33" i="2"/>
  <c r="C33" i="2"/>
  <c r="B33" i="2"/>
  <c r="E32" i="2"/>
  <c r="D32" i="2"/>
  <c r="C32" i="2"/>
  <c r="B32" i="2"/>
  <c r="E31" i="2"/>
  <c r="D31" i="2"/>
  <c r="C31" i="2"/>
  <c r="B31" i="2"/>
  <c r="E30" i="2"/>
  <c r="D30" i="2"/>
  <c r="C30" i="2"/>
  <c r="B30" i="2"/>
  <c r="E29" i="2"/>
  <c r="D29" i="2"/>
  <c r="C29" i="2"/>
  <c r="B29" i="2"/>
  <c r="E28" i="2"/>
  <c r="D28" i="2"/>
  <c r="C28" i="2"/>
  <c r="B28" i="2"/>
  <c r="E27" i="2"/>
  <c r="D27" i="2"/>
  <c r="C27" i="2"/>
  <c r="B27" i="2"/>
  <c r="E26" i="2"/>
  <c r="D26" i="2"/>
  <c r="C26" i="2"/>
  <c r="B26" i="2"/>
  <c r="E25" i="2"/>
  <c r="D25" i="2"/>
  <c r="C25" i="2"/>
  <c r="B25" i="2"/>
  <c r="E24" i="2"/>
  <c r="D24" i="2"/>
  <c r="C24" i="2"/>
  <c r="B24" i="2"/>
  <c r="AZ18" i="2"/>
  <c r="AY18" i="2"/>
  <c r="AX18" i="2"/>
  <c r="AW18" i="2"/>
  <c r="AM18" i="2"/>
  <c r="AL18" i="2"/>
  <c r="AK18" i="2"/>
  <c r="AJ18" i="2"/>
  <c r="Z18" i="2"/>
  <c r="Y18" i="2"/>
  <c r="X18" i="2"/>
  <c r="W18" i="2"/>
  <c r="M18" i="2"/>
  <c r="L18" i="2"/>
  <c r="K18" i="2"/>
  <c r="J18" i="2"/>
  <c r="AZ17" i="2"/>
  <c r="AY17" i="2"/>
  <c r="AX17" i="2"/>
  <c r="AW17" i="2"/>
  <c r="AM17" i="2"/>
  <c r="AL17" i="2"/>
  <c r="AK17" i="2"/>
  <c r="AJ17" i="2"/>
  <c r="Z17" i="2"/>
  <c r="Y17" i="2"/>
  <c r="X17" i="2"/>
  <c r="W17" i="2"/>
  <c r="M17" i="2"/>
  <c r="L17" i="2"/>
  <c r="K17" i="2"/>
  <c r="J17" i="2"/>
  <c r="AZ16" i="2"/>
  <c r="AY16" i="2"/>
  <c r="AX16" i="2"/>
  <c r="AW16" i="2"/>
  <c r="AM16" i="2"/>
  <c r="AL16" i="2"/>
  <c r="AK16" i="2"/>
  <c r="AJ16" i="2"/>
  <c r="Z16" i="2"/>
  <c r="Y16" i="2"/>
  <c r="X16" i="2"/>
  <c r="W16" i="2"/>
  <c r="M16" i="2"/>
  <c r="L16" i="2"/>
  <c r="K16" i="2"/>
  <c r="J16" i="2"/>
  <c r="AZ15" i="2"/>
  <c r="AY15" i="2"/>
  <c r="AX15" i="2"/>
  <c r="AW15" i="2"/>
  <c r="AM15" i="2"/>
  <c r="AL15" i="2"/>
  <c r="AK15" i="2"/>
  <c r="AJ15" i="2"/>
  <c r="Z15" i="2"/>
  <c r="Y15" i="2"/>
  <c r="X15" i="2"/>
  <c r="W15" i="2"/>
  <c r="M15" i="2"/>
  <c r="L15" i="2"/>
  <c r="K15" i="2"/>
  <c r="J15" i="2"/>
  <c r="AZ14" i="2"/>
  <c r="AY14" i="2"/>
  <c r="AX14" i="2"/>
  <c r="AW14" i="2"/>
  <c r="AM14" i="2"/>
  <c r="AL14" i="2"/>
  <c r="AK14" i="2"/>
  <c r="AJ14" i="2"/>
  <c r="Z14" i="2"/>
  <c r="Y14" i="2"/>
  <c r="X14" i="2"/>
  <c r="W14" i="2"/>
  <c r="M14" i="2"/>
  <c r="L14" i="2"/>
  <c r="K14" i="2"/>
  <c r="J14" i="2"/>
  <c r="AZ13" i="2"/>
  <c r="AY13" i="2"/>
  <c r="AX13" i="2"/>
  <c r="AW13" i="2"/>
  <c r="AM13" i="2"/>
  <c r="AL13" i="2"/>
  <c r="AK13" i="2"/>
  <c r="AJ13" i="2"/>
  <c r="Z13" i="2"/>
  <c r="Y13" i="2"/>
  <c r="X13" i="2"/>
  <c r="W13" i="2"/>
  <c r="M13" i="2"/>
  <c r="L13" i="2"/>
  <c r="K13" i="2"/>
  <c r="J13" i="2"/>
  <c r="AZ12" i="2"/>
  <c r="AY12" i="2"/>
  <c r="AX12" i="2"/>
  <c r="AW12" i="2"/>
  <c r="AM12" i="2"/>
  <c r="AL12" i="2"/>
  <c r="AK12" i="2"/>
  <c r="AJ12" i="2"/>
  <c r="Z12" i="2"/>
  <c r="Y12" i="2"/>
  <c r="X12" i="2"/>
  <c r="W12" i="2"/>
  <c r="M12" i="2"/>
  <c r="L12" i="2"/>
  <c r="K12" i="2"/>
  <c r="J12" i="2"/>
  <c r="AZ11" i="2"/>
  <c r="AY11" i="2"/>
  <c r="AX11" i="2"/>
  <c r="AW11" i="2"/>
  <c r="AM11" i="2"/>
  <c r="AL11" i="2"/>
  <c r="AK11" i="2"/>
  <c r="AJ11" i="2"/>
  <c r="Z11" i="2"/>
  <c r="Y11" i="2"/>
  <c r="X11" i="2"/>
  <c r="W11" i="2"/>
  <c r="M11" i="2"/>
  <c r="L11" i="2"/>
  <c r="K11" i="2"/>
  <c r="J11" i="2"/>
  <c r="AZ10" i="2"/>
  <c r="AY10" i="2"/>
  <c r="AX10" i="2"/>
  <c r="AW10" i="2"/>
  <c r="AM10" i="2"/>
  <c r="AL10" i="2"/>
  <c r="AK10" i="2"/>
  <c r="AJ10" i="2"/>
  <c r="Z10" i="2"/>
  <c r="Y10" i="2"/>
  <c r="X10" i="2"/>
  <c r="W10" i="2"/>
  <c r="M10" i="2"/>
  <c r="L10" i="2"/>
  <c r="K10" i="2"/>
  <c r="J10" i="2"/>
  <c r="AZ9" i="2"/>
  <c r="AY9" i="2"/>
  <c r="AX9" i="2"/>
  <c r="AW9" i="2"/>
  <c r="AM9" i="2"/>
  <c r="AL9" i="2"/>
  <c r="AK9" i="2"/>
  <c r="AJ9" i="2"/>
  <c r="Z9" i="2"/>
  <c r="Y9" i="2"/>
  <c r="X9" i="2"/>
  <c r="W9" i="2"/>
  <c r="M9" i="2"/>
  <c r="L9" i="2"/>
  <c r="K9" i="2"/>
  <c r="J9" i="2"/>
  <c r="AZ8" i="2"/>
  <c r="AY8" i="2"/>
  <c r="AX8" i="2"/>
  <c r="AW8" i="2"/>
  <c r="AM8" i="2"/>
  <c r="AL8" i="2"/>
  <c r="AK8" i="2"/>
  <c r="AJ8" i="2"/>
  <c r="Z8" i="2"/>
  <c r="Y8" i="2"/>
  <c r="X8" i="2"/>
  <c r="W8" i="2"/>
  <c r="M8" i="2"/>
  <c r="L8" i="2"/>
  <c r="K8" i="2"/>
  <c r="J8" i="2"/>
  <c r="AZ7" i="2"/>
  <c r="AY7" i="2"/>
  <c r="AX7" i="2"/>
  <c r="AW7" i="2"/>
  <c r="AM7" i="2"/>
  <c r="AL7" i="2"/>
  <c r="AK7" i="2"/>
  <c r="AJ7" i="2"/>
  <c r="Z7" i="2"/>
  <c r="Y7" i="2"/>
  <c r="X7" i="2"/>
  <c r="W7" i="2"/>
  <c r="M7" i="2"/>
  <c r="L7" i="2"/>
  <c r="K7" i="2"/>
  <c r="J7" i="2"/>
  <c r="G21" i="1"/>
  <c r="F21" i="1"/>
  <c r="E21" i="1"/>
  <c r="D21" i="1"/>
  <c r="C21" i="1"/>
  <c r="G20" i="1"/>
  <c r="F20" i="1"/>
  <c r="E20" i="1"/>
  <c r="D20" i="1"/>
  <c r="C20" i="1"/>
  <c r="G19" i="1"/>
  <c r="F19" i="1"/>
  <c r="E19" i="1"/>
  <c r="D19" i="1"/>
  <c r="C19" i="1"/>
  <c r="G18" i="1"/>
  <c r="F18" i="1"/>
  <c r="E18" i="1"/>
  <c r="D18" i="1"/>
  <c r="C18" i="1"/>
  <c r="G16" i="1"/>
  <c r="F16" i="1"/>
  <c r="E16" i="1"/>
  <c r="D16" i="1"/>
  <c r="C16" i="1"/>
  <c r="G15" i="1"/>
  <c r="F15" i="1"/>
  <c r="E15" i="1"/>
  <c r="D15" i="1"/>
  <c r="C15" i="1"/>
  <c r="K7" i="1"/>
  <c r="J7" i="1"/>
  <c r="I7" i="1"/>
  <c r="H7" i="1"/>
  <c r="F17" i="1" s="1"/>
  <c r="F7" i="1"/>
  <c r="E7" i="1"/>
  <c r="D7" i="1"/>
  <c r="C7" i="1"/>
  <c r="G17" i="1" s="1"/>
  <c r="AO41" i="3" l="1"/>
  <c r="AK41" i="3"/>
  <c r="AM41" i="3"/>
  <c r="Q38" i="3"/>
  <c r="O38" i="3"/>
  <c r="R38" i="3"/>
  <c r="N38" i="3"/>
  <c r="P38" i="3"/>
  <c r="AN41" i="3"/>
  <c r="AL41" i="3"/>
  <c r="O19" i="3"/>
  <c r="T19" i="3"/>
  <c r="O20" i="3"/>
  <c r="T20" i="3"/>
  <c r="AL20" i="3"/>
  <c r="AQ20" i="3"/>
  <c r="O21" i="3"/>
  <c r="T21" i="3"/>
  <c r="AL21" i="3"/>
  <c r="AQ21" i="3"/>
  <c r="O22" i="3"/>
  <c r="T22" i="3"/>
  <c r="AL22" i="3"/>
  <c r="AQ22" i="3"/>
  <c r="O23" i="3"/>
  <c r="T23" i="3"/>
  <c r="AL23" i="3"/>
  <c r="AQ23" i="3"/>
  <c r="O24" i="3"/>
  <c r="T24" i="3"/>
  <c r="AL24" i="3"/>
  <c r="AQ24" i="3"/>
  <c r="O25" i="3"/>
  <c r="T25" i="3"/>
  <c r="AL25" i="3"/>
  <c r="AQ25" i="3"/>
  <c r="AL26" i="3"/>
  <c r="AQ26" i="3"/>
  <c r="AL27" i="3"/>
  <c r="AQ27" i="3"/>
  <c r="P19" i="3"/>
  <c r="U19" i="3"/>
  <c r="P20" i="3"/>
  <c r="U20" i="3"/>
  <c r="AM20" i="3"/>
  <c r="AR20" i="3"/>
  <c r="P21" i="3"/>
  <c r="U21" i="3"/>
  <c r="AM21" i="3"/>
  <c r="AR21" i="3"/>
  <c r="P22" i="3"/>
  <c r="U22" i="3"/>
  <c r="AM22" i="3"/>
  <c r="AR22" i="3"/>
  <c r="P23" i="3"/>
  <c r="U23" i="3"/>
  <c r="AM23" i="3"/>
  <c r="AR23" i="3"/>
  <c r="P24" i="3"/>
  <c r="U24" i="3"/>
  <c r="AM24" i="3"/>
  <c r="AR24" i="3"/>
  <c r="P25" i="3"/>
  <c r="U25" i="3"/>
  <c r="AM25" i="3"/>
  <c r="AR25" i="3"/>
  <c r="AM26" i="3"/>
  <c r="AR26" i="3"/>
  <c r="AM27" i="3"/>
  <c r="AR27" i="3"/>
  <c r="Q19" i="3"/>
  <c r="V19" i="3"/>
  <c r="Q20" i="3"/>
  <c r="V20" i="3"/>
  <c r="AN20" i="3"/>
  <c r="AS20" i="3"/>
  <c r="Q21" i="3"/>
  <c r="V21" i="3"/>
  <c r="AN21" i="3"/>
  <c r="AS21" i="3"/>
  <c r="Q22" i="3"/>
  <c r="V22" i="3"/>
  <c r="AN22" i="3"/>
  <c r="AS22" i="3"/>
  <c r="Q23" i="3"/>
  <c r="V23" i="3"/>
  <c r="AN23" i="3"/>
  <c r="AS23" i="3"/>
  <c r="Q24" i="3"/>
  <c r="V24" i="3"/>
  <c r="AN24" i="3"/>
  <c r="AS24" i="3"/>
  <c r="Q25" i="3"/>
  <c r="V25" i="3"/>
  <c r="AN25" i="3"/>
  <c r="AS25" i="3"/>
  <c r="AN26" i="3"/>
  <c r="AS26" i="3"/>
  <c r="AN27" i="3"/>
  <c r="AS27" i="3"/>
  <c r="N19" i="3"/>
  <c r="S19" i="3"/>
  <c r="N20" i="3"/>
  <c r="S20" i="3"/>
  <c r="AK20" i="3"/>
  <c r="AP20" i="3"/>
  <c r="N21" i="3"/>
  <c r="S21" i="3"/>
  <c r="AK21" i="3"/>
  <c r="AP21" i="3"/>
  <c r="N22" i="3"/>
  <c r="S22" i="3"/>
  <c r="AK22" i="3"/>
  <c r="AP22" i="3"/>
  <c r="N23" i="3"/>
  <c r="S23" i="3"/>
  <c r="AK23" i="3"/>
  <c r="AP23" i="3"/>
  <c r="N24" i="3"/>
  <c r="S24" i="3"/>
  <c r="AK24" i="3"/>
  <c r="AP24" i="3"/>
  <c r="N25" i="3"/>
  <c r="S25" i="3"/>
  <c r="AK25" i="3"/>
  <c r="AP25" i="3"/>
  <c r="AK26" i="3"/>
  <c r="AP26" i="3"/>
  <c r="AK27" i="3"/>
  <c r="AP27" i="3"/>
  <c r="D17" i="1"/>
  <c r="E17" i="1"/>
  <c r="C17" i="1"/>
  <c r="O35" i="3" l="1"/>
  <c r="Q35" i="3"/>
  <c r="AM39" i="3"/>
  <c r="AO39" i="3"/>
  <c r="AK39" i="3"/>
  <c r="P37" i="3"/>
  <c r="R37" i="3"/>
  <c r="N37" i="3"/>
  <c r="R36" i="3"/>
  <c r="N36" i="3"/>
  <c r="P36" i="3"/>
  <c r="P35" i="3"/>
  <c r="R35" i="3"/>
  <c r="N35" i="3"/>
  <c r="R34" i="3"/>
  <c r="N34" i="3"/>
  <c r="P34" i="3"/>
  <c r="P33" i="3"/>
  <c r="R33" i="3"/>
  <c r="N33" i="3"/>
  <c r="P32" i="3"/>
  <c r="R32" i="3"/>
  <c r="N32" i="3"/>
  <c r="Q36" i="3"/>
  <c r="O36" i="3"/>
  <c r="Q32" i="3"/>
  <c r="O32" i="3"/>
  <c r="AN38" i="3"/>
  <c r="AL38" i="3"/>
  <c r="AL35" i="3"/>
  <c r="AN35" i="3"/>
  <c r="Q31" i="3"/>
  <c r="O31" i="3"/>
  <c r="AL39" i="3"/>
  <c r="AN39" i="3"/>
  <c r="O37" i="3"/>
  <c r="Q37" i="3"/>
  <c r="Q34" i="3"/>
  <c r="O34" i="3"/>
  <c r="O33" i="3"/>
  <c r="Q33" i="3"/>
  <c r="AL40" i="3"/>
  <c r="AN40" i="3"/>
  <c r="AL37" i="3"/>
  <c r="AN37" i="3"/>
  <c r="AN36" i="3"/>
  <c r="AL36" i="3"/>
  <c r="AN34" i="3"/>
  <c r="AL34" i="3"/>
  <c r="AL33" i="3"/>
  <c r="AN33" i="3"/>
  <c r="AO40" i="3"/>
  <c r="AK40" i="3"/>
  <c r="AM40" i="3"/>
  <c r="AM38" i="3"/>
  <c r="AO38" i="3"/>
  <c r="AK38" i="3"/>
  <c r="AO37" i="3"/>
  <c r="AK37" i="3"/>
  <c r="AM37" i="3"/>
  <c r="AM36" i="3"/>
  <c r="AO36" i="3"/>
  <c r="AK36" i="3"/>
  <c r="AO35" i="3"/>
  <c r="AK35" i="3"/>
  <c r="AM35" i="3"/>
  <c r="AM34" i="3"/>
  <c r="AO34" i="3"/>
  <c r="AK34" i="3"/>
  <c r="AO33" i="3"/>
  <c r="AK33" i="3"/>
  <c r="AM33" i="3"/>
  <c r="R31" i="3"/>
  <c r="N31" i="3"/>
  <c r="P31" i="3"/>
</calcChain>
</file>

<file path=xl/sharedStrings.xml><?xml version="1.0" encoding="utf-8"?>
<sst xmlns="http://schemas.openxmlformats.org/spreadsheetml/2006/main" count="331" uniqueCount="103">
  <si>
    <t>Lipid species expressed as mol% of total lipid analyzed</t>
  </si>
  <si>
    <t>WC</t>
  </si>
  <si>
    <t>ER</t>
  </si>
  <si>
    <t>Rep 1</t>
  </si>
  <si>
    <t>Rep 2</t>
  </si>
  <si>
    <t>Rep 3</t>
  </si>
  <si>
    <t>Rep 4</t>
  </si>
  <si>
    <t>SM</t>
  </si>
  <si>
    <t>Cer</t>
  </si>
  <si>
    <t>Cer/SM</t>
  </si>
  <si>
    <t>Chol</t>
  </si>
  <si>
    <t>BMP (PG40:6)</t>
  </si>
  <si>
    <t>PC</t>
  </si>
  <si>
    <t>CL</t>
  </si>
  <si>
    <t>Average</t>
  </si>
  <si>
    <t>STD</t>
  </si>
  <si>
    <t>p value, paired two-tailed t-test</t>
  </si>
  <si>
    <t>Note- data in 3c are part of 3d</t>
  </si>
  <si>
    <t>WT</t>
  </si>
  <si>
    <t>∆SMS1/2</t>
  </si>
  <si>
    <t>SMS2</t>
  </si>
  <si>
    <t>SMS2M64R</t>
  </si>
  <si>
    <t>Replicate 1</t>
  </si>
  <si>
    <t>Replicate 2</t>
  </si>
  <si>
    <t>Replicate 3</t>
  </si>
  <si>
    <t>Replicate 4</t>
  </si>
  <si>
    <t>Std</t>
  </si>
  <si>
    <t>GSL</t>
  </si>
  <si>
    <t>DAG</t>
  </si>
  <si>
    <t>PS</t>
  </si>
  <si>
    <t>CerP</t>
  </si>
  <si>
    <t>PE</t>
  </si>
  <si>
    <t>Chol ester</t>
  </si>
  <si>
    <t>PA</t>
  </si>
  <si>
    <t>PI</t>
  </si>
  <si>
    <t>WT vs ∆SMS1/2</t>
  </si>
  <si>
    <t>SMS2 vs SMS2M64R</t>
  </si>
  <si>
    <t xml:space="preserve">ER: PC species in order of double bonds </t>
  </si>
  <si>
    <t>ER: # double bonds in PC species</t>
  </si>
  <si>
    <t>ER: PC species in order of carbons</t>
  </si>
  <si>
    <t>ER:  # carbons in PC species</t>
  </si>
  <si>
    <t># double bonds</t>
  </si>
  <si>
    <t># carbons</t>
  </si>
  <si>
    <t>PC 28:0</t>
  </si>
  <si>
    <t>PC 30:0</t>
  </si>
  <si>
    <t>PC 32:0</t>
  </si>
  <si>
    <t>PC 34:0</t>
  </si>
  <si>
    <t>PC 36:0</t>
  </si>
  <si>
    <t>PC 30:2</t>
  </si>
  <si>
    <t>PC 38:0</t>
  </si>
  <si>
    <t>PC 30:1</t>
  </si>
  <si>
    <t>&gt;6</t>
  </si>
  <si>
    <t>PC 32:1</t>
  </si>
  <si>
    <t>PC 32:4</t>
  </si>
  <si>
    <t>PC 34:1</t>
  </si>
  <si>
    <t>PC 32:3</t>
  </si>
  <si>
    <t>PC 36:1</t>
  </si>
  <si>
    <t>ER: # double bonds in PC species expressed as fraction of total</t>
  </si>
  <si>
    <t>PC 32:2</t>
  </si>
  <si>
    <t>PC 38:1</t>
  </si>
  <si>
    <t># carbons in PC species expressed as fraction of total</t>
  </si>
  <si>
    <t>PC 40:1</t>
  </si>
  <si>
    <t>PC 34:5</t>
  </si>
  <si>
    <t>PC 34:4</t>
  </si>
  <si>
    <t>PC 34:3</t>
  </si>
  <si>
    <t>PC 34:2</t>
  </si>
  <si>
    <t>PC 36:2</t>
  </si>
  <si>
    <t>PC 38:2</t>
  </si>
  <si>
    <t>PC 40:2</t>
  </si>
  <si>
    <t>PC 42:2</t>
  </si>
  <si>
    <t>PC 44:2</t>
  </si>
  <si>
    <t>PC 36:6</t>
  </si>
  <si>
    <t>PC 36:5</t>
  </si>
  <si>
    <t>PC 36:4</t>
  </si>
  <si>
    <t>PC 36:3</t>
  </si>
  <si>
    <t>PC 38:3</t>
  </si>
  <si>
    <t>PC 40:3</t>
  </si>
  <si>
    <t>PC 42:3</t>
  </si>
  <si>
    <t>PC 44:3</t>
  </si>
  <si>
    <t>PC 38:7</t>
  </si>
  <si>
    <t>PC 38:6</t>
  </si>
  <si>
    <t>PC 38:5</t>
  </si>
  <si>
    <t>PC 38:4</t>
  </si>
  <si>
    <t>PC 40:4</t>
  </si>
  <si>
    <t>PC 42:4</t>
  </si>
  <si>
    <t>PC 40:7</t>
  </si>
  <si>
    <t>PC 40:6</t>
  </si>
  <si>
    <t>PC 40:5</t>
  </si>
  <si>
    <t>PC 42:5</t>
  </si>
  <si>
    <t>PC 40:0</t>
  </si>
  <si>
    <t>PC 42:11</t>
  </si>
  <si>
    <t>PC 42:6</t>
  </si>
  <si>
    <t>PC 42:9</t>
  </si>
  <si>
    <t>PC 42:8</t>
  </si>
  <si>
    <t>PC 42:7</t>
  </si>
  <si>
    <t>PC 44:7</t>
  </si>
  <si>
    <t>PC 42:1</t>
  </si>
  <si>
    <t>PC 44:8</t>
  </si>
  <si>
    <t>PC 44:11</t>
  </si>
  <si>
    <t>PC 44:9</t>
  </si>
  <si>
    <t>Note</t>
  </si>
  <si>
    <t>PC unsaturation in ER is part of Fig.4e</t>
  </si>
  <si>
    <t>PC chain length in ER is part of Fig.4e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</si>
</sst>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3" fillId="0" borderId="2" xfId="0" applyFont="1" applyBorder="1"/>
    <xf numFmtId="0" fontId="3" fillId="0" borderId="4" xfId="0" applyFont="1" applyBorder="1"/>
    <xf numFmtId="0" fontId="0" fillId="0" borderId="3" xfId="0" applyBorder="1"/>
    <xf numFmtId="0" fontId="4" fillId="0" borderId="4" xfId="0" applyFont="1" applyBorder="1"/>
    <xf numFmtId="0" fontId="0" fillId="0" borderId="13" xfId="0" applyBorder="1"/>
    <xf numFmtId="0" fontId="0" fillId="0" borderId="14" xfId="0" applyBorder="1"/>
    <xf numFmtId="0" fontId="3" fillId="0" borderId="14" xfId="0" applyFont="1" applyBorder="1"/>
    <xf numFmtId="0" fontId="0" fillId="0" borderId="9" xfId="0" applyBorder="1"/>
    <xf numFmtId="0" fontId="0" fillId="0" borderId="6" xfId="0" applyBorder="1" applyAlignment="1">
      <alignment horizontal="right"/>
    </xf>
    <xf numFmtId="0" fontId="0" fillId="0" borderId="1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C5929-9A95-8844-BE43-BA3C31C639CD}">
  <dimension ref="B1:L26"/>
  <sheetViews>
    <sheetView workbookViewId="0">
      <selection sqref="A1:XFD1048576"/>
    </sheetView>
  </sheetViews>
  <sheetFormatPr baseColWidth="10" defaultColWidth="10.6640625" defaultRowHeight="16" x14ac:dyDescent="0.2"/>
  <cols>
    <col min="2" max="2" width="14" customWidth="1"/>
    <col min="7" max="7" width="13" bestFit="1" customWidth="1"/>
  </cols>
  <sheetData>
    <row r="1" spans="2:12" x14ac:dyDescent="0.2">
      <c r="D1" s="1" t="s">
        <v>0</v>
      </c>
      <c r="E1" s="1"/>
      <c r="F1" s="1"/>
      <c r="G1" s="1"/>
      <c r="H1" s="1"/>
    </row>
    <row r="2" spans="2:12" x14ac:dyDescent="0.2">
      <c r="D2" s="2"/>
      <c r="E2" s="2"/>
      <c r="F2" s="2"/>
      <c r="G2" s="2"/>
      <c r="H2" s="2"/>
    </row>
    <row r="3" spans="2:12" x14ac:dyDescent="0.2">
      <c r="C3" s="1" t="s">
        <v>1</v>
      </c>
      <c r="D3" s="1"/>
      <c r="E3" s="1"/>
      <c r="F3" s="1"/>
      <c r="H3" s="1" t="s">
        <v>2</v>
      </c>
      <c r="I3" s="1"/>
      <c r="J3" s="1"/>
      <c r="K3" s="1"/>
    </row>
    <row r="4" spans="2:12" x14ac:dyDescent="0.2">
      <c r="B4" s="2"/>
      <c r="C4" s="2" t="s">
        <v>3</v>
      </c>
      <c r="D4" s="2" t="s">
        <v>4</v>
      </c>
      <c r="E4" s="2" t="s">
        <v>5</v>
      </c>
      <c r="F4" s="2" t="s">
        <v>6</v>
      </c>
      <c r="H4" s="2" t="s">
        <v>3</v>
      </c>
      <c r="I4" s="2" t="s">
        <v>4</v>
      </c>
      <c r="J4" s="2" t="s">
        <v>5</v>
      </c>
      <c r="K4" s="2" t="s">
        <v>6</v>
      </c>
      <c r="L4" s="2"/>
    </row>
    <row r="5" spans="2:12" x14ac:dyDescent="0.2">
      <c r="B5" t="s">
        <v>7</v>
      </c>
      <c r="C5">
        <v>7.3634846840206603</v>
      </c>
      <c r="D5">
        <v>6.32018487373829</v>
      </c>
      <c r="E5">
        <v>7.1734849141502899</v>
      </c>
      <c r="F5">
        <v>7.3061895725356001</v>
      </c>
      <c r="H5">
        <v>1.3648179554428901</v>
      </c>
      <c r="I5">
        <v>1.21511098363859</v>
      </c>
      <c r="J5">
        <v>0.99687147545590205</v>
      </c>
      <c r="K5">
        <v>1.05916671641759</v>
      </c>
    </row>
    <row r="6" spans="2:12" x14ac:dyDescent="0.2">
      <c r="B6" t="s">
        <v>8</v>
      </c>
      <c r="C6">
        <v>0.35112602870135201</v>
      </c>
      <c r="D6">
        <v>1.4175688104263799</v>
      </c>
      <c r="E6">
        <v>0.78735079771127603</v>
      </c>
      <c r="F6">
        <v>0.84914989529806695</v>
      </c>
      <c r="H6">
        <v>0.551796060384804</v>
      </c>
      <c r="I6">
        <v>0.73330948339186197</v>
      </c>
      <c r="J6">
        <v>0.72117447886984398</v>
      </c>
      <c r="K6">
        <v>0.58404444420105905</v>
      </c>
    </row>
    <row r="7" spans="2:12" x14ac:dyDescent="0.2">
      <c r="B7" t="s">
        <v>9</v>
      </c>
      <c r="C7">
        <f>C6/C5</f>
        <v>4.7684763908496075E-2</v>
      </c>
      <c r="D7">
        <f t="shared" ref="D7:F7" si="0">D6/D5</f>
        <v>0.22429230137186007</v>
      </c>
      <c r="E7">
        <f t="shared" si="0"/>
        <v>0.10975847961402438</v>
      </c>
      <c r="F7">
        <f t="shared" si="0"/>
        <v>0.11622335923092822</v>
      </c>
      <c r="H7">
        <f>H6/H5</f>
        <v>0.40430011796389614</v>
      </c>
      <c r="I7">
        <f t="shared" ref="I7:K7" si="1">I6/I5</f>
        <v>0.60349177422131661</v>
      </c>
      <c r="J7">
        <f t="shared" si="1"/>
        <v>0.72343777169471846</v>
      </c>
      <c r="K7">
        <f t="shared" si="1"/>
        <v>0.55141880418643374</v>
      </c>
    </row>
    <row r="8" spans="2:12" x14ac:dyDescent="0.2">
      <c r="B8" t="s">
        <v>10</v>
      </c>
      <c r="C8">
        <v>26.394681002907902</v>
      </c>
      <c r="D8">
        <v>24.472033819535</v>
      </c>
      <c r="E8">
        <v>24.616689751949401</v>
      </c>
      <c r="F8">
        <v>23.296637485941801</v>
      </c>
      <c r="H8">
        <v>7.6828115619546704</v>
      </c>
      <c r="I8">
        <v>8.7087464631165901</v>
      </c>
      <c r="J8">
        <v>7.0561792481101504</v>
      </c>
      <c r="K8">
        <v>6.1067472230780098</v>
      </c>
    </row>
    <row r="9" spans="2:12" x14ac:dyDescent="0.2">
      <c r="B9" t="s">
        <v>11</v>
      </c>
      <c r="C9">
        <v>8.1237400000000008E-3</v>
      </c>
      <c r="D9">
        <v>3.0651099999999998E-3</v>
      </c>
      <c r="E9">
        <v>2.6399399999999999E-3</v>
      </c>
      <c r="F9">
        <v>1.38134E-3</v>
      </c>
      <c r="H9">
        <v>0</v>
      </c>
      <c r="I9">
        <v>0</v>
      </c>
      <c r="J9">
        <v>0</v>
      </c>
      <c r="K9">
        <v>0</v>
      </c>
    </row>
    <row r="10" spans="2:12" x14ac:dyDescent="0.2">
      <c r="B10" t="s">
        <v>12</v>
      </c>
      <c r="C10">
        <v>39.798431022222303</v>
      </c>
      <c r="D10">
        <v>30.7251467263054</v>
      </c>
      <c r="E10">
        <v>35.450278128829098</v>
      </c>
      <c r="F10">
        <v>33.868808396047797</v>
      </c>
      <c r="H10">
        <v>63.521416323841102</v>
      </c>
      <c r="I10">
        <v>64.170221991348996</v>
      </c>
      <c r="J10">
        <v>65.238671651515901</v>
      </c>
      <c r="K10">
        <v>58.629378852955199</v>
      </c>
    </row>
    <row r="11" spans="2:12" x14ac:dyDescent="0.2">
      <c r="B11" t="s">
        <v>13</v>
      </c>
      <c r="C11">
        <v>2.8597579092907299</v>
      </c>
      <c r="D11">
        <v>0.46683405291984598</v>
      </c>
      <c r="E11">
        <v>1.4953574934684499</v>
      </c>
      <c r="F11">
        <v>1.53791058768318</v>
      </c>
      <c r="H11">
        <v>2.5617265961656501E-2</v>
      </c>
      <c r="I11">
        <v>1.15656070862612E-2</v>
      </c>
      <c r="J11">
        <v>0.17306255990147701</v>
      </c>
      <c r="K11">
        <v>0.16851934316275399</v>
      </c>
    </row>
    <row r="12" spans="2:12" ht="17" thickBot="1" x14ac:dyDescent="0.25"/>
    <row r="13" spans="2:12" ht="17" thickBot="1" x14ac:dyDescent="0.25">
      <c r="B13" s="3"/>
      <c r="C13" s="4" t="s">
        <v>14</v>
      </c>
      <c r="D13" s="4"/>
      <c r="E13" s="5" t="s">
        <v>15</v>
      </c>
      <c r="F13" s="4"/>
      <c r="G13" s="6" t="s">
        <v>16</v>
      </c>
    </row>
    <row r="14" spans="2:12" x14ac:dyDescent="0.2">
      <c r="B14" s="7"/>
      <c r="C14" s="8" t="s">
        <v>1</v>
      </c>
      <c r="D14" s="9" t="s">
        <v>2</v>
      </c>
      <c r="E14" s="2" t="s">
        <v>1</v>
      </c>
      <c r="F14" s="9" t="s">
        <v>2</v>
      </c>
      <c r="G14" s="6"/>
    </row>
    <row r="15" spans="2:12" x14ac:dyDescent="0.2">
      <c r="B15" s="7" t="s">
        <v>7</v>
      </c>
      <c r="C15" s="7">
        <f>AVERAGE(C5:F5)</f>
        <v>7.0408360111112103</v>
      </c>
      <c r="D15" s="10">
        <f>AVERAGE(H5:K5)</f>
        <v>1.158991782738743</v>
      </c>
      <c r="E15">
        <f>STDEV(C5:F5)</f>
        <v>0.48697996945979599</v>
      </c>
      <c r="F15" s="10">
        <f>STDEV(H5:K5)</f>
        <v>0.16508766961746962</v>
      </c>
      <c r="G15" s="6">
        <f>_xlfn.T.TEST(C5:F5,H5:K5,2,2)</f>
        <v>4.5692755669060749E-7</v>
      </c>
    </row>
    <row r="16" spans="2:12" x14ac:dyDescent="0.2">
      <c r="B16" s="7" t="s">
        <v>8</v>
      </c>
      <c r="C16" s="7">
        <f t="shared" ref="C16:C21" si="2">AVERAGE(C6:F6)</f>
        <v>0.85129888303426871</v>
      </c>
      <c r="D16" s="10">
        <f t="shared" ref="D16:D21" si="3">AVERAGE(H6:K6)</f>
        <v>0.64758111671189222</v>
      </c>
      <c r="E16">
        <f t="shared" ref="E16:E21" si="4">STDEV(C6:F6)</f>
        <v>0.4377702938928022</v>
      </c>
      <c r="F16" s="10">
        <f t="shared" ref="F16:F21" si="5">STDEV(H6:K6)</f>
        <v>9.3053786554979881E-2</v>
      </c>
      <c r="G16" s="6">
        <f t="shared" ref="G16:G21" si="6">_xlfn.T.TEST(C6:F6,H6:K6,2,2)</f>
        <v>0.39772532721823184</v>
      </c>
    </row>
    <row r="17" spans="2:7" x14ac:dyDescent="0.2">
      <c r="B17" s="7" t="s">
        <v>9</v>
      </c>
      <c r="C17" s="7">
        <f t="shared" si="2"/>
        <v>0.12448972603132719</v>
      </c>
      <c r="D17" s="10">
        <f t="shared" si="3"/>
        <v>0.5706621170165912</v>
      </c>
      <c r="E17">
        <f t="shared" si="4"/>
        <v>7.335961353128459E-2</v>
      </c>
      <c r="F17" s="10">
        <f t="shared" si="5"/>
        <v>0.13224321894650326</v>
      </c>
      <c r="G17" s="6">
        <f t="shared" si="6"/>
        <v>1.0526497131698675E-3</v>
      </c>
    </row>
    <row r="18" spans="2:7" x14ac:dyDescent="0.2">
      <c r="B18" s="7" t="s">
        <v>10</v>
      </c>
      <c r="C18" s="7">
        <f t="shared" si="2"/>
        <v>24.695010515083524</v>
      </c>
      <c r="D18" s="10">
        <f t="shared" si="3"/>
        <v>7.3886211240648558</v>
      </c>
      <c r="E18">
        <f t="shared" si="4"/>
        <v>1.2780427280947753</v>
      </c>
      <c r="F18" s="10">
        <f t="shared" si="5"/>
        <v>1.0928551632416381</v>
      </c>
      <c r="G18" s="6">
        <f t="shared" si="6"/>
        <v>8.5538677519654435E-7</v>
      </c>
    </row>
    <row r="19" spans="2:7" x14ac:dyDescent="0.2">
      <c r="B19" s="7" t="s">
        <v>11</v>
      </c>
      <c r="C19" s="7">
        <f t="shared" si="2"/>
        <v>3.8025325000000001E-3</v>
      </c>
      <c r="D19" s="10">
        <f t="shared" si="3"/>
        <v>0</v>
      </c>
      <c r="E19">
        <f t="shared" si="4"/>
        <v>2.968188035635826E-3</v>
      </c>
      <c r="F19" s="10">
        <f t="shared" si="5"/>
        <v>0</v>
      </c>
      <c r="G19" s="6">
        <f t="shared" si="6"/>
        <v>4.2782285083377433E-2</v>
      </c>
    </row>
    <row r="20" spans="2:7" x14ac:dyDescent="0.2">
      <c r="B20" s="7" t="s">
        <v>12</v>
      </c>
      <c r="C20" s="7">
        <f t="shared" si="2"/>
        <v>34.960666068351145</v>
      </c>
      <c r="D20" s="10">
        <f t="shared" si="3"/>
        <v>62.889922204915294</v>
      </c>
      <c r="E20">
        <f t="shared" si="4"/>
        <v>3.7760414453975817</v>
      </c>
      <c r="F20" s="10">
        <f t="shared" si="5"/>
        <v>2.9272743853977929</v>
      </c>
      <c r="G20" s="6">
        <f t="shared" si="6"/>
        <v>2.3612185900756747E-5</v>
      </c>
    </row>
    <row r="21" spans="2:7" ht="17" thickBot="1" x14ac:dyDescent="0.25">
      <c r="B21" s="11" t="s">
        <v>13</v>
      </c>
      <c r="C21" s="11">
        <f t="shared" si="2"/>
        <v>1.5899650108405514</v>
      </c>
      <c r="D21" s="12">
        <f t="shared" si="3"/>
        <v>9.4691194028037176E-2</v>
      </c>
      <c r="E21" s="13">
        <f t="shared" si="4"/>
        <v>0.98072378015897821</v>
      </c>
      <c r="F21" s="12">
        <f t="shared" si="5"/>
        <v>8.8079012514258731E-2</v>
      </c>
      <c r="G21" s="6">
        <f t="shared" si="6"/>
        <v>2.2887917038535949E-2</v>
      </c>
    </row>
    <row r="26" spans="2:7" x14ac:dyDescent="0.2">
      <c r="B26" t="s">
        <v>17</v>
      </c>
    </row>
  </sheetData>
  <mergeCells count="5">
    <mergeCell ref="D1:H1"/>
    <mergeCell ref="C3:F3"/>
    <mergeCell ref="H3:K3"/>
    <mergeCell ref="C13:D13"/>
    <mergeCell ref="E13:F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05202-29A1-0141-AB48-1A5E15E9E454}">
  <dimension ref="A1:AZ35"/>
  <sheetViews>
    <sheetView workbookViewId="0">
      <selection sqref="A1:XFD1048576"/>
    </sheetView>
  </sheetViews>
  <sheetFormatPr baseColWidth="10" defaultColWidth="10.6640625" defaultRowHeight="16" x14ac:dyDescent="0.2"/>
  <cols>
    <col min="2" max="2" width="13.1640625" bestFit="1" customWidth="1"/>
  </cols>
  <sheetData>
    <row r="1" spans="1:52" x14ac:dyDescent="0.2">
      <c r="F1" s="14" t="s">
        <v>0</v>
      </c>
      <c r="G1" s="14"/>
      <c r="H1" s="14"/>
      <c r="I1" s="14"/>
      <c r="J1" s="14"/>
    </row>
    <row r="2" spans="1:52" x14ac:dyDescent="0.2">
      <c r="F2" s="15"/>
      <c r="G2" s="15"/>
      <c r="H2" s="15"/>
      <c r="I2" s="15"/>
      <c r="J2" s="15"/>
    </row>
    <row r="3" spans="1:52" x14ac:dyDescent="0.2">
      <c r="B3" s="1" t="s">
        <v>18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 t="s">
        <v>19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B3" s="1" t="s">
        <v>20</v>
      </c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O3" s="1" t="s">
        <v>21</v>
      </c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7" thickBot="1" x14ac:dyDescent="0.25"/>
    <row r="5" spans="1:52" ht="17" thickBot="1" x14ac:dyDescent="0.25">
      <c r="B5" s="16" t="s">
        <v>1</v>
      </c>
      <c r="C5" s="17"/>
      <c r="D5" s="17"/>
      <c r="E5" s="5"/>
      <c r="F5" s="16" t="s">
        <v>2</v>
      </c>
      <c r="G5" s="17"/>
      <c r="H5" s="17"/>
      <c r="I5" s="5"/>
      <c r="J5" s="18" t="s">
        <v>1</v>
      </c>
      <c r="K5" s="18" t="s">
        <v>2</v>
      </c>
      <c r="L5" s="18" t="s">
        <v>1</v>
      </c>
      <c r="M5" s="18" t="s">
        <v>2</v>
      </c>
      <c r="O5" s="16" t="s">
        <v>1</v>
      </c>
      <c r="P5" s="17"/>
      <c r="Q5" s="17"/>
      <c r="R5" s="5"/>
      <c r="S5" s="16" t="s">
        <v>2</v>
      </c>
      <c r="T5" s="17"/>
      <c r="U5" s="17"/>
      <c r="V5" s="5"/>
      <c r="W5" s="18" t="s">
        <v>1</v>
      </c>
      <c r="X5" s="18" t="s">
        <v>2</v>
      </c>
      <c r="Y5" s="18" t="s">
        <v>1</v>
      </c>
      <c r="Z5" s="18" t="s">
        <v>2</v>
      </c>
      <c r="AB5" s="16" t="s">
        <v>1</v>
      </c>
      <c r="AC5" s="17"/>
      <c r="AD5" s="17"/>
      <c r="AE5" s="5"/>
      <c r="AF5" s="16" t="s">
        <v>2</v>
      </c>
      <c r="AG5" s="17"/>
      <c r="AH5" s="17"/>
      <c r="AI5" s="5"/>
      <c r="AJ5" s="18" t="s">
        <v>1</v>
      </c>
      <c r="AK5" s="18" t="s">
        <v>2</v>
      </c>
      <c r="AL5" s="18" t="s">
        <v>1</v>
      </c>
      <c r="AM5" s="18" t="s">
        <v>2</v>
      </c>
      <c r="AO5" s="16" t="s">
        <v>1</v>
      </c>
      <c r="AP5" s="17"/>
      <c r="AQ5" s="17"/>
      <c r="AR5" s="5"/>
      <c r="AS5" s="16" t="s">
        <v>2</v>
      </c>
      <c r="AT5" s="17"/>
      <c r="AU5" s="17"/>
      <c r="AV5" s="5"/>
      <c r="AW5" s="18" t="s">
        <v>1</v>
      </c>
      <c r="AX5" s="18" t="s">
        <v>2</v>
      </c>
      <c r="AY5" s="18" t="s">
        <v>1</v>
      </c>
      <c r="AZ5" s="18" t="s">
        <v>2</v>
      </c>
    </row>
    <row r="6" spans="1:52" ht="17" thickBot="1" x14ac:dyDescent="0.25">
      <c r="B6" s="18" t="s">
        <v>22</v>
      </c>
      <c r="C6" s="18" t="s">
        <v>23</v>
      </c>
      <c r="D6" s="18" t="s">
        <v>24</v>
      </c>
      <c r="E6" s="3" t="s">
        <v>25</v>
      </c>
      <c r="F6" s="18" t="s">
        <v>22</v>
      </c>
      <c r="G6" s="18" t="s">
        <v>23</v>
      </c>
      <c r="H6" s="18" t="s">
        <v>24</v>
      </c>
      <c r="I6" s="18" t="s">
        <v>25</v>
      </c>
      <c r="J6" s="16" t="s">
        <v>14</v>
      </c>
      <c r="K6" s="5"/>
      <c r="L6" s="16" t="s">
        <v>26</v>
      </c>
      <c r="M6" s="5"/>
      <c r="O6" s="18" t="s">
        <v>22</v>
      </c>
      <c r="P6" s="18" t="s">
        <v>23</v>
      </c>
      <c r="Q6" s="18" t="s">
        <v>24</v>
      </c>
      <c r="R6" s="18" t="s">
        <v>25</v>
      </c>
      <c r="S6" s="18" t="s">
        <v>22</v>
      </c>
      <c r="T6" s="18" t="s">
        <v>23</v>
      </c>
      <c r="U6" s="18" t="s">
        <v>24</v>
      </c>
      <c r="V6" s="18" t="s">
        <v>25</v>
      </c>
      <c r="W6" s="16" t="s">
        <v>14</v>
      </c>
      <c r="X6" s="5"/>
      <c r="Y6" s="16" t="s">
        <v>26</v>
      </c>
      <c r="Z6" s="5"/>
      <c r="AB6" s="18" t="s">
        <v>22</v>
      </c>
      <c r="AC6" s="18" t="s">
        <v>23</v>
      </c>
      <c r="AD6" s="18" t="s">
        <v>24</v>
      </c>
      <c r="AE6" s="18" t="s">
        <v>25</v>
      </c>
      <c r="AF6" s="18" t="s">
        <v>22</v>
      </c>
      <c r="AG6" s="18" t="s">
        <v>23</v>
      </c>
      <c r="AH6" s="18" t="s">
        <v>24</v>
      </c>
      <c r="AI6" s="18" t="s">
        <v>25</v>
      </c>
      <c r="AJ6" s="16" t="s">
        <v>14</v>
      </c>
      <c r="AK6" s="5"/>
      <c r="AL6" s="16" t="s">
        <v>26</v>
      </c>
      <c r="AM6" s="5"/>
      <c r="AO6" s="18" t="s">
        <v>22</v>
      </c>
      <c r="AP6" s="18" t="s">
        <v>23</v>
      </c>
      <c r="AQ6" s="18" t="s">
        <v>24</v>
      </c>
      <c r="AR6" s="18" t="s">
        <v>25</v>
      </c>
      <c r="AS6" s="18" t="s">
        <v>22</v>
      </c>
      <c r="AT6" s="18" t="s">
        <v>23</v>
      </c>
      <c r="AU6" s="18" t="s">
        <v>24</v>
      </c>
      <c r="AV6" s="18" t="s">
        <v>25</v>
      </c>
      <c r="AW6" s="16" t="s">
        <v>14</v>
      </c>
      <c r="AX6" s="5"/>
      <c r="AY6" s="16" t="s">
        <v>26</v>
      </c>
      <c r="AZ6" s="5"/>
    </row>
    <row r="7" spans="1:52" x14ac:dyDescent="0.2">
      <c r="A7" t="s">
        <v>7</v>
      </c>
      <c r="B7" s="19">
        <v>7.3634846840206603</v>
      </c>
      <c r="C7" s="20">
        <v>6.32018487373829</v>
      </c>
      <c r="D7" s="20">
        <v>7.1734849141502899</v>
      </c>
      <c r="E7" s="20">
        <v>7.3061895725356001</v>
      </c>
      <c r="F7" s="19">
        <v>1.3648179554428901</v>
      </c>
      <c r="G7" s="20">
        <v>1.21511098363859</v>
      </c>
      <c r="H7" s="20">
        <v>0.99687147545590205</v>
      </c>
      <c r="I7" s="21">
        <v>1.05916671641759</v>
      </c>
      <c r="J7" s="19">
        <f>AVERAGE(B7:E7)</f>
        <v>7.0408360111112103</v>
      </c>
      <c r="K7" s="21">
        <f>AVERAGE(F7:I7)</f>
        <v>1.158991782738743</v>
      </c>
      <c r="L7" s="20">
        <f>STDEV(B7:E7)</f>
        <v>0.48697996945979599</v>
      </c>
      <c r="M7" s="21">
        <f>STDEV(F7:I7)</f>
        <v>0.16508766961746962</v>
      </c>
      <c r="O7" s="19">
        <v>0.28092056752286099</v>
      </c>
      <c r="P7" s="20">
        <v>0.20477854769411299</v>
      </c>
      <c r="Q7" s="20">
        <v>0.197055206229939</v>
      </c>
      <c r="R7" s="20">
        <v>0.208507393135903</v>
      </c>
      <c r="S7" s="19">
        <v>0.37452498652349497</v>
      </c>
      <c r="T7" s="20">
        <v>1.41096251197963E-2</v>
      </c>
      <c r="U7" s="20">
        <v>0.23412180089755</v>
      </c>
      <c r="V7" s="21">
        <v>5.9869232275379498E-2</v>
      </c>
      <c r="W7" s="19">
        <f>AVERAGE(O7:R7)</f>
        <v>0.22281542864570397</v>
      </c>
      <c r="X7" s="21">
        <f>AVERAGE(S7:V7)</f>
        <v>0.1706564112040552</v>
      </c>
      <c r="Y7" s="20">
        <f>STDEV(O7:R7)</f>
        <v>3.9029241932406748E-2</v>
      </c>
      <c r="Z7" s="21">
        <f>STDEV(S7:V7)</f>
        <v>0.16570148554957737</v>
      </c>
      <c r="AB7" s="19">
        <v>7.32172151630866</v>
      </c>
      <c r="AC7" s="20">
        <v>3.00192569871649</v>
      </c>
      <c r="AD7" s="20">
        <v>6.9867896759378301</v>
      </c>
      <c r="AE7" s="20">
        <v>7.1557609500778803</v>
      </c>
      <c r="AF7" s="19">
        <v>2.4265952396924702</v>
      </c>
      <c r="AG7" s="20">
        <v>0.91710938117752205</v>
      </c>
      <c r="AH7" s="20">
        <v>1.4463242847048801</v>
      </c>
      <c r="AI7" s="21">
        <v>1.3749200061339699</v>
      </c>
      <c r="AJ7" s="19">
        <f>AVERAGE(AB7:AE7)</f>
        <v>6.1165494602602157</v>
      </c>
      <c r="AK7" s="21">
        <f>AVERAGE(AF7:AI7)</f>
        <v>1.5412372279272106</v>
      </c>
      <c r="AL7" s="20">
        <f>STDEV(AB7:AE7)</f>
        <v>2.0809132141285525</v>
      </c>
      <c r="AM7" s="21">
        <f>STDEV(AF7:AI7)</f>
        <v>0.63510216058559721</v>
      </c>
      <c r="AO7" s="19">
        <v>11.5861196880915</v>
      </c>
      <c r="AP7" s="20">
        <v>8.2295431388862603</v>
      </c>
      <c r="AQ7" s="20">
        <v>9.82676829323694</v>
      </c>
      <c r="AR7" s="20">
        <v>11.273668775670901</v>
      </c>
      <c r="AS7" s="19">
        <v>11.7445480951218</v>
      </c>
      <c r="AT7" s="20">
        <v>8.8728270605032407</v>
      </c>
      <c r="AU7" s="20">
        <v>9.5624673043636701</v>
      </c>
      <c r="AV7" s="21">
        <v>9.8010844742561201</v>
      </c>
      <c r="AW7" s="19">
        <f>AVERAGE(AO7:AR7)</f>
        <v>10.2290249739714</v>
      </c>
      <c r="AX7" s="21">
        <f>AVERAGE(AS7:AV7)</f>
        <v>9.9952317335612086</v>
      </c>
      <c r="AY7" s="20">
        <f>STDEV(AO7:AR7)</f>
        <v>1.5376090510435212</v>
      </c>
      <c r="AZ7" s="21">
        <f>STDEV(AS7:AV7)</f>
        <v>1.2308368687469364</v>
      </c>
    </row>
    <row r="8" spans="1:52" x14ac:dyDescent="0.2">
      <c r="A8" t="s">
        <v>12</v>
      </c>
      <c r="B8" s="7">
        <v>39.798431022222303</v>
      </c>
      <c r="C8">
        <v>30.7251467263054</v>
      </c>
      <c r="D8">
        <v>35.450278128829098</v>
      </c>
      <c r="E8">
        <v>33.868808396047797</v>
      </c>
      <c r="F8" s="7">
        <v>63.521416323841102</v>
      </c>
      <c r="G8">
        <v>64.170221991348996</v>
      </c>
      <c r="H8">
        <v>65.238671651515901</v>
      </c>
      <c r="I8" s="10">
        <v>58.629378852955199</v>
      </c>
      <c r="J8" s="7">
        <f t="shared" ref="J8:J15" si="0">AVERAGE(B8:E8)</f>
        <v>34.960666068351145</v>
      </c>
      <c r="K8" s="10">
        <f t="shared" ref="K8:K15" si="1">AVERAGE(F8:I8)</f>
        <v>62.889922204915294</v>
      </c>
      <c r="L8">
        <f t="shared" ref="L8:L15" si="2">STDEV(B8:E8)</f>
        <v>3.7760414453975817</v>
      </c>
      <c r="M8" s="10">
        <f t="shared" ref="M8:M15" si="3">STDEV(F8:I8)</f>
        <v>2.9272743853977929</v>
      </c>
      <c r="O8" s="7">
        <v>46.700295349054898</v>
      </c>
      <c r="P8">
        <v>41.155518211412399</v>
      </c>
      <c r="Q8">
        <v>43.829505558936702</v>
      </c>
      <c r="R8">
        <v>41.806371964115598</v>
      </c>
      <c r="S8" s="7">
        <v>70.257115996773607</v>
      </c>
      <c r="T8">
        <v>68.700049584026601</v>
      </c>
      <c r="U8">
        <v>53.188539934322002</v>
      </c>
      <c r="V8" s="10">
        <v>64.730583605680494</v>
      </c>
      <c r="W8" s="7">
        <f t="shared" ref="W8:W15" si="4">AVERAGE(O8:R8)</f>
        <v>43.372922770879896</v>
      </c>
      <c r="X8" s="10">
        <f t="shared" ref="X8:X15" si="5">AVERAGE(S8:V8)</f>
        <v>64.219072280200677</v>
      </c>
      <c r="Y8">
        <f t="shared" ref="Y8:Y15" si="6">STDEV(O8:R8)</f>
        <v>2.4933806051798966</v>
      </c>
      <c r="Z8" s="10">
        <f t="shared" ref="Z8:Z15" si="7">STDEV(S8:V8)</f>
        <v>7.7130067027546838</v>
      </c>
      <c r="AB8" s="7">
        <v>37.7266214024501</v>
      </c>
      <c r="AC8">
        <v>38.0040779920297</v>
      </c>
      <c r="AD8">
        <v>33.3278902579207</v>
      </c>
      <c r="AE8">
        <v>33.332448087838401</v>
      </c>
      <c r="AF8" s="7">
        <v>57.868062142738999</v>
      </c>
      <c r="AG8">
        <v>65.530949819514603</v>
      </c>
      <c r="AH8">
        <v>66.893660144464903</v>
      </c>
      <c r="AI8" s="10">
        <v>57.349115287453301</v>
      </c>
      <c r="AJ8" s="7">
        <f t="shared" ref="AJ8:AJ15" si="8">AVERAGE(AB8:AE8)</f>
        <v>35.597759435059729</v>
      </c>
      <c r="AK8" s="10">
        <f t="shared" ref="AK8:AK15" si="9">AVERAGE(AF8:AI8)</f>
        <v>61.910446848542946</v>
      </c>
      <c r="AL8">
        <f t="shared" ref="AL8:AL15" si="10">STDEV(AB8:AE8)</f>
        <v>2.6208372615759492</v>
      </c>
      <c r="AM8" s="10">
        <f t="shared" ref="AM8:AM15" si="11">STDEV(AF8:AI8)</f>
        <v>5.0029016991934503</v>
      </c>
      <c r="AO8" s="7">
        <v>31.5569986591956</v>
      </c>
      <c r="AP8">
        <v>30.633284288193401</v>
      </c>
      <c r="AQ8">
        <v>27.699447322025399</v>
      </c>
      <c r="AR8">
        <v>27.762494223003301</v>
      </c>
      <c r="AS8" s="7">
        <v>52.353150378290898</v>
      </c>
      <c r="AT8">
        <v>44.927586900918001</v>
      </c>
      <c r="AU8">
        <v>41.039993590362002</v>
      </c>
      <c r="AV8" s="10">
        <v>45.923832588393203</v>
      </c>
      <c r="AW8" s="7">
        <f t="shared" ref="AW8:AW15" si="12">AVERAGE(AO8:AR8)</f>
        <v>29.413056123104425</v>
      </c>
      <c r="AX8" s="10">
        <f t="shared" ref="AX8:AX15" si="13">AVERAGE(AS8:AV8)</f>
        <v>46.061140864491023</v>
      </c>
      <c r="AY8">
        <f t="shared" ref="AY8:AY15" si="14">STDEV(AO8:AR8)</f>
        <v>1.9787416946246752</v>
      </c>
      <c r="AZ8" s="10">
        <f t="shared" ref="AZ8:AZ15" si="15">STDEV(AS8:AV8)</f>
        <v>4.6941489047983458</v>
      </c>
    </row>
    <row r="9" spans="1:52" x14ac:dyDescent="0.2">
      <c r="A9" t="s">
        <v>27</v>
      </c>
      <c r="B9" s="7">
        <v>0.80303537999999997</v>
      </c>
      <c r="C9">
        <v>0.67560089000000001</v>
      </c>
      <c r="D9">
        <v>0.84489831999999998</v>
      </c>
      <c r="E9">
        <v>0.76817106000000002</v>
      </c>
      <c r="F9" s="7">
        <v>0.59461582000000002</v>
      </c>
      <c r="G9">
        <v>0.40193443000000001</v>
      </c>
      <c r="H9">
        <v>0.26069108000000002</v>
      </c>
      <c r="I9" s="10">
        <v>0.26185366999999998</v>
      </c>
      <c r="J9" s="7">
        <f t="shared" si="0"/>
        <v>0.77292641249999994</v>
      </c>
      <c r="K9" s="10">
        <f t="shared" si="1"/>
        <v>0.37977375000000002</v>
      </c>
      <c r="L9">
        <f t="shared" si="2"/>
        <v>7.2067968151372841E-2</v>
      </c>
      <c r="M9" s="10">
        <f t="shared" si="3"/>
        <v>0.15783328582345216</v>
      </c>
      <c r="O9" s="7">
        <v>2.0191157199999998</v>
      </c>
      <c r="P9">
        <v>1.6777707399999999</v>
      </c>
      <c r="Q9">
        <v>2.0396200200000001</v>
      </c>
      <c r="R9">
        <v>2.0823035299999999</v>
      </c>
      <c r="S9" s="7">
        <v>0.54305822999999998</v>
      </c>
      <c r="T9">
        <v>0.54106463000000005</v>
      </c>
      <c r="U9">
        <v>2.1153831300000001</v>
      </c>
      <c r="V9" s="10">
        <v>0.97871134999999998</v>
      </c>
      <c r="W9" s="7">
        <f t="shared" si="4"/>
        <v>1.9547025025</v>
      </c>
      <c r="X9" s="10">
        <f t="shared" si="5"/>
        <v>1.0445543349999999</v>
      </c>
      <c r="Y9">
        <f t="shared" si="6"/>
        <v>0.18648795373739049</v>
      </c>
      <c r="Z9" s="10">
        <f t="shared" si="7"/>
        <v>0.74296923068770049</v>
      </c>
      <c r="AB9" s="7">
        <v>1.34067219</v>
      </c>
      <c r="AC9">
        <v>2.2669774600000001</v>
      </c>
      <c r="AD9">
        <v>1.2093697299999999</v>
      </c>
      <c r="AE9">
        <v>1.27846175</v>
      </c>
      <c r="AF9" s="7">
        <v>1.4487734800000001</v>
      </c>
      <c r="AG9">
        <v>0.74068727000000001</v>
      </c>
      <c r="AH9">
        <v>0.31395191</v>
      </c>
      <c r="AI9" s="10">
        <v>0.40648896000000001</v>
      </c>
      <c r="AJ9" s="7">
        <f t="shared" si="8"/>
        <v>1.5238702824999999</v>
      </c>
      <c r="AK9" s="10">
        <f t="shared" si="9"/>
        <v>0.72747540500000007</v>
      </c>
      <c r="AL9">
        <f t="shared" si="10"/>
        <v>0.49829902792542297</v>
      </c>
      <c r="AM9" s="10">
        <f t="shared" si="11"/>
        <v>0.51461294360138155</v>
      </c>
      <c r="AO9" s="7">
        <v>1.3695571</v>
      </c>
      <c r="AP9">
        <v>1.9566469</v>
      </c>
      <c r="AQ9">
        <v>1.19538327</v>
      </c>
      <c r="AR9">
        <v>1.08947763</v>
      </c>
      <c r="AS9" s="7">
        <v>0.62785464000000002</v>
      </c>
      <c r="AT9">
        <v>1.14804412</v>
      </c>
      <c r="AU9">
        <v>0.61898699000000001</v>
      </c>
      <c r="AV9" s="10">
        <v>0.54696613000000005</v>
      </c>
      <c r="AW9" s="7">
        <f t="shared" si="12"/>
        <v>1.4027662249999999</v>
      </c>
      <c r="AX9" s="10">
        <f t="shared" si="13"/>
        <v>0.73546297000000005</v>
      </c>
      <c r="AY9">
        <f t="shared" si="14"/>
        <v>0.38688675427629049</v>
      </c>
      <c r="AZ9" s="10">
        <f t="shared" si="15"/>
        <v>0.27742895224282643</v>
      </c>
    </row>
    <row r="10" spans="1:52" x14ac:dyDescent="0.2">
      <c r="A10" t="s">
        <v>28</v>
      </c>
      <c r="B10" s="7">
        <v>1.46024505725453</v>
      </c>
      <c r="C10">
        <v>1.1842298284374799</v>
      </c>
      <c r="D10">
        <v>1.08187283534058</v>
      </c>
      <c r="E10">
        <v>1.15662008025945</v>
      </c>
      <c r="F10" s="7">
        <v>1.8633249737826401</v>
      </c>
      <c r="G10">
        <v>2.1212184868436901</v>
      </c>
      <c r="H10">
        <v>1.79023832529507</v>
      </c>
      <c r="I10" s="10">
        <v>1.39673842057474</v>
      </c>
      <c r="J10" s="7">
        <f t="shared" si="0"/>
        <v>1.2207419503230099</v>
      </c>
      <c r="K10" s="10">
        <f t="shared" si="1"/>
        <v>1.7928800516240351</v>
      </c>
      <c r="L10">
        <f t="shared" si="2"/>
        <v>0.16541978780352273</v>
      </c>
      <c r="M10" s="10">
        <f t="shared" si="3"/>
        <v>0.2998353913226473</v>
      </c>
      <c r="O10" s="7">
        <v>1.67054259752241</v>
      </c>
      <c r="P10">
        <v>1.10479348532264</v>
      </c>
      <c r="Q10">
        <v>1.0679164029652799</v>
      </c>
      <c r="R10">
        <v>1.05672520867038</v>
      </c>
      <c r="S10" s="7">
        <v>2.4263401180267898</v>
      </c>
      <c r="T10">
        <v>2.1822365596315101</v>
      </c>
      <c r="U10">
        <v>1.54908254090383</v>
      </c>
      <c r="V10" s="10">
        <v>1.9225095247900801</v>
      </c>
      <c r="W10" s="7">
        <f t="shared" si="4"/>
        <v>1.2249944236201775</v>
      </c>
      <c r="X10" s="10">
        <f t="shared" si="5"/>
        <v>2.0200421858380526</v>
      </c>
      <c r="Y10">
        <f t="shared" si="6"/>
        <v>0.29774120424058609</v>
      </c>
      <c r="Z10" s="10">
        <f t="shared" si="7"/>
        <v>0.37536676807213576</v>
      </c>
      <c r="AB10" s="7">
        <v>1.3836539138769299</v>
      </c>
      <c r="AC10">
        <v>0.94431555373833198</v>
      </c>
      <c r="AD10">
        <v>0.53226445463703898</v>
      </c>
      <c r="AE10">
        <v>0.75651728817602604</v>
      </c>
      <c r="AF10" s="7">
        <v>2.2451785738846302</v>
      </c>
      <c r="AG10">
        <v>1.4131401792915801</v>
      </c>
      <c r="AH10">
        <v>1.3670817460232001</v>
      </c>
      <c r="AI10" s="10">
        <v>1.7020667197035699</v>
      </c>
      <c r="AJ10" s="7">
        <f t="shared" si="8"/>
        <v>0.90418780260708176</v>
      </c>
      <c r="AK10" s="10">
        <f t="shared" si="9"/>
        <v>1.681866804725745</v>
      </c>
      <c r="AL10">
        <f t="shared" si="10"/>
        <v>0.36130852276351505</v>
      </c>
      <c r="AM10" s="10">
        <f t="shared" si="11"/>
        <v>0.4037457195800439</v>
      </c>
      <c r="AO10" s="7">
        <v>1.7070689296966399</v>
      </c>
      <c r="AP10">
        <v>1.02772975095987</v>
      </c>
      <c r="AQ10">
        <v>1.23644055199795</v>
      </c>
      <c r="AR10">
        <v>1.4394215506058301</v>
      </c>
      <c r="AS10" s="7">
        <v>2.52214851861652</v>
      </c>
      <c r="AT10">
        <v>2.9415603490253299</v>
      </c>
      <c r="AU10">
        <v>4.9115710595537196</v>
      </c>
      <c r="AV10" s="10">
        <v>4.25869628961114</v>
      </c>
      <c r="AW10" s="7">
        <f t="shared" si="12"/>
        <v>1.3526651958150726</v>
      </c>
      <c r="AX10" s="10">
        <f t="shared" si="13"/>
        <v>3.6584940542016779</v>
      </c>
      <c r="AY10">
        <f t="shared" si="14"/>
        <v>0.28995395199895674</v>
      </c>
      <c r="AZ10" s="10">
        <f t="shared" si="15"/>
        <v>1.1159031945162556</v>
      </c>
    </row>
    <row r="11" spans="1:52" x14ac:dyDescent="0.2">
      <c r="A11" t="s">
        <v>8</v>
      </c>
      <c r="B11" s="7">
        <v>0.35112602870135201</v>
      </c>
      <c r="C11">
        <v>1.4175688104263799</v>
      </c>
      <c r="D11">
        <v>0.78735079771127603</v>
      </c>
      <c r="E11">
        <v>0.84914989529806695</v>
      </c>
      <c r="F11" s="7">
        <v>0.551796060384804</v>
      </c>
      <c r="G11">
        <v>0.73330948339186197</v>
      </c>
      <c r="H11">
        <v>0.72117447886984398</v>
      </c>
      <c r="I11" s="10">
        <v>0.58404444420105905</v>
      </c>
      <c r="J11" s="7">
        <f t="shared" si="0"/>
        <v>0.85129888303426871</v>
      </c>
      <c r="K11" s="10">
        <f t="shared" si="1"/>
        <v>0.64758111671189222</v>
      </c>
      <c r="L11">
        <f t="shared" si="2"/>
        <v>0.4377702938928022</v>
      </c>
      <c r="M11" s="10">
        <f t="shared" si="3"/>
        <v>9.3053786554979881E-2</v>
      </c>
      <c r="O11" s="7">
        <v>0.37644920729664599</v>
      </c>
      <c r="P11">
        <v>1.19523029574873</v>
      </c>
      <c r="Q11">
        <v>0.89247917107693198</v>
      </c>
      <c r="R11">
        <v>1.1102209301444399</v>
      </c>
      <c r="S11" s="7">
        <v>0.74044655645405899</v>
      </c>
      <c r="T11">
        <v>0.83203529535480303</v>
      </c>
      <c r="U11">
        <v>0.61082861557371004</v>
      </c>
      <c r="V11" s="10">
        <v>0.660709643677311</v>
      </c>
      <c r="W11" s="7">
        <f t="shared" si="4"/>
        <v>0.89359490106668704</v>
      </c>
      <c r="X11" s="10">
        <f t="shared" si="5"/>
        <v>0.71100502776497065</v>
      </c>
      <c r="Y11">
        <f t="shared" si="6"/>
        <v>0.36758294358203192</v>
      </c>
      <c r="Z11" s="10">
        <f t="shared" si="7"/>
        <v>9.6747210992455299E-2</v>
      </c>
      <c r="AB11" s="7">
        <v>0.25255908550873302</v>
      </c>
      <c r="AC11">
        <v>0.76375957478400602</v>
      </c>
      <c r="AD11">
        <v>0.72425587680465298</v>
      </c>
      <c r="AE11">
        <v>0.74810553460350404</v>
      </c>
      <c r="AF11" s="7">
        <v>0.45664706863549198</v>
      </c>
      <c r="AG11">
        <v>0.68034860629602101</v>
      </c>
      <c r="AH11">
        <v>0.41900662631949098</v>
      </c>
      <c r="AI11" s="10">
        <v>0.429788884856807</v>
      </c>
      <c r="AJ11" s="7">
        <f t="shared" si="8"/>
        <v>0.62217001792522397</v>
      </c>
      <c r="AK11" s="10">
        <f t="shared" si="9"/>
        <v>0.49644779652695276</v>
      </c>
      <c r="AL11">
        <f t="shared" si="10"/>
        <v>0.24694204510197026</v>
      </c>
      <c r="AM11" s="10">
        <f t="shared" si="11"/>
        <v>0.12361789396167323</v>
      </c>
      <c r="AO11" s="7">
        <v>0.21085245845278</v>
      </c>
      <c r="AP11">
        <v>1.10600199857835</v>
      </c>
      <c r="AQ11">
        <v>1.0351833089742</v>
      </c>
      <c r="AR11">
        <v>0.810451350337409</v>
      </c>
      <c r="AS11" s="7">
        <v>0.34824461827703801</v>
      </c>
      <c r="AT11">
        <v>0.39463908193813402</v>
      </c>
      <c r="AU11">
        <v>0.236632526150964</v>
      </c>
      <c r="AV11" s="10">
        <v>0.37988795479701698</v>
      </c>
      <c r="AW11" s="7">
        <f t="shared" si="12"/>
        <v>0.79062227908568472</v>
      </c>
      <c r="AX11" s="10">
        <f t="shared" si="13"/>
        <v>0.33985104529078825</v>
      </c>
      <c r="AY11">
        <f t="shared" si="14"/>
        <v>0.40653031940673279</v>
      </c>
      <c r="AZ11" s="10">
        <f t="shared" si="15"/>
        <v>7.1482393737606481E-2</v>
      </c>
    </row>
    <row r="12" spans="1:52" x14ac:dyDescent="0.2">
      <c r="A12" t="s">
        <v>29</v>
      </c>
      <c r="B12" s="7">
        <v>0.988981653106766</v>
      </c>
      <c r="C12">
        <v>0.58184886312468398</v>
      </c>
      <c r="D12">
        <v>1.0487098246019799</v>
      </c>
      <c r="E12">
        <v>0.912385762781314</v>
      </c>
      <c r="F12" s="7">
        <v>0.56025080125370597</v>
      </c>
      <c r="G12">
        <v>0.43779764910465602</v>
      </c>
      <c r="H12">
        <v>0.365266599200679</v>
      </c>
      <c r="I12" s="10">
        <v>0.56599690421524196</v>
      </c>
      <c r="J12" s="7">
        <f t="shared" si="0"/>
        <v>0.88298152590368595</v>
      </c>
      <c r="K12" s="10">
        <f t="shared" si="1"/>
        <v>0.48232798844357072</v>
      </c>
      <c r="L12">
        <f t="shared" si="2"/>
        <v>0.20836457288066704</v>
      </c>
      <c r="M12" s="10">
        <f t="shared" si="3"/>
        <v>9.7909434676073936E-2</v>
      </c>
      <c r="O12" s="7">
        <v>0.94942029856275201</v>
      </c>
      <c r="P12">
        <v>0.76839888306491999</v>
      </c>
      <c r="Q12">
        <v>0.82336814165384997</v>
      </c>
      <c r="R12">
        <v>0.81304935884474505</v>
      </c>
      <c r="S12" s="7">
        <v>0.41899849143172802</v>
      </c>
      <c r="T12">
        <v>0.432913064248724</v>
      </c>
      <c r="U12">
        <v>1.7968159359759599</v>
      </c>
      <c r="V12" s="10">
        <v>0.48643009214165001</v>
      </c>
      <c r="W12" s="7">
        <f t="shared" si="4"/>
        <v>0.8385591705315667</v>
      </c>
      <c r="X12" s="10">
        <f t="shared" si="5"/>
        <v>0.78378939594951547</v>
      </c>
      <c r="Y12">
        <f t="shared" si="6"/>
        <v>7.7662031685180821E-2</v>
      </c>
      <c r="Z12" s="10">
        <f t="shared" si="7"/>
        <v>0.67597631381722179</v>
      </c>
      <c r="AB12" s="7">
        <v>1.3668581253127801</v>
      </c>
      <c r="AC12">
        <v>0.83548416632567601</v>
      </c>
      <c r="AD12">
        <v>1.1224863130673399</v>
      </c>
      <c r="AE12">
        <v>1.05755495945859</v>
      </c>
      <c r="AF12" s="7">
        <v>0.58051872398177695</v>
      </c>
      <c r="AG12">
        <v>0.36355264150672201</v>
      </c>
      <c r="AH12">
        <v>0.52519662413135104</v>
      </c>
      <c r="AI12" s="10">
        <v>0.90208830822128105</v>
      </c>
      <c r="AJ12" s="7">
        <f t="shared" si="8"/>
        <v>1.0955958910410966</v>
      </c>
      <c r="AK12" s="10">
        <f t="shared" si="9"/>
        <v>0.59283907446028272</v>
      </c>
      <c r="AL12">
        <f t="shared" si="10"/>
        <v>0.21864089000681056</v>
      </c>
      <c r="AM12" s="10">
        <f t="shared" si="11"/>
        <v>0.2257835608429361</v>
      </c>
      <c r="AO12" s="7">
        <v>0.99434078790704705</v>
      </c>
      <c r="AP12">
        <v>0.69910620836642601</v>
      </c>
      <c r="AQ12">
        <v>0.59811751739443098</v>
      </c>
      <c r="AR12">
        <v>0.59786705797519502</v>
      </c>
      <c r="AS12" s="7">
        <v>0.82505351441278396</v>
      </c>
      <c r="AT12">
        <v>0.56272332888245702</v>
      </c>
      <c r="AU12">
        <v>0.72914710277825101</v>
      </c>
      <c r="AV12" s="10">
        <v>0.30141700367354501</v>
      </c>
      <c r="AW12" s="7">
        <f>AVERAGE(AO12:AR12)</f>
        <v>0.72235789291077479</v>
      </c>
      <c r="AX12" s="10">
        <f>AVERAGE(AS12:AV12)</f>
        <v>0.60458523743675918</v>
      </c>
      <c r="AY12">
        <f>STDEV(AO12:AR12)</f>
        <v>0.18748242130584131</v>
      </c>
      <c r="AZ12" s="10">
        <f>STDEV(AS12:AV12)</f>
        <v>0.22933622827706124</v>
      </c>
    </row>
    <row r="13" spans="1:52" x14ac:dyDescent="0.2">
      <c r="A13" t="s">
        <v>30</v>
      </c>
      <c r="B13" s="7">
        <v>2.2285792219947599E-3</v>
      </c>
      <c r="C13">
        <v>1.51288640437352E-2</v>
      </c>
      <c r="D13">
        <v>6.4961448085780003E-3</v>
      </c>
      <c r="E13">
        <v>9.9006689226615804E-3</v>
      </c>
      <c r="F13" s="7">
        <v>0</v>
      </c>
      <c r="G13">
        <v>0</v>
      </c>
      <c r="H13">
        <v>0</v>
      </c>
      <c r="I13" s="10">
        <v>1.2498337305612099E-4</v>
      </c>
      <c r="J13" s="7">
        <f t="shared" si="0"/>
        <v>8.4385642492423845E-3</v>
      </c>
      <c r="K13" s="10">
        <f t="shared" si="1"/>
        <v>3.1245843264030249E-5</v>
      </c>
      <c r="L13">
        <f t="shared" si="2"/>
        <v>5.4538906216368603E-3</v>
      </c>
      <c r="M13" s="10">
        <f t="shared" si="3"/>
        <v>6.2491686528060497E-5</v>
      </c>
      <c r="O13" s="7">
        <v>0</v>
      </c>
      <c r="P13">
        <v>1.7205650238917E-4</v>
      </c>
      <c r="Q13">
        <v>4.88079907251974E-4</v>
      </c>
      <c r="R13">
        <v>0</v>
      </c>
      <c r="S13" s="7">
        <v>2.4250767403276801E-4</v>
      </c>
      <c r="T13">
        <v>1.05446754286884E-4</v>
      </c>
      <c r="U13">
        <v>1.2924498641614199E-3</v>
      </c>
      <c r="V13" s="10">
        <v>6.8976966350161998E-4</v>
      </c>
      <c r="W13" s="7">
        <f t="shared" si="4"/>
        <v>1.65034102410286E-4</v>
      </c>
      <c r="X13" s="10">
        <f t="shared" si="5"/>
        <v>5.8254348899567298E-4</v>
      </c>
      <c r="Y13">
        <f t="shared" si="6"/>
        <v>2.301306991284264E-4</v>
      </c>
      <c r="Z13" s="10">
        <f t="shared" si="7"/>
        <v>5.3501095432007288E-4</v>
      </c>
      <c r="AB13" s="7">
        <v>3.8438048516021102E-3</v>
      </c>
      <c r="AC13">
        <v>3.3657357044830699E-3</v>
      </c>
      <c r="AD13">
        <v>1.76194419648831E-2</v>
      </c>
      <c r="AE13">
        <v>2.8646961543892801E-2</v>
      </c>
      <c r="AF13" s="7">
        <v>7.7621870744111303E-4</v>
      </c>
      <c r="AG13">
        <v>0</v>
      </c>
      <c r="AH13">
        <v>2.6361343088942001E-4</v>
      </c>
      <c r="AI13" s="10">
        <v>5.32203220876141E-3</v>
      </c>
      <c r="AJ13" s="7">
        <f t="shared" si="8"/>
        <v>1.3368986016215272E-2</v>
      </c>
      <c r="AK13" s="10">
        <f t="shared" si="9"/>
        <v>1.5904660867729857E-3</v>
      </c>
      <c r="AL13">
        <f t="shared" si="10"/>
        <v>1.2141897229754374E-2</v>
      </c>
      <c r="AM13" s="10">
        <f t="shared" si="11"/>
        <v>2.50849921009361E-3</v>
      </c>
      <c r="AO13" s="7">
        <v>4.2722553807602202E-3</v>
      </c>
      <c r="AP13">
        <v>1.2874413284667201E-2</v>
      </c>
      <c r="AQ13">
        <v>1.83014286343345E-2</v>
      </c>
      <c r="AR13">
        <v>2.5304867651923399E-2</v>
      </c>
      <c r="AS13" s="7">
        <v>3.8771255979315803E-4</v>
      </c>
      <c r="AT13">
        <v>5.4346204991460097E-2</v>
      </c>
      <c r="AU13">
        <v>2.6467701210803E-2</v>
      </c>
      <c r="AV13" s="10">
        <v>6.5330744565327004E-2</v>
      </c>
      <c r="AW13" s="7">
        <f t="shared" si="12"/>
        <v>1.518824123792133E-2</v>
      </c>
      <c r="AX13" s="10">
        <f t="shared" si="13"/>
        <v>3.6633090831845815E-2</v>
      </c>
      <c r="AY13">
        <f t="shared" si="14"/>
        <v>8.8797637505486134E-3</v>
      </c>
      <c r="AZ13" s="10">
        <f t="shared" si="15"/>
        <v>2.9179743746133815E-2</v>
      </c>
    </row>
    <row r="14" spans="1:52" x14ac:dyDescent="0.2">
      <c r="A14" t="s">
        <v>31</v>
      </c>
      <c r="B14" s="7">
        <v>4.4141663033141798</v>
      </c>
      <c r="C14">
        <v>8.1273706822522005</v>
      </c>
      <c r="D14">
        <v>6.7151465281338698</v>
      </c>
      <c r="E14" s="10">
        <v>8.2023641457444398</v>
      </c>
      <c r="F14" s="7">
        <v>5.3419609805296897</v>
      </c>
      <c r="G14">
        <v>3.10693271607279</v>
      </c>
      <c r="H14">
        <v>4.5380357558021096</v>
      </c>
      <c r="I14" s="10">
        <v>6.3594581367062304</v>
      </c>
      <c r="J14" s="7">
        <f t="shared" si="0"/>
        <v>6.8647619148611732</v>
      </c>
      <c r="K14" s="10">
        <f t="shared" si="1"/>
        <v>4.8365968972777047</v>
      </c>
      <c r="L14">
        <f t="shared" si="2"/>
        <v>1.771173268658897</v>
      </c>
      <c r="M14" s="10">
        <f t="shared" si="3"/>
        <v>1.3729986824632407</v>
      </c>
      <c r="O14" s="7">
        <v>5.63467186001317</v>
      </c>
      <c r="P14">
        <v>7.1957856093482899</v>
      </c>
      <c r="Q14">
        <v>7.9750839274613403</v>
      </c>
      <c r="R14" s="10">
        <v>7.5955012618261897</v>
      </c>
      <c r="S14" s="7">
        <v>3.4133165445694198</v>
      </c>
      <c r="T14">
        <v>3.5987643333147101</v>
      </c>
      <c r="U14">
        <v>5.6004839582791304</v>
      </c>
      <c r="V14" s="10">
        <v>3.26693219847383</v>
      </c>
      <c r="W14" s="7">
        <f t="shared" si="4"/>
        <v>7.1002606646622475</v>
      </c>
      <c r="X14" s="10">
        <f t="shared" si="5"/>
        <v>3.9698742586592726</v>
      </c>
      <c r="Y14">
        <f t="shared" si="6"/>
        <v>1.0275625771023578</v>
      </c>
      <c r="Z14" s="10">
        <f t="shared" si="7"/>
        <v>1.0955203631569026</v>
      </c>
      <c r="AB14" s="7">
        <v>3.9333774871573199</v>
      </c>
      <c r="AC14">
        <v>7.2019413245132302</v>
      </c>
      <c r="AD14">
        <v>7.6640480708815604</v>
      </c>
      <c r="AE14" s="10">
        <v>9.5687335608745698</v>
      </c>
      <c r="AF14" s="7">
        <v>3.0929471101872101</v>
      </c>
      <c r="AG14">
        <v>4.03148026566606</v>
      </c>
      <c r="AH14">
        <v>4.0587870910977202</v>
      </c>
      <c r="AI14" s="10">
        <v>6.4467662765539204</v>
      </c>
      <c r="AJ14" s="7">
        <f t="shared" si="8"/>
        <v>7.0920251108566701</v>
      </c>
      <c r="AK14" s="10">
        <f t="shared" si="9"/>
        <v>4.4074951858762272</v>
      </c>
      <c r="AL14">
        <f t="shared" si="10"/>
        <v>2.3416825430953021</v>
      </c>
      <c r="AM14" s="10">
        <f t="shared" si="11"/>
        <v>1.4317411055723046</v>
      </c>
      <c r="AO14" s="7">
        <v>7.3141668425630604</v>
      </c>
      <c r="AP14">
        <v>8.3278861692936594</v>
      </c>
      <c r="AQ14">
        <v>10.0178125710547</v>
      </c>
      <c r="AR14" s="10">
        <v>9.38339838671458</v>
      </c>
      <c r="AS14" s="7">
        <v>9.1548183131010692</v>
      </c>
      <c r="AT14">
        <v>9.7544530411089507</v>
      </c>
      <c r="AU14">
        <v>5.6179829592613499</v>
      </c>
      <c r="AV14" s="10">
        <v>7.7998303663333104</v>
      </c>
      <c r="AW14" s="7">
        <f t="shared" si="12"/>
        <v>8.760815992406501</v>
      </c>
      <c r="AX14" s="10">
        <f t="shared" si="13"/>
        <v>8.0817711699511712</v>
      </c>
      <c r="AY14">
        <f t="shared" si="14"/>
        <v>1.1899399467926748</v>
      </c>
      <c r="AZ14" s="10">
        <f t="shared" si="15"/>
        <v>1.834760454609887</v>
      </c>
    </row>
    <row r="15" spans="1:52" x14ac:dyDescent="0.2">
      <c r="A15" t="s">
        <v>10</v>
      </c>
      <c r="B15" s="7">
        <v>26.394681002907902</v>
      </c>
      <c r="C15">
        <v>24.472033819535</v>
      </c>
      <c r="D15">
        <v>24.616689751949401</v>
      </c>
      <c r="E15" s="10">
        <v>23.296637485941801</v>
      </c>
      <c r="F15" s="7">
        <v>7.6828115619546704</v>
      </c>
      <c r="G15">
        <v>8.7087464631165901</v>
      </c>
      <c r="H15">
        <v>7.0561792481101504</v>
      </c>
      <c r="I15" s="10">
        <v>6.1067472230780098</v>
      </c>
      <c r="J15" s="7">
        <f t="shared" si="0"/>
        <v>24.695010515083524</v>
      </c>
      <c r="K15">
        <f t="shared" si="1"/>
        <v>7.3886211240648558</v>
      </c>
      <c r="L15" s="7">
        <f t="shared" si="2"/>
        <v>1.2780427280947753</v>
      </c>
      <c r="M15" s="10">
        <f t="shared" si="3"/>
        <v>1.0928551632416381</v>
      </c>
      <c r="O15" s="7">
        <v>24.206993763738399</v>
      </c>
      <c r="P15">
        <v>23.048716360726701</v>
      </c>
      <c r="Q15">
        <v>22.739608925902001</v>
      </c>
      <c r="R15" s="10">
        <v>23.462201248977699</v>
      </c>
      <c r="S15" s="7">
        <v>6.7640866889889599</v>
      </c>
      <c r="T15">
        <v>6.15315562183177</v>
      </c>
      <c r="U15">
        <v>16.711730327614902</v>
      </c>
      <c r="V15" s="10">
        <v>9.5633996827916992</v>
      </c>
      <c r="W15" s="7">
        <f t="shared" si="4"/>
        <v>23.364380074836198</v>
      </c>
      <c r="X15">
        <f t="shared" si="5"/>
        <v>9.7980930803068329</v>
      </c>
      <c r="Y15" s="7">
        <f t="shared" si="6"/>
        <v>0.63496702795808146</v>
      </c>
      <c r="Z15" s="10">
        <f t="shared" si="7"/>
        <v>4.8423212352808305</v>
      </c>
      <c r="AB15" s="7">
        <v>29.7988648355389</v>
      </c>
      <c r="AC15">
        <v>25.594826911243999</v>
      </c>
      <c r="AD15">
        <v>25.676687099334</v>
      </c>
      <c r="AE15" s="10">
        <v>23.174277826806598</v>
      </c>
      <c r="AF15" s="7">
        <v>16.0014219364128</v>
      </c>
      <c r="AG15">
        <v>7.2203795450727304</v>
      </c>
      <c r="AH15">
        <v>6.8657242166510102</v>
      </c>
      <c r="AI15" s="10">
        <v>7.3131042212080501</v>
      </c>
      <c r="AJ15" s="7">
        <f t="shared" si="8"/>
        <v>26.061164168230874</v>
      </c>
      <c r="AK15">
        <f t="shared" si="9"/>
        <v>9.3501574798361489</v>
      </c>
      <c r="AL15" s="7">
        <f t="shared" si="10"/>
        <v>2.7489277958541387</v>
      </c>
      <c r="AM15" s="10">
        <f t="shared" si="11"/>
        <v>4.4383655978461674</v>
      </c>
      <c r="AO15" s="7">
        <v>25.940010068121001</v>
      </c>
      <c r="AP15">
        <v>28.066139532983499</v>
      </c>
      <c r="AQ15">
        <v>23.912518653802099</v>
      </c>
      <c r="AR15" s="10">
        <v>24.173206842185301</v>
      </c>
      <c r="AS15" s="7">
        <v>7.6096178458349302</v>
      </c>
      <c r="AT15">
        <v>12.8533253768053</v>
      </c>
      <c r="AU15">
        <v>18.1375451238575</v>
      </c>
      <c r="AV15" s="10">
        <v>9.1541464624800692</v>
      </c>
      <c r="AW15" s="7">
        <f t="shared" si="12"/>
        <v>25.522968774272975</v>
      </c>
      <c r="AX15">
        <f t="shared" si="13"/>
        <v>11.938658702244449</v>
      </c>
      <c r="AY15" s="7">
        <f t="shared" si="14"/>
        <v>1.9198131690846383</v>
      </c>
      <c r="AZ15" s="10">
        <f t="shared" si="15"/>
        <v>4.6817700051537265</v>
      </c>
    </row>
    <row r="16" spans="1:52" x14ac:dyDescent="0.2">
      <c r="A16" t="s">
        <v>32</v>
      </c>
      <c r="B16" s="7">
        <v>3.3149287088031798</v>
      </c>
      <c r="C16">
        <v>0.73690259575165995</v>
      </c>
      <c r="D16">
        <v>0.56300849944248599</v>
      </c>
      <c r="E16" s="10">
        <v>0.45210833254175797</v>
      </c>
      <c r="F16" s="7">
        <v>0.74654711022721099</v>
      </c>
      <c r="G16">
        <v>0.66005188930889103</v>
      </c>
      <c r="H16">
        <v>0.77640115481329497</v>
      </c>
      <c r="I16" s="10">
        <v>0.34655496446305001</v>
      </c>
      <c r="J16" s="7">
        <f>AVERAGE(B16:E16)</f>
        <v>1.2667370341347708</v>
      </c>
      <c r="K16">
        <f>AVERAGE(F16:I16)</f>
        <v>0.6323887797031118</v>
      </c>
      <c r="L16" s="7">
        <f>STDEV(B16:E16)</f>
        <v>1.3704825719768687</v>
      </c>
      <c r="M16" s="10">
        <f>STDEV(F16:I16)</f>
        <v>0.19683995714003819</v>
      </c>
      <c r="O16" s="7">
        <v>5.0627883683630603</v>
      </c>
      <c r="P16">
        <v>1.20360576003564</v>
      </c>
      <c r="Q16">
        <v>0.748845232005518</v>
      </c>
      <c r="R16" s="10">
        <v>0.66452777863356804</v>
      </c>
      <c r="S16" s="7">
        <v>1.16635174226178</v>
      </c>
      <c r="T16">
        <v>0.746306164981277</v>
      </c>
      <c r="U16">
        <v>0.440455880391319</v>
      </c>
      <c r="V16" s="10">
        <v>0.62318527262123902</v>
      </c>
      <c r="W16" s="7">
        <f>AVERAGE(O16:R16)</f>
        <v>1.9199417847594467</v>
      </c>
      <c r="X16">
        <f>AVERAGE(S16:V16)</f>
        <v>0.74407476506390369</v>
      </c>
      <c r="Y16" s="7">
        <f>STDEV(O16:R16)</f>
        <v>2.1085661329471566</v>
      </c>
      <c r="Z16" s="10">
        <f>STDEV(S16:V16)</f>
        <v>0.30828640424656872</v>
      </c>
      <c r="AB16" s="7">
        <v>1.35270256219184</v>
      </c>
      <c r="AC16">
        <v>0.65228409722868097</v>
      </c>
      <c r="AD16">
        <v>0.38831341043068701</v>
      </c>
      <c r="AE16" s="10">
        <v>0.41137006613702698</v>
      </c>
      <c r="AF16" s="7">
        <v>0.95613165439746295</v>
      </c>
      <c r="AG16">
        <v>0.57901892350714501</v>
      </c>
      <c r="AH16">
        <v>0.21336131585759899</v>
      </c>
      <c r="AI16" s="10">
        <v>0.217364702217995</v>
      </c>
      <c r="AJ16" s="7">
        <f>AVERAGE(AB16:AE16)</f>
        <v>0.70116753399705867</v>
      </c>
      <c r="AK16">
        <f>AVERAGE(AF16:AI16)</f>
        <v>0.49146914899505051</v>
      </c>
      <c r="AL16" s="7">
        <f>STDEV(AB16:AE16)</f>
        <v>0.45046189567510647</v>
      </c>
      <c r="AM16" s="10">
        <f>STDEV(AF16:AI16)</f>
        <v>0.35404963001408418</v>
      </c>
      <c r="AO16" s="7">
        <v>1.8395881006303401</v>
      </c>
      <c r="AP16">
        <v>0.57186026767082698</v>
      </c>
      <c r="AQ16">
        <v>0.59470969569782695</v>
      </c>
      <c r="AR16" s="10">
        <v>0.52480468229720501</v>
      </c>
      <c r="AS16" s="7">
        <v>0.76172634798786998</v>
      </c>
      <c r="AT16">
        <v>0.37891663280430898</v>
      </c>
      <c r="AU16">
        <v>1.5787068583086501</v>
      </c>
      <c r="AV16" s="10">
        <v>0.30038886768213102</v>
      </c>
      <c r="AW16" s="7">
        <f>AVERAGE(AO16:AR16)</f>
        <v>0.88274068657404969</v>
      </c>
      <c r="AX16">
        <f>AVERAGE(AS16:AV16)</f>
        <v>0.75493467669573999</v>
      </c>
      <c r="AY16" s="7">
        <f>STDEV(AO16:AR16)</f>
        <v>0.6385618329513244</v>
      </c>
      <c r="AZ16" s="10">
        <f>STDEV(AS16:AV16)</f>
        <v>0.58499236343221006</v>
      </c>
    </row>
    <row r="17" spans="1:52" x14ac:dyDescent="0.2">
      <c r="A17" t="s">
        <v>33</v>
      </c>
      <c r="B17" s="7">
        <v>0.10891287297897299</v>
      </c>
      <c r="C17">
        <v>0.10338341708736</v>
      </c>
      <c r="D17">
        <v>0.14150572893723801</v>
      </c>
      <c r="E17" s="10">
        <v>0.116218863011522</v>
      </c>
      <c r="F17" s="7">
        <v>0.171822084675434</v>
      </c>
      <c r="G17">
        <v>0.14861475686341599</v>
      </c>
      <c r="H17">
        <v>8.0790373596891604E-2</v>
      </c>
      <c r="I17" s="10">
        <v>0.18794618335200799</v>
      </c>
      <c r="J17" s="7">
        <f t="shared" ref="J17:J18" si="16">AVERAGE(B17:E17)</f>
        <v>0.11750522050377325</v>
      </c>
      <c r="K17">
        <f t="shared" ref="K17:K18" si="17">AVERAGE(F17:I17)</f>
        <v>0.14729334962193741</v>
      </c>
      <c r="L17" s="7">
        <f t="shared" ref="L17:L18" si="18">STDEV(B17:E17)</f>
        <v>1.6841742668950496E-2</v>
      </c>
      <c r="M17" s="10">
        <f t="shared" ref="M17:M18" si="19">STDEV(F17:I17)</f>
        <v>4.7182990123189675E-2</v>
      </c>
      <c r="O17" s="7">
        <v>9.6724453018390402E-2</v>
      </c>
      <c r="P17">
        <v>0.14804671917207499</v>
      </c>
      <c r="Q17">
        <v>0.11629516103538</v>
      </c>
      <c r="R17" s="10">
        <v>0.142883777097224</v>
      </c>
      <c r="S17" s="7">
        <v>0.15298845377446399</v>
      </c>
      <c r="T17">
        <v>0.16912465107215899</v>
      </c>
      <c r="U17">
        <v>0.33511137316522599</v>
      </c>
      <c r="V17" s="10">
        <v>0.124882327248677</v>
      </c>
      <c r="W17" s="7">
        <f t="shared" ref="W17:W18" si="20">AVERAGE(O17:R17)</f>
        <v>0.12598752758076737</v>
      </c>
      <c r="X17">
        <f t="shared" ref="X17:X18" si="21">AVERAGE(S17:V17)</f>
        <v>0.1955267013151315</v>
      </c>
      <c r="Y17" s="7">
        <f t="shared" ref="Y17:Y18" si="22">STDEV(O17:R17)</f>
        <v>2.3960806076297036E-2</v>
      </c>
      <c r="Z17" s="10">
        <f t="shared" ref="Z17:Z18" si="23">STDEV(S17:V17)</f>
        <v>9.4835083106768817E-2</v>
      </c>
      <c r="AB17" s="7">
        <v>0.117594732245613</v>
      </c>
      <c r="AC17">
        <v>0.11942849563812299</v>
      </c>
      <c r="AD17">
        <v>9.9776443370690901E-2</v>
      </c>
      <c r="AE17" s="10">
        <v>8.0502533721812E-2</v>
      </c>
      <c r="AF17" s="7">
        <v>8.6789389999999994E-2</v>
      </c>
      <c r="AG17">
        <v>0.15505399</v>
      </c>
      <c r="AH17">
        <v>0.18699757</v>
      </c>
      <c r="AI17" s="10">
        <v>0.39285607</v>
      </c>
      <c r="AJ17" s="7">
        <f t="shared" ref="AJ17:AJ18" si="24">AVERAGE(AB17:AE17)</f>
        <v>0.10432555124405972</v>
      </c>
      <c r="AK17">
        <f t="shared" ref="AK17:AK18" si="25">AVERAGE(AF17:AI17)</f>
        <v>0.205424255</v>
      </c>
      <c r="AL17" s="7">
        <f t="shared" ref="AL17:AL18" si="26">STDEV(AB17:AE17)</f>
        <v>1.8187913936925395E-2</v>
      </c>
      <c r="AM17" s="10">
        <f t="shared" ref="AM17:AM18" si="27">STDEV(AF17:AI17)</f>
        <v>0.13175940546316722</v>
      </c>
      <c r="AO17" s="7">
        <v>8.9887285379044196E-2</v>
      </c>
      <c r="AP17">
        <v>8.8599221922144006E-2</v>
      </c>
      <c r="AQ17">
        <v>5.09968965774205E-2</v>
      </c>
      <c r="AR17" s="10">
        <v>5.1378518661662903E-2</v>
      </c>
      <c r="AS17" s="7">
        <v>4.32613015631204E-2</v>
      </c>
      <c r="AT17">
        <v>0.175311265606406</v>
      </c>
      <c r="AU17">
        <v>0.112604054647302</v>
      </c>
      <c r="AV17" s="10">
        <v>0.254606773185237</v>
      </c>
      <c r="AW17" s="7">
        <f t="shared" ref="AW17:AW18" si="28">AVERAGE(AO17:AR17)</f>
        <v>7.0215480635067912E-2</v>
      </c>
      <c r="AX17">
        <f t="shared" ref="AX17:AX18" si="29">AVERAGE(AS17:AV17)</f>
        <v>0.14644584875051636</v>
      </c>
      <c r="AY17" s="7">
        <f t="shared" ref="AY17:AY18" si="30">STDEV(AO17:AR17)</f>
        <v>2.1978223731409164E-2</v>
      </c>
      <c r="AZ17" s="10">
        <f t="shared" ref="AZ17:AZ18" si="31">STDEV(AS17:AV17)</f>
        <v>9.0045017761913412E-2</v>
      </c>
    </row>
    <row r="18" spans="1:52" ht="17" thickBot="1" x14ac:dyDescent="0.25">
      <c r="A18" t="s">
        <v>34</v>
      </c>
      <c r="B18" s="11">
        <v>1.70539478676739</v>
      </c>
      <c r="C18" s="13">
        <v>2.5076409666481099</v>
      </c>
      <c r="D18" s="13">
        <v>3.4338819271671199</v>
      </c>
      <c r="E18" s="12">
        <v>3.2519550194028799</v>
      </c>
      <c r="F18" s="11">
        <v>5.2928320063446099</v>
      </c>
      <c r="G18" s="13">
        <v>5.6905994157963198</v>
      </c>
      <c r="H18" s="13">
        <v>3.8891690671502999</v>
      </c>
      <c r="I18" s="12">
        <v>8.8320725616369007</v>
      </c>
      <c r="J18" s="11">
        <f t="shared" si="16"/>
        <v>2.7247181749963749</v>
      </c>
      <c r="K18" s="13">
        <f t="shared" si="17"/>
        <v>5.9261682627320322</v>
      </c>
      <c r="L18" s="11">
        <f t="shared" si="18"/>
        <v>0.78888837437403281</v>
      </c>
      <c r="M18" s="12">
        <f t="shared" si="19"/>
        <v>2.0856855797311895</v>
      </c>
      <c r="O18" s="11">
        <v>1.79868003879186</v>
      </c>
      <c r="P18" s="13">
        <v>3.53482759041106</v>
      </c>
      <c r="Q18" s="13">
        <v>2.93907133881038</v>
      </c>
      <c r="R18" s="12">
        <v>3.5895309789267702</v>
      </c>
      <c r="S18" s="11">
        <v>4.07533887245466</v>
      </c>
      <c r="T18" s="13">
        <v>4.8138988542638899</v>
      </c>
      <c r="U18" s="13">
        <v>6.1475245392083702</v>
      </c>
      <c r="V18" s="12">
        <v>5.5595319717426603</v>
      </c>
      <c r="W18" s="11">
        <f t="shared" si="20"/>
        <v>2.9655274867350174</v>
      </c>
      <c r="X18" s="13">
        <f t="shared" si="21"/>
        <v>5.1490735594173955</v>
      </c>
      <c r="Y18" s="11">
        <f t="shared" si="22"/>
        <v>0.83180844366306894</v>
      </c>
      <c r="Z18" s="12">
        <f t="shared" si="23"/>
        <v>0.90011642362823008</v>
      </c>
      <c r="AB18" s="11">
        <v>1.8009326022699701</v>
      </c>
      <c r="AC18" s="13">
        <v>3.4202607658063</v>
      </c>
      <c r="AD18" s="13">
        <v>3.64499669515574</v>
      </c>
      <c r="AE18" s="12">
        <v>3.3483441408835599</v>
      </c>
      <c r="AF18" s="11">
        <v>4.5139706964274096</v>
      </c>
      <c r="AG18" s="13">
        <v>6.1809227491398699</v>
      </c>
      <c r="AH18" s="13">
        <v>6.34056410311128</v>
      </c>
      <c r="AI18" s="12">
        <v>11.733746001657099</v>
      </c>
      <c r="AJ18" s="11">
        <f t="shared" si="24"/>
        <v>3.0536335510288928</v>
      </c>
      <c r="AK18" s="13">
        <f t="shared" si="25"/>
        <v>7.1923008875839143</v>
      </c>
      <c r="AL18" s="11">
        <f t="shared" si="26"/>
        <v>0.84463796616085074</v>
      </c>
      <c r="AM18" s="12">
        <f t="shared" si="27"/>
        <v>3.1382860304071514</v>
      </c>
      <c r="AO18" s="11">
        <v>1.7475311168817</v>
      </c>
      <c r="AP18" s="13">
        <v>3.1672843000562101</v>
      </c>
      <c r="AQ18" s="13">
        <v>2.63419501046253</v>
      </c>
      <c r="AR18" s="12">
        <v>2.86346467060299</v>
      </c>
      <c r="AS18" s="11">
        <v>4.4674160897061599</v>
      </c>
      <c r="AT18" s="13">
        <v>6.6745988493766601</v>
      </c>
      <c r="AU18" s="13">
        <v>8.7832866551664495</v>
      </c>
      <c r="AV18" s="12">
        <v>10.6860906373027</v>
      </c>
      <c r="AW18" s="11">
        <f t="shared" si="28"/>
        <v>2.6031187745008575</v>
      </c>
      <c r="AX18" s="13">
        <f t="shared" si="29"/>
        <v>7.6528480578879918</v>
      </c>
      <c r="AY18" s="11">
        <f t="shared" si="30"/>
        <v>0.61075327756090192</v>
      </c>
      <c r="AZ18" s="12">
        <f t="shared" si="31"/>
        <v>2.6821881804265164</v>
      </c>
    </row>
    <row r="21" spans="1:52" ht="17" thickBot="1" x14ac:dyDescent="0.25">
      <c r="B21" s="22" t="s">
        <v>16</v>
      </c>
      <c r="C21" s="22"/>
      <c r="D21" s="22"/>
      <c r="E21" s="22"/>
    </row>
    <row r="22" spans="1:52" ht="17" thickBot="1" x14ac:dyDescent="0.25">
      <c r="B22" s="16" t="s">
        <v>35</v>
      </c>
      <c r="C22" s="5"/>
      <c r="D22" s="16" t="s">
        <v>36</v>
      </c>
      <c r="E22" s="5"/>
    </row>
    <row r="23" spans="1:52" x14ac:dyDescent="0.2">
      <c r="B23" s="8" t="s">
        <v>1</v>
      </c>
      <c r="C23" s="2" t="s">
        <v>2</v>
      </c>
      <c r="D23" s="8" t="s">
        <v>1</v>
      </c>
      <c r="E23" s="9" t="s">
        <v>2</v>
      </c>
    </row>
    <row r="24" spans="1:52" x14ac:dyDescent="0.2">
      <c r="A24" t="s">
        <v>7</v>
      </c>
      <c r="B24" s="7">
        <f>_xlfn.T.TEST(B7:E7,O7:R7,2,1)</f>
        <v>9.0782415685961346E-5</v>
      </c>
      <c r="C24">
        <f>_xlfn.T.TEST(F7:I7,S7:V7,2,1)</f>
        <v>1.5934099707180843E-3</v>
      </c>
      <c r="D24" s="7">
        <f>_xlfn.T.TEST(AB7:AE7,AO7:AR7,2,1)</f>
        <v>3.5564264541565918E-3</v>
      </c>
      <c r="E24" s="10">
        <f>_xlfn.T.TEST(AF7:AI7,AS7:AV7,2,1)</f>
        <v>1.0215424878398194E-4</v>
      </c>
    </row>
    <row r="25" spans="1:52" x14ac:dyDescent="0.2">
      <c r="A25" t="s">
        <v>12</v>
      </c>
      <c r="B25" s="7">
        <f t="shared" ref="B25:B35" si="32">_xlfn.T.TEST(B8:E8,O8:R8,2,1)</f>
        <v>1.4634056672095952E-3</v>
      </c>
      <c r="C25">
        <f t="shared" ref="C25:C35" si="33">_xlfn.T.TEST(F8:I8,S8:V8,2,1)</f>
        <v>0.78623569318635156</v>
      </c>
      <c r="D25" s="7">
        <f>_xlfn.T.TEST(AB8:AE8,AO8:AR8,2,1)</f>
        <v>6.6870932863791665E-4</v>
      </c>
      <c r="E25" s="10">
        <f t="shared" ref="E25:E35" si="34">_xlfn.T.TEST(AF8:AI8,AS8:AV8,2,1)</f>
        <v>4.0085532912632907E-2</v>
      </c>
    </row>
    <row r="26" spans="1:52" x14ac:dyDescent="0.2">
      <c r="A26" t="s">
        <v>27</v>
      </c>
      <c r="B26" s="7">
        <f t="shared" si="32"/>
        <v>3.674882451949587E-4</v>
      </c>
      <c r="C26">
        <f t="shared" si="33"/>
        <v>0.21897347325600222</v>
      </c>
      <c r="D26" s="7">
        <f t="shared" ref="D26:D35" si="35">_xlfn.T.TEST(AB9:AE9,AO9:AR9,2,1)</f>
        <v>0.22161764780497123</v>
      </c>
      <c r="E26" s="10">
        <f t="shared" si="34"/>
        <v>0.97916115943476878</v>
      </c>
    </row>
    <row r="27" spans="1:52" x14ac:dyDescent="0.2">
      <c r="A27" t="s">
        <v>28</v>
      </c>
      <c r="B27" s="7">
        <f t="shared" si="32"/>
        <v>0.95605908841595588</v>
      </c>
      <c r="C27">
        <f t="shared" si="33"/>
        <v>0.3249354432309442</v>
      </c>
      <c r="D27" s="7">
        <f t="shared" si="35"/>
        <v>5.7944768950552915E-2</v>
      </c>
      <c r="E27" s="10">
        <f t="shared" si="34"/>
        <v>6.658874633840102E-2</v>
      </c>
    </row>
    <row r="28" spans="1:52" x14ac:dyDescent="0.2">
      <c r="A28" t="s">
        <v>8</v>
      </c>
      <c r="B28" s="7">
        <f t="shared" si="32"/>
        <v>0.70324013969562849</v>
      </c>
      <c r="C28">
        <f t="shared" si="33"/>
        <v>0.38679704302713325</v>
      </c>
      <c r="D28" s="7">
        <f t="shared" si="35"/>
        <v>0.17088632254997152</v>
      </c>
      <c r="E28" s="10">
        <f t="shared" si="34"/>
        <v>5.4180199139188839E-2</v>
      </c>
    </row>
    <row r="29" spans="1:52" x14ac:dyDescent="0.2">
      <c r="A29" t="s">
        <v>29</v>
      </c>
      <c r="B29" s="7">
        <f t="shared" si="32"/>
        <v>0.64180223026830019</v>
      </c>
      <c r="C29">
        <f t="shared" si="33"/>
        <v>0.48315090169979563</v>
      </c>
      <c r="D29" s="7">
        <f t="shared" si="35"/>
        <v>2.1786895510620966E-2</v>
      </c>
      <c r="E29" s="10">
        <f>_xlfn.T.TEST(AF12:AI12,AS12:AV12,2,1)</f>
        <v>0.95778549031409355</v>
      </c>
    </row>
    <row r="30" spans="1:52" x14ac:dyDescent="0.2">
      <c r="A30" t="s">
        <v>30</v>
      </c>
      <c r="B30" s="7">
        <f t="shared" si="32"/>
        <v>5.5946693224374511E-2</v>
      </c>
      <c r="C30">
        <f t="shared" si="33"/>
        <v>0.12909747846678976</v>
      </c>
      <c r="D30" s="7">
        <f t="shared" si="35"/>
        <v>0.55190863558571868</v>
      </c>
      <c r="E30" s="10">
        <f t="shared" si="34"/>
        <v>8.6544914994692815E-2</v>
      </c>
    </row>
    <row r="31" spans="1:52" x14ac:dyDescent="0.2">
      <c r="A31" t="s">
        <v>31</v>
      </c>
      <c r="B31" s="7">
        <f t="shared" si="32"/>
        <v>0.71374038285559038</v>
      </c>
      <c r="C31">
        <f t="shared" si="33"/>
        <v>0.44380401505274547</v>
      </c>
      <c r="D31" s="7">
        <f t="shared" si="35"/>
        <v>0.11906402788487111</v>
      </c>
      <c r="E31" s="10">
        <f t="shared" si="34"/>
        <v>6.4399402599947142E-2</v>
      </c>
    </row>
    <row r="32" spans="1:52" x14ac:dyDescent="0.2">
      <c r="A32" t="s">
        <v>10</v>
      </c>
      <c r="B32" s="7">
        <f t="shared" si="32"/>
        <v>8.4309917491873623E-2</v>
      </c>
      <c r="C32">
        <f t="shared" si="33"/>
        <v>0.44221363615314679</v>
      </c>
      <c r="D32" s="7">
        <f t="shared" si="35"/>
        <v>0.72860940046400391</v>
      </c>
      <c r="E32" s="10">
        <f t="shared" si="34"/>
        <v>0.57624722473231327</v>
      </c>
    </row>
    <row r="33" spans="1:5" x14ac:dyDescent="0.2">
      <c r="A33" t="s">
        <v>32</v>
      </c>
      <c r="B33" s="7">
        <f t="shared" si="32"/>
        <v>0.17595730987617075</v>
      </c>
      <c r="C33">
        <f t="shared" si="33"/>
        <v>0.54495886226440005</v>
      </c>
      <c r="D33" s="7">
        <f t="shared" si="35"/>
        <v>0.22151523509083429</v>
      </c>
      <c r="E33" s="10">
        <f t="shared" si="34"/>
        <v>0.53108424022237655</v>
      </c>
    </row>
    <row r="34" spans="1:5" x14ac:dyDescent="0.2">
      <c r="A34" t="s">
        <v>33</v>
      </c>
      <c r="B34" s="7">
        <f t="shared" si="32"/>
        <v>0.63945754037956259</v>
      </c>
      <c r="C34">
        <f t="shared" si="33"/>
        <v>0.54450046357487558</v>
      </c>
      <c r="D34" s="7">
        <f t="shared" si="35"/>
        <v>6.1937830265699377E-3</v>
      </c>
      <c r="E34" s="10">
        <f t="shared" si="34"/>
        <v>0.17151875651774995</v>
      </c>
    </row>
    <row r="35" spans="1:5" ht="17" thickBot="1" x14ac:dyDescent="0.25">
      <c r="A35" t="s">
        <v>34</v>
      </c>
      <c r="B35" s="11">
        <f t="shared" si="32"/>
        <v>0.50020760970802336</v>
      </c>
      <c r="C35" s="13">
        <f t="shared" si="33"/>
        <v>0.54496056766172229</v>
      </c>
      <c r="D35" s="11">
        <f t="shared" si="35"/>
        <v>0.11719252192100121</v>
      </c>
      <c r="E35" s="12">
        <f t="shared" si="34"/>
        <v>0.5747871052700283</v>
      </c>
    </row>
  </sheetData>
  <mergeCells count="24">
    <mergeCell ref="AW6:AX6"/>
    <mergeCell ref="AY6:AZ6"/>
    <mergeCell ref="B21:E21"/>
    <mergeCell ref="B22:C22"/>
    <mergeCell ref="D22:E22"/>
    <mergeCell ref="AF5:AI5"/>
    <mergeCell ref="AO5:AR5"/>
    <mergeCell ref="AS5:AV5"/>
    <mergeCell ref="J6:K6"/>
    <mergeCell ref="L6:M6"/>
    <mergeCell ref="W6:X6"/>
    <mergeCell ref="Y6:Z6"/>
    <mergeCell ref="AJ6:AK6"/>
    <mergeCell ref="AL6:AM6"/>
    <mergeCell ref="F1:J1"/>
    <mergeCell ref="B3:M3"/>
    <mergeCell ref="O3:Z3"/>
    <mergeCell ref="AB3:AM3"/>
    <mergeCell ref="AO3:AZ3"/>
    <mergeCell ref="B5:E5"/>
    <mergeCell ref="F5:I5"/>
    <mergeCell ref="O5:R5"/>
    <mergeCell ref="S5:V5"/>
    <mergeCell ref="AB5:A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DB559-4756-1644-A4D8-E08DE683367D}">
  <dimension ref="A2:AT85"/>
  <sheetViews>
    <sheetView tabSelected="1" workbookViewId="0"/>
  </sheetViews>
  <sheetFormatPr baseColWidth="10" defaultColWidth="10.6640625" defaultRowHeight="16" x14ac:dyDescent="0.2"/>
  <cols>
    <col min="13" max="13" width="13.6640625" customWidth="1"/>
    <col min="23" max="23" width="10.6640625" style="10"/>
  </cols>
  <sheetData>
    <row r="2" spans="2:46" x14ac:dyDescent="0.2">
      <c r="B2" s="23" t="s">
        <v>37</v>
      </c>
      <c r="C2" s="23"/>
      <c r="D2" s="23"/>
      <c r="E2" s="23"/>
      <c r="F2" s="23"/>
      <c r="G2" s="23"/>
      <c r="H2" s="23"/>
      <c r="I2" s="23"/>
      <c r="J2" s="23"/>
      <c r="K2" s="23"/>
      <c r="L2" s="24"/>
      <c r="M2" s="23" t="s">
        <v>38</v>
      </c>
      <c r="N2" s="23"/>
      <c r="O2" s="23"/>
      <c r="P2" s="23"/>
      <c r="Q2" s="23"/>
      <c r="R2" s="23"/>
      <c r="S2" s="23"/>
      <c r="T2" s="23"/>
      <c r="U2" s="23"/>
      <c r="V2" s="23"/>
      <c r="W2" s="25"/>
      <c r="Y2" s="23" t="s">
        <v>39</v>
      </c>
      <c r="Z2" s="23"/>
      <c r="AA2" s="23"/>
      <c r="AB2" s="23"/>
      <c r="AC2" s="23"/>
      <c r="AD2" s="23"/>
      <c r="AE2" s="23"/>
      <c r="AF2" s="23"/>
      <c r="AG2" s="23"/>
      <c r="AH2" s="23"/>
      <c r="AJ2" s="23" t="s">
        <v>40</v>
      </c>
      <c r="AK2" s="23"/>
      <c r="AL2" s="23"/>
      <c r="AM2" s="23"/>
      <c r="AN2" s="23"/>
      <c r="AO2" s="23"/>
      <c r="AP2" s="23"/>
      <c r="AQ2" s="23"/>
      <c r="AR2" s="23"/>
      <c r="AS2" s="23"/>
    </row>
    <row r="3" spans="2:46" x14ac:dyDescent="0.2">
      <c r="C3" s="1" t="s">
        <v>20</v>
      </c>
      <c r="D3" s="1"/>
      <c r="E3" s="1"/>
      <c r="F3" s="1"/>
      <c r="H3" s="1" t="s">
        <v>21</v>
      </c>
      <c r="I3" s="1"/>
      <c r="J3" s="1"/>
      <c r="K3" s="1"/>
      <c r="N3" s="1" t="s">
        <v>20</v>
      </c>
      <c r="O3" s="1"/>
      <c r="P3" s="1"/>
      <c r="Q3" s="1"/>
      <c r="S3" s="1" t="s">
        <v>21</v>
      </c>
      <c r="T3" s="1"/>
      <c r="U3" s="1"/>
      <c r="V3" s="1"/>
      <c r="Z3" s="1" t="s">
        <v>20</v>
      </c>
      <c r="AA3" s="1"/>
      <c r="AB3" s="1"/>
      <c r="AC3" s="1"/>
      <c r="AE3" s="1" t="s">
        <v>21</v>
      </c>
      <c r="AF3" s="1"/>
      <c r="AG3" s="1"/>
      <c r="AH3" s="1"/>
      <c r="AK3" s="1" t="s">
        <v>20</v>
      </c>
      <c r="AL3" s="1"/>
      <c r="AM3" s="1"/>
      <c r="AN3" s="1"/>
      <c r="AP3" s="1" t="s">
        <v>21</v>
      </c>
      <c r="AQ3" s="1"/>
      <c r="AR3" s="1"/>
      <c r="AS3" s="1"/>
      <c r="AT3" s="6"/>
    </row>
    <row r="4" spans="2:46" x14ac:dyDescent="0.2">
      <c r="C4" t="s">
        <v>3</v>
      </c>
      <c r="D4" t="s">
        <v>4</v>
      </c>
      <c r="E4" t="s">
        <v>5</v>
      </c>
      <c r="F4" t="s">
        <v>6</v>
      </c>
      <c r="H4" t="s">
        <v>3</v>
      </c>
      <c r="I4" t="s">
        <v>4</v>
      </c>
      <c r="J4" t="s">
        <v>5</v>
      </c>
      <c r="K4" t="s">
        <v>6</v>
      </c>
      <c r="M4" s="26" t="s">
        <v>41</v>
      </c>
      <c r="N4" t="s">
        <v>3</v>
      </c>
      <c r="O4" t="s">
        <v>4</v>
      </c>
      <c r="P4" t="s">
        <v>5</v>
      </c>
      <c r="Q4" t="s">
        <v>6</v>
      </c>
      <c r="S4" t="s">
        <v>3</v>
      </c>
      <c r="T4" t="s">
        <v>4</v>
      </c>
      <c r="U4" t="s">
        <v>5</v>
      </c>
      <c r="V4" t="s">
        <v>6</v>
      </c>
      <c r="Z4" t="s">
        <v>3</v>
      </c>
      <c r="AA4" t="s">
        <v>4</v>
      </c>
      <c r="AB4" t="s">
        <v>5</v>
      </c>
      <c r="AC4" t="s">
        <v>6</v>
      </c>
      <c r="AE4" t="s">
        <v>3</v>
      </c>
      <c r="AF4" t="s">
        <v>4</v>
      </c>
      <c r="AG4" t="s">
        <v>5</v>
      </c>
      <c r="AH4" t="s">
        <v>6</v>
      </c>
      <c r="AJ4" s="26" t="s">
        <v>42</v>
      </c>
      <c r="AK4" t="s">
        <v>3</v>
      </c>
      <c r="AL4" t="s">
        <v>4</v>
      </c>
      <c r="AM4" t="s">
        <v>5</v>
      </c>
      <c r="AN4" t="s">
        <v>6</v>
      </c>
      <c r="AP4" t="s">
        <v>3</v>
      </c>
      <c r="AQ4" t="s">
        <v>4</v>
      </c>
      <c r="AR4" t="s">
        <v>5</v>
      </c>
      <c r="AS4" t="s">
        <v>6</v>
      </c>
    </row>
    <row r="5" spans="2:46" x14ac:dyDescent="0.2">
      <c r="B5" t="s">
        <v>43</v>
      </c>
      <c r="C5">
        <v>0</v>
      </c>
      <c r="D5">
        <v>5.97816564867178E-2</v>
      </c>
      <c r="E5">
        <v>4.5351256561138802E-2</v>
      </c>
      <c r="F5">
        <v>2.2795966874266799E-2</v>
      </c>
      <c r="H5">
        <v>7.3428147011890502E-2</v>
      </c>
      <c r="I5">
        <v>0.107986672085502</v>
      </c>
      <c r="J5">
        <v>7.3284730054561098E-2</v>
      </c>
      <c r="K5">
        <v>6.8114006236250899E-2</v>
      </c>
      <c r="M5" s="27">
        <v>0</v>
      </c>
      <c r="N5">
        <v>4.3689397898182571</v>
      </c>
      <c r="O5">
        <v>7.2431650736221389</v>
      </c>
      <c r="P5">
        <v>4.386853516320631</v>
      </c>
      <c r="Q5">
        <v>3.5456618913420761</v>
      </c>
      <c r="S5">
        <v>2.6004966042428359</v>
      </c>
      <c r="T5">
        <v>3.5255698216583329</v>
      </c>
      <c r="U5">
        <v>1.9781820322930761</v>
      </c>
      <c r="V5">
        <v>2.1646562898514099</v>
      </c>
      <c r="AJ5">
        <v>28</v>
      </c>
      <c r="AK5">
        <v>0</v>
      </c>
      <c r="AL5">
        <v>5.97816564867178E-2</v>
      </c>
      <c r="AM5">
        <v>4.5351256561138802E-2</v>
      </c>
      <c r="AN5">
        <v>2.2795966874266799E-2</v>
      </c>
      <c r="AP5">
        <v>7.3428147011890502E-2</v>
      </c>
      <c r="AQ5">
        <v>0.107986672085502</v>
      </c>
      <c r="AR5">
        <v>7.3284730054561098E-2</v>
      </c>
      <c r="AS5">
        <v>6.8114006236250899E-2</v>
      </c>
    </row>
    <row r="6" spans="2:46" x14ac:dyDescent="0.2">
      <c r="B6" t="s">
        <v>44</v>
      </c>
      <c r="C6">
        <v>0.87763960214758296</v>
      </c>
      <c r="D6">
        <v>1.9657039583238201</v>
      </c>
      <c r="E6">
        <v>1.15490104325251</v>
      </c>
      <c r="F6">
        <v>0.94568432036907901</v>
      </c>
      <c r="H6">
        <v>1.0194978854546499</v>
      </c>
      <c r="I6">
        <v>1.43874299929697</v>
      </c>
      <c r="J6">
        <v>0.94794262527864004</v>
      </c>
      <c r="K6">
        <v>1.03838648893201</v>
      </c>
      <c r="M6" s="27">
        <v>1</v>
      </c>
      <c r="N6">
        <v>20.308643352498919</v>
      </c>
      <c r="O6">
        <v>26.334250819567021</v>
      </c>
      <c r="P6">
        <v>24.904298454885112</v>
      </c>
      <c r="Q6">
        <v>20.708346828600007</v>
      </c>
      <c r="S6">
        <v>16.249121036259361</v>
      </c>
      <c r="T6">
        <v>16.336153685501408</v>
      </c>
      <c r="U6">
        <v>13.376323568642103</v>
      </c>
      <c r="V6">
        <v>15.572373716753749</v>
      </c>
      <c r="Y6" t="s">
        <v>43</v>
      </c>
      <c r="Z6">
        <v>0</v>
      </c>
      <c r="AA6">
        <v>5.97816564867178E-2</v>
      </c>
      <c r="AB6">
        <v>4.5351256561138802E-2</v>
      </c>
      <c r="AC6">
        <v>2.2795966874266799E-2</v>
      </c>
      <c r="AE6">
        <v>7.3428147011890502E-2</v>
      </c>
      <c r="AF6">
        <v>0.107986672085502</v>
      </c>
      <c r="AG6">
        <v>7.3284730054561098E-2</v>
      </c>
      <c r="AH6">
        <v>6.8114006236250899E-2</v>
      </c>
      <c r="AJ6">
        <v>30</v>
      </c>
      <c r="AK6">
        <v>1.0202326671182458</v>
      </c>
      <c r="AL6">
        <v>2.4085250369527529</v>
      </c>
      <c r="AM6">
        <v>1.493440998750228</v>
      </c>
      <c r="AN6">
        <v>1.2208288085001771</v>
      </c>
      <c r="AP6">
        <v>1.472295008192988</v>
      </c>
      <c r="AQ6">
        <v>1.9655357538298626</v>
      </c>
      <c r="AR6">
        <v>1.3248591185379641</v>
      </c>
      <c r="AS6">
        <v>1.4634245081741097</v>
      </c>
    </row>
    <row r="7" spans="2:46" x14ac:dyDescent="0.2">
      <c r="B7" t="s">
        <v>45</v>
      </c>
      <c r="C7">
        <v>3.2072321819132701</v>
      </c>
      <c r="D7">
        <v>4.5334439750948796</v>
      </c>
      <c r="E7">
        <v>2.77606779965088</v>
      </c>
      <c r="F7">
        <v>2.2491925383034301</v>
      </c>
      <c r="H7">
        <v>1.3417968339802699</v>
      </c>
      <c r="I7">
        <v>1.72329328642657</v>
      </c>
      <c r="J7">
        <v>0.76525393939889597</v>
      </c>
      <c r="K7">
        <v>0.83967277613686997</v>
      </c>
      <c r="M7" s="27">
        <v>2</v>
      </c>
      <c r="N7">
        <v>19.444910110239576</v>
      </c>
      <c r="O7">
        <v>19.455508586960125</v>
      </c>
      <c r="P7">
        <v>22.970605446029463</v>
      </c>
      <c r="Q7">
        <v>19.48415503343977</v>
      </c>
      <c r="S7">
        <v>20.532994026313393</v>
      </c>
      <c r="T7">
        <v>15.078684290981665</v>
      </c>
      <c r="U7">
        <v>15.991042638682263</v>
      </c>
      <c r="V7">
        <v>17.923784470008144</v>
      </c>
      <c r="Z7" s="26">
        <f>SUM(Z6)</f>
        <v>0</v>
      </c>
      <c r="AA7" s="26">
        <f t="shared" ref="AA7:AC7" si="0">SUM(AA6)</f>
        <v>5.97816564867178E-2</v>
      </c>
      <c r="AB7" s="26">
        <f t="shared" si="0"/>
        <v>4.5351256561138802E-2</v>
      </c>
      <c r="AC7" s="26">
        <f t="shared" si="0"/>
        <v>2.2795966874266799E-2</v>
      </c>
      <c r="AE7" s="26">
        <f t="shared" ref="AE7:AH7" si="1">SUM(AE6)</f>
        <v>7.3428147011890502E-2</v>
      </c>
      <c r="AF7" s="26">
        <f t="shared" si="1"/>
        <v>0.107986672085502</v>
      </c>
      <c r="AG7" s="26">
        <f t="shared" si="1"/>
        <v>7.3284730054561098E-2</v>
      </c>
      <c r="AH7" s="26">
        <f t="shared" si="1"/>
        <v>6.8114006236250899E-2</v>
      </c>
      <c r="AI7" s="26"/>
      <c r="AJ7">
        <v>32</v>
      </c>
      <c r="AK7">
        <v>8.8110622143305637</v>
      </c>
      <c r="AL7">
        <v>12.468909672949485</v>
      </c>
      <c r="AM7">
        <v>9.7149061241672072</v>
      </c>
      <c r="AN7">
        <v>8.0416322864462728</v>
      </c>
      <c r="AP7">
        <v>7.2250430328112722</v>
      </c>
      <c r="AQ7">
        <v>7.2286766057647984</v>
      </c>
      <c r="AR7">
        <v>5.3044661338418884</v>
      </c>
      <c r="AS7">
        <v>6.0289450936299049</v>
      </c>
    </row>
    <row r="8" spans="2:46" x14ac:dyDescent="0.2">
      <c r="B8" t="s">
        <v>46</v>
      </c>
      <c r="C8">
        <v>0</v>
      </c>
      <c r="D8">
        <v>0</v>
      </c>
      <c r="E8">
        <v>0</v>
      </c>
      <c r="F8">
        <v>0</v>
      </c>
      <c r="H8">
        <v>0</v>
      </c>
      <c r="I8">
        <v>0</v>
      </c>
      <c r="J8">
        <v>0</v>
      </c>
      <c r="K8">
        <v>0</v>
      </c>
      <c r="M8" s="27">
        <v>3</v>
      </c>
      <c r="N8">
        <v>4.8278797025742035</v>
      </c>
      <c r="O8">
        <v>5.2658988264378284</v>
      </c>
      <c r="P8">
        <v>6.3899116312180091</v>
      </c>
      <c r="Q8">
        <v>5.6679373920738314</v>
      </c>
      <c r="S8">
        <v>6.0968947633559019</v>
      </c>
      <c r="T8">
        <v>4.0337611966862923</v>
      </c>
      <c r="U8">
        <v>4.3984511812889497</v>
      </c>
      <c r="V8">
        <v>4.5162648359955728</v>
      </c>
      <c r="AI8" s="26"/>
      <c r="AJ8">
        <v>34</v>
      </c>
      <c r="AK8">
        <v>23.543367036926362</v>
      </c>
      <c r="AL8">
        <v>26.406661198987145</v>
      </c>
      <c r="AM8">
        <v>25.954023138800341</v>
      </c>
      <c r="AN8">
        <v>21.934761359568803</v>
      </c>
      <c r="AP8">
        <v>19.103703574868788</v>
      </c>
      <c r="AQ8">
        <v>16.772003712810161</v>
      </c>
      <c r="AR8">
        <v>15.065123601418779</v>
      </c>
      <c r="AS8">
        <v>17.296825841824869</v>
      </c>
    </row>
    <row r="9" spans="2:46" x14ac:dyDescent="0.2">
      <c r="B9" t="s">
        <v>47</v>
      </c>
      <c r="C9">
        <v>0.28406800575740399</v>
      </c>
      <c r="D9">
        <v>0.68423548371672105</v>
      </c>
      <c r="E9">
        <v>0.41053341685610301</v>
      </c>
      <c r="F9">
        <v>0.32798906579530002</v>
      </c>
      <c r="H9">
        <v>0.165773737796026</v>
      </c>
      <c r="I9">
        <v>0.25554686384929098</v>
      </c>
      <c r="J9">
        <v>0.191700737560979</v>
      </c>
      <c r="K9">
        <v>0.218483018546279</v>
      </c>
      <c r="M9" s="27">
        <v>4</v>
      </c>
      <c r="N9">
        <v>3.1930692442823907</v>
      </c>
      <c r="O9">
        <v>3.2733326523531852</v>
      </c>
      <c r="P9">
        <v>3.4744615979935252</v>
      </c>
      <c r="Q9">
        <v>3.3037144058943118</v>
      </c>
      <c r="S9">
        <v>2.7645648105541478</v>
      </c>
      <c r="T9">
        <v>2.4327795630697402</v>
      </c>
      <c r="U9">
        <v>2.2235572214029795</v>
      </c>
      <c r="V9">
        <v>2.4897144294079125</v>
      </c>
      <c r="Y9" t="s">
        <v>48</v>
      </c>
      <c r="Z9">
        <v>1.16098460915638E-2</v>
      </c>
      <c r="AA9">
        <v>1.04311029154296E-2</v>
      </c>
      <c r="AB9">
        <v>2.2434348999982E-2</v>
      </c>
      <c r="AC9">
        <v>1.0576243302116E-2</v>
      </c>
      <c r="AE9">
        <v>1.8201545952559999E-3</v>
      </c>
      <c r="AF9">
        <v>6.76770031336104E-2</v>
      </c>
      <c r="AG9">
        <v>8.1673375963391501E-3</v>
      </c>
      <c r="AH9">
        <v>4.7723884244468204E-3</v>
      </c>
      <c r="AJ9">
        <v>36</v>
      </c>
      <c r="AK9">
        <v>17.986089340891482</v>
      </c>
      <c r="AL9">
        <v>18.871414813901694</v>
      </c>
      <c r="AM9">
        <v>22.710705436820771</v>
      </c>
      <c r="AN9">
        <v>19.599192723718783</v>
      </c>
      <c r="AP9">
        <v>18.453829043756098</v>
      </c>
      <c r="AQ9">
        <v>14.03697268334575</v>
      </c>
      <c r="AR9">
        <v>14.441518981197031</v>
      </c>
      <c r="AS9">
        <v>16.07690166404911</v>
      </c>
    </row>
    <row r="10" spans="2:46" x14ac:dyDescent="0.2">
      <c r="B10" t="s">
        <v>49</v>
      </c>
      <c r="C10">
        <v>0</v>
      </c>
      <c r="D10">
        <v>0</v>
      </c>
      <c r="E10">
        <v>0</v>
      </c>
      <c r="F10">
        <v>0</v>
      </c>
      <c r="H10">
        <v>0</v>
      </c>
      <c r="I10">
        <v>0</v>
      </c>
      <c r="J10">
        <v>0</v>
      </c>
      <c r="K10">
        <v>0</v>
      </c>
      <c r="M10" s="27">
        <v>5</v>
      </c>
      <c r="N10">
        <v>4.5733802568516522</v>
      </c>
      <c r="O10">
        <v>2.776461041173182</v>
      </c>
      <c r="P10">
        <v>3.3513136657042226</v>
      </c>
      <c r="Q10">
        <v>3.2175246922333001</v>
      </c>
      <c r="S10">
        <v>2.6215664311252835</v>
      </c>
      <c r="T10">
        <v>2.2451468300453379</v>
      </c>
      <c r="U10">
        <v>1.9886698021551101</v>
      </c>
      <c r="V10">
        <v>2.1858361623048048</v>
      </c>
      <c r="Y10" t="s">
        <v>50</v>
      </c>
      <c r="Z10">
        <v>0.130983218879099</v>
      </c>
      <c r="AA10">
        <v>0.43238997571350302</v>
      </c>
      <c r="AB10">
        <v>0.316105606497736</v>
      </c>
      <c r="AC10">
        <v>0.264568244828982</v>
      </c>
      <c r="AE10">
        <v>0.45097696814308202</v>
      </c>
      <c r="AF10">
        <v>0.45911575139928201</v>
      </c>
      <c r="AG10">
        <v>0.368749155662985</v>
      </c>
      <c r="AH10">
        <v>0.420265630817653</v>
      </c>
      <c r="AJ10">
        <v>38</v>
      </c>
      <c r="AK10">
        <v>4.8706415955536002</v>
      </c>
      <c r="AL10">
        <v>3.7977485167294578</v>
      </c>
      <c r="AM10">
        <v>4.986929271900709</v>
      </c>
      <c r="AN10">
        <v>4.5979411873073568</v>
      </c>
      <c r="AP10">
        <v>4.1357287402605145</v>
      </c>
      <c r="AQ10">
        <v>3.2072348923316962</v>
      </c>
      <c r="AR10">
        <v>3.243446355772567</v>
      </c>
      <c r="AS10">
        <v>3.5003074859516712</v>
      </c>
    </row>
    <row r="11" spans="2:46" x14ac:dyDescent="0.2">
      <c r="C11" s="26">
        <f t="shared" ref="C11:F11" si="2">SUM(C5:C10)</f>
        <v>4.3689397898182571</v>
      </c>
      <c r="D11" s="26">
        <f t="shared" si="2"/>
        <v>7.2431650736221389</v>
      </c>
      <c r="E11" s="26">
        <f t="shared" si="2"/>
        <v>4.386853516320631</v>
      </c>
      <c r="F11" s="26">
        <f t="shared" si="2"/>
        <v>3.5456618913420761</v>
      </c>
      <c r="H11" s="26">
        <f t="shared" ref="H11:K11" si="3">SUM(H5:H10)</f>
        <v>2.6004966042428359</v>
      </c>
      <c r="I11" s="26">
        <f t="shared" si="3"/>
        <v>3.5255698216583329</v>
      </c>
      <c r="J11" s="26">
        <f t="shared" si="3"/>
        <v>1.9781820322930761</v>
      </c>
      <c r="K11" s="26">
        <f t="shared" si="3"/>
        <v>2.1646562898514099</v>
      </c>
      <c r="M11" s="27">
        <v>6</v>
      </c>
      <c r="N11">
        <v>0.64332064400683153</v>
      </c>
      <c r="O11">
        <v>0.26912691551561385</v>
      </c>
      <c r="P11">
        <v>0.60077368876991466</v>
      </c>
      <c r="Q11">
        <v>0.61694404050886686</v>
      </c>
      <c r="S11">
        <v>0.7217443350212025</v>
      </c>
      <c r="T11">
        <v>0.47297325255050293</v>
      </c>
      <c r="U11">
        <v>0.30431249155215617</v>
      </c>
      <c r="V11">
        <v>0.2660551233427379</v>
      </c>
      <c r="Y11" t="s">
        <v>44</v>
      </c>
      <c r="Z11">
        <v>0.87763960214758296</v>
      </c>
      <c r="AA11">
        <v>1.9657039583238201</v>
      </c>
      <c r="AB11">
        <v>1.15490104325251</v>
      </c>
      <c r="AC11">
        <v>0.94568432036907901</v>
      </c>
      <c r="AE11">
        <v>1.0194978854546499</v>
      </c>
      <c r="AF11">
        <v>1.43874299929697</v>
      </c>
      <c r="AG11">
        <v>0.94794262527864004</v>
      </c>
      <c r="AH11">
        <v>1.03838648893201</v>
      </c>
      <c r="AJ11">
        <v>40</v>
      </c>
      <c r="AK11">
        <v>1.1972732080379367</v>
      </c>
      <c r="AL11">
        <v>0.61904484346124988</v>
      </c>
      <c r="AM11">
        <v>1.2739029410000164</v>
      </c>
      <c r="AN11">
        <v>1.2280853322831784</v>
      </c>
      <c r="AP11">
        <v>1.3435709619168303</v>
      </c>
      <c r="AQ11">
        <v>0.78679445346605725</v>
      </c>
      <c r="AR11">
        <v>0.68658677301703874</v>
      </c>
      <c r="AS11">
        <v>0.57553145951976348</v>
      </c>
    </row>
    <row r="12" spans="2:46" x14ac:dyDescent="0.2">
      <c r="M12" s="28" t="s">
        <v>51</v>
      </c>
      <c r="N12">
        <v>0.60886913006676768</v>
      </c>
      <c r="O12">
        <v>0.91320590388548384</v>
      </c>
      <c r="P12">
        <v>0.81491408248501773</v>
      </c>
      <c r="Q12">
        <v>0.80368541041869723</v>
      </c>
      <c r="S12">
        <v>0.96036058030186733</v>
      </c>
      <c r="T12">
        <v>0.80284104994917804</v>
      </c>
      <c r="U12">
        <v>0.79121449478801364</v>
      </c>
      <c r="V12">
        <v>0.80514756072887872</v>
      </c>
      <c r="Z12" s="26">
        <f>SUM(Z9:Z11)</f>
        <v>1.0202326671182458</v>
      </c>
      <c r="AA12" s="26">
        <f t="shared" ref="AA12:AC12" si="4">SUM(AA9:AA11)</f>
        <v>2.4085250369527529</v>
      </c>
      <c r="AB12" s="26">
        <f t="shared" si="4"/>
        <v>1.493440998750228</v>
      </c>
      <c r="AC12" s="26">
        <f t="shared" si="4"/>
        <v>1.2208288085001771</v>
      </c>
      <c r="AE12" s="26">
        <f t="shared" ref="AE12:AH12" si="5">SUM(AE9:AE11)</f>
        <v>1.472295008192988</v>
      </c>
      <c r="AF12" s="26">
        <f t="shared" si="5"/>
        <v>1.9655357538298626</v>
      </c>
      <c r="AG12" s="26">
        <f t="shared" si="5"/>
        <v>1.3248591185379641</v>
      </c>
      <c r="AH12" s="26">
        <f t="shared" si="5"/>
        <v>1.4634245081741097</v>
      </c>
      <c r="AJ12">
        <v>42</v>
      </c>
      <c r="AK12">
        <v>1.2675287501862469E-2</v>
      </c>
      <c r="AL12">
        <v>0.26604188656476863</v>
      </c>
      <c r="AM12">
        <v>0.17108754035143653</v>
      </c>
      <c r="AN12">
        <v>0.19843778202575857</v>
      </c>
      <c r="AP12">
        <v>9.9864848481664131E-2</v>
      </c>
      <c r="AQ12">
        <v>0.23151370591792489</v>
      </c>
      <c r="AR12">
        <v>0.22064174445120519</v>
      </c>
      <c r="AS12">
        <v>0.19485664986890955</v>
      </c>
    </row>
    <row r="13" spans="2:46" x14ac:dyDescent="0.2">
      <c r="B13" t="s">
        <v>50</v>
      </c>
      <c r="C13">
        <v>0.130983218879099</v>
      </c>
      <c r="D13">
        <v>0.43238997571350302</v>
      </c>
      <c r="E13">
        <v>0.316105606497736</v>
      </c>
      <c r="F13">
        <v>0.264568244828982</v>
      </c>
      <c r="H13">
        <v>0.45097696814308202</v>
      </c>
      <c r="I13">
        <v>0.45911575139928201</v>
      </c>
      <c r="J13">
        <v>0.368749155662985</v>
      </c>
      <c r="K13">
        <v>0.420265630817653</v>
      </c>
      <c r="M13" s="28"/>
      <c r="N13" s="26">
        <f>SUM(N5:N12)</f>
        <v>57.969012230338592</v>
      </c>
      <c r="O13" s="26">
        <f>SUM(O5:O12)</f>
        <v>65.530949819514575</v>
      </c>
      <c r="P13" s="26">
        <f>SUM(P5:P12)</f>
        <v>66.893132083405902</v>
      </c>
      <c r="Q13" s="26">
        <f>SUM(Q5:Q12)</f>
        <v>57.347969694510859</v>
      </c>
      <c r="S13" s="26">
        <f>SUM(S5:S12)</f>
        <v>52.547742587173992</v>
      </c>
      <c r="T13" s="26">
        <f>SUM(T5:T12)</f>
        <v>44.927909690442455</v>
      </c>
      <c r="U13" s="26">
        <f>SUM(U5:U12)</f>
        <v>41.051753430804645</v>
      </c>
      <c r="V13" s="26">
        <f>SUM(V5:V12)</f>
        <v>45.923832588393203</v>
      </c>
      <c r="AI13" s="26"/>
      <c r="AJ13">
        <v>44</v>
      </c>
      <c r="AK13">
        <v>0.52767087997854112</v>
      </c>
      <c r="AL13">
        <v>0.63282219348131596</v>
      </c>
      <c r="AM13">
        <v>0.54331343611308325</v>
      </c>
      <c r="AN13">
        <v>0.50429424778626752</v>
      </c>
      <c r="AP13">
        <v>0.64027922987394825</v>
      </c>
      <c r="AQ13">
        <v>0.59119121089070281</v>
      </c>
      <c r="AR13">
        <v>0.69182599251361465</v>
      </c>
      <c r="AS13">
        <v>0.71892587913862405</v>
      </c>
    </row>
    <row r="14" spans="2:46" x14ac:dyDescent="0.2">
      <c r="B14" t="s">
        <v>52</v>
      </c>
      <c r="C14">
        <v>5.0580946384065202</v>
      </c>
      <c r="D14">
        <v>6.7085338437107804</v>
      </c>
      <c r="E14">
        <v>5.9360189310604996</v>
      </c>
      <c r="F14">
        <v>4.9441068206318102</v>
      </c>
      <c r="H14">
        <v>4.8068932999579799</v>
      </c>
      <c r="I14">
        <v>4.4964243884547903</v>
      </c>
      <c r="J14">
        <v>3.7027004059978199</v>
      </c>
      <c r="K14">
        <v>4.2770927090817903</v>
      </c>
      <c r="M14" s="28"/>
      <c r="Y14" t="s">
        <v>53</v>
      </c>
      <c r="Z14">
        <v>0</v>
      </c>
      <c r="AA14">
        <v>4.99096710058198E-3</v>
      </c>
      <c r="AB14">
        <v>0</v>
      </c>
      <c r="AC14">
        <v>0</v>
      </c>
      <c r="AE14">
        <v>0</v>
      </c>
      <c r="AF14">
        <v>0</v>
      </c>
      <c r="AG14">
        <v>0</v>
      </c>
      <c r="AH14">
        <v>0</v>
      </c>
      <c r="AI14" s="26"/>
      <c r="AK14" s="6">
        <f>SUM(AK5:AK13)</f>
        <v>57.969012230338592</v>
      </c>
      <c r="AL14" s="6">
        <f t="shared" ref="AL14:AS14" si="6">SUM(AL5:AL13)</f>
        <v>65.530949819514589</v>
      </c>
      <c r="AM14" s="6">
        <f t="shared" si="6"/>
        <v>66.893660144464931</v>
      </c>
      <c r="AN14" s="6">
        <f t="shared" si="6"/>
        <v>57.347969694510859</v>
      </c>
      <c r="AO14" s="6"/>
      <c r="AP14" s="6">
        <f t="shared" si="6"/>
        <v>52.547742587173992</v>
      </c>
      <c r="AQ14" s="6">
        <f t="shared" si="6"/>
        <v>44.927909690442462</v>
      </c>
      <c r="AR14" s="6">
        <f t="shared" si="6"/>
        <v>41.051753430804652</v>
      </c>
      <c r="AS14" s="6">
        <f t="shared" si="6"/>
        <v>45.923832588393218</v>
      </c>
    </row>
    <row r="15" spans="2:46" x14ac:dyDescent="0.2">
      <c r="B15" t="s">
        <v>54</v>
      </c>
      <c r="C15">
        <v>15.119565495213299</v>
      </c>
      <c r="D15">
        <v>17.9844101440539</v>
      </c>
      <c r="E15">
        <v>17.281386404923001</v>
      </c>
      <c r="F15">
        <v>14.4279869324986</v>
      </c>
      <c r="H15">
        <v>10.9912507681583</v>
      </c>
      <c r="I15">
        <v>10.724701367862201</v>
      </c>
      <c r="J15">
        <v>9.1087981424724394</v>
      </c>
      <c r="K15">
        <v>10.6003304329925</v>
      </c>
      <c r="Y15" t="s">
        <v>55</v>
      </c>
      <c r="Z15">
        <v>0</v>
      </c>
      <c r="AA15">
        <v>0.19769888031255201</v>
      </c>
      <c r="AB15">
        <v>0.13479591687148301</v>
      </c>
      <c r="AC15">
        <v>0.114977254805862</v>
      </c>
      <c r="AE15">
        <v>0.128331882903646</v>
      </c>
      <c r="AF15">
        <v>0.18126356161408</v>
      </c>
      <c r="AG15">
        <v>0.12148334390318399</v>
      </c>
      <c r="AH15">
        <v>0.102008771574907</v>
      </c>
    </row>
    <row r="16" spans="2:46" x14ac:dyDescent="0.2">
      <c r="B16" t="s">
        <v>56</v>
      </c>
      <c r="C16">
        <v>0</v>
      </c>
      <c r="D16">
        <v>0.83793047393807796</v>
      </c>
      <c r="E16">
        <v>0.97494548606659204</v>
      </c>
      <c r="F16">
        <v>0.73323499176085605</v>
      </c>
      <c r="H16">
        <v>0</v>
      </c>
      <c r="I16">
        <v>0.52433417379928404</v>
      </c>
      <c r="J16">
        <v>5.3931598077798001E-2</v>
      </c>
      <c r="K16">
        <v>0.13918558874695</v>
      </c>
      <c r="M16" s="23" t="s">
        <v>57</v>
      </c>
      <c r="N16" s="23"/>
      <c r="O16" s="23"/>
      <c r="P16" s="23"/>
      <c r="Q16" s="23"/>
      <c r="R16" s="23"/>
      <c r="S16" s="23"/>
      <c r="T16" s="23"/>
      <c r="U16" s="23"/>
      <c r="V16" s="23"/>
      <c r="W16" s="25"/>
      <c r="Y16" t="s">
        <v>58</v>
      </c>
      <c r="Z16">
        <v>0.54573539401077398</v>
      </c>
      <c r="AA16">
        <v>1.0242420067306901</v>
      </c>
      <c r="AB16">
        <v>0.86802347658434398</v>
      </c>
      <c r="AC16">
        <v>0.73335567270516999</v>
      </c>
      <c r="AE16">
        <v>0.94802101596937605</v>
      </c>
      <c r="AF16">
        <v>0.82769536926935905</v>
      </c>
      <c r="AG16">
        <v>0.715028444541988</v>
      </c>
      <c r="AH16">
        <v>0.81017083683633795</v>
      </c>
    </row>
    <row r="17" spans="1:45" x14ac:dyDescent="0.2">
      <c r="B17" t="s">
        <v>59</v>
      </c>
      <c r="C17">
        <v>0</v>
      </c>
      <c r="D17">
        <v>0.37098638215076202</v>
      </c>
      <c r="E17">
        <v>0.39584202633728299</v>
      </c>
      <c r="F17">
        <v>0.33844983887975899</v>
      </c>
      <c r="H17">
        <v>0</v>
      </c>
      <c r="I17">
        <v>0.13157800398585201</v>
      </c>
      <c r="J17">
        <v>0.13062916174543299</v>
      </c>
      <c r="K17">
        <v>0.13208672759804099</v>
      </c>
      <c r="N17" s="1" t="s">
        <v>20</v>
      </c>
      <c r="O17" s="1"/>
      <c r="P17" s="1"/>
      <c r="Q17" s="1"/>
      <c r="S17" s="1" t="s">
        <v>21</v>
      </c>
      <c r="T17" s="1"/>
      <c r="U17" s="1"/>
      <c r="V17" s="1"/>
      <c r="Y17" t="s">
        <v>52</v>
      </c>
      <c r="Z17">
        <v>5.0580946384065202</v>
      </c>
      <c r="AA17">
        <v>6.7085338437107804</v>
      </c>
      <c r="AB17">
        <v>5.9360189310604996</v>
      </c>
      <c r="AC17">
        <v>4.9441068206318102</v>
      </c>
      <c r="AE17">
        <v>4.8068932999579799</v>
      </c>
      <c r="AF17">
        <v>4.4964243884547903</v>
      </c>
      <c r="AG17">
        <v>3.7027004059978199</v>
      </c>
      <c r="AH17">
        <v>4.2770927090817903</v>
      </c>
      <c r="AJ17" s="6"/>
      <c r="AK17" s="23" t="s">
        <v>60</v>
      </c>
      <c r="AL17" s="23"/>
      <c r="AM17" s="23"/>
      <c r="AN17" s="23"/>
      <c r="AO17" s="23"/>
      <c r="AP17" s="23"/>
      <c r="AQ17" s="23"/>
      <c r="AR17" s="23"/>
      <c r="AS17" s="23"/>
    </row>
    <row r="18" spans="1:45" x14ac:dyDescent="0.2">
      <c r="B18" t="s">
        <v>61</v>
      </c>
      <c r="C18">
        <v>0</v>
      </c>
      <c r="D18">
        <v>0</v>
      </c>
      <c r="E18">
        <v>0</v>
      </c>
      <c r="F18">
        <v>0</v>
      </c>
      <c r="H18">
        <v>0</v>
      </c>
      <c r="I18">
        <v>0</v>
      </c>
      <c r="J18">
        <v>1.9061688673096199E-3</v>
      </c>
      <c r="K18">
        <v>1.0012668137601201E-3</v>
      </c>
      <c r="M18" s="26" t="s">
        <v>41</v>
      </c>
      <c r="N18" t="s">
        <v>3</v>
      </c>
      <c r="O18" t="s">
        <v>4</v>
      </c>
      <c r="P18" t="s">
        <v>5</v>
      </c>
      <c r="Q18" t="s">
        <v>6</v>
      </c>
      <c r="S18" t="s">
        <v>3</v>
      </c>
      <c r="T18" t="s">
        <v>4</v>
      </c>
      <c r="U18" t="s">
        <v>5</v>
      </c>
      <c r="V18" t="s">
        <v>6</v>
      </c>
      <c r="Y18" t="s">
        <v>45</v>
      </c>
      <c r="Z18">
        <v>3.2072321819132701</v>
      </c>
      <c r="AA18">
        <v>4.5334439750948796</v>
      </c>
      <c r="AB18">
        <v>2.77606779965088</v>
      </c>
      <c r="AC18">
        <v>2.2491925383034301</v>
      </c>
      <c r="AE18">
        <v>1.3417968339802699</v>
      </c>
      <c r="AF18">
        <v>1.72329328642657</v>
      </c>
      <c r="AG18">
        <v>0.76525393939889597</v>
      </c>
      <c r="AH18">
        <v>0.83967277613686997</v>
      </c>
      <c r="AK18" s="1" t="s">
        <v>20</v>
      </c>
      <c r="AL18" s="1"/>
      <c r="AM18" s="1"/>
      <c r="AN18" s="1"/>
      <c r="AP18" s="1" t="s">
        <v>21</v>
      </c>
      <c r="AQ18" s="1"/>
      <c r="AR18" s="1"/>
      <c r="AS18" s="1"/>
    </row>
    <row r="19" spans="1:45" x14ac:dyDescent="0.2">
      <c r="C19">
        <v>0</v>
      </c>
      <c r="D19">
        <v>0</v>
      </c>
      <c r="E19">
        <v>0</v>
      </c>
      <c r="F19">
        <v>0</v>
      </c>
      <c r="H19">
        <v>0</v>
      </c>
      <c r="I19">
        <v>0</v>
      </c>
      <c r="J19">
        <v>9.6089358183193106E-3</v>
      </c>
      <c r="K19">
        <v>2.411360703054E-3</v>
      </c>
      <c r="M19" s="27">
        <v>0</v>
      </c>
      <c r="N19" s="27">
        <f>N5/N13</f>
        <v>7.536681447077917E-2</v>
      </c>
      <c r="O19" s="27">
        <f>O5/O13</f>
        <v>0.11053044543946446</v>
      </c>
      <c r="P19" s="27">
        <f>P5/P13</f>
        <v>6.5580028617151148E-2</v>
      </c>
      <c r="Q19" s="27">
        <f>Q5/Q13</f>
        <v>6.1827156396810579E-2</v>
      </c>
      <c r="S19" s="27">
        <f>S5/S13</f>
        <v>4.9488264884618903E-2</v>
      </c>
      <c r="T19" s="27">
        <f>T5/T13</f>
        <v>7.8471708253284922E-2</v>
      </c>
      <c r="U19" s="27">
        <f>U5/U13</f>
        <v>4.8187516170957921E-2</v>
      </c>
      <c r="V19" s="27">
        <f>V5/V13</f>
        <v>4.7135793505146288E-2</v>
      </c>
      <c r="Z19" s="26">
        <f>SUM(Z14:Z18)</f>
        <v>8.8110622143305637</v>
      </c>
      <c r="AA19" s="26">
        <f t="shared" ref="AA19:AC19" si="7">SUM(AA14:AA18)</f>
        <v>12.468909672949485</v>
      </c>
      <c r="AB19" s="26">
        <f t="shared" si="7"/>
        <v>9.7149061241672072</v>
      </c>
      <c r="AC19" s="26">
        <f t="shared" si="7"/>
        <v>8.0416322864462728</v>
      </c>
      <c r="AE19" s="26">
        <f t="shared" ref="AE19:AH19" si="8">SUM(AE14:AE18)</f>
        <v>7.2250430328112722</v>
      </c>
      <c r="AF19" s="26">
        <f t="shared" si="8"/>
        <v>7.2286766057647984</v>
      </c>
      <c r="AG19" s="26">
        <f t="shared" si="8"/>
        <v>5.3044661338418884</v>
      </c>
      <c r="AH19" s="26">
        <f t="shared" si="8"/>
        <v>6.0289450936299049</v>
      </c>
      <c r="AJ19" s="26" t="s">
        <v>42</v>
      </c>
      <c r="AK19" t="s">
        <v>3</v>
      </c>
      <c r="AL19" t="s">
        <v>4</v>
      </c>
      <c r="AM19" t="s">
        <v>5</v>
      </c>
      <c r="AN19" t="s">
        <v>6</v>
      </c>
      <c r="AP19" t="s">
        <v>3</v>
      </c>
      <c r="AQ19" t="s">
        <v>4</v>
      </c>
      <c r="AR19" t="s">
        <v>5</v>
      </c>
      <c r="AS19" t="s">
        <v>6</v>
      </c>
    </row>
    <row r="20" spans="1:45" x14ac:dyDescent="0.2">
      <c r="B20" s="27"/>
      <c r="C20" s="26">
        <f>SUM(C13:C19)</f>
        <v>20.308643352498919</v>
      </c>
      <c r="D20" s="26">
        <f t="shared" ref="D20:K20" si="9">SUM(D13:D19)</f>
        <v>26.334250819567021</v>
      </c>
      <c r="E20" s="26">
        <f t="shared" si="9"/>
        <v>24.904298454885112</v>
      </c>
      <c r="F20" s="26">
        <f t="shared" si="9"/>
        <v>20.708346828600007</v>
      </c>
      <c r="G20" s="26"/>
      <c r="H20" s="26">
        <f t="shared" si="9"/>
        <v>16.249121036259361</v>
      </c>
      <c r="I20" s="26">
        <f t="shared" si="9"/>
        <v>16.336153685501408</v>
      </c>
      <c r="J20" s="26">
        <f t="shared" si="9"/>
        <v>13.376323568642103</v>
      </c>
      <c r="K20" s="26">
        <f t="shared" si="9"/>
        <v>15.572373716753749</v>
      </c>
      <c r="M20" s="27">
        <v>1</v>
      </c>
      <c r="N20" s="27">
        <f>N6/N13</f>
        <v>0.35033619810189232</v>
      </c>
      <c r="O20" s="27">
        <f>O6/O13</f>
        <v>0.4018597455415624</v>
      </c>
      <c r="P20" s="27">
        <f>P6/P13</f>
        <v>0.37229978144592052</v>
      </c>
      <c r="Q20" s="27">
        <f>Q6/Q13</f>
        <v>0.36109991232317568</v>
      </c>
      <c r="S20" s="27">
        <f>S6/S13</f>
        <v>0.30922586273431074</v>
      </c>
      <c r="T20" s="27">
        <f>T6/T13</f>
        <v>0.36360814019746412</v>
      </c>
      <c r="U20" s="27">
        <f>U6/U13</f>
        <v>0.32584049281083088</v>
      </c>
      <c r="V20" s="27">
        <f>V6/V13</f>
        <v>0.33909133534925201</v>
      </c>
      <c r="AJ20">
        <v>28</v>
      </c>
      <c r="AK20">
        <f>AK5/AK14</f>
        <v>0</v>
      </c>
      <c r="AL20">
        <f>AL5/AL14</f>
        <v>9.1226598502491569E-4</v>
      </c>
      <c r="AM20">
        <f>AM5/AM14</f>
        <v>6.7796045937981698E-4</v>
      </c>
      <c r="AN20">
        <f>AN5/AN14</f>
        <v>3.9750259679112486E-4</v>
      </c>
      <c r="AP20">
        <f>AP5/AP14</f>
        <v>1.3973606361886431E-3</v>
      </c>
      <c r="AQ20">
        <f>AQ5/AQ14</f>
        <v>2.4035543347006431E-3</v>
      </c>
      <c r="AR20">
        <f>AR5/AR14</f>
        <v>1.7851790466901051E-3</v>
      </c>
      <c r="AS20">
        <f>AS5/AS14</f>
        <v>1.4831951602720984E-3</v>
      </c>
    </row>
    <row r="21" spans="1:45" x14ac:dyDescent="0.2">
      <c r="M21" s="27">
        <v>2</v>
      </c>
      <c r="N21" s="27">
        <f>N7/N13</f>
        <v>0.3354362850444243</v>
      </c>
      <c r="O21" s="27">
        <f>O7/O13</f>
        <v>0.29689037989750661</v>
      </c>
      <c r="P21" s="27">
        <f>P7/P13</f>
        <v>0.34339258352245333</v>
      </c>
      <c r="Q21" s="27">
        <f>Q7/Q13</f>
        <v>0.33975317935806054</v>
      </c>
      <c r="S21" s="27">
        <f>S7/S13</f>
        <v>0.39074930749404158</v>
      </c>
      <c r="T21" s="27">
        <f>T7/T13</f>
        <v>0.33561953794145388</v>
      </c>
      <c r="U21" s="27">
        <f>U7/U13</f>
        <v>0.38953373004240094</v>
      </c>
      <c r="V21" s="27">
        <f>V7/V13</f>
        <v>0.39029374204578482</v>
      </c>
      <c r="Y21" t="s">
        <v>62</v>
      </c>
      <c r="Z21">
        <v>0.745312023624494</v>
      </c>
      <c r="AA21">
        <v>0.16132703888685801</v>
      </c>
      <c r="AB21">
        <v>8.4852940837729499E-2</v>
      </c>
      <c r="AC21">
        <v>9.4144097704896901E-2</v>
      </c>
      <c r="AE21">
        <v>5.19721047395795E-2</v>
      </c>
      <c r="AF21">
        <v>0.14304375452616999</v>
      </c>
      <c r="AG21">
        <v>9.1248097161291203E-2</v>
      </c>
      <c r="AH21">
        <v>0.16685504921065</v>
      </c>
      <c r="AI21" s="26"/>
      <c r="AJ21">
        <v>30</v>
      </c>
      <c r="AK21">
        <f>AK6/AK14</f>
        <v>1.7599621381581831E-2</v>
      </c>
      <c r="AL21">
        <f>AL6/AL14</f>
        <v>3.6754007741171386E-2</v>
      </c>
      <c r="AM21">
        <f>AM6/AM14</f>
        <v>2.2325598502533153E-2</v>
      </c>
      <c r="AN21">
        <f>AN6/AN14</f>
        <v>2.1288091191431147E-2</v>
      </c>
      <c r="AP21">
        <f>AP6/AP14</f>
        <v>2.8018235145887124E-2</v>
      </c>
      <c r="AQ21">
        <f>AQ6/AQ14</f>
        <v>4.374865795832901E-2</v>
      </c>
      <c r="AR21">
        <f>AR6/AR14</f>
        <v>3.2272899640476957E-2</v>
      </c>
      <c r="AS21">
        <f>AS6/AS14</f>
        <v>3.1866340975730656E-2</v>
      </c>
    </row>
    <row r="22" spans="1:45" x14ac:dyDescent="0.2">
      <c r="B22" t="s">
        <v>48</v>
      </c>
      <c r="C22">
        <v>1.16098460915638E-2</v>
      </c>
      <c r="D22">
        <v>1.04311029154296E-2</v>
      </c>
      <c r="E22">
        <v>2.2434348999982E-2</v>
      </c>
      <c r="F22">
        <v>1.0576243302116E-2</v>
      </c>
      <c r="H22">
        <v>1.8201545952559999E-3</v>
      </c>
      <c r="I22">
        <v>6.76770031336104E-2</v>
      </c>
      <c r="J22">
        <v>8.1673375963391501E-3</v>
      </c>
      <c r="K22">
        <v>4.7723884244468204E-3</v>
      </c>
      <c r="M22" s="27">
        <v>3</v>
      </c>
      <c r="N22" s="27">
        <f>N8/N13</f>
        <v>8.3283801410842226E-2</v>
      </c>
      <c r="O22" s="27">
        <f>O8/O13</f>
        <v>8.0357431731741619E-2</v>
      </c>
      <c r="P22" s="27">
        <f>P8/P13</f>
        <v>9.5524180617686263E-2</v>
      </c>
      <c r="Q22" s="27">
        <f>Q8/Q13</f>
        <v>9.8834142207066586E-2</v>
      </c>
      <c r="S22" s="27">
        <f>S8/S13</f>
        <v>0.1160258169652382</v>
      </c>
      <c r="T22" s="27">
        <f>T8/T13</f>
        <v>8.9782970640728404E-2</v>
      </c>
      <c r="U22" s="27">
        <f>U8/U13</f>
        <v>0.10714405143991768</v>
      </c>
      <c r="V22" s="27">
        <f>V8/V13</f>
        <v>9.834250717865857E-2</v>
      </c>
      <c r="Y22" t="s">
        <v>63</v>
      </c>
      <c r="Z22">
        <v>0.25437215992274098</v>
      </c>
      <c r="AA22">
        <v>0.58639639533444599</v>
      </c>
      <c r="AB22">
        <v>0.44071221124473098</v>
      </c>
      <c r="AC22">
        <v>0.39859337225540897</v>
      </c>
      <c r="AE22">
        <v>0.34111731200664902</v>
      </c>
      <c r="AF22">
        <v>0.42962442525698402</v>
      </c>
      <c r="AG22">
        <v>0.29261132379096499</v>
      </c>
      <c r="AH22">
        <v>0.385353662117211</v>
      </c>
      <c r="AI22" s="26"/>
      <c r="AJ22">
        <v>32</v>
      </c>
      <c r="AK22">
        <f>AK7/AK14</f>
        <v>0.15199607299361945</v>
      </c>
      <c r="AL22">
        <f>AL7/AL14</f>
        <v>0.19027512507130401</v>
      </c>
      <c r="AM22">
        <f>AM7/AM14</f>
        <v>0.14522910098186725</v>
      </c>
      <c r="AN22">
        <f>AN7/AN14</f>
        <v>0.14022523080212879</v>
      </c>
      <c r="AP22">
        <f>AP7/AP14</f>
        <v>0.13749483188217457</v>
      </c>
      <c r="AQ22">
        <f>AQ7/AQ14</f>
        <v>0.1608950128232331</v>
      </c>
      <c r="AR22">
        <f>AR7/AR14</f>
        <v>0.12921411853413045</v>
      </c>
      <c r="AS22">
        <f>AS7/AS14</f>
        <v>0.13128140126426774</v>
      </c>
    </row>
    <row r="23" spans="1:45" x14ac:dyDescent="0.2">
      <c r="A23" s="27"/>
      <c r="B23" t="s">
        <v>58</v>
      </c>
      <c r="C23">
        <v>0.54573539401077398</v>
      </c>
      <c r="D23">
        <v>1.0242420067306901</v>
      </c>
      <c r="E23">
        <v>0.86802347658434398</v>
      </c>
      <c r="F23">
        <v>0.73335567270516999</v>
      </c>
      <c r="H23">
        <v>0.94802101596937605</v>
      </c>
      <c r="I23">
        <v>0.82769536926935905</v>
      </c>
      <c r="J23">
        <v>0.715028444541988</v>
      </c>
      <c r="K23">
        <v>0.81017083683633795</v>
      </c>
      <c r="M23" s="27">
        <v>4</v>
      </c>
      <c r="N23" s="27">
        <f>N9/N13</f>
        <v>5.5082346954521161E-2</v>
      </c>
      <c r="O23" s="27">
        <f>O9/O13</f>
        <v>4.9950941675171841E-2</v>
      </c>
      <c r="P23" s="27">
        <f>P9/P13</f>
        <v>5.1940483122563053E-2</v>
      </c>
      <c r="Q23" s="27">
        <f>Q9/Q13</f>
        <v>5.7608219148698674E-2</v>
      </c>
      <c r="S23" s="27">
        <f>S9/S13</f>
        <v>5.2610534238799647E-2</v>
      </c>
      <c r="T23" s="27">
        <f>T9/T13</f>
        <v>5.4148514360713003E-2</v>
      </c>
      <c r="U23" s="27">
        <f>U9/U13</f>
        <v>5.4164731968171037E-2</v>
      </c>
      <c r="V23" s="27">
        <f>V9/V13</f>
        <v>5.4213994979965228E-2</v>
      </c>
      <c r="Y23" t="s">
        <v>64</v>
      </c>
      <c r="Z23">
        <v>1.04093169480333</v>
      </c>
      <c r="AA23">
        <v>1.2232524388338399</v>
      </c>
      <c r="AB23">
        <v>1.1246631870096799</v>
      </c>
      <c r="AC23">
        <v>1.00143128055005</v>
      </c>
      <c r="AE23">
        <v>1.1489403616398099</v>
      </c>
      <c r="AF23">
        <v>0.80818446083981699</v>
      </c>
      <c r="AG23">
        <v>0.74277260263978495</v>
      </c>
      <c r="AH23">
        <v>0.78786123800056695</v>
      </c>
      <c r="AJ23">
        <v>34</v>
      </c>
      <c r="AK23">
        <f>AK8/AK14</f>
        <v>0.40613710896741373</v>
      </c>
      <c r="AL23">
        <f>AL8/AL14</f>
        <v>0.40296472539641803</v>
      </c>
      <c r="AM23">
        <f>AM8/AM14</f>
        <v>0.38798928153653867</v>
      </c>
      <c r="AN23">
        <f>AN8/AN14</f>
        <v>0.38248540404157183</v>
      </c>
      <c r="AP23">
        <f>AP8/AP14</f>
        <v>0.36354946253260512</v>
      </c>
      <c r="AQ23">
        <f>AQ8/AQ14</f>
        <v>0.37330923758462947</v>
      </c>
      <c r="AR23">
        <f>AR8/AR14</f>
        <v>0.36697880948768746</v>
      </c>
      <c r="AS23">
        <f>AS8/AS14</f>
        <v>0.37664160125425739</v>
      </c>
    </row>
    <row r="24" spans="1:45" x14ac:dyDescent="0.2">
      <c r="B24" t="s">
        <v>65</v>
      </c>
      <c r="C24">
        <v>6.3831856633625002</v>
      </c>
      <c r="D24">
        <v>6.4512751818781</v>
      </c>
      <c r="E24">
        <v>7.0224083947851996</v>
      </c>
      <c r="F24">
        <v>6.0126056765598497</v>
      </c>
      <c r="H24">
        <v>6.5704230283244502</v>
      </c>
      <c r="I24">
        <v>4.6664497043249904</v>
      </c>
      <c r="J24">
        <v>4.8296934353543</v>
      </c>
      <c r="K24">
        <v>5.3564254595039396</v>
      </c>
      <c r="M24" s="27">
        <v>5</v>
      </c>
      <c r="N24" s="27">
        <f>N10/N13</f>
        <v>7.8893534336576698E-2</v>
      </c>
      <c r="O24" s="27">
        <f>O10/O13</f>
        <v>4.2368698284094987E-2</v>
      </c>
      <c r="P24" s="27">
        <f>P10/P13</f>
        <v>5.0099517862695189E-2</v>
      </c>
      <c r="Q24" s="27">
        <f>Q10/Q13</f>
        <v>5.6105293864331343E-2</v>
      </c>
      <c r="S24" s="27">
        <f>S10/S13</f>
        <v>4.9889230289507494E-2</v>
      </c>
      <c r="T24" s="27">
        <f>T10/T13</f>
        <v>4.9972207599120723E-2</v>
      </c>
      <c r="U24" s="27">
        <f>U10/U13</f>
        <v>4.8442992952959736E-2</v>
      </c>
      <c r="V24" s="27">
        <f>V10/V13</f>
        <v>4.7596989168914736E-2</v>
      </c>
      <c r="Y24" t="s">
        <v>65</v>
      </c>
      <c r="Z24">
        <v>6.3831856633625002</v>
      </c>
      <c r="AA24">
        <v>6.4512751818781</v>
      </c>
      <c r="AB24">
        <v>7.0224083947851996</v>
      </c>
      <c r="AC24">
        <v>6.0126056765598497</v>
      </c>
      <c r="AE24">
        <v>6.5704230283244502</v>
      </c>
      <c r="AF24">
        <v>4.6664497043249904</v>
      </c>
      <c r="AG24">
        <v>4.8296934353543</v>
      </c>
      <c r="AH24">
        <v>5.3564254595039396</v>
      </c>
      <c r="AJ24">
        <v>36</v>
      </c>
      <c r="AK24">
        <f>AK9/AK14</f>
        <v>0.31027075758034572</v>
      </c>
      <c r="AL24">
        <f>AL9/AL14</f>
        <v>0.28797712936982245</v>
      </c>
      <c r="AM24">
        <f>AM9/AM14</f>
        <v>0.33950460159863077</v>
      </c>
      <c r="AN24">
        <f>AN9/AN14</f>
        <v>0.34175913860808826</v>
      </c>
      <c r="AP24">
        <f>AP9/AP14</f>
        <v>0.35118214665724506</v>
      </c>
      <c r="AQ24">
        <f>AQ9/AQ14</f>
        <v>0.31243324650672194</v>
      </c>
      <c r="AR24">
        <f>AR9/AR14</f>
        <v>0.35178811559265388</v>
      </c>
      <c r="AS24">
        <f>AS9/AS14</f>
        <v>0.35007752528286118</v>
      </c>
    </row>
    <row r="25" spans="1:45" x14ac:dyDescent="0.2">
      <c r="B25" t="s">
        <v>66</v>
      </c>
      <c r="C25">
        <v>11.9493561330986</v>
      </c>
      <c r="D25">
        <v>11.267555195565601</v>
      </c>
      <c r="E25">
        <v>14.1979916468506</v>
      </c>
      <c r="F25">
        <v>12.0187447266687</v>
      </c>
      <c r="H25">
        <v>12.138754437137599</v>
      </c>
      <c r="I25">
        <v>8.7445257827931595</v>
      </c>
      <c r="J25">
        <v>9.6653633591149806</v>
      </c>
      <c r="K25">
        <v>10.870282003056801</v>
      </c>
      <c r="M25" s="27">
        <v>6</v>
      </c>
      <c r="N25" s="27">
        <f>N11/N13</f>
        <v>1.1097664411644814E-2</v>
      </c>
      <c r="O25" s="27">
        <f>O11/O13</f>
        <v>4.1068673086052249E-3</v>
      </c>
      <c r="P25" s="27">
        <f>P11/P13</f>
        <v>8.981096714395705E-3</v>
      </c>
      <c r="Q25" s="27">
        <f>Q11/Q13</f>
        <v>1.0757905533452888E-2</v>
      </c>
      <c r="S25" s="27">
        <f>S11/S13</f>
        <v>1.3735020754200161E-2</v>
      </c>
      <c r="T25" s="27">
        <f>T11/T13</f>
        <v>1.0527381661184181E-2</v>
      </c>
      <c r="U25" s="27">
        <f>U11/U13</f>
        <v>7.4128987465808087E-3</v>
      </c>
      <c r="V25" s="27">
        <f>V11/V13</f>
        <v>5.7933998176358803E-3</v>
      </c>
      <c r="Y25" t="s">
        <v>54</v>
      </c>
      <c r="Z25">
        <v>15.119565495213299</v>
      </c>
      <c r="AA25">
        <v>17.9844101440539</v>
      </c>
      <c r="AB25">
        <v>17.281386404923001</v>
      </c>
      <c r="AC25">
        <v>14.4279869324986</v>
      </c>
      <c r="AE25">
        <v>10.9912507681583</v>
      </c>
      <c r="AF25">
        <v>10.724701367862201</v>
      </c>
      <c r="AG25">
        <v>9.1087981424724394</v>
      </c>
      <c r="AH25">
        <v>10.6003304329925</v>
      </c>
      <c r="AJ25">
        <v>38</v>
      </c>
      <c r="AK25">
        <f>AK10/AK14</f>
        <v>8.4021469543076099E-2</v>
      </c>
      <c r="AL25">
        <f>AL10/AL14</f>
        <v>5.79535094056964E-2</v>
      </c>
      <c r="AM25">
        <f>AM10/AM14</f>
        <v>7.4550103270337328E-2</v>
      </c>
      <c r="AN25">
        <f>AN10/AN14</f>
        <v>8.0176180809892819E-2</v>
      </c>
      <c r="AP25">
        <f>AP10/AP14</f>
        <v>7.8704213285652649E-2</v>
      </c>
      <c r="AQ25">
        <f>AQ10/AQ14</f>
        <v>7.1386247756235435E-2</v>
      </c>
      <c r="AR25">
        <f>AR10/AR14</f>
        <v>7.9008716673688556E-2</v>
      </c>
      <c r="AS25">
        <f>AS10/AS14</f>
        <v>7.6219846834742144E-2</v>
      </c>
    </row>
    <row r="26" spans="1:45" x14ac:dyDescent="0.2">
      <c r="B26" t="s">
        <v>67</v>
      </c>
      <c r="C26">
        <v>0.55341555850200197</v>
      </c>
      <c r="D26">
        <v>0.69976581093422496</v>
      </c>
      <c r="E26">
        <v>0.81057059600600601</v>
      </c>
      <c r="F26">
        <v>0.67861091407504504</v>
      </c>
      <c r="H26">
        <v>0.86927221932118404</v>
      </c>
      <c r="I26">
        <v>0.73147829904278905</v>
      </c>
      <c r="J26">
        <v>0.75803268747133601</v>
      </c>
      <c r="K26">
        <v>0.88213378218662097</v>
      </c>
      <c r="M26" s="28" t="s">
        <v>51</v>
      </c>
      <c r="N26" s="27">
        <f>N12/N13</f>
        <v>1.0503355269319401E-2</v>
      </c>
      <c r="O26" s="27">
        <f>O12/O13</f>
        <v>1.3935490121852906E-2</v>
      </c>
      <c r="P26" s="27">
        <f>P12/P13</f>
        <v>1.218232809713469E-2</v>
      </c>
      <c r="Q26" s="27">
        <f>Q12/Q13</f>
        <v>1.4014191168403703E-2</v>
      </c>
      <c r="S26" s="27">
        <f>S12/S13</f>
        <v>1.8275962639283289E-2</v>
      </c>
      <c r="T26" s="27">
        <f>T12/T13</f>
        <v>1.7869539346050789E-2</v>
      </c>
      <c r="U26" s="27">
        <f>U12/U13</f>
        <v>1.9273585868181155E-2</v>
      </c>
      <c r="V26" s="27">
        <f>V12/V13</f>
        <v>1.7532237954642572E-2</v>
      </c>
      <c r="Y26" t="s">
        <v>46</v>
      </c>
      <c r="Z26">
        <v>0</v>
      </c>
      <c r="AA26">
        <v>0</v>
      </c>
      <c r="AB26">
        <v>0</v>
      </c>
      <c r="AC26">
        <v>0</v>
      </c>
      <c r="AE26">
        <v>0</v>
      </c>
      <c r="AF26">
        <v>0</v>
      </c>
      <c r="AG26">
        <v>0</v>
      </c>
      <c r="AH26">
        <v>0</v>
      </c>
      <c r="AJ26">
        <v>40</v>
      </c>
      <c r="AK26">
        <f>AK11/AK14</f>
        <v>2.0653676196527172E-2</v>
      </c>
      <c r="AL26">
        <f>AL11/AL14</f>
        <v>9.4466026383903147E-3</v>
      </c>
      <c r="AM26">
        <f>AM11/AM14</f>
        <v>1.9043702172206894E-2</v>
      </c>
      <c r="AN26">
        <f>AN11/AN14</f>
        <v>2.1414626164188797E-2</v>
      </c>
      <c r="AP26">
        <f>AP11/AP14</f>
        <v>2.5568576227378664E-2</v>
      </c>
      <c r="AQ26">
        <f>AQ11/AQ14</f>
        <v>1.7512376135171773E-2</v>
      </c>
      <c r="AR26">
        <f>AR11/AR14</f>
        <v>1.6724907358082148E-2</v>
      </c>
      <c r="AS26">
        <f>AS11/AS14</f>
        <v>1.2532304624445113E-2</v>
      </c>
    </row>
    <row r="27" spans="1:45" x14ac:dyDescent="0.2">
      <c r="B27" t="s">
        <v>68</v>
      </c>
      <c r="C27">
        <v>0</v>
      </c>
      <c r="D27">
        <v>3.6734149360625399E-4</v>
      </c>
      <c r="E27">
        <v>4.6037134629761799E-2</v>
      </c>
      <c r="F27">
        <v>2.6806151509629499E-2</v>
      </c>
      <c r="H27">
        <v>4.7031709655273903E-3</v>
      </c>
      <c r="I27">
        <v>3.8888668477950201E-2</v>
      </c>
      <c r="J27">
        <v>0</v>
      </c>
      <c r="K27">
        <v>0</v>
      </c>
      <c r="Z27" s="26">
        <f>SUM(Z21:Z26)</f>
        <v>23.543367036926362</v>
      </c>
      <c r="AA27" s="26">
        <f t="shared" ref="AA27:AC27" si="10">SUM(AA21:AA26)</f>
        <v>26.406661198987145</v>
      </c>
      <c r="AB27" s="26">
        <f t="shared" si="10"/>
        <v>25.954023138800341</v>
      </c>
      <c r="AC27" s="26">
        <f t="shared" si="10"/>
        <v>21.934761359568803</v>
      </c>
      <c r="AE27" s="26">
        <f t="shared" ref="AE27:AH27" si="11">SUM(AE21:AE26)</f>
        <v>19.103703574868788</v>
      </c>
      <c r="AF27" s="26">
        <f t="shared" si="11"/>
        <v>16.772003712810161</v>
      </c>
      <c r="AG27" s="26">
        <f t="shared" si="11"/>
        <v>15.065123601418779</v>
      </c>
      <c r="AH27" s="26">
        <f t="shared" si="11"/>
        <v>17.296825841824869</v>
      </c>
      <c r="AJ27">
        <v>42</v>
      </c>
      <c r="AK27">
        <f>AK12/AK14</f>
        <v>2.1865626158157556E-4</v>
      </c>
      <c r="AL27">
        <f>AL12/AL14</f>
        <v>4.0597898748225298E-3</v>
      </c>
      <c r="AM27">
        <f>AM12/AM14</f>
        <v>2.5576047114472785E-3</v>
      </c>
      <c r="AN27">
        <f>AN12/AN14</f>
        <v>3.4602407562608502E-3</v>
      </c>
      <c r="AP27">
        <f>AP12/AP14</f>
        <v>1.9004593454417856E-3</v>
      </c>
      <c r="AQ27">
        <f>AQ12/AQ14</f>
        <v>5.1530041685241132E-3</v>
      </c>
      <c r="AR27">
        <f>AR12/AR14</f>
        <v>5.3747215651363325E-3</v>
      </c>
      <c r="AS27">
        <f>AS12/AS14</f>
        <v>4.2430398093158623E-3</v>
      </c>
    </row>
    <row r="28" spans="1:45" ht="17" thickBot="1" x14ac:dyDescent="0.25">
      <c r="B28" t="s">
        <v>69</v>
      </c>
      <c r="C28">
        <v>1.6075151741355401E-3</v>
      </c>
      <c r="D28">
        <v>1.87194744247546E-3</v>
      </c>
      <c r="E28">
        <v>3.1398481735665802E-3</v>
      </c>
      <c r="F28">
        <v>3.4556486192619598E-3</v>
      </c>
      <c r="H28">
        <v>0</v>
      </c>
      <c r="I28">
        <v>1.64667441529981E-3</v>
      </c>
      <c r="J28">
        <v>1.97468309188247E-3</v>
      </c>
      <c r="K28">
        <v>0</v>
      </c>
      <c r="AJ28">
        <v>44</v>
      </c>
      <c r="AK28">
        <f>AK13/AK14</f>
        <v>9.102637075854467E-3</v>
      </c>
      <c r="AL28">
        <f>AL13/AL14</f>
        <v>9.6568445173499783E-3</v>
      </c>
      <c r="AM28">
        <f>AM13/AM14</f>
        <v>8.122046767058827E-3</v>
      </c>
      <c r="AN28">
        <f>AN13/AN14</f>
        <v>8.7935850296464238E-3</v>
      </c>
      <c r="AP28">
        <f>AP13/AP14</f>
        <v>1.2184714287426488E-2</v>
      </c>
      <c r="AQ28">
        <f>AQ13/AQ14</f>
        <v>1.3158662732454415E-2</v>
      </c>
      <c r="AR28">
        <f>AR13/AR14</f>
        <v>1.6852532101454119E-2</v>
      </c>
      <c r="AS28">
        <f>AS13/AS14</f>
        <v>1.565474479410774E-2</v>
      </c>
    </row>
    <row r="29" spans="1:45" ht="17" thickBot="1" x14ac:dyDescent="0.25">
      <c r="B29" t="s">
        <v>70</v>
      </c>
      <c r="C29">
        <v>0</v>
      </c>
      <c r="D29">
        <v>0</v>
      </c>
      <c r="E29">
        <v>0</v>
      </c>
      <c r="F29">
        <v>0</v>
      </c>
      <c r="H29">
        <v>0</v>
      </c>
      <c r="I29">
        <v>3.2278952450542399E-4</v>
      </c>
      <c r="J29">
        <v>1.2782691511435899E-2</v>
      </c>
      <c r="K29">
        <v>0</v>
      </c>
      <c r="M29" s="29" t="s">
        <v>41</v>
      </c>
      <c r="N29" s="5" t="s">
        <v>14</v>
      </c>
      <c r="O29" s="4"/>
      <c r="P29" s="4" t="s">
        <v>26</v>
      </c>
      <c r="Q29" s="4"/>
      <c r="R29" s="6" t="s">
        <v>16</v>
      </c>
      <c r="Y29" t="s">
        <v>71</v>
      </c>
      <c r="Z29">
        <v>6.8736506124550401E-2</v>
      </c>
      <c r="AA29">
        <v>5.7268911313709397E-2</v>
      </c>
      <c r="AB29">
        <v>0.11622402408941999</v>
      </c>
      <c r="AC29">
        <v>0.11278612368106899</v>
      </c>
      <c r="AE29">
        <v>0.115352766048127</v>
      </c>
      <c r="AF29">
        <v>8.2604059717150902E-2</v>
      </c>
      <c r="AG29">
        <v>6.7457638464462497E-2</v>
      </c>
      <c r="AH29">
        <v>4.8669928758712303E-2</v>
      </c>
    </row>
    <row r="30" spans="1:45" ht="17" thickBot="1" x14ac:dyDescent="0.25">
      <c r="C30" s="26">
        <f t="shared" ref="C30:F30" si="12">SUM(C22:C29)</f>
        <v>19.444910110239576</v>
      </c>
      <c r="D30" s="26">
        <f t="shared" si="12"/>
        <v>19.455508586960125</v>
      </c>
      <c r="E30" s="26">
        <f t="shared" si="12"/>
        <v>22.970605446029463</v>
      </c>
      <c r="F30" s="26">
        <f t="shared" si="12"/>
        <v>19.48415503343977</v>
      </c>
      <c r="H30" s="26">
        <f t="shared" ref="H30:K30" si="13">SUM(H22:H29)</f>
        <v>20.532994026313393</v>
      </c>
      <c r="I30" s="26">
        <f t="shared" si="13"/>
        <v>15.078684290981665</v>
      </c>
      <c r="J30" s="26">
        <f t="shared" si="13"/>
        <v>15.991042638682263</v>
      </c>
      <c r="K30" s="26">
        <f t="shared" si="13"/>
        <v>17.923784470008144</v>
      </c>
      <c r="M30" s="30"/>
      <c r="N30" s="3" t="s">
        <v>20</v>
      </c>
      <c r="O30" s="31" t="s">
        <v>21</v>
      </c>
      <c r="P30" s="3" t="s">
        <v>20</v>
      </c>
      <c r="Q30" s="31" t="s">
        <v>21</v>
      </c>
      <c r="R30" s="6"/>
      <c r="Y30" t="s">
        <v>72</v>
      </c>
      <c r="Z30">
        <v>0.76686448220999603</v>
      </c>
      <c r="AA30">
        <v>0.83629181512642303</v>
      </c>
      <c r="AB30">
        <v>0.87744942188214503</v>
      </c>
      <c r="AC30">
        <v>0.86231679251537596</v>
      </c>
      <c r="AE30">
        <v>0.62342047085193597</v>
      </c>
      <c r="AF30">
        <v>0.58577360681794399</v>
      </c>
      <c r="AG30">
        <v>0.55051135241560201</v>
      </c>
      <c r="AH30">
        <v>0.62028633192995797</v>
      </c>
      <c r="AI30" s="26"/>
    </row>
    <row r="31" spans="1:45" ht="17" thickBot="1" x14ac:dyDescent="0.25">
      <c r="M31" s="32">
        <v>0</v>
      </c>
      <c r="N31" s="19">
        <f t="shared" ref="N31:N38" si="14">AVERAGE(N19:Q19)</f>
        <v>7.8326111231051349E-2</v>
      </c>
      <c r="O31" s="21">
        <f t="shared" ref="O31:O38" si="15">AVERAGE(S19:V19)</f>
        <v>5.5820820703502014E-2</v>
      </c>
      <c r="P31" s="33">
        <f t="shared" ref="P31:P38" si="16">STDEV(N19:Q19)</f>
        <v>2.2215270361811965E-2</v>
      </c>
      <c r="Q31" s="21">
        <f t="shared" ref="Q31:Q38" si="17">STDEV(S19:V19)</f>
        <v>1.5131215037298617E-2</v>
      </c>
      <c r="R31" s="6">
        <f>_xlfn.T.TEST(N19:Q19,S19:V19,2,1)</f>
        <v>1.0930591770847948E-2</v>
      </c>
      <c r="Y31" t="s">
        <v>73</v>
      </c>
      <c r="Z31">
        <v>1.81425115402798</v>
      </c>
      <c r="AA31">
        <v>2.0065995127259901</v>
      </c>
      <c r="AB31">
        <v>1.9997606385114099</v>
      </c>
      <c r="AC31">
        <v>1.8502974177717599</v>
      </c>
      <c r="AE31">
        <v>1.5261146958687799</v>
      </c>
      <c r="AF31">
        <v>1.4419810851078301</v>
      </c>
      <c r="AG31">
        <v>1.1542973883466101</v>
      </c>
      <c r="AH31">
        <v>1.3574325781732901</v>
      </c>
      <c r="AI31" s="26"/>
      <c r="AJ31" s="29" t="s">
        <v>42</v>
      </c>
      <c r="AK31" s="5" t="s">
        <v>14</v>
      </c>
      <c r="AL31" s="4"/>
      <c r="AM31" s="4" t="s">
        <v>26</v>
      </c>
      <c r="AN31" s="4"/>
      <c r="AO31" s="6" t="s">
        <v>16</v>
      </c>
    </row>
    <row r="32" spans="1:45" ht="17" thickBot="1" x14ac:dyDescent="0.25">
      <c r="B32" t="s">
        <v>55</v>
      </c>
      <c r="C32">
        <v>0</v>
      </c>
      <c r="D32">
        <v>0.19769888031255201</v>
      </c>
      <c r="E32">
        <v>0.13479591687148301</v>
      </c>
      <c r="F32">
        <v>0.114977254805862</v>
      </c>
      <c r="H32">
        <v>0.128331882903646</v>
      </c>
      <c r="I32">
        <v>0.18126356161408</v>
      </c>
      <c r="J32">
        <v>0.12148334390318399</v>
      </c>
      <c r="K32">
        <v>0.102008771574907</v>
      </c>
      <c r="M32" s="32">
        <v>1</v>
      </c>
      <c r="N32" s="7">
        <f t="shared" si="14"/>
        <v>0.37139890935313774</v>
      </c>
      <c r="O32" s="10">
        <f t="shared" si="15"/>
        <v>0.33444145777296441</v>
      </c>
      <c r="P32" s="34">
        <f t="shared" si="16"/>
        <v>2.2198958360713714E-2</v>
      </c>
      <c r="Q32" s="10">
        <f t="shared" si="17"/>
        <v>2.2964607236348914E-2</v>
      </c>
      <c r="R32" s="6">
        <f t="shared" ref="R32:R38" si="18">_xlfn.T.TEST(N20:Q20,S20:V20,2,1)</f>
        <v>5.9397193688263119E-3</v>
      </c>
      <c r="Y32" t="s">
        <v>74</v>
      </c>
      <c r="Z32">
        <v>3.10281305967295</v>
      </c>
      <c r="AA32">
        <v>3.1815334215151698</v>
      </c>
      <c r="AB32">
        <v>4.1338008025645001</v>
      </c>
      <c r="AC32">
        <v>3.6938236055257199</v>
      </c>
      <c r="AE32">
        <v>3.8844129360536299</v>
      </c>
      <c r="AF32">
        <v>2.4022071112610899</v>
      </c>
      <c r="AG32">
        <v>2.7582569072165999</v>
      </c>
      <c r="AH32">
        <v>2.8225622148371201</v>
      </c>
      <c r="AJ32" s="35"/>
      <c r="AK32" s="36" t="s">
        <v>20</v>
      </c>
      <c r="AL32" s="31" t="s">
        <v>21</v>
      </c>
      <c r="AM32" s="36" t="s">
        <v>20</v>
      </c>
      <c r="AN32" s="31" t="s">
        <v>21</v>
      </c>
      <c r="AO32" s="6"/>
    </row>
    <row r="33" spans="2:41" x14ac:dyDescent="0.2">
      <c r="B33" t="s">
        <v>64</v>
      </c>
      <c r="C33">
        <v>1.04093169480333</v>
      </c>
      <c r="D33">
        <v>1.2232524388338399</v>
      </c>
      <c r="E33">
        <v>1.1246631870096799</v>
      </c>
      <c r="F33">
        <v>1.00143128055005</v>
      </c>
      <c r="H33">
        <v>1.1489403616398099</v>
      </c>
      <c r="I33">
        <v>0.80818446083981699</v>
      </c>
      <c r="J33">
        <v>0.74277260263978495</v>
      </c>
      <c r="K33">
        <v>0.78786123800056695</v>
      </c>
      <c r="M33" s="32">
        <v>2</v>
      </c>
      <c r="N33" s="7">
        <f t="shared" si="14"/>
        <v>0.32886810695561119</v>
      </c>
      <c r="O33" s="10">
        <f t="shared" si="15"/>
        <v>0.3765490793809203</v>
      </c>
      <c r="P33" s="34">
        <f t="shared" si="16"/>
        <v>2.1565104621094931E-2</v>
      </c>
      <c r="Q33" s="10">
        <f t="shared" si="17"/>
        <v>2.7290967647931239E-2</v>
      </c>
      <c r="R33" s="6">
        <f t="shared" si="18"/>
        <v>8.7231551532147736E-4</v>
      </c>
      <c r="Y33" t="s">
        <v>66</v>
      </c>
      <c r="Z33">
        <v>11.9493561330986</v>
      </c>
      <c r="AA33">
        <v>11.267555195565601</v>
      </c>
      <c r="AB33">
        <v>14.1979916468506</v>
      </c>
      <c r="AC33">
        <v>12.0187447266687</v>
      </c>
      <c r="AE33">
        <v>12.138754437137599</v>
      </c>
      <c r="AF33">
        <v>8.7445257827931595</v>
      </c>
      <c r="AG33">
        <v>9.6653633591149806</v>
      </c>
      <c r="AH33">
        <v>10.870282003056801</v>
      </c>
      <c r="AJ33" s="34">
        <v>28</v>
      </c>
      <c r="AK33">
        <f>AVERAGE(AK20:AN20)</f>
        <v>4.9693226029896441E-4</v>
      </c>
      <c r="AL33" s="10">
        <f>AVERAGE(AP20:AS20)</f>
        <v>1.7673222944628725E-3</v>
      </c>
      <c r="AM33">
        <f>STDEV(AK20:AN20)</f>
        <v>3.9247133274007375E-4</v>
      </c>
      <c r="AN33" s="21">
        <f>STDEV(AP20:AS20)</f>
        <v>4.5559848170719387E-4</v>
      </c>
      <c r="AO33" s="6">
        <f>_xlfn.T.TEST(AK20:AN20,AP20:AS20,2,1)</f>
        <v>1.1261821454784779E-3</v>
      </c>
    </row>
    <row r="34" spans="2:41" x14ac:dyDescent="0.2">
      <c r="B34" t="s">
        <v>74</v>
      </c>
      <c r="C34">
        <v>3.10281305967295</v>
      </c>
      <c r="D34">
        <v>3.1815334215151698</v>
      </c>
      <c r="E34">
        <v>4.1338008025645001</v>
      </c>
      <c r="F34">
        <v>3.6938236055257199</v>
      </c>
      <c r="H34">
        <v>3.8844129360536299</v>
      </c>
      <c r="I34">
        <v>2.4022071112610899</v>
      </c>
      <c r="J34">
        <v>2.7582569072165999</v>
      </c>
      <c r="K34">
        <v>2.8225622148371201</v>
      </c>
      <c r="M34" s="32">
        <v>3</v>
      </c>
      <c r="N34" s="7">
        <f t="shared" si="14"/>
        <v>8.949988899183417E-2</v>
      </c>
      <c r="O34" s="10">
        <f t="shared" si="15"/>
        <v>0.10282383655613571</v>
      </c>
      <c r="P34" s="34">
        <f t="shared" si="16"/>
        <v>9.048842324602813E-3</v>
      </c>
      <c r="Q34" s="10">
        <f t="shared" si="17"/>
        <v>1.1300487307743986E-2</v>
      </c>
      <c r="R34" s="6">
        <f t="shared" si="18"/>
        <v>0.15263405567738988</v>
      </c>
      <c r="Y34" t="s">
        <v>56</v>
      </c>
      <c r="Z34">
        <v>0</v>
      </c>
      <c r="AA34">
        <v>0.83793047393807796</v>
      </c>
      <c r="AB34">
        <v>0.97494548606659204</v>
      </c>
      <c r="AC34">
        <v>0.73323499176085605</v>
      </c>
      <c r="AE34">
        <v>0</v>
      </c>
      <c r="AF34">
        <v>0.52433417379928404</v>
      </c>
      <c r="AG34">
        <v>5.3931598077798001E-2</v>
      </c>
      <c r="AH34">
        <v>0.13918558874695</v>
      </c>
      <c r="AJ34" s="34">
        <v>30</v>
      </c>
      <c r="AK34">
        <f t="shared" ref="AK34:AK41" si="19">AVERAGE(AK21:AN21)</f>
        <v>2.4491829704179378E-2</v>
      </c>
      <c r="AL34" s="10">
        <f t="shared" ref="AL34:AL41" si="20">AVERAGE(AP21:AS21)</f>
        <v>3.397653343010594E-2</v>
      </c>
      <c r="AM34">
        <f t="shared" ref="AM34:AM41" si="21">STDEV(AK21:AN21)</f>
        <v>8.422589543404968E-3</v>
      </c>
      <c r="AN34" s="10">
        <f t="shared" ref="AN34:AN41" si="22">STDEV(AP21:AS21)</f>
        <v>6.7909502654265536E-3</v>
      </c>
      <c r="AO34" s="6">
        <f t="shared" ref="AO34:AO41" si="23">_xlfn.T.TEST(AK21:AN21,AP21:AS21,2,1)</f>
        <v>1.4936699722464151E-3</v>
      </c>
    </row>
    <row r="35" spans="2:41" x14ac:dyDescent="0.2">
      <c r="B35" t="s">
        <v>75</v>
      </c>
      <c r="C35">
        <v>0.68413494809792297</v>
      </c>
      <c r="D35">
        <v>0.59241822366202102</v>
      </c>
      <c r="E35">
        <v>0.82658258742714996</v>
      </c>
      <c r="F35">
        <v>0.72326828205647498</v>
      </c>
      <c r="H35">
        <v>0.804408464962589</v>
      </c>
      <c r="I35">
        <v>0.53874229307561206</v>
      </c>
      <c r="J35">
        <v>0.66057554961779896</v>
      </c>
      <c r="K35">
        <v>0.70930046679870096</v>
      </c>
      <c r="M35" s="32">
        <v>4</v>
      </c>
      <c r="N35" s="7">
        <f t="shared" si="14"/>
        <v>5.3645497725238682E-2</v>
      </c>
      <c r="O35" s="10">
        <f t="shared" si="15"/>
        <v>5.3784443886912232E-2</v>
      </c>
      <c r="P35" s="34">
        <f t="shared" si="16"/>
        <v>3.3825294278129136E-3</v>
      </c>
      <c r="Q35" s="10">
        <f t="shared" si="17"/>
        <v>7.8310159794581322E-4</v>
      </c>
      <c r="R35" s="6">
        <f t="shared" si="18"/>
        <v>0.94421108092582007</v>
      </c>
      <c r="Y35" t="s">
        <v>47</v>
      </c>
      <c r="Z35">
        <v>0.28406800575740399</v>
      </c>
      <c r="AA35">
        <v>0.68423548371672105</v>
      </c>
      <c r="AB35">
        <v>0.41053341685610301</v>
      </c>
      <c r="AC35">
        <v>0.32798906579530002</v>
      </c>
      <c r="AE35">
        <v>0.165773737796026</v>
      </c>
      <c r="AF35">
        <v>0.25554686384929098</v>
      </c>
      <c r="AG35">
        <v>0.191700737560979</v>
      </c>
      <c r="AH35">
        <v>0.218483018546279</v>
      </c>
      <c r="AJ35" s="34">
        <v>32</v>
      </c>
      <c r="AK35">
        <f t="shared" si="19"/>
        <v>0.15693138246222987</v>
      </c>
      <c r="AL35" s="10">
        <f t="shared" si="20"/>
        <v>0.13972134112595147</v>
      </c>
      <c r="AM35">
        <f t="shared" si="21"/>
        <v>2.2746438152430666E-2</v>
      </c>
      <c r="AN35" s="10">
        <f t="shared" si="22"/>
        <v>1.4547806570290943E-2</v>
      </c>
      <c r="AO35" s="6">
        <f t="shared" si="23"/>
        <v>2.8515238280144288E-2</v>
      </c>
    </row>
    <row r="36" spans="2:41" x14ac:dyDescent="0.2">
      <c r="B36" t="s">
        <v>76</v>
      </c>
      <c r="C36">
        <v>0</v>
      </c>
      <c r="D36">
        <v>7.0616891429073403E-2</v>
      </c>
      <c r="E36">
        <v>0.15804708906347201</v>
      </c>
      <c r="F36">
        <v>0.134436969135725</v>
      </c>
      <c r="H36">
        <v>0.130280108243159</v>
      </c>
      <c r="I36">
        <v>0.103363769895694</v>
      </c>
      <c r="J36">
        <v>0.115362777911582</v>
      </c>
      <c r="K36">
        <v>9.4532144784278294E-2</v>
      </c>
      <c r="M36" s="32">
        <v>5</v>
      </c>
      <c r="N36" s="7">
        <f t="shared" si="14"/>
        <v>5.6866761086924553E-2</v>
      </c>
      <c r="O36" s="10">
        <f t="shared" si="15"/>
        <v>4.8975355002625676E-2</v>
      </c>
      <c r="P36" s="34">
        <f t="shared" si="16"/>
        <v>1.5724163761690103E-2</v>
      </c>
      <c r="Q36" s="10">
        <f t="shared" si="17"/>
        <v>1.1564579344674867E-3</v>
      </c>
      <c r="R36" s="6">
        <f t="shared" si="18"/>
        <v>0.38477032785363402</v>
      </c>
      <c r="Z36" s="26">
        <f>SUM(Z29:Z35)</f>
        <v>17.986089340891482</v>
      </c>
      <c r="AA36" s="26">
        <f t="shared" ref="AA36:AC36" si="24">SUM(AA29:AA35)</f>
        <v>18.871414813901694</v>
      </c>
      <c r="AB36" s="26">
        <f t="shared" si="24"/>
        <v>22.710705436820771</v>
      </c>
      <c r="AC36" s="26">
        <f t="shared" si="24"/>
        <v>19.599192723718783</v>
      </c>
      <c r="AE36" s="26">
        <f t="shared" ref="AE36:AH36" si="25">SUM(AE29:AE35)</f>
        <v>18.453829043756098</v>
      </c>
      <c r="AF36" s="26">
        <f t="shared" si="25"/>
        <v>14.03697268334575</v>
      </c>
      <c r="AG36" s="26">
        <f t="shared" si="25"/>
        <v>14.441518981197031</v>
      </c>
      <c r="AH36" s="26">
        <f t="shared" si="25"/>
        <v>16.07690166404911</v>
      </c>
      <c r="AJ36" s="34">
        <v>34</v>
      </c>
      <c r="AK36">
        <f t="shared" si="19"/>
        <v>0.39489412998548556</v>
      </c>
      <c r="AL36" s="10">
        <f t="shared" si="20"/>
        <v>0.37011977771479487</v>
      </c>
      <c r="AM36">
        <f t="shared" si="21"/>
        <v>1.1448325908608135E-2</v>
      </c>
      <c r="AN36" s="10">
        <f t="shared" si="22"/>
        <v>5.93693410041985E-3</v>
      </c>
      <c r="AO36" s="6">
        <f t="shared" si="23"/>
        <v>4.8862738361216004E-2</v>
      </c>
    </row>
    <row r="37" spans="2:41" x14ac:dyDescent="0.2">
      <c r="B37" t="s">
        <v>77</v>
      </c>
      <c r="C37">
        <v>0</v>
      </c>
      <c r="D37">
        <v>3.7897068517283699E-4</v>
      </c>
      <c r="E37">
        <v>1.20220482817245E-2</v>
      </c>
      <c r="F37">
        <v>0</v>
      </c>
      <c r="H37">
        <v>5.2100955306775296E-4</v>
      </c>
      <c r="I37">
        <v>0</v>
      </c>
      <c r="J37">
        <v>0</v>
      </c>
      <c r="K37">
        <v>0</v>
      </c>
      <c r="M37" s="32">
        <v>6</v>
      </c>
      <c r="N37" s="7">
        <f t="shared" si="14"/>
        <v>8.735883492024657E-3</v>
      </c>
      <c r="O37" s="10">
        <f t="shared" si="15"/>
        <v>9.3671752449002582E-3</v>
      </c>
      <c r="P37" s="34">
        <f t="shared" si="16"/>
        <v>3.2225508839576157E-3</v>
      </c>
      <c r="Q37" s="10">
        <f t="shared" si="17"/>
        <v>3.5126068552145178E-3</v>
      </c>
      <c r="R37" s="6">
        <f t="shared" si="18"/>
        <v>0.81538033388016062</v>
      </c>
      <c r="AJ37" s="34">
        <v>36</v>
      </c>
      <c r="AK37">
        <f t="shared" si="19"/>
        <v>0.31987790678922179</v>
      </c>
      <c r="AL37" s="10">
        <f t="shared" si="20"/>
        <v>0.34137025850987052</v>
      </c>
      <c r="AM37">
        <f t="shared" si="21"/>
        <v>2.5651201212524941E-2</v>
      </c>
      <c r="AN37" s="10">
        <f t="shared" si="22"/>
        <v>1.9304335035947071E-2</v>
      </c>
      <c r="AO37" s="6">
        <f t="shared" si="23"/>
        <v>6.0840060928895295E-2</v>
      </c>
    </row>
    <row r="38" spans="2:41" ht="17" thickBot="1" x14ac:dyDescent="0.25">
      <c r="B38" t="s">
        <v>78</v>
      </c>
      <c r="C38">
        <v>0</v>
      </c>
      <c r="D38">
        <v>0</v>
      </c>
      <c r="E38">
        <v>0</v>
      </c>
      <c r="F38">
        <v>0</v>
      </c>
      <c r="H38">
        <v>0</v>
      </c>
      <c r="I38">
        <v>0</v>
      </c>
      <c r="J38">
        <v>0</v>
      </c>
      <c r="K38">
        <v>0</v>
      </c>
      <c r="M38" s="37" t="s">
        <v>51</v>
      </c>
      <c r="N38" s="11">
        <f t="shared" si="14"/>
        <v>1.2658841164177675E-2</v>
      </c>
      <c r="O38" s="12">
        <f t="shared" si="15"/>
        <v>1.823783145203945E-2</v>
      </c>
      <c r="P38" s="38">
        <f t="shared" si="16"/>
        <v>1.6673322345475956E-3</v>
      </c>
      <c r="Q38" s="12">
        <f t="shared" si="17"/>
        <v>7.5448491411911594E-4</v>
      </c>
      <c r="R38" s="6">
        <f t="shared" si="18"/>
        <v>1.4149673057230316E-2</v>
      </c>
      <c r="Y38" t="s">
        <v>79</v>
      </c>
      <c r="Z38">
        <v>4.9921432213205601E-2</v>
      </c>
      <c r="AA38">
        <v>3.0791843909948002E-2</v>
      </c>
      <c r="AB38">
        <v>0.10850960269903</v>
      </c>
      <c r="AC38">
        <v>0.110154062641935</v>
      </c>
      <c r="AE38">
        <v>0.10281726180133</v>
      </c>
      <c r="AF38">
        <v>5.8291992444067998E-2</v>
      </c>
      <c r="AG38">
        <v>1.8285488812774101E-2</v>
      </c>
      <c r="AH38">
        <v>3.3231323938094099E-3</v>
      </c>
      <c r="AJ38" s="34">
        <v>38</v>
      </c>
      <c r="AK38">
        <f t="shared" si="19"/>
        <v>7.4175315757250657E-2</v>
      </c>
      <c r="AL38" s="10">
        <f t="shared" si="20"/>
        <v>7.6329756137579696E-2</v>
      </c>
      <c r="AM38">
        <f t="shared" si="21"/>
        <v>1.1492672922945923E-2</v>
      </c>
      <c r="AN38" s="10">
        <f t="shared" si="22"/>
        <v>3.5244494356487608E-3</v>
      </c>
      <c r="AO38" s="6">
        <f t="shared" si="23"/>
        <v>0.65345441224570222</v>
      </c>
    </row>
    <row r="39" spans="2:41" x14ac:dyDescent="0.2">
      <c r="C39" s="26">
        <f t="shared" ref="C39:F39" si="26">SUM(C32:C38)</f>
        <v>4.8278797025742035</v>
      </c>
      <c r="D39" s="26">
        <f t="shared" si="26"/>
        <v>5.2658988264378284</v>
      </c>
      <c r="E39" s="26">
        <f t="shared" si="26"/>
        <v>6.3899116312180091</v>
      </c>
      <c r="F39" s="26">
        <f t="shared" si="26"/>
        <v>5.6679373920738314</v>
      </c>
      <c r="H39" s="26">
        <f t="shared" ref="H39:K39" si="27">SUM(H32:H38)</f>
        <v>6.0968947633559019</v>
      </c>
      <c r="I39" s="26">
        <f t="shared" si="27"/>
        <v>4.0337611966862923</v>
      </c>
      <c r="J39" s="26">
        <f t="shared" si="27"/>
        <v>4.3984511812889497</v>
      </c>
      <c r="K39" s="26">
        <f t="shared" si="27"/>
        <v>4.5162648359955728</v>
      </c>
      <c r="Y39" t="s">
        <v>80</v>
      </c>
      <c r="Z39">
        <v>0</v>
      </c>
      <c r="AA39">
        <v>0</v>
      </c>
      <c r="AB39">
        <v>0</v>
      </c>
      <c r="AC39">
        <v>0</v>
      </c>
      <c r="AE39">
        <v>0</v>
      </c>
      <c r="AF39">
        <v>0</v>
      </c>
      <c r="AG39">
        <v>0</v>
      </c>
      <c r="AH39">
        <v>0</v>
      </c>
      <c r="AJ39" s="34">
        <v>40</v>
      </c>
      <c r="AK39">
        <f t="shared" si="19"/>
        <v>1.7639651792828295E-2</v>
      </c>
      <c r="AL39" s="10">
        <f t="shared" si="20"/>
        <v>1.8084541086269425E-2</v>
      </c>
      <c r="AM39">
        <f t="shared" si="21"/>
        <v>5.5507412875936664E-3</v>
      </c>
      <c r="AN39" s="10">
        <f t="shared" si="22"/>
        <v>5.4471426248832062E-3</v>
      </c>
      <c r="AO39" s="6">
        <f t="shared" si="23"/>
        <v>0.91405315402857967</v>
      </c>
    </row>
    <row r="40" spans="2:41" x14ac:dyDescent="0.2">
      <c r="Y40" t="s">
        <v>81</v>
      </c>
      <c r="Z40">
        <v>2.5580450374558898</v>
      </c>
      <c r="AA40">
        <v>1.5203592299701201</v>
      </c>
      <c r="AB40">
        <v>2.00924246250923</v>
      </c>
      <c r="AC40">
        <v>1.9692611400172899</v>
      </c>
      <c r="AE40">
        <v>1.6338904134166501</v>
      </c>
      <c r="AF40">
        <v>1.3062532420478199</v>
      </c>
      <c r="AG40">
        <v>1.14946090321953</v>
      </c>
      <c r="AH40">
        <v>1.2607098651507</v>
      </c>
      <c r="AI40" s="26"/>
      <c r="AJ40" s="34">
        <v>42</v>
      </c>
      <c r="AK40">
        <f t="shared" si="19"/>
        <v>2.5740729010280583E-3</v>
      </c>
      <c r="AL40" s="10">
        <f t="shared" si="20"/>
        <v>4.1678062221045236E-3</v>
      </c>
      <c r="AM40">
        <f t="shared" si="21"/>
        <v>1.6872963719629824E-3</v>
      </c>
      <c r="AN40" s="10">
        <f t="shared" si="22"/>
        <v>1.58889705882539E-3</v>
      </c>
      <c r="AO40" s="6">
        <f t="shared" si="23"/>
        <v>3.7971098322433026E-2</v>
      </c>
    </row>
    <row r="41" spans="2:41" ht="17" thickBot="1" x14ac:dyDescent="0.25">
      <c r="B41" t="s">
        <v>53</v>
      </c>
      <c r="C41">
        <v>0</v>
      </c>
      <c r="D41">
        <v>4.99096710058198E-3</v>
      </c>
      <c r="E41">
        <v>0</v>
      </c>
      <c r="F41">
        <v>0</v>
      </c>
      <c r="H41">
        <v>0</v>
      </c>
      <c r="I41">
        <v>0</v>
      </c>
      <c r="J41">
        <v>0</v>
      </c>
      <c r="K41">
        <v>0</v>
      </c>
      <c r="Y41" t="s">
        <v>82</v>
      </c>
      <c r="Z41">
        <v>1.02512461928458</v>
      </c>
      <c r="AA41">
        <v>0.58342702610238195</v>
      </c>
      <c r="AB41">
        <v>0.83618199692201101</v>
      </c>
      <c r="AC41">
        <v>0.77819694963685204</v>
      </c>
      <c r="AE41">
        <v>0.72534038075876095</v>
      </c>
      <c r="AF41">
        <v>0.44089106173555598</v>
      </c>
      <c r="AG41">
        <v>0.52646256490569499</v>
      </c>
      <c r="AH41">
        <v>0.51275351182379902</v>
      </c>
      <c r="AI41" s="26"/>
      <c r="AJ41" s="38">
        <v>44</v>
      </c>
      <c r="AK41" s="13">
        <f t="shared" si="19"/>
        <v>8.918778347477424E-3</v>
      </c>
      <c r="AL41" s="12">
        <f t="shared" si="20"/>
        <v>1.4462663478860691E-2</v>
      </c>
      <c r="AM41" s="13">
        <f t="shared" si="21"/>
        <v>6.4005215443134402E-4</v>
      </c>
      <c r="AN41" s="12">
        <f t="shared" si="22"/>
        <v>2.1619435978459762E-3</v>
      </c>
      <c r="AO41" s="6">
        <f t="shared" si="23"/>
        <v>2.6534019829267754E-2</v>
      </c>
    </row>
    <row r="42" spans="2:41" x14ac:dyDescent="0.2">
      <c r="B42" t="s">
        <v>63</v>
      </c>
      <c r="C42">
        <v>0.25437215992274098</v>
      </c>
      <c r="D42">
        <v>0.58639639533444599</v>
      </c>
      <c r="E42">
        <v>0.44071221124473098</v>
      </c>
      <c r="F42">
        <v>0.39859337225540897</v>
      </c>
      <c r="H42">
        <v>0.34111731200664902</v>
      </c>
      <c r="I42">
        <v>0.42962442525698402</v>
      </c>
      <c r="J42">
        <v>0.29261132379096499</v>
      </c>
      <c r="K42">
        <v>0.385353662117211</v>
      </c>
      <c r="Y42" t="s">
        <v>75</v>
      </c>
      <c r="Z42">
        <v>0.68413494809792297</v>
      </c>
      <c r="AA42">
        <v>0.59241822366202102</v>
      </c>
      <c r="AB42">
        <v>0.82658258742714996</v>
      </c>
      <c r="AC42">
        <v>0.72326828205647498</v>
      </c>
      <c r="AE42">
        <v>0.804408464962589</v>
      </c>
      <c r="AF42">
        <v>0.53874229307561206</v>
      </c>
      <c r="AG42">
        <v>0.66057554961779896</v>
      </c>
      <c r="AH42">
        <v>0.70930046679870096</v>
      </c>
    </row>
    <row r="43" spans="2:41" x14ac:dyDescent="0.2">
      <c r="B43" t="s">
        <v>73</v>
      </c>
      <c r="C43">
        <v>1.81425115402798</v>
      </c>
      <c r="D43">
        <v>2.0065995127259901</v>
      </c>
      <c r="E43">
        <v>1.9997606385114099</v>
      </c>
      <c r="F43">
        <v>1.8502974177717599</v>
      </c>
      <c r="H43">
        <v>1.5261146958687799</v>
      </c>
      <c r="I43">
        <v>1.4419810851078301</v>
      </c>
      <c r="J43">
        <v>1.1542973883466101</v>
      </c>
      <c r="K43">
        <v>1.3574325781732901</v>
      </c>
      <c r="Y43" t="s">
        <v>67</v>
      </c>
      <c r="Z43">
        <v>0.55341555850200197</v>
      </c>
      <c r="AA43">
        <v>0.69976581093422496</v>
      </c>
      <c r="AB43">
        <v>0.81057059600600601</v>
      </c>
      <c r="AC43">
        <v>0.67861091407504504</v>
      </c>
      <c r="AE43">
        <v>0.86927221932118404</v>
      </c>
      <c r="AF43">
        <v>0.73147829904278905</v>
      </c>
      <c r="AG43">
        <v>0.75803268747133601</v>
      </c>
      <c r="AH43">
        <v>0.88213378218662097</v>
      </c>
    </row>
    <row r="44" spans="2:41" x14ac:dyDescent="0.2">
      <c r="B44" t="s">
        <v>82</v>
      </c>
      <c r="C44">
        <v>1.02512461928458</v>
      </c>
      <c r="D44">
        <v>0.58342702610238195</v>
      </c>
      <c r="E44">
        <v>0.83618199692201101</v>
      </c>
      <c r="F44">
        <v>0.77819694963685204</v>
      </c>
      <c r="H44">
        <v>0.72534038075876095</v>
      </c>
      <c r="I44">
        <v>0.44089106173555598</v>
      </c>
      <c r="J44">
        <v>0.52646256490569499</v>
      </c>
      <c r="K44">
        <v>0.51275351182379902</v>
      </c>
      <c r="Y44" t="s">
        <v>59</v>
      </c>
      <c r="Z44">
        <v>0</v>
      </c>
      <c r="AA44">
        <v>0.37098638215076202</v>
      </c>
      <c r="AB44">
        <v>0.39584202633728299</v>
      </c>
      <c r="AC44">
        <v>0.33844983887975899</v>
      </c>
      <c r="AE44">
        <v>0</v>
      </c>
      <c r="AF44">
        <v>0.13157800398585201</v>
      </c>
      <c r="AG44">
        <v>0.13062916174543299</v>
      </c>
      <c r="AH44">
        <v>0.13208672759804099</v>
      </c>
    </row>
    <row r="45" spans="2:41" x14ac:dyDescent="0.2">
      <c r="B45" t="s">
        <v>83</v>
      </c>
      <c r="C45">
        <v>9.9321311047089605E-2</v>
      </c>
      <c r="D45">
        <v>9.1918751089785103E-2</v>
      </c>
      <c r="E45">
        <v>0.195800865949258</v>
      </c>
      <c r="F45">
        <v>0.19309696883344399</v>
      </c>
      <c r="H45">
        <v>0.17199242191995801</v>
      </c>
      <c r="I45">
        <v>9.1528554190038094E-2</v>
      </c>
      <c r="J45">
        <v>0.177930392036945</v>
      </c>
      <c r="K45">
        <v>0.14968991017757299</v>
      </c>
      <c r="Y45" t="s">
        <v>49</v>
      </c>
      <c r="Z45">
        <v>0</v>
      </c>
      <c r="AA45">
        <v>0</v>
      </c>
      <c r="AB45">
        <v>0</v>
      </c>
      <c r="AC45">
        <v>0</v>
      </c>
      <c r="AE45">
        <v>0</v>
      </c>
      <c r="AF45">
        <v>0</v>
      </c>
      <c r="AG45">
        <v>0</v>
      </c>
      <c r="AH45">
        <v>0</v>
      </c>
    </row>
    <row r="46" spans="2:41" x14ac:dyDescent="0.2">
      <c r="B46" t="s">
        <v>84</v>
      </c>
      <c r="C46">
        <v>0</v>
      </c>
      <c r="D46">
        <v>0</v>
      </c>
      <c r="E46">
        <v>2.0058853661156298E-3</v>
      </c>
      <c r="F46">
        <v>8.3529697396847E-2</v>
      </c>
      <c r="H46">
        <v>0</v>
      </c>
      <c r="I46">
        <v>2.8754436779331798E-2</v>
      </c>
      <c r="J46">
        <v>7.2255552322764205E-2</v>
      </c>
      <c r="K46">
        <v>8.4484767116039694E-2</v>
      </c>
      <c r="Z46" s="26">
        <f>SUM(Z38:Z45)</f>
        <v>4.8706415955536002</v>
      </c>
      <c r="AA46" s="26">
        <f t="shared" ref="AA46:AC46" si="28">SUM(AA38:AA45)</f>
        <v>3.7977485167294578</v>
      </c>
      <c r="AB46" s="26">
        <f t="shared" si="28"/>
        <v>4.986929271900709</v>
      </c>
      <c r="AC46" s="26">
        <f t="shared" si="28"/>
        <v>4.5979411873073568</v>
      </c>
      <c r="AE46" s="26">
        <f t="shared" ref="AE46:AH46" si="29">SUM(AE38:AE45)</f>
        <v>4.1357287402605145</v>
      </c>
      <c r="AF46" s="26">
        <f t="shared" si="29"/>
        <v>3.2072348923316962</v>
      </c>
      <c r="AG46" s="26">
        <f t="shared" si="29"/>
        <v>3.243446355772567</v>
      </c>
      <c r="AH46" s="26">
        <f t="shared" si="29"/>
        <v>3.5003074859516712</v>
      </c>
    </row>
    <row r="47" spans="2:41" x14ac:dyDescent="0.2">
      <c r="C47" s="26">
        <f t="shared" ref="C47:F47" si="30">SUM(C41:C46)</f>
        <v>3.1930692442823907</v>
      </c>
      <c r="D47" s="26">
        <f t="shared" si="30"/>
        <v>3.2733326523531852</v>
      </c>
      <c r="E47" s="26">
        <f t="shared" si="30"/>
        <v>3.4744615979935252</v>
      </c>
      <c r="F47" s="26">
        <f t="shared" si="30"/>
        <v>3.3037144058943118</v>
      </c>
      <c r="H47" s="26">
        <f t="shared" ref="H47:K47" si="31">SUM(H41:H46)</f>
        <v>2.7645648105541478</v>
      </c>
      <c r="I47" s="26">
        <f t="shared" si="31"/>
        <v>2.4327795630697402</v>
      </c>
      <c r="J47" s="26">
        <f t="shared" si="31"/>
        <v>2.2235572214029795</v>
      </c>
      <c r="K47" s="26">
        <f t="shared" si="31"/>
        <v>2.4897144294079125</v>
      </c>
    </row>
    <row r="48" spans="2:41" x14ac:dyDescent="0.2">
      <c r="Y48" t="s">
        <v>85</v>
      </c>
      <c r="Z48">
        <v>2.1980666195209199E-2</v>
      </c>
      <c r="AA48">
        <v>0</v>
      </c>
      <c r="AB48">
        <v>9.6917718293924801E-2</v>
      </c>
      <c r="AC48">
        <v>0.116629624930618</v>
      </c>
      <c r="AE48">
        <v>0.139974539927085</v>
      </c>
      <c r="AF48">
        <v>5.6161368623297903E-2</v>
      </c>
      <c r="AG48">
        <v>0</v>
      </c>
      <c r="AH48">
        <v>0</v>
      </c>
    </row>
    <row r="49" spans="2:35" x14ac:dyDescent="0.2">
      <c r="B49" t="s">
        <v>62</v>
      </c>
      <c r="C49">
        <v>0.745312023624494</v>
      </c>
      <c r="D49">
        <v>0.16132703888685801</v>
      </c>
      <c r="E49">
        <v>8.4852940837729499E-2</v>
      </c>
      <c r="F49">
        <v>9.4144097704896901E-2</v>
      </c>
      <c r="H49">
        <v>5.19721047395795E-2</v>
      </c>
      <c r="I49">
        <v>0.14304375452616999</v>
      </c>
      <c r="J49">
        <v>9.1248097161291203E-2</v>
      </c>
      <c r="K49">
        <v>0.16685504921065</v>
      </c>
      <c r="Y49" t="s">
        <v>86</v>
      </c>
      <c r="Z49">
        <v>0.57281251723436599</v>
      </c>
      <c r="AA49">
        <v>0.19765890225900401</v>
      </c>
      <c r="AB49">
        <v>0.44531708751308102</v>
      </c>
      <c r="AC49">
        <v>0.46531295587802501</v>
      </c>
      <c r="AE49">
        <v>0.58627763207951</v>
      </c>
      <c r="AF49">
        <v>0.287238174635157</v>
      </c>
      <c r="AG49">
        <v>0.19596851071098501</v>
      </c>
      <c r="AH49">
        <v>0.192323221730655</v>
      </c>
    </row>
    <row r="50" spans="2:35" x14ac:dyDescent="0.2">
      <c r="B50" t="s">
        <v>72</v>
      </c>
      <c r="C50">
        <v>0.76686448220999603</v>
      </c>
      <c r="D50">
        <v>0.83629181512642303</v>
      </c>
      <c r="E50">
        <v>0.87744942188214503</v>
      </c>
      <c r="F50">
        <v>0.86231679251537596</v>
      </c>
      <c r="H50">
        <v>0.62342047085193597</v>
      </c>
      <c r="I50">
        <v>0.58577360681794399</v>
      </c>
      <c r="J50">
        <v>0.55051135241560201</v>
      </c>
      <c r="K50">
        <v>0.62028633192995797</v>
      </c>
      <c r="Y50" t="s">
        <v>87</v>
      </c>
      <c r="Z50">
        <v>0.50315871356127195</v>
      </c>
      <c r="AA50">
        <v>0.25848295718978098</v>
      </c>
      <c r="AB50">
        <v>0.331254984491482</v>
      </c>
      <c r="AC50">
        <v>0.29180266199573701</v>
      </c>
      <c r="AE50">
        <v>0.310343088781591</v>
      </c>
      <c r="AF50">
        <v>0.20961391764392001</v>
      </c>
      <c r="AG50">
        <v>0.195418923490217</v>
      </c>
      <c r="AH50">
        <v>0.13798491601349699</v>
      </c>
    </row>
    <row r="51" spans="2:35" x14ac:dyDescent="0.2">
      <c r="B51" t="s">
        <v>81</v>
      </c>
      <c r="C51">
        <v>2.5580450374558898</v>
      </c>
      <c r="D51">
        <v>1.5203592299701201</v>
      </c>
      <c r="E51">
        <v>2.00924246250923</v>
      </c>
      <c r="F51">
        <v>1.9692611400172899</v>
      </c>
      <c r="H51">
        <v>1.6338904134166501</v>
      </c>
      <c r="I51">
        <v>1.3062532420478199</v>
      </c>
      <c r="J51">
        <v>1.14946090321953</v>
      </c>
      <c r="K51">
        <v>1.2607098651507</v>
      </c>
      <c r="Y51" t="s">
        <v>83</v>
      </c>
      <c r="Z51">
        <v>9.9321311047089605E-2</v>
      </c>
      <c r="AA51">
        <v>9.1918751089785103E-2</v>
      </c>
      <c r="AB51">
        <v>0.195800865949258</v>
      </c>
      <c r="AC51">
        <v>0.19309696883344399</v>
      </c>
      <c r="AE51">
        <v>0.17199242191995801</v>
      </c>
      <c r="AF51">
        <v>9.1528554190038094E-2</v>
      </c>
      <c r="AG51">
        <v>0.177930392036945</v>
      </c>
      <c r="AH51">
        <v>0.14968991017757299</v>
      </c>
      <c r="AI51" s="26"/>
    </row>
    <row r="52" spans="2:35" x14ac:dyDescent="0.2">
      <c r="B52" t="s">
        <v>87</v>
      </c>
      <c r="C52">
        <v>0.50315871356127195</v>
      </c>
      <c r="D52">
        <v>0.25848295718978098</v>
      </c>
      <c r="E52">
        <v>0.331254984491482</v>
      </c>
      <c r="F52">
        <v>0.29180266199573701</v>
      </c>
      <c r="H52">
        <v>0.310343088781591</v>
      </c>
      <c r="I52">
        <v>0.20961391764392001</v>
      </c>
      <c r="J52">
        <v>0.195418923490217</v>
      </c>
      <c r="K52">
        <v>0.13798491601349699</v>
      </c>
      <c r="Y52" t="s">
        <v>76</v>
      </c>
      <c r="Z52">
        <v>0</v>
      </c>
      <c r="AA52">
        <v>7.0616891429073403E-2</v>
      </c>
      <c r="AB52">
        <v>0.15804708906347201</v>
      </c>
      <c r="AC52">
        <v>0.134436969135725</v>
      </c>
      <c r="AE52">
        <v>0.130280108243159</v>
      </c>
      <c r="AF52">
        <v>0.103363769895694</v>
      </c>
      <c r="AG52">
        <v>0.115362777911582</v>
      </c>
      <c r="AH52">
        <v>9.4532144784278294E-2</v>
      </c>
      <c r="AI52" s="26"/>
    </row>
    <row r="53" spans="2:35" x14ac:dyDescent="0.2">
      <c r="B53" t="s">
        <v>88</v>
      </c>
      <c r="C53">
        <v>0</v>
      </c>
      <c r="D53">
        <v>0</v>
      </c>
      <c r="E53">
        <v>4.8513855983636403E-2</v>
      </c>
      <c r="F53">
        <v>0</v>
      </c>
      <c r="H53">
        <v>1.94035333552673E-3</v>
      </c>
      <c r="I53">
        <v>4.6230900948375498E-4</v>
      </c>
      <c r="J53">
        <v>2.03052586846981E-3</v>
      </c>
      <c r="K53">
        <v>0</v>
      </c>
      <c r="Y53" t="s">
        <v>68</v>
      </c>
      <c r="Z53">
        <v>0</v>
      </c>
      <c r="AA53">
        <v>3.6734149360625399E-4</v>
      </c>
      <c r="AB53">
        <v>4.6037134629761799E-2</v>
      </c>
      <c r="AC53">
        <v>2.6806151509629499E-2</v>
      </c>
      <c r="AE53">
        <v>4.7031709655273903E-3</v>
      </c>
      <c r="AF53">
        <v>3.8888668477950201E-2</v>
      </c>
      <c r="AG53">
        <v>0</v>
      </c>
      <c r="AH53">
        <v>0</v>
      </c>
    </row>
    <row r="54" spans="2:35" x14ac:dyDescent="0.2">
      <c r="C54" s="26">
        <f t="shared" ref="C54:F54" si="32">SUM(C49:C53)</f>
        <v>4.5733802568516522</v>
      </c>
      <c r="D54" s="26">
        <f t="shared" si="32"/>
        <v>2.776461041173182</v>
      </c>
      <c r="E54" s="26">
        <f t="shared" si="32"/>
        <v>3.3513136657042226</v>
      </c>
      <c r="F54" s="26">
        <f t="shared" si="32"/>
        <v>3.2175246922333001</v>
      </c>
      <c r="H54" s="26">
        <f t="shared" ref="H54:K54" si="33">SUM(H49:H53)</f>
        <v>2.6215664311252835</v>
      </c>
      <c r="I54" s="26">
        <f t="shared" si="33"/>
        <v>2.2451468300453379</v>
      </c>
      <c r="J54" s="26">
        <f t="shared" si="33"/>
        <v>1.9886698021551101</v>
      </c>
      <c r="K54" s="26">
        <f t="shared" si="33"/>
        <v>2.1858361623048048</v>
      </c>
      <c r="Y54" t="s">
        <v>61</v>
      </c>
      <c r="Z54">
        <v>0</v>
      </c>
      <c r="AA54">
        <v>0</v>
      </c>
      <c r="AB54">
        <v>0</v>
      </c>
      <c r="AC54">
        <v>0</v>
      </c>
      <c r="AE54">
        <v>0</v>
      </c>
      <c r="AF54">
        <v>0</v>
      </c>
      <c r="AG54">
        <v>1.9061688673096199E-3</v>
      </c>
      <c r="AH54">
        <v>1.0012668137601201E-3</v>
      </c>
    </row>
    <row r="55" spans="2:35" x14ac:dyDescent="0.2">
      <c r="Y55" t="s">
        <v>89</v>
      </c>
      <c r="Z55">
        <v>0</v>
      </c>
      <c r="AA55">
        <v>0</v>
      </c>
      <c r="AB55">
        <v>5.2806105903673798E-4</v>
      </c>
      <c r="AC55">
        <v>0</v>
      </c>
      <c r="AE55">
        <v>0</v>
      </c>
      <c r="AF55">
        <v>0</v>
      </c>
      <c r="AG55">
        <v>0</v>
      </c>
      <c r="AH55">
        <v>0</v>
      </c>
    </row>
    <row r="56" spans="2:35" x14ac:dyDescent="0.2">
      <c r="B56" t="s">
        <v>71</v>
      </c>
      <c r="C56">
        <v>6.8736506124550401E-2</v>
      </c>
      <c r="D56">
        <v>5.7268911313709397E-2</v>
      </c>
      <c r="E56">
        <v>0.11622402408941999</v>
      </c>
      <c r="F56">
        <v>0.11278612368106899</v>
      </c>
      <c r="H56">
        <v>0.115352766048127</v>
      </c>
      <c r="I56">
        <v>8.2604059717150902E-2</v>
      </c>
      <c r="J56">
        <v>6.7457638464462497E-2</v>
      </c>
      <c r="K56">
        <v>4.8669928758712303E-2</v>
      </c>
      <c r="Z56" s="26">
        <f>SUM(Z48:Z55)</f>
        <v>1.1972732080379367</v>
      </c>
      <c r="AA56" s="26">
        <f t="shared" ref="AA56:AC56" si="34">SUM(AA48:AA55)</f>
        <v>0.61904484346124988</v>
      </c>
      <c r="AB56" s="26">
        <f t="shared" si="34"/>
        <v>1.2739029410000164</v>
      </c>
      <c r="AC56" s="26">
        <f t="shared" si="34"/>
        <v>1.2280853322831784</v>
      </c>
      <c r="AE56" s="26">
        <f t="shared" ref="AE56:AH56" si="35">SUM(AE48:AE55)</f>
        <v>1.3435709619168303</v>
      </c>
      <c r="AF56" s="26">
        <f t="shared" si="35"/>
        <v>0.78679445346605725</v>
      </c>
      <c r="AG56" s="26">
        <f t="shared" si="35"/>
        <v>0.68658677301703874</v>
      </c>
      <c r="AH56" s="26">
        <f t="shared" si="35"/>
        <v>0.57553145951976348</v>
      </c>
    </row>
    <row r="57" spans="2:35" x14ac:dyDescent="0.2">
      <c r="B57" t="s">
        <v>80</v>
      </c>
      <c r="C57">
        <v>0</v>
      </c>
      <c r="D57">
        <v>0</v>
      </c>
      <c r="E57">
        <v>0</v>
      </c>
      <c r="F57">
        <v>0</v>
      </c>
      <c r="H57">
        <v>0</v>
      </c>
      <c r="I57">
        <v>0</v>
      </c>
      <c r="J57">
        <v>0</v>
      </c>
      <c r="K57">
        <v>0</v>
      </c>
    </row>
    <row r="58" spans="2:35" x14ac:dyDescent="0.2">
      <c r="B58" t="s">
        <v>86</v>
      </c>
      <c r="C58">
        <v>0.57281251723436599</v>
      </c>
      <c r="D58">
        <v>0.19765890225900401</v>
      </c>
      <c r="E58">
        <v>0.44531708751308102</v>
      </c>
      <c r="F58">
        <v>0.46531295587802501</v>
      </c>
      <c r="H58">
        <v>0.58627763207951</v>
      </c>
      <c r="I58">
        <v>0.287238174635157</v>
      </c>
      <c r="J58">
        <v>0.19596851071098501</v>
      </c>
      <c r="K58">
        <v>0.192323221730655</v>
      </c>
      <c r="Y58" t="s">
        <v>90</v>
      </c>
      <c r="Z58">
        <v>4.0450631293758397E-3</v>
      </c>
      <c r="AA58">
        <v>2.7960523403203898E-2</v>
      </c>
      <c r="AB58">
        <v>5.8064105901981501E-2</v>
      </c>
      <c r="AC58">
        <v>4.9887248805332497E-2</v>
      </c>
      <c r="AE58">
        <v>5.2913339609895998E-2</v>
      </c>
      <c r="AF58">
        <v>7.9814008261533495E-2</v>
      </c>
      <c r="AG58">
        <v>9.3885704973060702E-2</v>
      </c>
      <c r="AH58">
        <v>8.2389569759442796E-2</v>
      </c>
    </row>
    <row r="59" spans="2:35" x14ac:dyDescent="0.2">
      <c r="B59" t="s">
        <v>91</v>
      </c>
      <c r="C59">
        <v>1.7716206479151801E-3</v>
      </c>
      <c r="D59">
        <v>1.4199101942900401E-2</v>
      </c>
      <c r="E59">
        <v>3.9232577167413699E-2</v>
      </c>
      <c r="F59">
        <v>3.8844960949772897E-2</v>
      </c>
      <c r="H59">
        <v>2.0113936893565498E-2</v>
      </c>
      <c r="I59">
        <v>0.10313101819819501</v>
      </c>
      <c r="J59">
        <v>4.0886342376708698E-2</v>
      </c>
      <c r="K59">
        <v>2.5061972853370602E-2</v>
      </c>
      <c r="Y59" t="s">
        <v>92</v>
      </c>
      <c r="Z59">
        <v>3.7101292208769798E-3</v>
      </c>
      <c r="AA59">
        <v>0.22163134309101601</v>
      </c>
      <c r="AB59">
        <v>1.3180595816404299E-3</v>
      </c>
      <c r="AC59">
        <v>8.5394988477730093E-3</v>
      </c>
      <c r="AE59">
        <v>7.79610831234487E-3</v>
      </c>
      <c r="AF59">
        <v>1.36107146918988E-2</v>
      </c>
      <c r="AG59">
        <v>0</v>
      </c>
      <c r="AH59">
        <v>0</v>
      </c>
    </row>
    <row r="60" spans="2:35" x14ac:dyDescent="0.2">
      <c r="C60" s="26">
        <f t="shared" ref="C60:F60" si="36">SUM(C56:C59)</f>
        <v>0.64332064400683153</v>
      </c>
      <c r="D60" s="26">
        <f t="shared" si="36"/>
        <v>0.26912691551561385</v>
      </c>
      <c r="E60" s="26">
        <f t="shared" si="36"/>
        <v>0.60077368876991466</v>
      </c>
      <c r="F60" s="26">
        <f t="shared" si="36"/>
        <v>0.61694404050886686</v>
      </c>
      <c r="H60" s="26">
        <f t="shared" ref="H60:K60" si="37">SUM(H56:H59)</f>
        <v>0.7217443350212025</v>
      </c>
      <c r="I60" s="26">
        <f t="shared" si="37"/>
        <v>0.47297325255050293</v>
      </c>
      <c r="J60" s="26">
        <f t="shared" si="37"/>
        <v>0.30431249155215617</v>
      </c>
      <c r="K60" s="26">
        <f t="shared" si="37"/>
        <v>0.2660551233427379</v>
      </c>
      <c r="Y60" t="s">
        <v>93</v>
      </c>
      <c r="Z60">
        <v>0</v>
      </c>
      <c r="AA60">
        <v>0</v>
      </c>
      <c r="AB60">
        <v>0</v>
      </c>
      <c r="AC60">
        <v>2.35683703652882E-3</v>
      </c>
      <c r="AE60">
        <v>1.4820287286865901E-3</v>
      </c>
      <c r="AF60">
        <v>0</v>
      </c>
      <c r="AG60">
        <v>0</v>
      </c>
      <c r="AH60">
        <v>5.08979437002453E-4</v>
      </c>
    </row>
    <row r="61" spans="2:35" x14ac:dyDescent="0.2">
      <c r="Y61" t="s">
        <v>94</v>
      </c>
      <c r="Z61">
        <v>1.54095932955893E-3</v>
      </c>
      <c r="AA61">
        <v>0</v>
      </c>
      <c r="AB61">
        <v>6.7911598953577998E-3</v>
      </c>
      <c r="AC61">
        <v>1.1823890370242399E-2</v>
      </c>
      <c r="AE61">
        <v>1.5098072048576701E-2</v>
      </c>
      <c r="AF61">
        <v>4.0945445621822698E-3</v>
      </c>
      <c r="AG61">
        <v>0</v>
      </c>
      <c r="AH61">
        <v>0</v>
      </c>
    </row>
    <row r="62" spans="2:35" x14ac:dyDescent="0.2">
      <c r="B62" t="s">
        <v>79</v>
      </c>
      <c r="C62">
        <v>4.9921432213205601E-2</v>
      </c>
      <c r="D62">
        <v>3.0791843909948002E-2</v>
      </c>
      <c r="E62">
        <v>0.10850960269903</v>
      </c>
      <c r="F62">
        <v>0.110154062641935</v>
      </c>
      <c r="H62">
        <v>0.10281726180133</v>
      </c>
      <c r="I62">
        <v>5.8291992444067998E-2</v>
      </c>
      <c r="J62">
        <v>1.8285488812774101E-2</v>
      </c>
      <c r="K62">
        <v>3.3231323938094099E-3</v>
      </c>
      <c r="Y62" t="s">
        <v>91</v>
      </c>
      <c r="Z62">
        <v>1.7716206479151801E-3</v>
      </c>
      <c r="AA62">
        <v>1.4199101942900401E-2</v>
      </c>
      <c r="AB62">
        <v>3.9232577167413699E-2</v>
      </c>
      <c r="AC62">
        <v>3.8844960949772897E-2</v>
      </c>
      <c r="AE62">
        <v>2.0113936893565498E-2</v>
      </c>
      <c r="AF62">
        <v>0.10313101819819501</v>
      </c>
      <c r="AG62">
        <v>4.0886342376708698E-2</v>
      </c>
      <c r="AH62">
        <v>2.5061972853370602E-2</v>
      </c>
      <c r="AI62" s="26"/>
    </row>
    <row r="63" spans="2:35" x14ac:dyDescent="0.2">
      <c r="B63" t="s">
        <v>85</v>
      </c>
      <c r="C63">
        <v>2.1980666195209199E-2</v>
      </c>
      <c r="D63">
        <v>0</v>
      </c>
      <c r="E63">
        <v>9.6917718293924801E-2</v>
      </c>
      <c r="F63">
        <v>0.116629624930618</v>
      </c>
      <c r="H63">
        <v>0.139974539927085</v>
      </c>
      <c r="I63">
        <v>5.6161368623297903E-2</v>
      </c>
      <c r="J63">
        <v>0</v>
      </c>
      <c r="K63">
        <v>0</v>
      </c>
      <c r="Y63" t="s">
        <v>88</v>
      </c>
      <c r="Z63">
        <v>0</v>
      </c>
      <c r="AA63">
        <v>0</v>
      </c>
      <c r="AB63">
        <v>4.8513855983636403E-2</v>
      </c>
      <c r="AC63">
        <v>0</v>
      </c>
      <c r="AE63">
        <v>1.94035333552673E-3</v>
      </c>
      <c r="AF63">
        <v>4.6230900948375498E-4</v>
      </c>
      <c r="AG63">
        <v>2.03052586846981E-3</v>
      </c>
      <c r="AH63">
        <v>0</v>
      </c>
      <c r="AI63" s="26"/>
    </row>
    <row r="64" spans="2:35" x14ac:dyDescent="0.2">
      <c r="B64" t="s">
        <v>94</v>
      </c>
      <c r="C64">
        <v>1.54095932955893E-3</v>
      </c>
      <c r="D64">
        <v>0</v>
      </c>
      <c r="E64">
        <v>6.7911598953577998E-3</v>
      </c>
      <c r="F64">
        <v>1.1823890370242399E-2</v>
      </c>
      <c r="H64">
        <v>1.5098072048576701E-2</v>
      </c>
      <c r="I64">
        <v>4.0945445621822698E-3</v>
      </c>
      <c r="J64">
        <v>0</v>
      </c>
      <c r="K64">
        <v>0</v>
      </c>
      <c r="Y64" t="s">
        <v>84</v>
      </c>
      <c r="Z64">
        <v>0</v>
      </c>
      <c r="AA64">
        <v>0</v>
      </c>
      <c r="AB64">
        <v>2.0058853661156298E-3</v>
      </c>
      <c r="AC64">
        <v>8.3529697396847E-2</v>
      </c>
      <c r="AE64">
        <v>0</v>
      </c>
      <c r="AF64">
        <v>2.8754436779331798E-2</v>
      </c>
      <c r="AG64">
        <v>7.2255552322764205E-2</v>
      </c>
      <c r="AH64">
        <v>8.4484767116039694E-2</v>
      </c>
    </row>
    <row r="65" spans="2:35" x14ac:dyDescent="0.2">
      <c r="B65" t="s">
        <v>95</v>
      </c>
      <c r="C65">
        <v>0</v>
      </c>
      <c r="D65">
        <v>0</v>
      </c>
      <c r="E65">
        <v>0</v>
      </c>
      <c r="F65">
        <v>0</v>
      </c>
      <c r="H65">
        <v>0</v>
      </c>
      <c r="I65">
        <v>3.2278952450542399E-4</v>
      </c>
      <c r="J65">
        <v>1.2782691511435899E-2</v>
      </c>
      <c r="K65">
        <v>0</v>
      </c>
      <c r="Y65" t="s">
        <v>77</v>
      </c>
      <c r="Z65">
        <v>0</v>
      </c>
      <c r="AA65">
        <v>3.7897068517283699E-4</v>
      </c>
      <c r="AB65">
        <v>1.20220482817245E-2</v>
      </c>
      <c r="AC65">
        <v>0</v>
      </c>
      <c r="AE65">
        <v>5.2100955306775296E-4</v>
      </c>
      <c r="AF65">
        <v>0</v>
      </c>
      <c r="AG65">
        <v>0</v>
      </c>
      <c r="AH65">
        <v>0</v>
      </c>
    </row>
    <row r="66" spans="2:35" x14ac:dyDescent="0.2">
      <c r="C66" s="26">
        <f>SUM(C62:C65)</f>
        <v>7.344305773797373E-2</v>
      </c>
      <c r="D66" s="26">
        <f t="shared" ref="D66:F66" si="38">SUM(D62:D65)</f>
        <v>3.0791843909948002E-2</v>
      </c>
      <c r="E66" s="26">
        <f t="shared" si="38"/>
        <v>0.21221848088831261</v>
      </c>
      <c r="F66" s="26">
        <f t="shared" si="38"/>
        <v>0.23860757794279541</v>
      </c>
      <c r="H66" s="26">
        <f t="shared" ref="H66:K66" si="39">SUM(H62:H65)</f>
        <v>0.25788987377699168</v>
      </c>
      <c r="I66" s="26">
        <f t="shared" si="39"/>
        <v>0.11887069515405359</v>
      </c>
      <c r="J66" s="26">
        <f t="shared" si="39"/>
        <v>3.106818032421E-2</v>
      </c>
      <c r="K66" s="26">
        <f t="shared" si="39"/>
        <v>3.3231323938094099E-3</v>
      </c>
      <c r="Y66" t="s">
        <v>69</v>
      </c>
      <c r="Z66">
        <v>1.6075151741355401E-3</v>
      </c>
      <c r="AA66">
        <v>1.87194744247546E-3</v>
      </c>
      <c r="AB66">
        <v>3.1398481735665802E-3</v>
      </c>
      <c r="AC66">
        <v>3.4556486192619598E-3</v>
      </c>
      <c r="AE66">
        <v>0</v>
      </c>
      <c r="AF66">
        <v>1.64667441529981E-3</v>
      </c>
      <c r="AG66">
        <v>1.97468309188247E-3</v>
      </c>
      <c r="AH66">
        <v>0</v>
      </c>
    </row>
    <row r="67" spans="2:35" x14ac:dyDescent="0.2">
      <c r="C67" s="27"/>
      <c r="D67" s="27"/>
      <c r="E67" s="27"/>
      <c r="F67" s="27"/>
      <c r="H67" s="27"/>
      <c r="I67" s="27"/>
      <c r="J67" s="27"/>
      <c r="K67" s="27"/>
      <c r="Y67" t="s">
        <v>96</v>
      </c>
      <c r="Z67">
        <v>0</v>
      </c>
      <c r="AA67">
        <v>0</v>
      </c>
      <c r="AB67">
        <v>0</v>
      </c>
      <c r="AC67">
        <v>0</v>
      </c>
      <c r="AE67">
        <v>0</v>
      </c>
      <c r="AF67">
        <v>0</v>
      </c>
      <c r="AG67">
        <v>9.6089358183193106E-3</v>
      </c>
      <c r="AH67">
        <v>2.411360703054E-3</v>
      </c>
    </row>
    <row r="68" spans="2:35" x14ac:dyDescent="0.2">
      <c r="B68" t="s">
        <v>93</v>
      </c>
      <c r="C68">
        <v>0</v>
      </c>
      <c r="D68">
        <v>0</v>
      </c>
      <c r="E68">
        <v>0</v>
      </c>
      <c r="F68">
        <v>2.35683703652882E-3</v>
      </c>
      <c r="H68">
        <v>1.4820287286865901E-3</v>
      </c>
      <c r="I68">
        <v>0</v>
      </c>
      <c r="J68">
        <v>0</v>
      </c>
      <c r="K68">
        <v>5.08979437002453E-4</v>
      </c>
      <c r="Z68" s="26">
        <f>SUM(Z58:Z67)</f>
        <v>1.2675287501862469E-2</v>
      </c>
      <c r="AA68" s="26">
        <f t="shared" ref="AA68:AC68" si="40">SUM(AA58:AA67)</f>
        <v>0.26604188656476863</v>
      </c>
      <c r="AB68" s="26">
        <f t="shared" si="40"/>
        <v>0.17108754035143653</v>
      </c>
      <c r="AC68" s="26">
        <f t="shared" si="40"/>
        <v>0.19843778202575857</v>
      </c>
      <c r="AE68" s="26">
        <f t="shared" ref="AE68:AH68" si="41">SUM(AE58:AE67)</f>
        <v>9.9864848481664131E-2</v>
      </c>
      <c r="AF68" s="26">
        <f t="shared" si="41"/>
        <v>0.23151370591792489</v>
      </c>
      <c r="AG68" s="26">
        <f t="shared" si="41"/>
        <v>0.22064174445120519</v>
      </c>
      <c r="AH68" s="26">
        <f t="shared" si="41"/>
        <v>0.19485664986890955</v>
      </c>
    </row>
    <row r="69" spans="2:35" x14ac:dyDescent="0.2">
      <c r="B69" t="s">
        <v>97</v>
      </c>
      <c r="C69">
        <v>0</v>
      </c>
      <c r="D69">
        <v>0</v>
      </c>
      <c r="E69">
        <v>0</v>
      </c>
      <c r="F69">
        <v>0</v>
      </c>
      <c r="H69">
        <v>0</v>
      </c>
      <c r="I69">
        <v>0</v>
      </c>
      <c r="J69">
        <v>0</v>
      </c>
      <c r="K69">
        <v>0</v>
      </c>
    </row>
    <row r="70" spans="2:35" x14ac:dyDescent="0.2">
      <c r="C70" s="26">
        <f>SUM(C68:C69)</f>
        <v>0</v>
      </c>
      <c r="D70" s="26">
        <f t="shared" ref="D70:F70" si="42">SUM(D68:D69)</f>
        <v>0</v>
      </c>
      <c r="E70" s="26">
        <f t="shared" si="42"/>
        <v>0</v>
      </c>
      <c r="F70" s="26">
        <f t="shared" si="42"/>
        <v>2.35683703652882E-3</v>
      </c>
      <c r="H70" s="26">
        <f t="shared" ref="H70:K70" si="43">SUM(H68:H69)</f>
        <v>1.4820287286865901E-3</v>
      </c>
      <c r="I70" s="26">
        <f t="shared" si="43"/>
        <v>0</v>
      </c>
      <c r="J70" s="26">
        <f t="shared" si="43"/>
        <v>0</v>
      </c>
      <c r="K70" s="26">
        <f t="shared" si="43"/>
        <v>5.08979437002453E-4</v>
      </c>
      <c r="Y70" t="s">
        <v>98</v>
      </c>
      <c r="Z70">
        <v>0.48232948741818898</v>
      </c>
      <c r="AA70">
        <v>0.63282219348131596</v>
      </c>
      <c r="AB70">
        <v>0.51232187161745901</v>
      </c>
      <c r="AC70">
        <v>0.48246481067915797</v>
      </c>
      <c r="AE70">
        <v>0.58900206474243799</v>
      </c>
      <c r="AF70">
        <v>0.54189499499105098</v>
      </c>
      <c r="AG70">
        <v>0.66626060949074295</v>
      </c>
      <c r="AH70">
        <v>0.71892587913862405</v>
      </c>
    </row>
    <row r="71" spans="2:35" x14ac:dyDescent="0.2">
      <c r="Y71" t="s">
        <v>99</v>
      </c>
      <c r="Z71">
        <v>4.5341392560352099E-2</v>
      </c>
      <c r="AA71">
        <v>0</v>
      </c>
      <c r="AB71">
        <v>3.0991564495624201E-2</v>
      </c>
      <c r="AC71">
        <v>2.1829437107109499E-2</v>
      </c>
      <c r="AE71">
        <v>5.1277165131510302E-2</v>
      </c>
      <c r="AF71">
        <v>4.8650636850641103E-2</v>
      </c>
      <c r="AG71">
        <v>0</v>
      </c>
      <c r="AH71">
        <v>0</v>
      </c>
    </row>
    <row r="72" spans="2:35" x14ac:dyDescent="0.2">
      <c r="B72" t="s">
        <v>92</v>
      </c>
      <c r="C72">
        <v>3.7101292208769798E-3</v>
      </c>
      <c r="D72">
        <v>0.22163134309101601</v>
      </c>
      <c r="E72">
        <v>1.3180595816404299E-3</v>
      </c>
      <c r="F72">
        <v>8.5394988477730093E-3</v>
      </c>
      <c r="H72">
        <v>7.79610831234487E-3</v>
      </c>
      <c r="I72">
        <v>1.36107146918988E-2</v>
      </c>
      <c r="J72">
        <v>0</v>
      </c>
      <c r="K72">
        <v>0</v>
      </c>
      <c r="Y72" t="s">
        <v>78</v>
      </c>
      <c r="Z72">
        <v>0</v>
      </c>
      <c r="AA72">
        <v>0</v>
      </c>
      <c r="AB72">
        <v>0</v>
      </c>
      <c r="AC72">
        <v>0</v>
      </c>
      <c r="AE72">
        <v>0</v>
      </c>
      <c r="AF72">
        <v>0</v>
      </c>
      <c r="AG72">
        <v>0</v>
      </c>
      <c r="AH72">
        <v>0</v>
      </c>
    </row>
    <row r="73" spans="2:35" x14ac:dyDescent="0.2">
      <c r="B73" t="s">
        <v>99</v>
      </c>
      <c r="C73">
        <v>4.5341392560352099E-2</v>
      </c>
      <c r="D73">
        <v>0</v>
      </c>
      <c r="E73">
        <v>3.0991564495624201E-2</v>
      </c>
      <c r="F73">
        <v>2.1829437107109499E-2</v>
      </c>
      <c r="H73">
        <v>5.1277165131510302E-2</v>
      </c>
      <c r="I73">
        <v>4.8650636850641103E-2</v>
      </c>
      <c r="J73">
        <v>0</v>
      </c>
      <c r="K73">
        <v>0</v>
      </c>
      <c r="Y73" t="s">
        <v>70</v>
      </c>
      <c r="Z73">
        <v>0</v>
      </c>
      <c r="AA73">
        <v>0</v>
      </c>
      <c r="AB73">
        <v>0</v>
      </c>
      <c r="AC73">
        <v>0</v>
      </c>
      <c r="AE73">
        <v>0</v>
      </c>
      <c r="AF73">
        <v>3.2278952450542399E-4</v>
      </c>
      <c r="AG73">
        <v>1.2782691511435899E-2</v>
      </c>
      <c r="AH73">
        <v>0</v>
      </c>
    </row>
    <row r="74" spans="2:35" x14ac:dyDescent="0.2">
      <c r="C74" s="26">
        <f>SUM(C72:C73)</f>
        <v>4.9051521781229082E-2</v>
      </c>
      <c r="D74" s="26">
        <f t="shared" ref="D74:F74" si="44">SUM(D72:D73)</f>
        <v>0.22163134309101601</v>
      </c>
      <c r="E74" s="26">
        <f t="shared" si="44"/>
        <v>3.2309624077264627E-2</v>
      </c>
      <c r="F74" s="26">
        <f t="shared" si="44"/>
        <v>3.0368935954882506E-2</v>
      </c>
      <c r="H74" s="26">
        <f t="shared" ref="H74:K74" si="45">SUM(H72:H73)</f>
        <v>5.907327344385517E-2</v>
      </c>
      <c r="I74" s="26">
        <f t="shared" si="45"/>
        <v>6.2261351542539901E-2</v>
      </c>
      <c r="J74" s="26">
        <f t="shared" si="45"/>
        <v>0</v>
      </c>
      <c r="K74" s="26">
        <f t="shared" si="45"/>
        <v>0</v>
      </c>
      <c r="Y74" t="s">
        <v>95</v>
      </c>
      <c r="Z74">
        <v>0</v>
      </c>
      <c r="AA74">
        <v>0</v>
      </c>
      <c r="AB74">
        <v>0</v>
      </c>
      <c r="AC74">
        <v>0</v>
      </c>
      <c r="AE74">
        <v>0</v>
      </c>
      <c r="AF74">
        <v>3.2278952450542399E-4</v>
      </c>
      <c r="AG74">
        <v>1.2782691511435899E-2</v>
      </c>
      <c r="AH74">
        <v>0</v>
      </c>
    </row>
    <row r="75" spans="2:35" x14ac:dyDescent="0.2">
      <c r="Y75" t="s">
        <v>97</v>
      </c>
      <c r="Z75">
        <v>0</v>
      </c>
      <c r="AA75">
        <v>0</v>
      </c>
      <c r="AB75">
        <v>0</v>
      </c>
      <c r="AC75">
        <v>0</v>
      </c>
      <c r="AE75">
        <v>0</v>
      </c>
      <c r="AF75">
        <v>0</v>
      </c>
      <c r="AG75">
        <v>0</v>
      </c>
      <c r="AH75">
        <v>0</v>
      </c>
      <c r="AI75" s="26"/>
    </row>
    <row r="76" spans="2:35" x14ac:dyDescent="0.2">
      <c r="B76" t="s">
        <v>98</v>
      </c>
      <c r="C76">
        <v>0.48232948741818898</v>
      </c>
      <c r="D76">
        <v>0.63282219348131596</v>
      </c>
      <c r="E76">
        <v>0.51232187161745901</v>
      </c>
      <c r="F76">
        <v>0.48246481067915797</v>
      </c>
      <c r="H76">
        <v>0.58900206474243799</v>
      </c>
      <c r="I76">
        <v>0.54189499499105098</v>
      </c>
      <c r="J76">
        <v>0.66626060949074295</v>
      </c>
      <c r="K76">
        <v>0.71892587913862405</v>
      </c>
      <c r="Z76" s="26">
        <f>SUM(Z70:Z75)</f>
        <v>0.52767087997854112</v>
      </c>
      <c r="AA76" s="26">
        <f t="shared" ref="AA76:AC76" si="46">SUM(AA70:AA75)</f>
        <v>0.63282219348131596</v>
      </c>
      <c r="AB76" s="26">
        <f t="shared" si="46"/>
        <v>0.54331343611308325</v>
      </c>
      <c r="AC76" s="26">
        <f t="shared" si="46"/>
        <v>0.50429424778626752</v>
      </c>
      <c r="AE76" s="26">
        <f t="shared" ref="AE76:AH76" si="47">SUM(AE70:AE75)</f>
        <v>0.64027922987394825</v>
      </c>
      <c r="AF76" s="26">
        <f t="shared" si="47"/>
        <v>0.59119121089070281</v>
      </c>
      <c r="AG76" s="26">
        <f t="shared" si="47"/>
        <v>0.69182599251361465</v>
      </c>
      <c r="AH76" s="26">
        <f t="shared" si="47"/>
        <v>0.71892587913862405</v>
      </c>
      <c r="AI76" s="26"/>
    </row>
    <row r="77" spans="2:35" x14ac:dyDescent="0.2">
      <c r="B77" t="s">
        <v>90</v>
      </c>
      <c r="C77">
        <v>4.0450631293758397E-3</v>
      </c>
      <c r="D77">
        <v>2.7960523403203898E-2</v>
      </c>
      <c r="E77">
        <v>5.8064105901981501E-2</v>
      </c>
      <c r="F77">
        <v>4.9887248805332497E-2</v>
      </c>
      <c r="H77">
        <v>5.2913339609895998E-2</v>
      </c>
      <c r="I77">
        <v>7.9814008261533495E-2</v>
      </c>
      <c r="J77">
        <v>9.3885704973060702E-2</v>
      </c>
      <c r="K77">
        <v>8.2389569759442796E-2</v>
      </c>
    </row>
    <row r="78" spans="2:35" x14ac:dyDescent="0.2">
      <c r="B78" s="6"/>
      <c r="C78" s="26">
        <f>SUM(C76:C77)</f>
        <v>0.48637455054756484</v>
      </c>
      <c r="D78" s="26">
        <f t="shared" ref="D78:F78" si="48">SUM(D76:D77)</f>
        <v>0.66078271688451984</v>
      </c>
      <c r="E78" s="26">
        <f t="shared" si="48"/>
        <v>0.57038597751944053</v>
      </c>
      <c r="F78" s="26">
        <f t="shared" si="48"/>
        <v>0.53235205948449049</v>
      </c>
      <c r="G78" s="6"/>
      <c r="H78" s="26">
        <f t="shared" ref="H78:K78" si="49">SUM(H76:H77)</f>
        <v>0.64191540435233396</v>
      </c>
      <c r="I78" s="26">
        <f t="shared" si="49"/>
        <v>0.62170900325258449</v>
      </c>
      <c r="J78" s="26">
        <f t="shared" si="49"/>
        <v>0.76014631446380365</v>
      </c>
      <c r="K78" s="26">
        <f t="shared" si="49"/>
        <v>0.80131544889806683</v>
      </c>
    </row>
    <row r="82" spans="1:35" x14ac:dyDescent="0.2">
      <c r="A82" s="6" t="s">
        <v>100</v>
      </c>
      <c r="B82" s="6" t="s">
        <v>101</v>
      </c>
      <c r="C82" s="6"/>
      <c r="D82" s="6"/>
    </row>
    <row r="83" spans="1:35" x14ac:dyDescent="0.2">
      <c r="B83" s="6" t="s">
        <v>102</v>
      </c>
    </row>
    <row r="84" spans="1:35" x14ac:dyDescent="0.2">
      <c r="AI84" s="26"/>
    </row>
    <row r="85" spans="1:35" x14ac:dyDescent="0.2">
      <c r="AI85" s="26"/>
    </row>
  </sheetData>
  <mergeCells count="22">
    <mergeCell ref="AK18:AN18"/>
    <mergeCell ref="AP18:AS18"/>
    <mergeCell ref="N29:O29"/>
    <mergeCell ref="P29:Q29"/>
    <mergeCell ref="AK31:AL31"/>
    <mergeCell ref="AM31:AN31"/>
    <mergeCell ref="AK3:AN3"/>
    <mergeCell ref="AP3:AS3"/>
    <mergeCell ref="M16:V16"/>
    <mergeCell ref="N17:Q17"/>
    <mergeCell ref="S17:V17"/>
    <mergeCell ref="AK17:AS17"/>
    <mergeCell ref="B2:K2"/>
    <mergeCell ref="M2:V2"/>
    <mergeCell ref="Y2:AH2"/>
    <mergeCell ref="AJ2:AS2"/>
    <mergeCell ref="C3:F3"/>
    <mergeCell ref="H3:K3"/>
    <mergeCell ref="N3:Q3"/>
    <mergeCell ref="S3:V3"/>
    <mergeCell ref="Z3:AC3"/>
    <mergeCell ref="AE3:A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Fig. 3C</vt:lpstr>
      <vt:lpstr>Fig. 3D</vt:lpstr>
      <vt:lpstr>Fig. 3E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Holthuis, J.C.M. (Joost)</dc:creator>
  <cp:lastModifiedBy>Holthuis, J.C.M. (Joost)</cp:lastModifiedBy>
  <dcterms:created xsi:type="dcterms:W3CDTF">2022-09-26T15:53:21Z</dcterms:created>
  <dcterms:modified xsi:type="dcterms:W3CDTF">2022-09-26T15:55:55Z</dcterms:modified>
</cp:coreProperties>
</file>