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/Joost Holthuis/Papers/Papers 2022/Sokoya 2022 eLife/eLife resubmission August 2022/Source Data 1/"/>
    </mc:Choice>
  </mc:AlternateContent>
  <xr:revisionPtr revIDLastSave="0" documentId="8_{36E34110-1BF2-434F-85F3-80763AB3526F}" xr6:coauthVersionLast="45" xr6:coauthVersionMax="45" xr10:uidLastSave="{00000000-0000-0000-0000-000000000000}"/>
  <bookViews>
    <workbookView xWindow="1380" yWindow="1460" windowWidth="27240" windowHeight="15520" activeTab="2" xr2:uid="{E0AA1907-8DF8-F64F-9B13-68898745A978}"/>
  </bookViews>
  <sheets>
    <sheet name="Fig. 4C" sheetId="1" r:id="rId1"/>
    <sheet name="Fig. 4D" sheetId="2" r:id="rId2"/>
    <sheet name="Fig. 4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BH16" i="3"/>
  <c r="BG16" i="3"/>
  <c r="BF16" i="3"/>
  <c r="BE16" i="3"/>
  <c r="AS16" i="3"/>
  <c r="AR16" i="3"/>
  <c r="AQ16" i="3"/>
  <c r="AP16" i="3"/>
  <c r="AD16" i="3"/>
  <c r="AC16" i="3"/>
  <c r="AB16" i="3"/>
  <c r="AA16" i="3"/>
  <c r="O16" i="3"/>
  <c r="N16" i="3"/>
  <c r="M16" i="3"/>
  <c r="L16" i="3"/>
  <c r="BH15" i="3"/>
  <c r="BG15" i="3"/>
  <c r="BF15" i="3"/>
  <c r="BE15" i="3"/>
  <c r="AS15" i="3"/>
  <c r="AR15" i="3"/>
  <c r="AQ15" i="3"/>
  <c r="AP15" i="3"/>
  <c r="AD15" i="3"/>
  <c r="AC15" i="3"/>
  <c r="AB15" i="3"/>
  <c r="AA15" i="3"/>
  <c r="O15" i="3"/>
  <c r="N15" i="3"/>
  <c r="M15" i="3"/>
  <c r="L15" i="3"/>
  <c r="BH14" i="3"/>
  <c r="BG14" i="3"/>
  <c r="BF14" i="3"/>
  <c r="BE14" i="3"/>
  <c r="AS14" i="3"/>
  <c r="AR14" i="3"/>
  <c r="AQ14" i="3"/>
  <c r="AP14" i="3"/>
  <c r="AD14" i="3"/>
  <c r="AC14" i="3"/>
  <c r="AB14" i="3"/>
  <c r="AA14" i="3"/>
  <c r="O14" i="3"/>
  <c r="N14" i="3"/>
  <c r="M14" i="3"/>
  <c r="L14" i="3"/>
  <c r="BH13" i="3"/>
  <c r="BG13" i="3"/>
  <c r="BF13" i="3"/>
  <c r="BE13" i="3"/>
  <c r="AS13" i="3"/>
  <c r="AR13" i="3"/>
  <c r="AQ13" i="3"/>
  <c r="AP13" i="3"/>
  <c r="AD13" i="3"/>
  <c r="AC13" i="3"/>
  <c r="AB13" i="3"/>
  <c r="AA13" i="3"/>
  <c r="O13" i="3"/>
  <c r="N13" i="3"/>
  <c r="M13" i="3"/>
  <c r="L13" i="3"/>
  <c r="BH12" i="3"/>
  <c r="BG12" i="3"/>
  <c r="BF12" i="3"/>
  <c r="BE12" i="3"/>
  <c r="AS12" i="3"/>
  <c r="AR12" i="3"/>
  <c r="AQ12" i="3"/>
  <c r="AP12" i="3"/>
  <c r="AD12" i="3"/>
  <c r="AC12" i="3"/>
  <c r="AB12" i="3"/>
  <c r="AA12" i="3"/>
  <c r="O12" i="3"/>
  <c r="N12" i="3"/>
  <c r="M12" i="3"/>
  <c r="L12" i="3"/>
  <c r="BH11" i="3"/>
  <c r="BG11" i="3"/>
  <c r="BF11" i="3"/>
  <c r="BE11" i="3"/>
  <c r="AS11" i="3"/>
  <c r="AR11" i="3"/>
  <c r="AQ11" i="3"/>
  <c r="AP11" i="3"/>
  <c r="AD11" i="3"/>
  <c r="AC11" i="3"/>
  <c r="AB11" i="3"/>
  <c r="AA11" i="3"/>
  <c r="O11" i="3"/>
  <c r="N11" i="3"/>
  <c r="M11" i="3"/>
  <c r="L11" i="3"/>
  <c r="BH10" i="3"/>
  <c r="BG10" i="3"/>
  <c r="BF10" i="3"/>
  <c r="BE10" i="3"/>
  <c r="AS10" i="3"/>
  <c r="AR10" i="3"/>
  <c r="AQ10" i="3"/>
  <c r="AP10" i="3"/>
  <c r="AD10" i="3"/>
  <c r="AC10" i="3"/>
  <c r="AB10" i="3"/>
  <c r="AA10" i="3"/>
  <c r="O10" i="3"/>
  <c r="N10" i="3"/>
  <c r="M10" i="3"/>
  <c r="L10" i="3"/>
  <c r="BH9" i="3"/>
  <c r="BG9" i="3"/>
  <c r="BF9" i="3"/>
  <c r="BE9" i="3"/>
  <c r="AS9" i="3"/>
  <c r="AR9" i="3"/>
  <c r="AQ9" i="3"/>
  <c r="AP9" i="3"/>
  <c r="AD9" i="3"/>
  <c r="AC9" i="3"/>
  <c r="AB9" i="3"/>
  <c r="AA9" i="3"/>
  <c r="O9" i="3"/>
  <c r="N9" i="3"/>
  <c r="M9" i="3"/>
  <c r="L9" i="3"/>
  <c r="BH8" i="3"/>
  <c r="BG8" i="3"/>
  <c r="BF8" i="3"/>
  <c r="BE8" i="3"/>
  <c r="AS8" i="3"/>
  <c r="AR8" i="3"/>
  <c r="AQ8" i="3"/>
  <c r="AP8" i="3"/>
  <c r="AD8" i="3"/>
  <c r="AC8" i="3"/>
  <c r="AB8" i="3"/>
  <c r="AA8" i="3"/>
  <c r="O8" i="3"/>
  <c r="N8" i="3"/>
  <c r="M8" i="3"/>
  <c r="L8" i="3"/>
  <c r="BH7" i="3"/>
  <c r="BG7" i="3"/>
  <c r="BF7" i="3"/>
  <c r="BE7" i="3"/>
  <c r="AS7" i="3"/>
  <c r="AR7" i="3"/>
  <c r="AQ7" i="3"/>
  <c r="AP7" i="3"/>
  <c r="AD7" i="3"/>
  <c r="AC7" i="3"/>
  <c r="AB7" i="3"/>
  <c r="AA7" i="3"/>
  <c r="O7" i="3"/>
  <c r="N7" i="3"/>
  <c r="M7" i="3"/>
  <c r="L7" i="3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BH16" i="2"/>
  <c r="BG16" i="2"/>
  <c r="BF16" i="2"/>
  <c r="BE16" i="2"/>
  <c r="AS16" i="2"/>
  <c r="AR16" i="2"/>
  <c r="AQ16" i="2"/>
  <c r="AP16" i="2"/>
  <c r="AD16" i="2"/>
  <c r="AC16" i="2"/>
  <c r="AB16" i="2"/>
  <c r="AA16" i="2"/>
  <c r="O16" i="2"/>
  <c r="N16" i="2"/>
  <c r="M16" i="2"/>
  <c r="L16" i="2"/>
  <c r="BH15" i="2"/>
  <c r="BG15" i="2"/>
  <c r="BF15" i="2"/>
  <c r="BE15" i="2"/>
  <c r="AS15" i="2"/>
  <c r="AR15" i="2"/>
  <c r="AQ15" i="2"/>
  <c r="AP15" i="2"/>
  <c r="AD15" i="2"/>
  <c r="AC15" i="2"/>
  <c r="AB15" i="2"/>
  <c r="AA15" i="2"/>
  <c r="O15" i="2"/>
  <c r="N15" i="2"/>
  <c r="M15" i="2"/>
  <c r="L15" i="2"/>
  <c r="BH14" i="2"/>
  <c r="BG14" i="2"/>
  <c r="BF14" i="2"/>
  <c r="BE14" i="2"/>
  <c r="AS14" i="2"/>
  <c r="AR14" i="2"/>
  <c r="AQ14" i="2"/>
  <c r="AP14" i="2"/>
  <c r="AD14" i="2"/>
  <c r="AC14" i="2"/>
  <c r="AB14" i="2"/>
  <c r="AA14" i="2"/>
  <c r="O14" i="2"/>
  <c r="N14" i="2"/>
  <c r="M14" i="2"/>
  <c r="L14" i="2"/>
  <c r="BH13" i="2"/>
  <c r="BG13" i="2"/>
  <c r="BF13" i="2"/>
  <c r="BE13" i="2"/>
  <c r="AS13" i="2"/>
  <c r="AR13" i="2"/>
  <c r="AQ13" i="2"/>
  <c r="AP13" i="2"/>
  <c r="AD13" i="2"/>
  <c r="AC13" i="2"/>
  <c r="AB13" i="2"/>
  <c r="AA13" i="2"/>
  <c r="O13" i="2"/>
  <c r="N13" i="2"/>
  <c r="M13" i="2"/>
  <c r="L13" i="2"/>
  <c r="BH12" i="2"/>
  <c r="BG12" i="2"/>
  <c r="BF12" i="2"/>
  <c r="BE12" i="2"/>
  <c r="AS12" i="2"/>
  <c r="AR12" i="2"/>
  <c r="AQ12" i="2"/>
  <c r="AP12" i="2"/>
  <c r="AD12" i="2"/>
  <c r="AC12" i="2"/>
  <c r="AB12" i="2"/>
  <c r="AA12" i="2"/>
  <c r="O12" i="2"/>
  <c r="N12" i="2"/>
  <c r="M12" i="2"/>
  <c r="L12" i="2"/>
  <c r="BH11" i="2"/>
  <c r="BG11" i="2"/>
  <c r="BF11" i="2"/>
  <c r="BE11" i="2"/>
  <c r="AS11" i="2"/>
  <c r="AR11" i="2"/>
  <c r="AQ11" i="2"/>
  <c r="AP11" i="2"/>
  <c r="AD11" i="2"/>
  <c r="AC11" i="2"/>
  <c r="AB11" i="2"/>
  <c r="AA11" i="2"/>
  <c r="O11" i="2"/>
  <c r="N11" i="2"/>
  <c r="M11" i="2"/>
  <c r="L11" i="2"/>
  <c r="BH10" i="2"/>
  <c r="BG10" i="2"/>
  <c r="BF10" i="2"/>
  <c r="BE10" i="2"/>
  <c r="AS10" i="2"/>
  <c r="AR10" i="2"/>
  <c r="AQ10" i="2"/>
  <c r="AP10" i="2"/>
  <c r="AD10" i="2"/>
  <c r="AC10" i="2"/>
  <c r="AB10" i="2"/>
  <c r="AA10" i="2"/>
  <c r="O10" i="2"/>
  <c r="N10" i="2"/>
  <c r="M10" i="2"/>
  <c r="L10" i="2"/>
  <c r="BH9" i="2"/>
  <c r="BG9" i="2"/>
  <c r="BF9" i="2"/>
  <c r="BE9" i="2"/>
  <c r="AS9" i="2"/>
  <c r="AR9" i="2"/>
  <c r="AQ9" i="2"/>
  <c r="AP9" i="2"/>
  <c r="AD9" i="2"/>
  <c r="AC9" i="2"/>
  <c r="AB9" i="2"/>
  <c r="AA9" i="2"/>
  <c r="O9" i="2"/>
  <c r="N9" i="2"/>
  <c r="M9" i="2"/>
  <c r="L9" i="2"/>
  <c r="BH8" i="2"/>
  <c r="BG8" i="2"/>
  <c r="BF8" i="2"/>
  <c r="BE8" i="2"/>
  <c r="AS8" i="2"/>
  <c r="AR8" i="2"/>
  <c r="AQ8" i="2"/>
  <c r="AP8" i="2"/>
  <c r="AD8" i="2"/>
  <c r="AC8" i="2"/>
  <c r="AB8" i="2"/>
  <c r="AA8" i="2"/>
  <c r="O8" i="2"/>
  <c r="N8" i="2"/>
  <c r="M8" i="2"/>
  <c r="L8" i="2"/>
  <c r="BH7" i="2"/>
  <c r="BG7" i="2"/>
  <c r="BF7" i="2"/>
  <c r="BE7" i="2"/>
  <c r="AS7" i="2"/>
  <c r="AR7" i="2"/>
  <c r="AQ7" i="2"/>
  <c r="AP7" i="2"/>
  <c r="AD7" i="2"/>
  <c r="AC7" i="2"/>
  <c r="AB7" i="2"/>
  <c r="AA7" i="2"/>
  <c r="O7" i="2"/>
  <c r="N7" i="2"/>
  <c r="M7" i="2"/>
  <c r="L7" i="2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6" i="1"/>
  <c r="F16" i="1"/>
  <c r="E16" i="1"/>
  <c r="D16" i="1"/>
  <c r="C16" i="1"/>
  <c r="G15" i="1"/>
  <c r="F15" i="1"/>
  <c r="E15" i="1"/>
  <c r="D15" i="1"/>
  <c r="C15" i="1"/>
  <c r="M7" i="1"/>
  <c r="L7" i="1"/>
  <c r="F17" i="1" s="1"/>
  <c r="G7" i="1"/>
  <c r="C17" i="1" s="1"/>
  <c r="F7" i="1"/>
  <c r="G17" i="1" l="1"/>
  <c r="D17" i="1"/>
  <c r="E17" i="1"/>
</calcChain>
</file>

<file path=xl/sharedStrings.xml><?xml version="1.0" encoding="utf-8"?>
<sst xmlns="http://schemas.openxmlformats.org/spreadsheetml/2006/main" count="243" uniqueCount="37">
  <si>
    <t>Lipid species expressed as mol% of total lipid analyzed</t>
  </si>
  <si>
    <t>WC</t>
  </si>
  <si>
    <t>PM</t>
  </si>
  <si>
    <t>Rep 1</t>
  </si>
  <si>
    <t>Rep 2</t>
  </si>
  <si>
    <t>Rep 3</t>
  </si>
  <si>
    <t>Rep 4</t>
  </si>
  <si>
    <t>Rep 5</t>
  </si>
  <si>
    <t>SM</t>
  </si>
  <si>
    <t>Cer</t>
  </si>
  <si>
    <t>Cer/SM</t>
  </si>
  <si>
    <t>Chol</t>
  </si>
  <si>
    <t>PG</t>
  </si>
  <si>
    <t>PS</t>
  </si>
  <si>
    <t>CL</t>
  </si>
  <si>
    <t>Average</t>
  </si>
  <si>
    <t>STD</t>
  </si>
  <si>
    <t>p value, paired two-tailed t-test</t>
  </si>
  <si>
    <t>Note- data in 4c are part of 4d</t>
  </si>
  <si>
    <t>WT</t>
  </si>
  <si>
    <t>∆SMS1/2</t>
  </si>
  <si>
    <t>SMS2</t>
  </si>
  <si>
    <t>SMS2M64R</t>
  </si>
  <si>
    <t>Std</t>
  </si>
  <si>
    <t>Replicate 1</t>
  </si>
  <si>
    <t>Replicate 2</t>
  </si>
  <si>
    <t>Replicate 3</t>
  </si>
  <si>
    <t>Replicate 4</t>
  </si>
  <si>
    <t>Replicate 5</t>
  </si>
  <si>
    <t>GSL</t>
  </si>
  <si>
    <t>PC</t>
  </si>
  <si>
    <t>PE</t>
  </si>
  <si>
    <t>DAG</t>
  </si>
  <si>
    <t>PI</t>
  </si>
  <si>
    <t>Chol ester</t>
  </si>
  <si>
    <t>WT vs ∆SMS1/2</t>
  </si>
  <si>
    <t>SMS2 vs SMS2M64R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</si>
</sst>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846F-55B1-EA42-83A2-4D278F416889}">
  <dimension ref="B1:AB26"/>
  <sheetViews>
    <sheetView workbookViewId="0">
      <selection sqref="A1:XFD1048576"/>
    </sheetView>
  </sheetViews>
  <sheetFormatPr baseColWidth="10" defaultColWidth="10.6640625" defaultRowHeight="16" x14ac:dyDescent="0.2"/>
  <cols>
    <col min="7" max="7" width="12.1640625" bestFit="1" customWidth="1"/>
  </cols>
  <sheetData>
    <row r="1" spans="2:28" x14ac:dyDescent="0.2">
      <c r="F1" s="26" t="s">
        <v>0</v>
      </c>
      <c r="G1" s="26"/>
      <c r="H1" s="26"/>
      <c r="I1" s="26"/>
      <c r="J1" s="26"/>
    </row>
    <row r="2" spans="2:28" x14ac:dyDescent="0.2">
      <c r="F2" s="1"/>
      <c r="G2" s="1"/>
      <c r="H2" s="1"/>
      <c r="I2" s="1"/>
      <c r="J2" s="1"/>
    </row>
    <row r="3" spans="2:28" x14ac:dyDescent="0.2">
      <c r="C3" s="27" t="s">
        <v>1</v>
      </c>
      <c r="D3" s="27"/>
      <c r="E3" s="27"/>
      <c r="F3" s="27"/>
      <c r="G3" s="27"/>
      <c r="I3" s="27" t="s">
        <v>2</v>
      </c>
      <c r="J3" s="27"/>
      <c r="K3" s="27"/>
      <c r="L3" s="27"/>
      <c r="M3" s="27"/>
    </row>
    <row r="4" spans="2:28" x14ac:dyDescent="0.2"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</row>
    <row r="5" spans="2:28" x14ac:dyDescent="0.2">
      <c r="B5" t="s">
        <v>8</v>
      </c>
      <c r="C5">
        <v>4.5173540000000001</v>
      </c>
      <c r="D5">
        <v>4.6213540000000002</v>
      </c>
      <c r="E5">
        <v>4.733562</v>
      </c>
      <c r="F5" s="3">
        <v>5.2648510000000002</v>
      </c>
      <c r="G5" s="3">
        <v>4.7873749999999999</v>
      </c>
      <c r="I5">
        <v>10.382110000000001</v>
      </c>
      <c r="J5">
        <v>9.3436599999999999</v>
      </c>
      <c r="K5">
        <v>8.8948850000000004</v>
      </c>
      <c r="L5" s="3">
        <v>10.34182</v>
      </c>
      <c r="M5" s="3">
        <v>10.44219</v>
      </c>
    </row>
    <row r="6" spans="2:28" x14ac:dyDescent="0.2">
      <c r="B6" t="s">
        <v>9</v>
      </c>
      <c r="C6">
        <v>0.30913499999999999</v>
      </c>
      <c r="D6">
        <v>0.321604</v>
      </c>
      <c r="E6">
        <v>0.31673800000000002</v>
      </c>
      <c r="F6" s="3">
        <v>0.34905000000000003</v>
      </c>
      <c r="G6" s="3">
        <v>0.29617199999999999</v>
      </c>
      <c r="I6">
        <v>0.10831399999999999</v>
      </c>
      <c r="J6">
        <v>3.7539999999999997E-2</v>
      </c>
      <c r="K6">
        <v>0.141682</v>
      </c>
      <c r="L6" s="3">
        <v>0.189668</v>
      </c>
      <c r="M6" s="3">
        <v>0.19663700000000001</v>
      </c>
    </row>
    <row r="7" spans="2:28" x14ac:dyDescent="0.2">
      <c r="B7" t="s">
        <v>10</v>
      </c>
      <c r="C7">
        <v>6.843275953135397E-2</v>
      </c>
      <c r="D7">
        <v>6.9590860167820942E-2</v>
      </c>
      <c r="E7">
        <v>6.6913246303734908E-2</v>
      </c>
      <c r="F7">
        <f>F6/F5</f>
        <v>6.6298172540875333E-2</v>
      </c>
      <c r="G7">
        <f>G6/G5</f>
        <v>6.1865218413013394E-2</v>
      </c>
      <c r="I7">
        <v>1.0432754035547685E-2</v>
      </c>
      <c r="J7">
        <v>4.017697561769157E-3</v>
      </c>
      <c r="K7">
        <v>1.5928480244545039E-2</v>
      </c>
      <c r="L7">
        <f>L6/L5</f>
        <v>1.8339905355150253E-2</v>
      </c>
      <c r="M7">
        <f>M6/M5</f>
        <v>1.8831011502376416E-2</v>
      </c>
    </row>
    <row r="8" spans="2:28" x14ac:dyDescent="0.2">
      <c r="B8" t="s">
        <v>11</v>
      </c>
      <c r="C8">
        <v>18.5735488628723</v>
      </c>
      <c r="D8">
        <v>21.494245328583101</v>
      </c>
      <c r="E8">
        <v>21.695984329330798</v>
      </c>
      <c r="F8">
        <v>16.0479097000254</v>
      </c>
      <c r="G8">
        <v>15.076714136800399</v>
      </c>
      <c r="I8" s="4">
        <v>41.859189999999998</v>
      </c>
      <c r="J8" s="4">
        <v>44.171129999999998</v>
      </c>
      <c r="K8" s="4">
        <v>35.065289999999997</v>
      </c>
      <c r="L8" s="4">
        <v>34.060760000000002</v>
      </c>
      <c r="M8" s="4">
        <v>33.48715</v>
      </c>
    </row>
    <row r="9" spans="2:28" x14ac:dyDescent="0.2">
      <c r="B9" t="s">
        <v>12</v>
      </c>
      <c r="C9">
        <v>0.33412970821506299</v>
      </c>
      <c r="D9">
        <v>0.45284889617999402</v>
      </c>
      <c r="E9">
        <v>0.50414395485172603</v>
      </c>
      <c r="F9">
        <v>0.28068365398454198</v>
      </c>
      <c r="G9">
        <v>0.30808188237912099</v>
      </c>
      <c r="I9">
        <v>6.3427030295980596E-2</v>
      </c>
      <c r="J9">
        <v>2.3753257858005598E-3</v>
      </c>
      <c r="K9">
        <v>3.32507310539948E-2</v>
      </c>
      <c r="L9">
        <v>3.0954788906983902E-2</v>
      </c>
      <c r="M9">
        <v>1.8209553795695201E-2</v>
      </c>
    </row>
    <row r="10" spans="2:28" x14ac:dyDescent="0.2">
      <c r="B10" t="s">
        <v>13</v>
      </c>
      <c r="C10">
        <v>1.5547643562653499</v>
      </c>
      <c r="D10">
        <v>1.58554397216047</v>
      </c>
      <c r="E10">
        <v>1.79900681301784</v>
      </c>
      <c r="F10">
        <v>1.2430641868629999</v>
      </c>
      <c r="G10">
        <v>1.45467758501584</v>
      </c>
      <c r="I10">
        <v>2.9835685082122798</v>
      </c>
      <c r="J10">
        <v>3.1677643903191299</v>
      </c>
      <c r="K10">
        <v>2.8437244482765398</v>
      </c>
      <c r="L10">
        <v>4.2481191323441303</v>
      </c>
      <c r="M10">
        <v>4.5353942465654802</v>
      </c>
    </row>
    <row r="11" spans="2:28" x14ac:dyDescent="0.2">
      <c r="B11" t="s">
        <v>14</v>
      </c>
      <c r="C11">
        <v>0.55262310093392897</v>
      </c>
      <c r="D11">
        <v>0.47504953359471802</v>
      </c>
      <c r="E11">
        <v>0.82003843485448702</v>
      </c>
      <c r="F11">
        <v>3.4201044168106001</v>
      </c>
      <c r="G11">
        <v>2.8043128059923501</v>
      </c>
      <c r="I11">
        <v>0</v>
      </c>
      <c r="J11">
        <v>0</v>
      </c>
      <c r="K11">
        <v>0</v>
      </c>
      <c r="L11">
        <v>0</v>
      </c>
      <c r="M11">
        <v>2.8841649829209099E-3</v>
      </c>
    </row>
    <row r="12" spans="2:28" ht="17" thickBot="1" x14ac:dyDescent="0.25"/>
    <row r="13" spans="2:28" ht="17" thickBot="1" x14ac:dyDescent="0.25">
      <c r="B13" s="5"/>
      <c r="C13" s="28" t="s">
        <v>15</v>
      </c>
      <c r="D13" s="28"/>
      <c r="E13" s="29" t="s">
        <v>16</v>
      </c>
      <c r="F13" s="28"/>
      <c r="G13" s="6" t="s">
        <v>17</v>
      </c>
      <c r="U13" s="3"/>
      <c r="V13" s="3"/>
      <c r="AA13" s="3"/>
      <c r="AB13" s="3"/>
    </row>
    <row r="14" spans="2:28" x14ac:dyDescent="0.2">
      <c r="B14" s="7"/>
      <c r="C14" s="8" t="s">
        <v>1</v>
      </c>
      <c r="D14" s="9" t="s">
        <v>2</v>
      </c>
      <c r="E14" s="2" t="s">
        <v>1</v>
      </c>
      <c r="F14" s="9" t="s">
        <v>2</v>
      </c>
      <c r="G14" s="6"/>
      <c r="U14" s="3"/>
      <c r="V14" s="3"/>
      <c r="AA14" s="3"/>
      <c r="AB14" s="3"/>
    </row>
    <row r="15" spans="2:28" x14ac:dyDescent="0.2">
      <c r="B15" s="10" t="s">
        <v>8</v>
      </c>
      <c r="C15" s="11">
        <f>AVERAGE(C5:G5)</f>
        <v>4.7848991999999999</v>
      </c>
      <c r="D15" s="12">
        <f>AVERAGE(I5:M5)</f>
        <v>9.8809329999999989</v>
      </c>
      <c r="E15">
        <f>STDEV(C5:G5)</f>
        <v>0.28780324637623533</v>
      </c>
      <c r="F15" s="12">
        <f>STDEV(I5:M5)</f>
        <v>0.71406539738668207</v>
      </c>
      <c r="G15" s="6">
        <f>_xlfn.T.TEST(C5:G5,I5:M5,2,2)</f>
        <v>4.2735126248500487E-7</v>
      </c>
      <c r="U15" s="3"/>
      <c r="V15" s="3"/>
      <c r="AA15" s="3"/>
      <c r="AB15" s="3"/>
    </row>
    <row r="16" spans="2:28" x14ac:dyDescent="0.2">
      <c r="B16" s="10" t="s">
        <v>9</v>
      </c>
      <c r="C16" s="11">
        <f>AVERAGE(C6:G6)</f>
        <v>0.31853980000000004</v>
      </c>
      <c r="D16" s="12">
        <f t="shared" ref="D16:D21" si="0">AVERAGE(I6:M6)</f>
        <v>0.1347682</v>
      </c>
      <c r="E16">
        <f t="shared" ref="E16:E21" si="1">STDEV(C6:G6)</f>
        <v>1.957215400000727E-2</v>
      </c>
      <c r="F16" s="12">
        <f>STDEV(I6:M6)</f>
        <v>6.5273816834930082E-2</v>
      </c>
      <c r="G16" s="6">
        <f t="shared" ref="G16:G21" si="2">_xlfn.T.TEST(C6:G6,I6:M6,2,2)</f>
        <v>3.1271951570817347E-4</v>
      </c>
    </row>
    <row r="17" spans="2:7" x14ac:dyDescent="0.2">
      <c r="B17" s="10" t="s">
        <v>10</v>
      </c>
      <c r="C17" s="11">
        <f>AVERAGE(C7:G7)</f>
        <v>6.6620051391359708E-2</v>
      </c>
      <c r="D17" s="12">
        <f t="shared" si="0"/>
        <v>1.3509969739877708E-2</v>
      </c>
      <c r="E17">
        <f t="shared" si="1"/>
        <v>2.954218233733845E-3</v>
      </c>
      <c r="F17" s="12">
        <f t="shared" ref="F17:F21" si="3">STDEV(I7:M7)</f>
        <v>6.2662477636419101E-3</v>
      </c>
      <c r="G17" s="6">
        <f t="shared" si="2"/>
        <v>1.3634525382125735E-7</v>
      </c>
    </row>
    <row r="18" spans="2:7" x14ac:dyDescent="0.2">
      <c r="B18" s="10" t="s">
        <v>11</v>
      </c>
      <c r="C18" s="11">
        <f>AVERAGE(C8:G8)</f>
        <v>18.577680471522402</v>
      </c>
      <c r="D18" s="12">
        <f>AVERAGE(I8:M8)</f>
        <v>37.728703999999993</v>
      </c>
      <c r="E18">
        <f t="shared" si="1"/>
        <v>3.0367207650042261</v>
      </c>
      <c r="F18" s="12">
        <f t="shared" si="3"/>
        <v>4.9270715191461001</v>
      </c>
      <c r="G18" s="6">
        <f t="shared" si="2"/>
        <v>7.6272668305413577E-5</v>
      </c>
    </row>
    <row r="19" spans="2:7" x14ac:dyDescent="0.2">
      <c r="B19" s="10" t="s">
        <v>12</v>
      </c>
      <c r="C19" s="11">
        <f t="shared" ref="C19:C21" si="4">AVERAGE(C9:G9)</f>
        <v>0.37597761912208921</v>
      </c>
      <c r="D19" s="12">
        <f t="shared" si="0"/>
        <v>2.9643485967691015E-2</v>
      </c>
      <c r="E19">
        <f t="shared" si="1"/>
        <v>9.7182587634905268E-2</v>
      </c>
      <c r="F19" s="12">
        <f t="shared" si="3"/>
        <v>2.2529685775171195E-2</v>
      </c>
      <c r="G19" s="6">
        <f t="shared" si="2"/>
        <v>5.4191793854333198E-5</v>
      </c>
    </row>
    <row r="20" spans="2:7" x14ac:dyDescent="0.2">
      <c r="B20" s="10" t="s">
        <v>13</v>
      </c>
      <c r="C20" s="11">
        <f t="shared" si="4"/>
        <v>1.5274113826644999</v>
      </c>
      <c r="D20" s="12">
        <f t="shared" si="0"/>
        <v>3.5557141451435124</v>
      </c>
      <c r="E20">
        <f t="shared" si="1"/>
        <v>0.20250629249217478</v>
      </c>
      <c r="F20" s="12">
        <f t="shared" si="3"/>
        <v>0.77845724641673675</v>
      </c>
      <c r="G20" s="6">
        <f t="shared" si="2"/>
        <v>4.8788684398662818E-4</v>
      </c>
    </row>
    <row r="21" spans="2:7" ht="17" thickBot="1" x14ac:dyDescent="0.25">
      <c r="B21" s="13" t="s">
        <v>14</v>
      </c>
      <c r="C21" s="14">
        <f t="shared" si="4"/>
        <v>1.614425658437217</v>
      </c>
      <c r="D21" s="15">
        <f t="shared" si="0"/>
        <v>5.7683299658418193E-4</v>
      </c>
      <c r="E21" s="16">
        <f t="shared" si="1"/>
        <v>1.3904100913337445</v>
      </c>
      <c r="F21" s="15">
        <f t="shared" si="3"/>
        <v>1.2898377920271349E-3</v>
      </c>
      <c r="G21" s="17">
        <f t="shared" si="2"/>
        <v>3.1844539137900349E-2</v>
      </c>
    </row>
    <row r="26" spans="2:7" x14ac:dyDescent="0.2">
      <c r="B26" t="s">
        <v>18</v>
      </c>
    </row>
  </sheetData>
  <mergeCells count="5">
    <mergeCell ref="F1:J1"/>
    <mergeCell ref="C3:G3"/>
    <mergeCell ref="I3:M3"/>
    <mergeCell ref="C13:D13"/>
    <mergeCell ref="E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EAFA-E092-9647-B872-846253CC6526}">
  <dimension ref="A1:BH31"/>
  <sheetViews>
    <sheetView workbookViewId="0">
      <selection sqref="A1:XFD1048576"/>
    </sheetView>
  </sheetViews>
  <sheetFormatPr baseColWidth="10" defaultColWidth="10.6640625" defaultRowHeight="16" x14ac:dyDescent="0.2"/>
  <sheetData>
    <row r="1" spans="1:60" x14ac:dyDescent="0.2">
      <c r="F1" s="26" t="s">
        <v>0</v>
      </c>
      <c r="G1" s="26"/>
      <c r="H1" s="26"/>
      <c r="I1" s="26"/>
      <c r="J1" s="26"/>
    </row>
    <row r="2" spans="1:60" x14ac:dyDescent="0.2">
      <c r="F2" s="1"/>
      <c r="G2" s="1"/>
      <c r="H2" s="1"/>
      <c r="I2" s="1"/>
      <c r="J2" s="1"/>
    </row>
    <row r="3" spans="1:60" x14ac:dyDescent="0.2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7" t="s">
        <v>20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F3" s="27" t="s">
        <v>21</v>
      </c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U3" s="27" t="s">
        <v>22</v>
      </c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17" thickBot="1" x14ac:dyDescent="0.25"/>
    <row r="5" spans="1:60" ht="17" thickBot="1" x14ac:dyDescent="0.25">
      <c r="B5" s="33" t="s">
        <v>1</v>
      </c>
      <c r="C5" s="34"/>
      <c r="D5" s="34"/>
      <c r="E5" s="34"/>
      <c r="F5" s="29"/>
      <c r="G5" s="33" t="s">
        <v>2</v>
      </c>
      <c r="H5" s="34"/>
      <c r="I5" s="34"/>
      <c r="J5" s="34"/>
      <c r="K5" s="34"/>
      <c r="L5" s="28" t="s">
        <v>15</v>
      </c>
      <c r="M5" s="28"/>
      <c r="N5" s="28" t="s">
        <v>23</v>
      </c>
      <c r="O5" s="28"/>
      <c r="Q5" s="33" t="s">
        <v>1</v>
      </c>
      <c r="R5" s="34"/>
      <c r="S5" s="34"/>
      <c r="T5" s="34"/>
      <c r="U5" s="29"/>
      <c r="V5" s="33" t="s">
        <v>2</v>
      </c>
      <c r="W5" s="34"/>
      <c r="X5" s="34"/>
      <c r="Y5" s="34"/>
      <c r="Z5" s="29"/>
      <c r="AA5" s="28" t="s">
        <v>15</v>
      </c>
      <c r="AB5" s="28"/>
      <c r="AC5" s="28" t="s">
        <v>23</v>
      </c>
      <c r="AD5" s="28"/>
      <c r="AF5" s="33" t="s">
        <v>1</v>
      </c>
      <c r="AG5" s="34"/>
      <c r="AH5" s="34"/>
      <c r="AI5" s="34"/>
      <c r="AJ5" s="29"/>
      <c r="AK5" s="33" t="s">
        <v>2</v>
      </c>
      <c r="AL5" s="34"/>
      <c r="AM5" s="34"/>
      <c r="AN5" s="34"/>
      <c r="AO5" s="29"/>
      <c r="AP5" s="28" t="s">
        <v>15</v>
      </c>
      <c r="AQ5" s="28"/>
      <c r="AR5" s="28" t="s">
        <v>23</v>
      </c>
      <c r="AS5" s="28"/>
      <c r="AU5" s="33" t="s">
        <v>1</v>
      </c>
      <c r="AV5" s="34"/>
      <c r="AW5" s="34"/>
      <c r="AX5" s="34"/>
      <c r="AY5" s="29"/>
      <c r="AZ5" s="33" t="s">
        <v>2</v>
      </c>
      <c r="BA5" s="34"/>
      <c r="BB5" s="34"/>
      <c r="BC5" s="34"/>
      <c r="BD5" s="29"/>
      <c r="BE5" s="28" t="s">
        <v>15</v>
      </c>
      <c r="BF5" s="28"/>
      <c r="BG5" s="28" t="s">
        <v>23</v>
      </c>
      <c r="BH5" s="28"/>
    </row>
    <row r="6" spans="1:60" ht="17" thickBot="1" x14ac:dyDescent="0.25">
      <c r="B6" s="18" t="s">
        <v>24</v>
      </c>
      <c r="C6" s="18" t="s">
        <v>25</v>
      </c>
      <c r="D6" s="18" t="s">
        <v>26</v>
      </c>
      <c r="E6" s="18" t="s">
        <v>27</v>
      </c>
      <c r="F6" s="18" t="s">
        <v>28</v>
      </c>
      <c r="G6" s="13" t="s">
        <v>24</v>
      </c>
      <c r="H6" s="13" t="s">
        <v>25</v>
      </c>
      <c r="I6" s="13" t="s">
        <v>26</v>
      </c>
      <c r="J6" s="13" t="s">
        <v>27</v>
      </c>
      <c r="K6" s="5" t="s">
        <v>28</v>
      </c>
      <c r="L6" s="19" t="s">
        <v>1</v>
      </c>
      <c r="M6" s="19" t="s">
        <v>2</v>
      </c>
      <c r="N6" s="19" t="s">
        <v>1</v>
      </c>
      <c r="O6" s="19" t="s">
        <v>2</v>
      </c>
      <c r="Q6" s="18" t="s">
        <v>24</v>
      </c>
      <c r="R6" s="18" t="s">
        <v>25</v>
      </c>
      <c r="S6" s="18" t="s">
        <v>26</v>
      </c>
      <c r="T6" s="18" t="s">
        <v>27</v>
      </c>
      <c r="U6" s="18" t="s">
        <v>28</v>
      </c>
      <c r="V6" s="13" t="s">
        <v>24</v>
      </c>
      <c r="W6" s="13" t="s">
        <v>25</v>
      </c>
      <c r="X6" s="13" t="s">
        <v>26</v>
      </c>
      <c r="Y6" s="13" t="s">
        <v>27</v>
      </c>
      <c r="Z6" s="18" t="s">
        <v>28</v>
      </c>
      <c r="AA6" s="19" t="s">
        <v>1</v>
      </c>
      <c r="AB6" s="19" t="s">
        <v>2</v>
      </c>
      <c r="AC6" s="19" t="s">
        <v>1</v>
      </c>
      <c r="AD6" s="19" t="s">
        <v>2</v>
      </c>
      <c r="AF6" s="18" t="s">
        <v>24</v>
      </c>
      <c r="AG6" s="18" t="s">
        <v>25</v>
      </c>
      <c r="AH6" s="18" t="s">
        <v>26</v>
      </c>
      <c r="AI6" s="18" t="s">
        <v>27</v>
      </c>
      <c r="AJ6" s="18" t="s">
        <v>28</v>
      </c>
      <c r="AK6" s="13" t="s">
        <v>24</v>
      </c>
      <c r="AL6" s="13" t="s">
        <v>25</v>
      </c>
      <c r="AM6" s="13" t="s">
        <v>26</v>
      </c>
      <c r="AN6" s="13" t="s">
        <v>27</v>
      </c>
      <c r="AO6" s="18" t="s">
        <v>28</v>
      </c>
      <c r="AP6" s="19" t="s">
        <v>1</v>
      </c>
      <c r="AQ6" s="19" t="s">
        <v>2</v>
      </c>
      <c r="AR6" s="19" t="s">
        <v>1</v>
      </c>
      <c r="AS6" s="19" t="s">
        <v>2</v>
      </c>
      <c r="AU6" s="18" t="s">
        <v>24</v>
      </c>
      <c r="AV6" s="18" t="s">
        <v>25</v>
      </c>
      <c r="AW6" s="18" t="s">
        <v>26</v>
      </c>
      <c r="AX6" s="18" t="s">
        <v>27</v>
      </c>
      <c r="AY6" s="18" t="s">
        <v>28</v>
      </c>
      <c r="AZ6" s="13" t="s">
        <v>24</v>
      </c>
      <c r="BA6" s="13" t="s">
        <v>25</v>
      </c>
      <c r="BB6" s="13" t="s">
        <v>26</v>
      </c>
      <c r="BC6" s="13" t="s">
        <v>27</v>
      </c>
      <c r="BD6" s="18" t="s">
        <v>28</v>
      </c>
      <c r="BE6" s="19" t="s">
        <v>1</v>
      </c>
      <c r="BF6" s="19" t="s">
        <v>2</v>
      </c>
      <c r="BG6" s="19" t="s">
        <v>1</v>
      </c>
      <c r="BH6" s="19" t="s">
        <v>2</v>
      </c>
    </row>
    <row r="7" spans="1:60" x14ac:dyDescent="0.2">
      <c r="A7" t="s">
        <v>8</v>
      </c>
      <c r="B7" s="20">
        <v>4.5173539554611102</v>
      </c>
      <c r="C7">
        <v>4.6213540267732203</v>
      </c>
      <c r="D7">
        <v>4.73356167829228</v>
      </c>
      <c r="E7">
        <v>5.2648507984008104</v>
      </c>
      <c r="F7">
        <v>4.7873750534855102</v>
      </c>
      <c r="G7" s="20">
        <v>10.3821060868038</v>
      </c>
      <c r="H7">
        <v>9.3436600705558099</v>
      </c>
      <c r="I7">
        <v>8.8948853660975402</v>
      </c>
      <c r="J7">
        <v>10.3418176002693</v>
      </c>
      <c r="K7">
        <v>10.44219</v>
      </c>
      <c r="L7" s="10">
        <f>AVERAGE(B7:F7)</f>
        <v>4.7848991024825862</v>
      </c>
      <c r="M7" s="10">
        <f>AVERAGE(G7:K7)</f>
        <v>9.8809318247452893</v>
      </c>
      <c r="N7" s="10">
        <f>STDEV(B7:F7)</f>
        <v>0.28780318333635979</v>
      </c>
      <c r="O7" s="10">
        <f>STDEV(G7:K7)</f>
        <v>0.71406418387672199</v>
      </c>
      <c r="Q7" s="20">
        <v>0.490649005746014</v>
      </c>
      <c r="R7">
        <v>0.27534166073709498</v>
      </c>
      <c r="S7">
        <v>0.28575329362038998</v>
      </c>
      <c r="T7">
        <v>0.30372399999999999</v>
      </c>
      <c r="U7">
        <v>0.253665887446892</v>
      </c>
      <c r="V7" s="20">
        <v>0.73961274611512096</v>
      </c>
      <c r="W7">
        <v>0.77789686382821299</v>
      </c>
      <c r="X7">
        <v>0.66027788243907504</v>
      </c>
      <c r="Y7">
        <v>0.64499978091810894</v>
      </c>
      <c r="Z7">
        <v>0.67873941439286301</v>
      </c>
      <c r="AA7" s="10">
        <f>AVERAGE(Q7:U7)</f>
        <v>0.32182676951007816</v>
      </c>
      <c r="AB7" s="10">
        <f>AVERAGE(V7:Z7)</f>
        <v>0.70030533753867619</v>
      </c>
      <c r="AC7" s="10">
        <f>STDEV(Q7:U7)</f>
        <v>9.6094646775547382E-2</v>
      </c>
      <c r="AD7" s="10">
        <f>STDEV(V7:Z7)</f>
        <v>5.6328296878495984E-2</v>
      </c>
      <c r="AF7" s="20">
        <v>4.4006571665470702</v>
      </c>
      <c r="AG7">
        <v>5.2862854532705903</v>
      </c>
      <c r="AH7">
        <v>5.5896476330553497</v>
      </c>
      <c r="AI7">
        <v>4.9844300323031003</v>
      </c>
      <c r="AJ7">
        <v>5.4276229615135199</v>
      </c>
      <c r="AK7" s="20">
        <v>9.1791576804884496</v>
      </c>
      <c r="AL7">
        <v>9.8159098011263808</v>
      </c>
      <c r="AM7">
        <v>9.2960808744455008</v>
      </c>
      <c r="AN7">
        <v>10.654525441529101</v>
      </c>
      <c r="AO7">
        <v>9.9847763630053006</v>
      </c>
      <c r="AP7" s="10">
        <f>AVERAGE(AF7:AJ7)</f>
        <v>5.1377286493379257</v>
      </c>
      <c r="AQ7" s="10">
        <f>AVERAGE(AK7:AO7)</f>
        <v>9.7860900321189472</v>
      </c>
      <c r="AR7" s="10">
        <f>STDEV(AF7:AJ7)</f>
        <v>0.46827167349705739</v>
      </c>
      <c r="AS7" s="10">
        <f>STDEV(AK7:AO7)</f>
        <v>0.59224601963240031</v>
      </c>
      <c r="AU7" s="20">
        <v>6.4216657183268797</v>
      </c>
      <c r="AV7">
        <v>6.6093640773040496</v>
      </c>
      <c r="AW7">
        <v>6.37632369440772</v>
      </c>
      <c r="AX7">
        <v>8.9642055131023906</v>
      </c>
      <c r="AY7">
        <v>9.5291389428969495</v>
      </c>
      <c r="AZ7" s="20">
        <v>7.2675188531173802</v>
      </c>
      <c r="BA7">
        <v>5.2055713015031504</v>
      </c>
      <c r="BB7">
        <v>8.3430392486799398</v>
      </c>
      <c r="BC7">
        <v>9.5425561107343899</v>
      </c>
      <c r="BD7">
        <v>10.6641207143338</v>
      </c>
      <c r="BE7" s="10">
        <f>AVERAGE(AU7:AY7)</f>
        <v>7.5801395892075973</v>
      </c>
      <c r="BF7" s="10">
        <f>AVERAGE(AZ7:BD7)</f>
        <v>8.204561245673732</v>
      </c>
      <c r="BG7" s="10">
        <f>STDEV(AU7:AY7)</f>
        <v>1.5368699095048763</v>
      </c>
      <c r="BH7" s="10">
        <f>STDEV(AZ7:BD7)</f>
        <v>2.1053995064360511</v>
      </c>
    </row>
    <row r="8" spans="1:60" x14ac:dyDescent="0.2">
      <c r="A8" t="s">
        <v>11</v>
      </c>
      <c r="B8" s="11">
        <v>18.5735488628723</v>
      </c>
      <c r="C8">
        <v>21.494245328583101</v>
      </c>
      <c r="D8">
        <v>21.695984329330798</v>
      </c>
      <c r="E8">
        <v>16.0479097000254</v>
      </c>
      <c r="F8">
        <v>15.076714136800399</v>
      </c>
      <c r="G8" s="11">
        <v>41.859189999999998</v>
      </c>
      <c r="H8">
        <v>44.171129999999998</v>
      </c>
      <c r="I8">
        <v>35.065289999999997</v>
      </c>
      <c r="J8">
        <v>34.060760000000002</v>
      </c>
      <c r="K8">
        <v>33.48715</v>
      </c>
      <c r="L8" s="10">
        <f t="shared" ref="L8:L15" si="0">AVERAGE(B8:F8)</f>
        <v>18.577680471522402</v>
      </c>
      <c r="M8" s="10">
        <f t="shared" ref="M8:M15" si="1">AVERAGE(G8:K8)</f>
        <v>37.728703999999993</v>
      </c>
      <c r="N8" s="10">
        <f t="shared" ref="N8:N15" si="2">STDEV(B8:F8)</f>
        <v>3.0367207650042261</v>
      </c>
      <c r="O8" s="10">
        <f t="shared" ref="O8:O15" si="3">STDEV(G8:K8)</f>
        <v>4.9270715191461001</v>
      </c>
      <c r="Q8" s="11">
        <v>23.2554732993583</v>
      </c>
      <c r="R8">
        <v>21.943298961581</v>
      </c>
      <c r="S8">
        <v>25.530122214213002</v>
      </c>
      <c r="T8">
        <v>19.024057448307701</v>
      </c>
      <c r="U8">
        <v>16.6168072368949</v>
      </c>
      <c r="V8" s="11">
        <v>46.661194483552698</v>
      </c>
      <c r="W8">
        <v>41.280884894673797</v>
      </c>
      <c r="X8">
        <v>44.613257114913303</v>
      </c>
      <c r="Y8">
        <v>41.324999312777997</v>
      </c>
      <c r="Z8">
        <v>41.4936425902727</v>
      </c>
      <c r="AA8" s="10">
        <f t="shared" ref="AA8:AA15" si="4">AVERAGE(Q8:U8)</f>
        <v>21.273951832070981</v>
      </c>
      <c r="AB8" s="10">
        <f t="shared" ref="AB8:AB15" si="5">AVERAGE(V8:Z8)</f>
        <v>43.074795679238107</v>
      </c>
      <c r="AC8" s="10">
        <f t="shared" ref="AC8:AC15" si="6">STDEV(Q8:U8)</f>
        <v>3.5085773379460448</v>
      </c>
      <c r="AD8" s="10">
        <f t="shared" ref="AD8:AD15" si="7">STDEV(V8:Z8)</f>
        <v>2.4499524633371412</v>
      </c>
      <c r="AF8" s="11">
        <v>23.7946576245938</v>
      </c>
      <c r="AG8">
        <v>25.559063288536301</v>
      </c>
      <c r="AH8">
        <v>28.493017838681801</v>
      </c>
      <c r="AI8">
        <v>19.024057448307701</v>
      </c>
      <c r="AJ8">
        <v>19.632330649320799</v>
      </c>
      <c r="AK8" s="11">
        <v>50.392337889182301</v>
      </c>
      <c r="AL8">
        <v>52.584770525352901</v>
      </c>
      <c r="AM8">
        <v>43.765082373303301</v>
      </c>
      <c r="AN8">
        <v>36.647217279926998</v>
      </c>
      <c r="AO8">
        <v>38.457839792169302</v>
      </c>
      <c r="AP8" s="10">
        <f t="shared" ref="AP8:AP15" si="8">AVERAGE(AF8:AJ8)</f>
        <v>23.300625369888081</v>
      </c>
      <c r="AQ8" s="10">
        <f t="shared" ref="AQ8:AQ15" si="9">AVERAGE(AK8:AO8)</f>
        <v>44.369449571986955</v>
      </c>
      <c r="AR8" s="10">
        <f t="shared" ref="AR8:AR15" si="10">STDEV(AF8:AJ8)</f>
        <v>4.0015924516339583</v>
      </c>
      <c r="AS8" s="10">
        <f t="shared" ref="AS8:AS15" si="11">STDEV(AK8:AO8)</f>
        <v>7.0482611955084105</v>
      </c>
      <c r="AU8" s="11">
        <v>24.281817332915399</v>
      </c>
      <c r="AV8">
        <v>23.512316310561399</v>
      </c>
      <c r="AW8">
        <v>24.5295963647302</v>
      </c>
      <c r="AX8">
        <v>18.176213132059502</v>
      </c>
      <c r="AY8">
        <v>18.992228351802598</v>
      </c>
      <c r="AZ8" s="11">
        <v>51.853915744066903</v>
      </c>
      <c r="BA8">
        <v>61.286500714909103</v>
      </c>
      <c r="BB8">
        <v>50.701475172524503</v>
      </c>
      <c r="BC8">
        <v>39.519578770058899</v>
      </c>
      <c r="BD8">
        <v>40.934032548016503</v>
      </c>
      <c r="BE8" s="10">
        <f t="shared" ref="BE8:BE15" si="12">AVERAGE(AU8:AY8)</f>
        <v>21.898434298413818</v>
      </c>
      <c r="BF8" s="10">
        <f t="shared" ref="BF8:BF15" si="13">AVERAGE(AZ8:BD8)</f>
        <v>48.85910058991518</v>
      </c>
      <c r="BG8" s="10">
        <f t="shared" ref="BG8:BG15" si="14">STDEV(AU8:AY8)</f>
        <v>3.0622339506020926</v>
      </c>
      <c r="BH8" s="10">
        <f t="shared" ref="BH8:BH15" si="15">STDEV(AZ8:BD8)</f>
        <v>8.8999565598543615</v>
      </c>
    </row>
    <row r="9" spans="1:60" x14ac:dyDescent="0.2">
      <c r="A9" t="s">
        <v>29</v>
      </c>
      <c r="B9" s="11">
        <v>0.79931856999999995</v>
      </c>
      <c r="C9">
        <v>0.58046989000000004</v>
      </c>
      <c r="D9">
        <v>0.83713254999999998</v>
      </c>
      <c r="E9">
        <v>3.0809688199999998</v>
      </c>
      <c r="F9">
        <v>2.87746177</v>
      </c>
      <c r="G9" s="11">
        <v>1.4532325100000001</v>
      </c>
      <c r="H9">
        <v>1.4209636400000001</v>
      </c>
      <c r="I9">
        <v>1.6644337499999999</v>
      </c>
      <c r="J9">
        <v>1.8310426799999999</v>
      </c>
      <c r="K9">
        <v>2.1193535699999999</v>
      </c>
      <c r="L9" s="10">
        <f t="shared" si="0"/>
        <v>1.6350703199999999</v>
      </c>
      <c r="M9" s="10">
        <f t="shared" si="1"/>
        <v>1.6978052299999997</v>
      </c>
      <c r="N9" s="10">
        <f t="shared" si="2"/>
        <v>1.2330375832382576</v>
      </c>
      <c r="O9" s="10">
        <f t="shared" si="3"/>
        <v>0.28854200649063894</v>
      </c>
      <c r="Q9" s="11">
        <v>2.10440564</v>
      </c>
      <c r="R9">
        <v>1.8275694499999999</v>
      </c>
      <c r="S9">
        <v>2.3231094699999999</v>
      </c>
      <c r="T9">
        <v>4.1543912799999996</v>
      </c>
      <c r="U9">
        <v>4.6081355200000003</v>
      </c>
      <c r="V9" s="11">
        <v>3.6450729399999999</v>
      </c>
      <c r="W9">
        <v>3.5332953300000001</v>
      </c>
      <c r="X9">
        <v>3.6206805399999999</v>
      </c>
      <c r="Y9">
        <v>2.3410194799999999</v>
      </c>
      <c r="Z9">
        <v>1.97902394</v>
      </c>
      <c r="AA9" s="10">
        <f t="shared" si="4"/>
        <v>3.0035222720000001</v>
      </c>
      <c r="AB9" s="10">
        <f t="shared" si="5"/>
        <v>3.0238184459999999</v>
      </c>
      <c r="AC9" s="10">
        <f t="shared" si="6"/>
        <v>1.2799922351196407</v>
      </c>
      <c r="AD9" s="10">
        <f t="shared" si="7"/>
        <v>0.79993408925955634</v>
      </c>
      <c r="AF9" s="11">
        <v>1.46821325</v>
      </c>
      <c r="AG9">
        <v>1.5092318300000001</v>
      </c>
      <c r="AH9">
        <v>1.45552737</v>
      </c>
      <c r="AI9">
        <v>3.8788708600000001</v>
      </c>
      <c r="AJ9">
        <v>3.4061990199999999</v>
      </c>
      <c r="AK9" s="11">
        <v>3.63023681</v>
      </c>
      <c r="AL9">
        <v>2.5069561600000001</v>
      </c>
      <c r="AM9">
        <v>2.7287968199999999</v>
      </c>
      <c r="AN9">
        <v>2.2708077699999998</v>
      </c>
      <c r="AO9">
        <v>2.4391365199999999</v>
      </c>
      <c r="AP9" s="10">
        <f t="shared" si="8"/>
        <v>2.3436084660000001</v>
      </c>
      <c r="AQ9" s="10">
        <f t="shared" si="9"/>
        <v>2.7151868160000001</v>
      </c>
      <c r="AR9" s="10">
        <f t="shared" si="10"/>
        <v>1.1976350124152566</v>
      </c>
      <c r="AS9" s="10">
        <f t="shared" si="11"/>
        <v>0.53724720387174452</v>
      </c>
      <c r="AU9" s="11">
        <v>1.6407959700000001</v>
      </c>
      <c r="AV9">
        <v>1.5235191100000001</v>
      </c>
      <c r="AW9">
        <v>1.5629668800000001</v>
      </c>
      <c r="AX9">
        <v>2.9083948899999998</v>
      </c>
      <c r="AY9">
        <v>3.5661161400000001</v>
      </c>
      <c r="AZ9" s="11">
        <v>3.7071572399999999</v>
      </c>
      <c r="BA9">
        <v>3.5570840600000002</v>
      </c>
      <c r="BB9">
        <v>3.43692003</v>
      </c>
      <c r="BC9">
        <v>1.3261180400000001</v>
      </c>
      <c r="BD9">
        <v>1.3081921400000001</v>
      </c>
      <c r="BE9" s="10">
        <f t="shared" si="12"/>
        <v>2.2403585979999998</v>
      </c>
      <c r="BF9" s="10">
        <f t="shared" si="13"/>
        <v>2.6670943020000002</v>
      </c>
      <c r="BG9" s="10">
        <f t="shared" si="14"/>
        <v>0.94022594141838489</v>
      </c>
      <c r="BH9" s="10">
        <f t="shared" si="15"/>
        <v>1.2360498328316478</v>
      </c>
    </row>
    <row r="10" spans="1:60" x14ac:dyDescent="0.2">
      <c r="A10" t="s">
        <v>30</v>
      </c>
      <c r="B10" s="11">
        <v>36.664591668355797</v>
      </c>
      <c r="C10">
        <v>40.568385675813502</v>
      </c>
      <c r="D10">
        <v>37.993914793923501</v>
      </c>
      <c r="E10">
        <v>40.242121252878697</v>
      </c>
      <c r="F10">
        <v>36.848240707948896</v>
      </c>
      <c r="G10" s="11">
        <v>21.996372300586799</v>
      </c>
      <c r="H10">
        <v>19.878362180093902</v>
      </c>
      <c r="I10">
        <v>23.7825202853906</v>
      </c>
      <c r="J10">
        <v>20.658196689206299</v>
      </c>
      <c r="K10">
        <v>20.437449999999998</v>
      </c>
      <c r="L10" s="10">
        <f t="shared" si="0"/>
        <v>38.463450819784079</v>
      </c>
      <c r="M10" s="10">
        <f t="shared" si="1"/>
        <v>21.350580291055522</v>
      </c>
      <c r="N10" s="10">
        <f t="shared" si="2"/>
        <v>1.8479503029928492</v>
      </c>
      <c r="O10" s="10">
        <f t="shared" si="3"/>
        <v>1.5662062126694232</v>
      </c>
      <c r="Q10" s="11">
        <v>45.859942508543099</v>
      </c>
      <c r="R10">
        <v>44.377831723380297</v>
      </c>
      <c r="S10">
        <v>45.0434464111854</v>
      </c>
      <c r="T10">
        <v>45.296199999999999</v>
      </c>
      <c r="U10">
        <v>47.143297804988599</v>
      </c>
      <c r="V10" s="11">
        <v>30.481903611526199</v>
      </c>
      <c r="W10">
        <v>35.1980302984757</v>
      </c>
      <c r="X10">
        <v>27.790863829177599</v>
      </c>
      <c r="Y10">
        <v>27.990753354769002</v>
      </c>
      <c r="Z10">
        <v>28.541098488160099</v>
      </c>
      <c r="AA10" s="10">
        <f t="shared" si="4"/>
        <v>45.544143689619474</v>
      </c>
      <c r="AB10" s="10">
        <f t="shared" si="5"/>
        <v>30.000529916421716</v>
      </c>
      <c r="AC10" s="10">
        <f t="shared" si="6"/>
        <v>1.0403701527799696</v>
      </c>
      <c r="AD10" s="10">
        <f t="shared" si="7"/>
        <v>3.0942485757641118</v>
      </c>
      <c r="AF10" s="11">
        <v>36.960720914760799</v>
      </c>
      <c r="AG10">
        <v>40.886538990852898</v>
      </c>
      <c r="AH10">
        <v>37.214894378118103</v>
      </c>
      <c r="AI10">
        <v>35.654589326274902</v>
      </c>
      <c r="AJ10">
        <v>39.643105897888098</v>
      </c>
      <c r="AK10" s="11">
        <v>15.314352965887201</v>
      </c>
      <c r="AL10">
        <v>18.282817702444898</v>
      </c>
      <c r="AM10">
        <v>18.094006983724</v>
      </c>
      <c r="AN10">
        <v>22.084005537510201</v>
      </c>
      <c r="AO10">
        <v>19.889918609967498</v>
      </c>
      <c r="AP10" s="10">
        <f t="shared" si="8"/>
        <v>38.071969901578953</v>
      </c>
      <c r="AQ10" s="10">
        <f t="shared" si="9"/>
        <v>18.733020359906757</v>
      </c>
      <c r="AR10" s="10">
        <f t="shared" si="10"/>
        <v>2.1332750107916292</v>
      </c>
      <c r="AS10" s="10">
        <f t="shared" si="11"/>
        <v>2.4932820989696718</v>
      </c>
      <c r="AU10" s="11">
        <v>36.0361946701439</v>
      </c>
      <c r="AV10">
        <v>33.785736824763397</v>
      </c>
      <c r="AW10">
        <v>30.1936853817217</v>
      </c>
      <c r="AX10">
        <v>34.266047041465001</v>
      </c>
      <c r="AY10">
        <v>35.505371675910503</v>
      </c>
      <c r="AZ10" s="11">
        <v>17.680764009392298</v>
      </c>
      <c r="BA10">
        <v>13.4341257388597</v>
      </c>
      <c r="BB10">
        <v>14.256510530460901</v>
      </c>
      <c r="BC10">
        <v>17.9761731736636</v>
      </c>
      <c r="BD10">
        <v>20.011971418618199</v>
      </c>
      <c r="BE10" s="10">
        <f t="shared" si="12"/>
        <v>33.957407118800901</v>
      </c>
      <c r="BF10" s="10">
        <f t="shared" si="13"/>
        <v>16.671908974198939</v>
      </c>
      <c r="BG10" s="10">
        <f t="shared" si="14"/>
        <v>2.2917178360111028</v>
      </c>
      <c r="BH10" s="10">
        <f t="shared" si="15"/>
        <v>2.7473760498754189</v>
      </c>
    </row>
    <row r="11" spans="1:60" x14ac:dyDescent="0.2">
      <c r="A11" t="s">
        <v>9</v>
      </c>
      <c r="B11" s="11">
        <v>0.30913500760156898</v>
      </c>
      <c r="C11">
        <v>0.321603771794436</v>
      </c>
      <c r="D11">
        <v>0.31673839146689198</v>
      </c>
      <c r="E11">
        <v>0.34905000000000003</v>
      </c>
      <c r="F11">
        <v>0.29617199999999999</v>
      </c>
      <c r="G11" s="11">
        <v>0.108314272783923</v>
      </c>
      <c r="H11">
        <v>3.7539655515171598E-2</v>
      </c>
      <c r="I11">
        <v>0.14168235813926</v>
      </c>
      <c r="J11">
        <v>0.189668</v>
      </c>
      <c r="K11">
        <v>0.19663700000000001</v>
      </c>
      <c r="L11" s="10">
        <f t="shared" si="0"/>
        <v>0.31853983417257936</v>
      </c>
      <c r="M11" s="10">
        <f t="shared" si="1"/>
        <v>0.13476825728767092</v>
      </c>
      <c r="N11" s="10">
        <f t="shared" si="2"/>
        <v>1.9572135146631316E-2</v>
      </c>
      <c r="O11" s="10">
        <f t="shared" si="3"/>
        <v>6.5273926961747233E-2</v>
      </c>
      <c r="Q11" s="11">
        <v>0.42009726354381299</v>
      </c>
      <c r="R11">
        <v>0.33573050404476601</v>
      </c>
      <c r="S11">
        <v>0.40086785812513298</v>
      </c>
      <c r="T11">
        <v>0.37784899999999999</v>
      </c>
      <c r="U11">
        <v>0.32769799999999999</v>
      </c>
      <c r="V11" s="11">
        <v>0.229575640357748</v>
      </c>
      <c r="W11">
        <v>0.27350464617575199</v>
      </c>
      <c r="X11">
        <v>0.204280945462296</v>
      </c>
      <c r="Y11">
        <v>0.27558700000000003</v>
      </c>
      <c r="Z11">
        <v>0.22803100000000001</v>
      </c>
      <c r="AA11" s="10">
        <f t="shared" si="4"/>
        <v>0.3724485251427424</v>
      </c>
      <c r="AB11" s="10">
        <f t="shared" si="5"/>
        <v>0.24219584639915923</v>
      </c>
      <c r="AC11" s="10">
        <f t="shared" si="6"/>
        <v>4.0180991964373476E-2</v>
      </c>
      <c r="AD11" s="10">
        <f t="shared" si="7"/>
        <v>3.1195601730601649E-2</v>
      </c>
      <c r="AF11" s="11">
        <v>0.16358384696736999</v>
      </c>
      <c r="AG11">
        <v>0.17711598217525701</v>
      </c>
      <c r="AH11">
        <v>0.23391534280909901</v>
      </c>
      <c r="AI11">
        <v>0.286111</v>
      </c>
      <c r="AJ11">
        <v>0.30347099999999999</v>
      </c>
      <c r="AK11" s="11">
        <v>2.7094161770942701E-2</v>
      </c>
      <c r="AL11">
        <v>7.4659889222672596E-2</v>
      </c>
      <c r="AM11">
        <v>0.154545795196943</v>
      </c>
      <c r="AN11">
        <v>0.27887299999999998</v>
      </c>
      <c r="AO11">
        <v>0.335725</v>
      </c>
      <c r="AP11" s="10">
        <f t="shared" si="8"/>
        <v>0.23283943439034518</v>
      </c>
      <c r="AQ11" s="10">
        <f t="shared" si="9"/>
        <v>0.17417956923811168</v>
      </c>
      <c r="AR11" s="10">
        <f t="shared" si="10"/>
        <v>6.2708202928263054E-2</v>
      </c>
      <c r="AS11" s="10">
        <f t="shared" si="11"/>
        <v>0.13132156099437417</v>
      </c>
      <c r="AU11" s="11">
        <v>0.154712623449096</v>
      </c>
      <c r="AV11">
        <v>0.138443748325462</v>
      </c>
      <c r="AW11">
        <v>0.20084173958981699</v>
      </c>
      <c r="AX11">
        <v>0.155112</v>
      </c>
      <c r="AY11">
        <v>0.164886</v>
      </c>
      <c r="AZ11" s="11">
        <v>0.155086832869477</v>
      </c>
      <c r="BA11">
        <v>8.8340903345367802E-2</v>
      </c>
      <c r="BB11">
        <v>0.16882759418938001</v>
      </c>
      <c r="BC11">
        <v>0.27984199999999998</v>
      </c>
      <c r="BD11">
        <v>0.26517400000000002</v>
      </c>
      <c r="BE11" s="10">
        <f t="shared" si="12"/>
        <v>0.16279922227287499</v>
      </c>
      <c r="BF11" s="10">
        <f t="shared" si="13"/>
        <v>0.19145426608084498</v>
      </c>
      <c r="BG11" s="10">
        <f t="shared" si="14"/>
        <v>2.3287675619867519E-2</v>
      </c>
      <c r="BH11" s="10">
        <f t="shared" si="15"/>
        <v>8.0177791080759578E-2</v>
      </c>
    </row>
    <row r="12" spans="1:60" x14ac:dyDescent="0.2">
      <c r="A12" t="s">
        <v>31</v>
      </c>
      <c r="B12" s="11">
        <v>13.0094024022259</v>
      </c>
      <c r="C12">
        <v>7.29424371808856</v>
      </c>
      <c r="D12">
        <v>9.6519709792169799</v>
      </c>
      <c r="E12">
        <v>9.5816631207474394</v>
      </c>
      <c r="F12">
        <v>12.824374213513099</v>
      </c>
      <c r="G12" s="11">
        <v>4.1306332687458598</v>
      </c>
      <c r="H12">
        <v>4.3763549399458803</v>
      </c>
      <c r="I12">
        <v>5.7113448660949997</v>
      </c>
      <c r="J12">
        <v>4.79313829616585</v>
      </c>
      <c r="K12">
        <v>4.4637130000000003</v>
      </c>
      <c r="L12" s="10">
        <f t="shared" si="0"/>
        <v>10.472330886758396</v>
      </c>
      <c r="M12" s="10">
        <f t="shared" si="1"/>
        <v>4.6950368741905182</v>
      </c>
      <c r="N12" s="10">
        <f t="shared" si="2"/>
        <v>2.4256626509319026</v>
      </c>
      <c r="O12" s="10">
        <f t="shared" si="3"/>
        <v>0.61565537503254097</v>
      </c>
      <c r="Q12" s="11">
        <v>5.5262426753180698</v>
      </c>
      <c r="R12">
        <v>8.8089345728008901</v>
      </c>
      <c r="S12">
        <v>5.3188164483060199</v>
      </c>
      <c r="T12">
        <v>8.6840700000000002</v>
      </c>
      <c r="U12">
        <v>10.225379209891299</v>
      </c>
      <c r="V12" s="11">
        <v>2.0487718784896001</v>
      </c>
      <c r="W12">
        <v>1.72372924476789</v>
      </c>
      <c r="X12">
        <v>2.6610677261140401</v>
      </c>
      <c r="Y12">
        <v>3.7834244547095102</v>
      </c>
      <c r="Z12">
        <v>3.4473913327780701</v>
      </c>
      <c r="AA12" s="10">
        <f t="shared" si="4"/>
        <v>7.7126885812632562</v>
      </c>
      <c r="AB12" s="10">
        <f t="shared" si="5"/>
        <v>2.7328769273718221</v>
      </c>
      <c r="AC12" s="10">
        <f t="shared" si="6"/>
        <v>2.1777351089146602</v>
      </c>
      <c r="AD12" s="10">
        <f t="shared" si="7"/>
        <v>0.88115212468175652</v>
      </c>
      <c r="AF12" s="11">
        <v>9.8390289776663504</v>
      </c>
      <c r="AG12">
        <v>5.4796005593542496</v>
      </c>
      <c r="AH12">
        <v>5.4068346754486596</v>
      </c>
      <c r="AI12">
        <v>10.818629272549201</v>
      </c>
      <c r="AJ12">
        <v>8.2532138690309402</v>
      </c>
      <c r="AK12" s="11">
        <v>1.7978979131422399</v>
      </c>
      <c r="AL12">
        <v>1.5319473604143301</v>
      </c>
      <c r="AM12">
        <v>4.3289387107864901</v>
      </c>
      <c r="AN12">
        <v>3.0480510417262598</v>
      </c>
      <c r="AO12">
        <v>3.6519345889155002</v>
      </c>
      <c r="AP12" s="10">
        <f t="shared" si="8"/>
        <v>7.9594614708098792</v>
      </c>
      <c r="AQ12" s="10">
        <f t="shared" si="9"/>
        <v>2.8717539229969642</v>
      </c>
      <c r="AR12" s="10">
        <f t="shared" si="10"/>
        <v>2.4728282744337453</v>
      </c>
      <c r="AS12" s="10">
        <f t="shared" si="11"/>
        <v>1.194926609289368</v>
      </c>
      <c r="AU12" s="11">
        <v>8.9006664384660006</v>
      </c>
      <c r="AV12">
        <v>11.109156788881499</v>
      </c>
      <c r="AW12">
        <v>11.2782762958444</v>
      </c>
      <c r="AX12">
        <v>12.4159753525123</v>
      </c>
      <c r="AY12">
        <v>11.2402394214027</v>
      </c>
      <c r="AZ12" s="11">
        <v>2.14940449036001</v>
      </c>
      <c r="BA12">
        <v>0.53809688993766702</v>
      </c>
      <c r="BB12">
        <v>3.8342070351070801</v>
      </c>
      <c r="BC12">
        <v>4.7773081040276102</v>
      </c>
      <c r="BD12">
        <v>3.38415139861999</v>
      </c>
      <c r="BE12" s="10">
        <f t="shared" si="12"/>
        <v>10.98886285942138</v>
      </c>
      <c r="BF12" s="10">
        <f t="shared" si="13"/>
        <v>2.9366335836104716</v>
      </c>
      <c r="BG12" s="10">
        <f t="shared" si="14"/>
        <v>1.2804916343916193</v>
      </c>
      <c r="BH12" s="10">
        <f t="shared" si="15"/>
        <v>1.6406325686949308</v>
      </c>
    </row>
    <row r="13" spans="1:60" x14ac:dyDescent="0.2">
      <c r="A13" t="s">
        <v>32</v>
      </c>
      <c r="B13" s="11">
        <v>0.73291884393889795</v>
      </c>
      <c r="C13">
        <v>0.33183607386363301</v>
      </c>
      <c r="D13">
        <v>0.78082673235524103</v>
      </c>
      <c r="E13">
        <v>0.94272104665211898</v>
      </c>
      <c r="F13">
        <v>0.87176824351273596</v>
      </c>
      <c r="G13" s="11">
        <v>0.44675804149789899</v>
      </c>
      <c r="H13">
        <v>1.37266343942318</v>
      </c>
      <c r="I13">
        <v>1.0503906954567801</v>
      </c>
      <c r="J13">
        <v>1.5937575199645999</v>
      </c>
      <c r="K13">
        <v>2.2523240000000002</v>
      </c>
      <c r="L13" s="10">
        <f t="shared" si="0"/>
        <v>0.73201418806452545</v>
      </c>
      <c r="M13" s="10">
        <f t="shared" si="1"/>
        <v>1.3431787392684917</v>
      </c>
      <c r="N13" s="10">
        <f t="shared" si="2"/>
        <v>0.23793622162138306</v>
      </c>
      <c r="O13" s="10">
        <f t="shared" si="3"/>
        <v>0.66698933349408385</v>
      </c>
      <c r="Q13" s="11">
        <v>1.5908417367530501</v>
      </c>
      <c r="R13">
        <v>1.18446969321004</v>
      </c>
      <c r="S13">
        <v>1.7868352747687299</v>
      </c>
      <c r="T13">
        <v>1.8589</v>
      </c>
      <c r="U13">
        <v>1.72567066586375</v>
      </c>
      <c r="V13" s="11">
        <v>0.29590865435413399</v>
      </c>
      <c r="W13">
        <v>0.93881111495997305</v>
      </c>
      <c r="X13">
        <v>0.801213579128086</v>
      </c>
      <c r="Y13">
        <v>1.9328515899384799</v>
      </c>
      <c r="Z13">
        <v>1.3497570380289801</v>
      </c>
      <c r="AA13" s="10">
        <f t="shared" si="4"/>
        <v>1.6293434741191142</v>
      </c>
      <c r="AB13" s="10">
        <f t="shared" si="5"/>
        <v>1.0637083952819306</v>
      </c>
      <c r="AC13" s="10">
        <f t="shared" si="6"/>
        <v>0.26747610100544728</v>
      </c>
      <c r="AD13" s="10">
        <f t="shared" si="7"/>
        <v>0.61466515684221834</v>
      </c>
      <c r="AF13" s="11">
        <v>0.77798291767192795</v>
      </c>
      <c r="AG13">
        <v>1.00647292580426</v>
      </c>
      <c r="AH13">
        <v>1.3204819906698899</v>
      </c>
      <c r="AI13">
        <v>1.35166451893808</v>
      </c>
      <c r="AJ13">
        <v>1.06927206561711</v>
      </c>
      <c r="AK13" s="11">
        <v>3.45995579464129</v>
      </c>
      <c r="AL13">
        <v>0.542353649388296</v>
      </c>
      <c r="AM13">
        <v>0.72678504919247899</v>
      </c>
      <c r="AN13">
        <v>2.4988284482099998</v>
      </c>
      <c r="AO13">
        <v>2.5240920750451301</v>
      </c>
      <c r="AP13" s="10">
        <f t="shared" si="8"/>
        <v>1.1051748837402535</v>
      </c>
      <c r="AQ13" s="10">
        <f t="shared" si="9"/>
        <v>1.9504030032954389</v>
      </c>
      <c r="AR13" s="10">
        <f t="shared" si="10"/>
        <v>0.23727619036873851</v>
      </c>
      <c r="AS13" s="10">
        <f t="shared" si="11"/>
        <v>1.2637724409655648</v>
      </c>
      <c r="AU13" s="11">
        <v>0.82495932896997703</v>
      </c>
      <c r="AV13">
        <v>0.67579772871701205</v>
      </c>
      <c r="AW13">
        <v>1.7420929813230399</v>
      </c>
      <c r="AX13">
        <v>1.4397378622922199</v>
      </c>
      <c r="AY13">
        <v>1.4185500356171901</v>
      </c>
      <c r="AZ13" s="11">
        <v>0.34840513189568201</v>
      </c>
      <c r="BA13">
        <v>6.5800989515753496</v>
      </c>
      <c r="BB13">
        <v>0.82620097478231402</v>
      </c>
      <c r="BC13">
        <v>2.4188332156600798</v>
      </c>
      <c r="BD13">
        <v>1.49148550167959</v>
      </c>
      <c r="BE13" s="10">
        <f t="shared" si="12"/>
        <v>1.2202275873838877</v>
      </c>
      <c r="BF13" s="10">
        <f t="shared" si="13"/>
        <v>2.3330047551186026</v>
      </c>
      <c r="BG13" s="10">
        <f t="shared" si="14"/>
        <v>0.45069416203575635</v>
      </c>
      <c r="BH13" s="10">
        <f t="shared" si="15"/>
        <v>2.4981204729284148</v>
      </c>
    </row>
    <row r="14" spans="1:60" x14ac:dyDescent="0.2">
      <c r="A14" t="s">
        <v>33</v>
      </c>
      <c r="B14" s="11">
        <v>3.6193612588130901</v>
      </c>
      <c r="C14">
        <v>4.3505886297896597</v>
      </c>
      <c r="D14">
        <v>3.8756642247570001</v>
      </c>
      <c r="E14">
        <v>2.3701689203636001</v>
      </c>
      <c r="F14">
        <v>2.80744114946644</v>
      </c>
      <c r="G14" s="11">
        <v>1.2092440794897099</v>
      </c>
      <c r="H14">
        <v>1.4241376106441499</v>
      </c>
      <c r="I14">
        <v>1.9183528034800299</v>
      </c>
      <c r="J14">
        <v>2.6508914987832801</v>
      </c>
      <c r="K14">
        <v>2.3749470000000001</v>
      </c>
      <c r="L14" s="10">
        <f t="shared" si="0"/>
        <v>3.4046448366379578</v>
      </c>
      <c r="M14" s="10">
        <f t="shared" si="1"/>
        <v>1.9155145984794342</v>
      </c>
      <c r="N14" s="10">
        <f t="shared" si="2"/>
        <v>0.80460622839077034</v>
      </c>
      <c r="O14" s="10">
        <f t="shared" si="3"/>
        <v>0.61076484072087045</v>
      </c>
      <c r="Q14" s="11">
        <v>2.3928564336979399</v>
      </c>
      <c r="R14">
        <v>1.97253724778456</v>
      </c>
      <c r="S14">
        <v>3.19845448402859</v>
      </c>
      <c r="T14">
        <v>3.0371610000000002</v>
      </c>
      <c r="U14">
        <v>2.7742684416154102</v>
      </c>
      <c r="V14" s="11">
        <v>0.98656989268036599</v>
      </c>
      <c r="W14">
        <v>2.0533836984108098</v>
      </c>
      <c r="X14">
        <v>1.39419967646304</v>
      </c>
      <c r="Y14">
        <v>1.5328059232808</v>
      </c>
      <c r="Z14">
        <v>1.8133412556377999</v>
      </c>
      <c r="AA14" s="10">
        <f t="shared" si="4"/>
        <v>2.6750555214253002</v>
      </c>
      <c r="AB14" s="10">
        <f t="shared" si="5"/>
        <v>1.5560600892945631</v>
      </c>
      <c r="AC14" s="10">
        <f t="shared" si="6"/>
        <v>0.49701064000531719</v>
      </c>
      <c r="AD14" s="10">
        <f t="shared" si="7"/>
        <v>0.40760980246370715</v>
      </c>
      <c r="AF14" s="11">
        <v>2.70770906880594</v>
      </c>
      <c r="AG14">
        <v>2.5644166635364298</v>
      </c>
      <c r="AH14">
        <v>3.5953830604472499</v>
      </c>
      <c r="AI14">
        <v>3.4264188341831399</v>
      </c>
      <c r="AJ14">
        <v>2.8418158823471602</v>
      </c>
      <c r="AK14" s="11">
        <v>0.85083670081110996</v>
      </c>
      <c r="AL14">
        <v>0.36327202972060901</v>
      </c>
      <c r="AM14">
        <v>1.04275745689187</v>
      </c>
      <c r="AN14">
        <v>1.81542248939601</v>
      </c>
      <c r="AO14">
        <v>2.5110940916137898</v>
      </c>
      <c r="AP14" s="10">
        <f t="shared" si="8"/>
        <v>3.0271487018639838</v>
      </c>
      <c r="AQ14" s="10">
        <f t="shared" si="9"/>
        <v>1.3166765536866776</v>
      </c>
      <c r="AR14" s="10">
        <f t="shared" si="10"/>
        <v>0.4562942573849097</v>
      </c>
      <c r="AS14" s="10">
        <f t="shared" si="11"/>
        <v>0.84799755154856182</v>
      </c>
      <c r="AU14" s="11">
        <v>3.6971824595013598</v>
      </c>
      <c r="AV14">
        <v>3.5216495457589598</v>
      </c>
      <c r="AW14">
        <v>3.7453065723655699</v>
      </c>
      <c r="AX14">
        <v>4.1597587707145696</v>
      </c>
      <c r="AY14">
        <v>3.8124064244671398</v>
      </c>
      <c r="AZ14" s="11">
        <v>1.5359478277171901</v>
      </c>
      <c r="BA14">
        <v>1.08986885161435</v>
      </c>
      <c r="BB14">
        <v>1.2555560705909501</v>
      </c>
      <c r="BC14">
        <v>1.9536001152904201</v>
      </c>
      <c r="BD14">
        <v>1.91017012638213</v>
      </c>
      <c r="BE14" s="10">
        <f t="shared" si="12"/>
        <v>3.7872607545615198</v>
      </c>
      <c r="BF14" s="10">
        <f t="shared" si="13"/>
        <v>1.549028598319008</v>
      </c>
      <c r="BG14" s="10">
        <f t="shared" si="14"/>
        <v>0.23441983898509605</v>
      </c>
      <c r="BH14" s="10">
        <f t="shared" si="15"/>
        <v>0.38445618076733862</v>
      </c>
    </row>
    <row r="15" spans="1:60" x14ac:dyDescent="0.2">
      <c r="A15" t="s">
        <v>13</v>
      </c>
      <c r="B15" s="11">
        <v>1.5547643562653499</v>
      </c>
      <c r="C15">
        <v>1.58554397216047</v>
      </c>
      <c r="D15">
        <v>1.79900681301784</v>
      </c>
      <c r="E15">
        <v>1.2430641868629999</v>
      </c>
      <c r="F15" s="12">
        <v>1.45467758501584</v>
      </c>
      <c r="G15" s="11">
        <v>2.9835685082122798</v>
      </c>
      <c r="H15">
        <v>3.1677643903191299</v>
      </c>
      <c r="I15">
        <v>2.8437244482765398</v>
      </c>
      <c r="J15">
        <v>4.2481191323441303</v>
      </c>
      <c r="K15" s="12">
        <v>4.5353940000000001</v>
      </c>
      <c r="L15" s="10">
        <f t="shared" si="0"/>
        <v>1.5274113826644999</v>
      </c>
      <c r="M15" s="10">
        <f t="shared" si="1"/>
        <v>3.5557140958304161</v>
      </c>
      <c r="N15" s="10">
        <f t="shared" si="2"/>
        <v>0.20250629249217478</v>
      </c>
      <c r="O15" s="10">
        <f t="shared" si="3"/>
        <v>0.77845716884173832</v>
      </c>
      <c r="Q15" s="11">
        <v>1.2472796829380299</v>
      </c>
      <c r="R15">
        <v>1.4010626082786699</v>
      </c>
      <c r="S15">
        <v>1.40459832108022</v>
      </c>
      <c r="T15">
        <v>1.695176</v>
      </c>
      <c r="U15" s="12">
        <v>1.6107176955737601</v>
      </c>
      <c r="V15" s="11">
        <v>2.9655716204384701</v>
      </c>
      <c r="W15">
        <v>3.1302277600305399</v>
      </c>
      <c r="X15">
        <v>3.3797148564384898</v>
      </c>
      <c r="Y15">
        <v>3.7070777900396998</v>
      </c>
      <c r="Z15" s="12">
        <v>4.2887444936446402</v>
      </c>
      <c r="AA15" s="10">
        <f t="shared" si="4"/>
        <v>1.4717668615741359</v>
      </c>
      <c r="AB15" s="10">
        <f t="shared" si="5"/>
        <v>3.4942673041183681</v>
      </c>
      <c r="AC15" s="10">
        <f t="shared" si="6"/>
        <v>0.17966926214542822</v>
      </c>
      <c r="AD15" s="10">
        <f t="shared" si="7"/>
        <v>0.5247972195206726</v>
      </c>
      <c r="AF15" s="11">
        <v>1.48458668713</v>
      </c>
      <c r="AG15">
        <v>1.4553061078996199</v>
      </c>
      <c r="AH15">
        <v>1.5715662295945401</v>
      </c>
      <c r="AI15">
        <v>2.1172526456719298</v>
      </c>
      <c r="AJ15" s="12">
        <v>1.6399540890325</v>
      </c>
      <c r="AK15" s="11">
        <v>3.5582627243317999</v>
      </c>
      <c r="AL15">
        <v>3.1255608450181902</v>
      </c>
      <c r="AM15">
        <v>2.8326483041280701</v>
      </c>
      <c r="AN15">
        <v>3.3844054201649301</v>
      </c>
      <c r="AO15" s="12">
        <v>3.9701662482611</v>
      </c>
      <c r="AP15" s="10">
        <f t="shared" si="8"/>
        <v>1.6537331518657179</v>
      </c>
      <c r="AQ15" s="10">
        <f t="shared" si="9"/>
        <v>3.3742087083808179</v>
      </c>
      <c r="AR15" s="10">
        <f t="shared" si="10"/>
        <v>0.26915395461341607</v>
      </c>
      <c r="AS15" s="10">
        <f t="shared" si="11"/>
        <v>0.4313521399240578</v>
      </c>
      <c r="AU15" s="11">
        <v>1.65776879378125</v>
      </c>
      <c r="AV15">
        <v>1.4810309767648899</v>
      </c>
      <c r="AW15">
        <v>1.6414524321672499</v>
      </c>
      <c r="AX15">
        <v>1.73895351297534</v>
      </c>
      <c r="AY15" s="12">
        <v>1.5929741997565099</v>
      </c>
      <c r="AZ15" s="11">
        <v>3.8308271066059998</v>
      </c>
      <c r="BA15">
        <v>2.6033703476257699</v>
      </c>
      <c r="BB15">
        <v>2.86970387323217</v>
      </c>
      <c r="BC15">
        <v>4.09239518171964</v>
      </c>
      <c r="BD15" s="12">
        <v>3.6114195016438</v>
      </c>
      <c r="BE15" s="10">
        <f t="shared" si="12"/>
        <v>1.6224359830890478</v>
      </c>
      <c r="BF15" s="10">
        <f t="shared" si="13"/>
        <v>3.4015432021654761</v>
      </c>
      <c r="BG15" s="10">
        <f t="shared" si="14"/>
        <v>9.4933845529961508E-2</v>
      </c>
      <c r="BH15" s="10">
        <f t="shared" si="15"/>
        <v>0.63748375800341239</v>
      </c>
    </row>
    <row r="16" spans="1:60" ht="17" thickBot="1" x14ac:dyDescent="0.25">
      <c r="A16" t="s">
        <v>34</v>
      </c>
      <c r="B16" s="14">
        <v>1.4693386167712601</v>
      </c>
      <c r="C16" s="16">
        <v>1.6190715372273601</v>
      </c>
      <c r="D16" s="16">
        <v>1.4239643644184099</v>
      </c>
      <c r="E16" s="16">
        <v>1.616903</v>
      </c>
      <c r="F16" s="15">
        <v>1.333216</v>
      </c>
      <c r="G16" s="14">
        <v>0.47429951852259</v>
      </c>
      <c r="H16" s="16">
        <v>1.45613788233797</v>
      </c>
      <c r="I16" s="16">
        <v>1.7927403391536501</v>
      </c>
      <c r="J16" s="16">
        <v>1.0889279999999999</v>
      </c>
      <c r="K16" s="15">
        <v>2.8068249999999999</v>
      </c>
      <c r="L16" s="13">
        <f>AVERAGE(B16:F16)</f>
        <v>1.4924987036834059</v>
      </c>
      <c r="M16" s="13">
        <f>AVERAGE(G16:K16)</f>
        <v>1.5237861480028418</v>
      </c>
      <c r="N16" s="13">
        <f>STDEV(B16:F16)</f>
        <v>0.12460079866350768</v>
      </c>
      <c r="O16" s="13">
        <f>STDEV(G16:K16)</f>
        <v>0.86798979470693038</v>
      </c>
      <c r="Q16" s="14">
        <v>3.6000786357860899</v>
      </c>
      <c r="R16" s="16">
        <v>3.2091285482486498</v>
      </c>
      <c r="S16" s="16">
        <v>2.7054399029291498</v>
      </c>
      <c r="T16" s="16">
        <v>2.1373530000000001</v>
      </c>
      <c r="U16" s="15">
        <v>1.84205</v>
      </c>
      <c r="V16" s="14">
        <v>0.449529762421709</v>
      </c>
      <c r="W16" s="16">
        <v>0.42085582821274697</v>
      </c>
      <c r="X16" s="16">
        <v>1.7643260732620201</v>
      </c>
      <c r="Y16" s="16">
        <v>1.8509009999999999</v>
      </c>
      <c r="Z16" s="15">
        <v>1.212094</v>
      </c>
      <c r="AA16" s="13">
        <f>AVERAGE(Q16:U16)</f>
        <v>2.6988100173927783</v>
      </c>
      <c r="AB16" s="13">
        <f>AVERAGE(V16:Z16)</f>
        <v>1.1395413327792951</v>
      </c>
      <c r="AC16" s="13">
        <f>STDEV(Q16:U16)</f>
        <v>0.7283587355486596</v>
      </c>
      <c r="AD16" s="13">
        <f>STDEV(V16:Z16)</f>
        <v>0.6881637267596048</v>
      </c>
      <c r="AF16" s="14">
        <v>1.19716494826884</v>
      </c>
      <c r="AG16" s="16">
        <v>1.26542306036292</v>
      </c>
      <c r="AH16" s="16">
        <v>0.92768469176929302</v>
      </c>
      <c r="AI16" s="16">
        <v>1.37185</v>
      </c>
      <c r="AJ16" s="15">
        <v>1.300942</v>
      </c>
      <c r="AK16" s="14">
        <v>0.241409125925545</v>
      </c>
      <c r="AL16" s="16">
        <v>0.41114548696467901</v>
      </c>
      <c r="AM16" s="16">
        <v>0.324753110978446</v>
      </c>
      <c r="AN16" s="16">
        <v>0.80836699999999995</v>
      </c>
      <c r="AO16" s="15">
        <v>0.78249000000000002</v>
      </c>
      <c r="AP16" s="13">
        <f>AVERAGE(AF16:AJ16)</f>
        <v>1.2126129400802106</v>
      </c>
      <c r="AQ16" s="13">
        <f>AVERAGE(AK16:AO16)</f>
        <v>0.513632944773734</v>
      </c>
      <c r="AR16" s="13">
        <f>STDEV(AF16:AJ16)</f>
        <v>0.17129661410767666</v>
      </c>
      <c r="AS16" s="13">
        <f>STDEV(AK16:AO16)</f>
        <v>0.26430917389775216</v>
      </c>
      <c r="AU16" s="14">
        <v>1.42750185706133</v>
      </c>
      <c r="AV16" s="16">
        <v>1.4425738094631</v>
      </c>
      <c r="AW16" s="16">
        <v>2.26255756804006</v>
      </c>
      <c r="AX16" s="16">
        <v>0.99262300000000003</v>
      </c>
      <c r="AY16" s="15">
        <v>1.114906</v>
      </c>
      <c r="AZ16" s="14">
        <v>0.35168464748788097</v>
      </c>
      <c r="BA16" s="16">
        <v>0.26778138803740498</v>
      </c>
      <c r="BB16" s="16">
        <v>1.11552627373116</v>
      </c>
      <c r="BC16" s="16">
        <v>0.79113100000000003</v>
      </c>
      <c r="BD16" s="15">
        <v>0.74260099999999996</v>
      </c>
      <c r="BE16" s="13">
        <f>AVERAGE(AU16:AY16)</f>
        <v>1.448032446912898</v>
      </c>
      <c r="BF16" s="13">
        <f>AVERAGE(AZ16:BD16)</f>
        <v>0.65374486185128922</v>
      </c>
      <c r="BG16" s="13">
        <f>STDEV(AU16:AY16)</f>
        <v>0.49554855179891366</v>
      </c>
      <c r="BH16" s="13">
        <f>STDEV(AZ16:BD16)</f>
        <v>0.34648975916310815</v>
      </c>
    </row>
    <row r="19" spans="1:5" ht="17" thickBot="1" x14ac:dyDescent="0.25">
      <c r="B19" s="35" t="s">
        <v>17</v>
      </c>
      <c r="C19" s="35"/>
      <c r="D19" s="35"/>
      <c r="E19" s="35"/>
    </row>
    <row r="20" spans="1:5" x14ac:dyDescent="0.2">
      <c r="B20" s="30" t="s">
        <v>35</v>
      </c>
      <c r="C20" s="31"/>
      <c r="D20" s="30" t="s">
        <v>36</v>
      </c>
      <c r="E20" s="32"/>
    </row>
    <row r="21" spans="1:5" ht="17" thickBot="1" x14ac:dyDescent="0.25">
      <c r="B21" s="21" t="s">
        <v>1</v>
      </c>
      <c r="C21" s="22" t="s">
        <v>2</v>
      </c>
      <c r="D21" s="21" t="s">
        <v>1</v>
      </c>
      <c r="E21" s="23" t="s">
        <v>2</v>
      </c>
    </row>
    <row r="22" spans="1:5" x14ac:dyDescent="0.2">
      <c r="A22" t="s">
        <v>8</v>
      </c>
      <c r="B22" s="20">
        <f>_xlfn.T.TEST(B7:F7,Q7:U7,2,1)</f>
        <v>7.849311470284215E-6</v>
      </c>
      <c r="C22" s="24">
        <f>_xlfn.T.TEST(G7:K7,V7:Z7,2,1)</f>
        <v>9.1692506074946661E-6</v>
      </c>
      <c r="D22" s="20">
        <f>_xlfn.T.TEST(AF7:AJ7,AU7:AY7,2,1)</f>
        <v>2.3084534333546906E-2</v>
      </c>
      <c r="E22" s="25">
        <f>_xlfn.T.TEST(AK7:AO7,AZ7:BD7,2,1)</f>
        <v>0.14195040962102981</v>
      </c>
    </row>
    <row r="23" spans="1:5" x14ac:dyDescent="0.2">
      <c r="A23" t="s">
        <v>11</v>
      </c>
      <c r="B23" s="11">
        <f t="shared" ref="B23:B31" si="16">_xlfn.T.TEST(B8:F8,Q8:U8,2,1)</f>
        <v>2.4343962916365577E-2</v>
      </c>
      <c r="C23">
        <f t="shared" ref="C23:C31" si="17">_xlfn.T.TEST(G8:K8,V8:Z8,2,1)</f>
        <v>7.1729978033543682E-2</v>
      </c>
      <c r="D23" s="11">
        <f t="shared" ref="D23:D31" si="18">_xlfn.T.TEST(AF8:AJ8,AU8:AY8,2,1)</f>
        <v>0.13726263387779164</v>
      </c>
      <c r="E23" s="12">
        <f t="shared" ref="E23:E31" si="19">_xlfn.T.TEST(AK8:AO8,AZ8:BD8,2,1)</f>
        <v>3.3153319294984787E-2</v>
      </c>
    </row>
    <row r="24" spans="1:5" x14ac:dyDescent="0.2">
      <c r="A24" t="s">
        <v>29</v>
      </c>
      <c r="B24" s="11">
        <f t="shared" si="16"/>
        <v>2.5744649416709975E-4</v>
      </c>
      <c r="C24">
        <f t="shared" si="17"/>
        <v>5.0300666828294635E-2</v>
      </c>
      <c r="D24" s="11">
        <f t="shared" si="18"/>
        <v>0.66129687609209464</v>
      </c>
      <c r="E24" s="12">
        <f t="shared" si="19"/>
        <v>0.91713461570309784</v>
      </c>
    </row>
    <row r="25" spans="1:5" x14ac:dyDescent="0.2">
      <c r="A25" t="s">
        <v>30</v>
      </c>
      <c r="B25" s="11">
        <f t="shared" si="16"/>
        <v>4.342565584122467E-3</v>
      </c>
      <c r="C25">
        <f t="shared" si="17"/>
        <v>9.3918976948384556E-3</v>
      </c>
      <c r="D25" s="11">
        <f t="shared" si="18"/>
        <v>3.5821213023608911E-2</v>
      </c>
      <c r="E25" s="12">
        <f t="shared" si="19"/>
        <v>0.21629516409212321</v>
      </c>
    </row>
    <row r="26" spans="1:5" x14ac:dyDescent="0.2">
      <c r="A26" t="s">
        <v>9</v>
      </c>
      <c r="B26" s="11">
        <f t="shared" si="16"/>
        <v>4.3851878915327783E-2</v>
      </c>
      <c r="C26">
        <f t="shared" si="17"/>
        <v>3.8381825840143137E-2</v>
      </c>
      <c r="D26" s="11">
        <f t="shared" si="18"/>
        <v>6.0007293258196898E-2</v>
      </c>
      <c r="E26" s="12">
        <f t="shared" si="19"/>
        <v>0.61612038405535119</v>
      </c>
    </row>
    <row r="27" spans="1:5" x14ac:dyDescent="0.2">
      <c r="A27" t="s">
        <v>31</v>
      </c>
      <c r="B27" s="11">
        <f t="shared" si="16"/>
        <v>0.14473860078983111</v>
      </c>
      <c r="C27">
        <f t="shared" si="17"/>
        <v>9.2666905618386513E-3</v>
      </c>
      <c r="D27" s="11">
        <f t="shared" si="18"/>
        <v>7.6688529210104564E-2</v>
      </c>
      <c r="E27" s="12">
        <f t="shared" si="19"/>
        <v>0.89663411374825164</v>
      </c>
    </row>
    <row r="28" spans="1:5" x14ac:dyDescent="0.2">
      <c r="A28" t="s">
        <v>32</v>
      </c>
      <c r="B28" s="11">
        <f t="shared" si="16"/>
        <v>7.1169941232441943E-6</v>
      </c>
      <c r="C28">
        <f t="shared" si="17"/>
        <v>0.23776925880236285</v>
      </c>
      <c r="D28" s="11">
        <f t="shared" si="18"/>
        <v>0.4352621372863289</v>
      </c>
      <c r="E28" s="12">
        <f t="shared" si="19"/>
        <v>0.8142124745213597</v>
      </c>
    </row>
    <row r="29" spans="1:5" x14ac:dyDescent="0.2">
      <c r="A29" t="s">
        <v>33</v>
      </c>
      <c r="B29" s="11">
        <f t="shared" si="16"/>
        <v>0.2330605905873894</v>
      </c>
      <c r="C29">
        <f t="shared" si="17"/>
        <v>0.27768037289701497</v>
      </c>
      <c r="D29" s="11">
        <f t="shared" si="18"/>
        <v>8.8688949185623204E-3</v>
      </c>
      <c r="E29" s="12">
        <f t="shared" si="19"/>
        <v>0.38796260925389492</v>
      </c>
    </row>
    <row r="30" spans="1:5" x14ac:dyDescent="0.2">
      <c r="A30" t="s">
        <v>13</v>
      </c>
      <c r="B30" s="11">
        <f t="shared" si="16"/>
        <v>0.74201531281501643</v>
      </c>
      <c r="C30">
        <f t="shared" si="17"/>
        <v>0.74541212465631512</v>
      </c>
      <c r="D30" s="11">
        <f t="shared" si="18"/>
        <v>0.75538801358413277</v>
      </c>
      <c r="E30" s="12">
        <f t="shared" si="19"/>
        <v>0.90742388291704112</v>
      </c>
    </row>
    <row r="31" spans="1:5" ht="17" thickBot="1" x14ac:dyDescent="0.25">
      <c r="A31" t="s">
        <v>34</v>
      </c>
      <c r="B31" s="14">
        <f t="shared" si="16"/>
        <v>1.8315999207676955E-2</v>
      </c>
      <c r="C31" s="16">
        <f t="shared" si="17"/>
        <v>0.40779128599202019</v>
      </c>
      <c r="D31" s="14">
        <f t="shared" si="18"/>
        <v>0.47274218150644182</v>
      </c>
      <c r="E31" s="15">
        <f t="shared" si="19"/>
        <v>0.45018078228562375</v>
      </c>
    </row>
  </sheetData>
  <mergeCells count="24">
    <mergeCell ref="F1:J1"/>
    <mergeCell ref="B3:O3"/>
    <mergeCell ref="Q3:AD3"/>
    <mergeCell ref="AF3:AS3"/>
    <mergeCell ref="AU3:BH3"/>
    <mergeCell ref="BE5:BF5"/>
    <mergeCell ref="BG5:BH5"/>
    <mergeCell ref="B19:E19"/>
    <mergeCell ref="V5:Z5"/>
    <mergeCell ref="AA5:AB5"/>
    <mergeCell ref="AC5:AD5"/>
    <mergeCell ref="AF5:AJ5"/>
    <mergeCell ref="AK5:AO5"/>
    <mergeCell ref="AP5:AQ5"/>
    <mergeCell ref="B5:F5"/>
    <mergeCell ref="G5:K5"/>
    <mergeCell ref="L5:M5"/>
    <mergeCell ref="N5:O5"/>
    <mergeCell ref="Q5:U5"/>
    <mergeCell ref="B20:C20"/>
    <mergeCell ref="D20:E20"/>
    <mergeCell ref="AR5:AS5"/>
    <mergeCell ref="AU5:AY5"/>
    <mergeCell ref="AZ5:B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23AB-0B29-4442-9AE0-14844C9BDA34}">
  <dimension ref="A1:BH31"/>
  <sheetViews>
    <sheetView tabSelected="1" workbookViewId="0">
      <selection activeCell="G24" sqref="G24"/>
    </sheetView>
  </sheetViews>
  <sheetFormatPr baseColWidth="10" defaultColWidth="10.6640625" defaultRowHeight="16" x14ac:dyDescent="0.2"/>
  <sheetData>
    <row r="1" spans="1:60" x14ac:dyDescent="0.2">
      <c r="F1" s="26" t="s">
        <v>0</v>
      </c>
      <c r="G1" s="26"/>
      <c r="H1" s="26"/>
      <c r="I1" s="26"/>
      <c r="J1" s="26"/>
    </row>
    <row r="2" spans="1:60" x14ac:dyDescent="0.2">
      <c r="F2" s="1"/>
      <c r="G2" s="1"/>
      <c r="H2" s="1"/>
      <c r="I2" s="1"/>
      <c r="J2" s="1"/>
    </row>
    <row r="3" spans="1:60" x14ac:dyDescent="0.2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7" t="s">
        <v>20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F3" s="27" t="s">
        <v>21</v>
      </c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U3" s="27" t="s">
        <v>22</v>
      </c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17" thickBot="1" x14ac:dyDescent="0.25"/>
    <row r="5" spans="1:60" ht="17" thickBot="1" x14ac:dyDescent="0.25">
      <c r="B5" s="33" t="s">
        <v>1</v>
      </c>
      <c r="C5" s="34"/>
      <c r="D5" s="34"/>
      <c r="E5" s="34"/>
      <c r="F5" s="29"/>
      <c r="G5" s="33" t="s">
        <v>2</v>
      </c>
      <c r="H5" s="34"/>
      <c r="I5" s="34"/>
      <c r="J5" s="34"/>
      <c r="K5" s="34"/>
      <c r="L5" s="28" t="s">
        <v>15</v>
      </c>
      <c r="M5" s="28"/>
      <c r="N5" s="28" t="s">
        <v>23</v>
      </c>
      <c r="O5" s="28"/>
      <c r="Q5" s="33" t="s">
        <v>1</v>
      </c>
      <c r="R5" s="34"/>
      <c r="S5" s="34"/>
      <c r="T5" s="34"/>
      <c r="U5" s="29"/>
      <c r="V5" s="33" t="s">
        <v>2</v>
      </c>
      <c r="W5" s="34"/>
      <c r="X5" s="34"/>
      <c r="Y5" s="34"/>
      <c r="Z5" s="29"/>
      <c r="AA5" s="28" t="s">
        <v>15</v>
      </c>
      <c r="AB5" s="28"/>
      <c r="AC5" s="28" t="s">
        <v>23</v>
      </c>
      <c r="AD5" s="28"/>
      <c r="AF5" s="33" t="s">
        <v>1</v>
      </c>
      <c r="AG5" s="34"/>
      <c r="AH5" s="34"/>
      <c r="AI5" s="34"/>
      <c r="AJ5" s="29"/>
      <c r="AK5" s="33" t="s">
        <v>2</v>
      </c>
      <c r="AL5" s="34"/>
      <c r="AM5" s="34"/>
      <c r="AN5" s="34"/>
      <c r="AO5" s="29"/>
      <c r="AP5" s="28" t="s">
        <v>15</v>
      </c>
      <c r="AQ5" s="28"/>
      <c r="AR5" s="28" t="s">
        <v>23</v>
      </c>
      <c r="AS5" s="28"/>
      <c r="AU5" s="33" t="s">
        <v>1</v>
      </c>
      <c r="AV5" s="34"/>
      <c r="AW5" s="34"/>
      <c r="AX5" s="34"/>
      <c r="AY5" s="29"/>
      <c r="AZ5" s="33" t="s">
        <v>2</v>
      </c>
      <c r="BA5" s="34"/>
      <c r="BB5" s="34"/>
      <c r="BC5" s="34"/>
      <c r="BD5" s="29"/>
      <c r="BE5" s="28" t="s">
        <v>15</v>
      </c>
      <c r="BF5" s="28"/>
      <c r="BG5" s="28" t="s">
        <v>23</v>
      </c>
      <c r="BH5" s="28"/>
    </row>
    <row r="6" spans="1:60" ht="17" thickBot="1" x14ac:dyDescent="0.25">
      <c r="B6" s="18" t="s">
        <v>24</v>
      </c>
      <c r="C6" s="18" t="s">
        <v>25</v>
      </c>
      <c r="D6" s="18" t="s">
        <v>26</v>
      </c>
      <c r="E6" s="18" t="s">
        <v>27</v>
      </c>
      <c r="F6" s="18" t="s">
        <v>28</v>
      </c>
      <c r="G6" s="13" t="s">
        <v>24</v>
      </c>
      <c r="H6" s="13" t="s">
        <v>25</v>
      </c>
      <c r="I6" s="13" t="s">
        <v>26</v>
      </c>
      <c r="J6" s="13" t="s">
        <v>27</v>
      </c>
      <c r="K6" s="5" t="s">
        <v>28</v>
      </c>
      <c r="L6" s="19" t="s">
        <v>1</v>
      </c>
      <c r="M6" s="19" t="s">
        <v>2</v>
      </c>
      <c r="N6" s="19" t="s">
        <v>1</v>
      </c>
      <c r="O6" s="19" t="s">
        <v>2</v>
      </c>
      <c r="Q6" s="18" t="s">
        <v>24</v>
      </c>
      <c r="R6" s="18" t="s">
        <v>25</v>
      </c>
      <c r="S6" s="18" t="s">
        <v>26</v>
      </c>
      <c r="T6" s="18" t="s">
        <v>27</v>
      </c>
      <c r="U6" s="18" t="s">
        <v>28</v>
      </c>
      <c r="V6" s="13" t="s">
        <v>24</v>
      </c>
      <c r="W6" s="13" t="s">
        <v>25</v>
      </c>
      <c r="X6" s="13" t="s">
        <v>26</v>
      </c>
      <c r="Y6" s="13" t="s">
        <v>27</v>
      </c>
      <c r="Z6" s="18" t="s">
        <v>28</v>
      </c>
      <c r="AA6" s="19" t="s">
        <v>1</v>
      </c>
      <c r="AB6" s="19" t="s">
        <v>2</v>
      </c>
      <c r="AC6" s="19" t="s">
        <v>1</v>
      </c>
      <c r="AD6" s="19" t="s">
        <v>2</v>
      </c>
      <c r="AF6" s="18" t="s">
        <v>24</v>
      </c>
      <c r="AG6" s="18" t="s">
        <v>25</v>
      </c>
      <c r="AH6" s="18" t="s">
        <v>26</v>
      </c>
      <c r="AI6" s="18" t="s">
        <v>27</v>
      </c>
      <c r="AJ6" s="18" t="s">
        <v>28</v>
      </c>
      <c r="AK6" s="13" t="s">
        <v>24</v>
      </c>
      <c r="AL6" s="13" t="s">
        <v>25</v>
      </c>
      <c r="AM6" s="13" t="s">
        <v>26</v>
      </c>
      <c r="AN6" s="13" t="s">
        <v>27</v>
      </c>
      <c r="AO6" s="18" t="s">
        <v>28</v>
      </c>
      <c r="AP6" s="19" t="s">
        <v>1</v>
      </c>
      <c r="AQ6" s="19" t="s">
        <v>2</v>
      </c>
      <c r="AR6" s="19" t="s">
        <v>1</v>
      </c>
      <c r="AS6" s="19" t="s">
        <v>2</v>
      </c>
      <c r="AU6" s="18" t="s">
        <v>24</v>
      </c>
      <c r="AV6" s="18" t="s">
        <v>25</v>
      </c>
      <c r="AW6" s="18" t="s">
        <v>26</v>
      </c>
      <c r="AX6" s="18" t="s">
        <v>27</v>
      </c>
      <c r="AY6" s="18" t="s">
        <v>28</v>
      </c>
      <c r="AZ6" s="13" t="s">
        <v>24</v>
      </c>
      <c r="BA6" s="13" t="s">
        <v>25</v>
      </c>
      <c r="BB6" s="13" t="s">
        <v>26</v>
      </c>
      <c r="BC6" s="13" t="s">
        <v>27</v>
      </c>
      <c r="BD6" s="18" t="s">
        <v>28</v>
      </c>
      <c r="BE6" s="19" t="s">
        <v>1</v>
      </c>
      <c r="BF6" s="19" t="s">
        <v>2</v>
      </c>
      <c r="BG6" s="19" t="s">
        <v>1</v>
      </c>
      <c r="BH6" s="19" t="s">
        <v>2</v>
      </c>
    </row>
    <row r="7" spans="1:60" x14ac:dyDescent="0.2">
      <c r="A7" t="s">
        <v>8</v>
      </c>
      <c r="B7" s="20">
        <v>4.5173539554611102</v>
      </c>
      <c r="C7">
        <v>4.6213540267732203</v>
      </c>
      <c r="D7">
        <v>4.73356167829228</v>
      </c>
      <c r="E7">
        <v>5.2648507984008104</v>
      </c>
      <c r="F7">
        <v>4.7873750534855102</v>
      </c>
      <c r="G7" s="20">
        <v>10.3821060868038</v>
      </c>
      <c r="H7">
        <v>9.3436600705558099</v>
      </c>
      <c r="I7">
        <v>8.8948853660975402</v>
      </c>
      <c r="J7">
        <v>10.3418176002693</v>
      </c>
      <c r="K7">
        <v>10.44219</v>
      </c>
      <c r="L7" s="10">
        <f>AVERAGE(B7:F7)</f>
        <v>4.7848991024825862</v>
      </c>
      <c r="M7" s="10">
        <f>AVERAGE(G7:K7)</f>
        <v>9.8809318247452893</v>
      </c>
      <c r="N7" s="10">
        <f>STDEV(B7:F7)</f>
        <v>0.28780318333635979</v>
      </c>
      <c r="O7" s="10">
        <f>STDEV(G7:K7)</f>
        <v>0.71406418387672199</v>
      </c>
      <c r="Q7" s="20">
        <v>0.490649005746014</v>
      </c>
      <c r="R7">
        <v>0.27534166073709498</v>
      </c>
      <c r="S7">
        <v>0.28575329362038998</v>
      </c>
      <c r="T7">
        <v>0.30372399999999999</v>
      </c>
      <c r="U7">
        <v>0.253665887446892</v>
      </c>
      <c r="V7" s="20">
        <v>0.73961274611512096</v>
      </c>
      <c r="W7">
        <v>0.77789686382821299</v>
      </c>
      <c r="X7">
        <v>0.66027788243907504</v>
      </c>
      <c r="Y7">
        <v>0.64499978091810894</v>
      </c>
      <c r="Z7">
        <v>0.67873941439286301</v>
      </c>
      <c r="AA7" s="10">
        <f>AVERAGE(Q7:U7)</f>
        <v>0.32182676951007816</v>
      </c>
      <c r="AB7" s="10">
        <f>AVERAGE(V7:Z7)</f>
        <v>0.70030533753867619</v>
      </c>
      <c r="AC7" s="10">
        <f>STDEV(Q7:U7)</f>
        <v>9.6094646775547382E-2</v>
      </c>
      <c r="AD7" s="10">
        <f>STDEV(V7:Z7)</f>
        <v>5.6328296878495984E-2</v>
      </c>
      <c r="AF7" s="20">
        <v>4.4006571665470702</v>
      </c>
      <c r="AG7">
        <v>5.2862854532705903</v>
      </c>
      <c r="AH7">
        <v>5.5896476330553497</v>
      </c>
      <c r="AI7">
        <v>4.9844300323031003</v>
      </c>
      <c r="AJ7">
        <v>5.4276229615135199</v>
      </c>
      <c r="AK7" s="20">
        <v>9.1791576804884496</v>
      </c>
      <c r="AL7">
        <v>9.8159098011263808</v>
      </c>
      <c r="AM7">
        <v>9.2960808744455008</v>
      </c>
      <c r="AN7">
        <v>10.654525441529101</v>
      </c>
      <c r="AO7">
        <v>9.9847763630053006</v>
      </c>
      <c r="AP7" s="10">
        <f>AVERAGE(AF7:AJ7)</f>
        <v>5.1377286493379257</v>
      </c>
      <c r="AQ7" s="10">
        <f>AVERAGE(AK7:AO7)</f>
        <v>9.7860900321189472</v>
      </c>
      <c r="AR7" s="10">
        <f>STDEV(AF7:AJ7)</f>
        <v>0.46827167349705739</v>
      </c>
      <c r="AS7" s="10">
        <f>STDEV(AK7:AO7)</f>
        <v>0.59224601963240031</v>
      </c>
      <c r="AU7" s="20">
        <v>6.4216657183268797</v>
      </c>
      <c r="AV7">
        <v>6.6093640773040496</v>
      </c>
      <c r="AW7">
        <v>6.37632369440772</v>
      </c>
      <c r="AX7">
        <v>8.9642055131023906</v>
      </c>
      <c r="AY7">
        <v>9.5291389428969495</v>
      </c>
      <c r="AZ7" s="20">
        <v>7.2675188531173802</v>
      </c>
      <c r="BA7">
        <v>5.2055713015031504</v>
      </c>
      <c r="BB7">
        <v>8.3430392486799398</v>
      </c>
      <c r="BC7">
        <v>9.5425561107343899</v>
      </c>
      <c r="BD7">
        <v>10.6641207143338</v>
      </c>
      <c r="BE7" s="10">
        <f>AVERAGE(AU7:AY7)</f>
        <v>7.5801395892075973</v>
      </c>
      <c r="BF7" s="10">
        <f>AVERAGE(AZ7:BD7)</f>
        <v>8.204561245673732</v>
      </c>
      <c r="BG7" s="10">
        <f>STDEV(AU7:AY7)</f>
        <v>1.5368699095048763</v>
      </c>
      <c r="BH7" s="10">
        <f>STDEV(AZ7:BD7)</f>
        <v>2.1053995064360511</v>
      </c>
    </row>
    <row r="8" spans="1:60" x14ac:dyDescent="0.2">
      <c r="A8" t="s">
        <v>11</v>
      </c>
      <c r="B8" s="11">
        <v>18.5735488628723</v>
      </c>
      <c r="C8">
        <v>21.494245328583101</v>
      </c>
      <c r="D8">
        <v>21.695984329330798</v>
      </c>
      <c r="E8">
        <v>16.0479097000254</v>
      </c>
      <c r="F8">
        <v>15.076714136800399</v>
      </c>
      <c r="G8" s="11">
        <v>41.859189999999998</v>
      </c>
      <c r="H8">
        <v>44.171129999999998</v>
      </c>
      <c r="I8">
        <v>35.065289999999997</v>
      </c>
      <c r="J8">
        <v>34.060760000000002</v>
      </c>
      <c r="K8">
        <v>33.48715</v>
      </c>
      <c r="L8" s="10">
        <f t="shared" ref="L8:L15" si="0">AVERAGE(B8:F8)</f>
        <v>18.577680471522402</v>
      </c>
      <c r="M8" s="10">
        <f t="shared" ref="M8:M15" si="1">AVERAGE(G8:K8)</f>
        <v>37.728703999999993</v>
      </c>
      <c r="N8" s="10">
        <f t="shared" ref="N8:N15" si="2">STDEV(B8:F8)</f>
        <v>3.0367207650042261</v>
      </c>
      <c r="O8" s="10">
        <f t="shared" ref="O8:O15" si="3">STDEV(G8:K8)</f>
        <v>4.9270715191461001</v>
      </c>
      <c r="Q8" s="11">
        <v>23.2554732993583</v>
      </c>
      <c r="R8">
        <v>21.943298961581</v>
      </c>
      <c r="S8">
        <v>25.530122214213002</v>
      </c>
      <c r="T8">
        <v>19.024057448307701</v>
      </c>
      <c r="U8">
        <v>16.6168072368949</v>
      </c>
      <c r="V8" s="11">
        <v>46.661194483552698</v>
      </c>
      <c r="W8">
        <v>41.280884894673797</v>
      </c>
      <c r="X8">
        <v>44.613257114913303</v>
      </c>
      <c r="Y8">
        <v>41.324999312777997</v>
      </c>
      <c r="Z8">
        <v>41.4936425902727</v>
      </c>
      <c r="AA8" s="10">
        <f t="shared" ref="AA8:AA15" si="4">AVERAGE(Q8:U8)</f>
        <v>21.273951832070981</v>
      </c>
      <c r="AB8" s="10">
        <f t="shared" ref="AB8:AB15" si="5">AVERAGE(V8:Z8)</f>
        <v>43.074795679238107</v>
      </c>
      <c r="AC8" s="10">
        <f t="shared" ref="AC8:AC15" si="6">STDEV(Q8:U8)</f>
        <v>3.5085773379460448</v>
      </c>
      <c r="AD8" s="10">
        <f t="shared" ref="AD8:AD15" si="7">STDEV(V8:Z8)</f>
        <v>2.4499524633371412</v>
      </c>
      <c r="AF8" s="11">
        <v>23.7946576245938</v>
      </c>
      <c r="AG8">
        <v>25.559063288536301</v>
      </c>
      <c r="AH8">
        <v>28.493017838681801</v>
      </c>
      <c r="AI8">
        <v>19.024057448307701</v>
      </c>
      <c r="AJ8">
        <v>19.632330649320799</v>
      </c>
      <c r="AK8" s="11">
        <v>50.392337889182301</v>
      </c>
      <c r="AL8">
        <v>52.584770525352901</v>
      </c>
      <c r="AM8">
        <v>43.765082373303301</v>
      </c>
      <c r="AN8">
        <v>36.647217279926998</v>
      </c>
      <c r="AO8">
        <v>38.457839792169302</v>
      </c>
      <c r="AP8" s="10">
        <f t="shared" ref="AP8:AP15" si="8">AVERAGE(AF8:AJ8)</f>
        <v>23.300625369888081</v>
      </c>
      <c r="AQ8" s="10">
        <f t="shared" ref="AQ8:AQ15" si="9">AVERAGE(AK8:AO8)</f>
        <v>44.369449571986955</v>
      </c>
      <c r="AR8" s="10">
        <f t="shared" ref="AR8:AR15" si="10">STDEV(AF8:AJ8)</f>
        <v>4.0015924516339583</v>
      </c>
      <c r="AS8" s="10">
        <f t="shared" ref="AS8:AS15" si="11">STDEV(AK8:AO8)</f>
        <v>7.0482611955084105</v>
      </c>
      <c r="AU8" s="11">
        <v>24.281817332915399</v>
      </c>
      <c r="AV8">
        <v>23.512316310561399</v>
      </c>
      <c r="AW8">
        <v>24.5295963647302</v>
      </c>
      <c r="AX8">
        <v>18.176213132059502</v>
      </c>
      <c r="AY8">
        <v>18.992228351802598</v>
      </c>
      <c r="AZ8" s="11">
        <v>51.853915744066903</v>
      </c>
      <c r="BA8">
        <v>61.286500714909103</v>
      </c>
      <c r="BB8">
        <v>50.701475172524503</v>
      </c>
      <c r="BC8">
        <v>39.519578770058899</v>
      </c>
      <c r="BD8">
        <v>40.934032548016503</v>
      </c>
      <c r="BE8" s="10">
        <f t="shared" ref="BE8:BE15" si="12">AVERAGE(AU8:AY8)</f>
        <v>21.898434298413818</v>
      </c>
      <c r="BF8" s="10">
        <f t="shared" ref="BF8:BF15" si="13">AVERAGE(AZ8:BD8)</f>
        <v>48.85910058991518</v>
      </c>
      <c r="BG8" s="10">
        <f t="shared" ref="BG8:BG15" si="14">STDEV(AU8:AY8)</f>
        <v>3.0622339506020926</v>
      </c>
      <c r="BH8" s="10">
        <f t="shared" ref="BH8:BH15" si="15">STDEV(AZ8:BD8)</f>
        <v>8.8999565598543615</v>
      </c>
    </row>
    <row r="9" spans="1:60" x14ac:dyDescent="0.2">
      <c r="A9" t="s">
        <v>29</v>
      </c>
      <c r="B9" s="11">
        <v>0.79931856999999995</v>
      </c>
      <c r="C9">
        <v>0.58046989000000004</v>
      </c>
      <c r="D9">
        <v>0.83713254999999998</v>
      </c>
      <c r="E9">
        <v>3.0809688199999998</v>
      </c>
      <c r="F9">
        <v>2.87746177</v>
      </c>
      <c r="G9" s="11">
        <v>1.4532325100000001</v>
      </c>
      <c r="H9">
        <v>1.4209636400000001</v>
      </c>
      <c r="I9">
        <v>1.6644337499999999</v>
      </c>
      <c r="J9">
        <v>1.8310426799999999</v>
      </c>
      <c r="K9">
        <v>2.1193535699999999</v>
      </c>
      <c r="L9" s="10">
        <f t="shared" si="0"/>
        <v>1.6350703199999999</v>
      </c>
      <c r="M9" s="10">
        <f t="shared" si="1"/>
        <v>1.6978052299999997</v>
      </c>
      <c r="N9" s="10">
        <f t="shared" si="2"/>
        <v>1.2330375832382576</v>
      </c>
      <c r="O9" s="10">
        <f t="shared" si="3"/>
        <v>0.28854200649063894</v>
      </c>
      <c r="Q9" s="11">
        <v>2.10440564</v>
      </c>
      <c r="R9">
        <v>1.8275694499999999</v>
      </c>
      <c r="S9">
        <v>2.3231094699999999</v>
      </c>
      <c r="T9">
        <v>4.1543912799999996</v>
      </c>
      <c r="U9">
        <v>4.6081355200000003</v>
      </c>
      <c r="V9" s="11">
        <v>3.6450729399999999</v>
      </c>
      <c r="W9">
        <v>3.5332953300000001</v>
      </c>
      <c r="X9">
        <v>3.6206805399999999</v>
      </c>
      <c r="Y9">
        <v>2.3410194799999999</v>
      </c>
      <c r="Z9">
        <v>1.97902394</v>
      </c>
      <c r="AA9" s="10">
        <f t="shared" si="4"/>
        <v>3.0035222720000001</v>
      </c>
      <c r="AB9" s="10">
        <f t="shared" si="5"/>
        <v>3.0238184459999999</v>
      </c>
      <c r="AC9" s="10">
        <f t="shared" si="6"/>
        <v>1.2799922351196407</v>
      </c>
      <c r="AD9" s="10">
        <f t="shared" si="7"/>
        <v>0.79993408925955634</v>
      </c>
      <c r="AF9" s="11">
        <v>1.46821325</v>
      </c>
      <c r="AG9">
        <v>1.5092318300000001</v>
      </c>
      <c r="AH9">
        <v>1.45552737</v>
      </c>
      <c r="AI9">
        <v>3.8788708600000001</v>
      </c>
      <c r="AJ9">
        <v>3.4061990199999999</v>
      </c>
      <c r="AK9" s="11">
        <v>3.63023681</v>
      </c>
      <c r="AL9">
        <v>2.5069561600000001</v>
      </c>
      <c r="AM9">
        <v>2.7287968199999999</v>
      </c>
      <c r="AN9">
        <v>2.2708077699999998</v>
      </c>
      <c r="AO9">
        <v>2.4391365199999999</v>
      </c>
      <c r="AP9" s="10">
        <f t="shared" si="8"/>
        <v>2.3436084660000001</v>
      </c>
      <c r="AQ9" s="10">
        <f t="shared" si="9"/>
        <v>2.7151868160000001</v>
      </c>
      <c r="AR9" s="10">
        <f t="shared" si="10"/>
        <v>1.1976350124152566</v>
      </c>
      <c r="AS9" s="10">
        <f t="shared" si="11"/>
        <v>0.53724720387174452</v>
      </c>
      <c r="AU9" s="11">
        <v>1.6407959700000001</v>
      </c>
      <c r="AV9">
        <v>1.5235191100000001</v>
      </c>
      <c r="AW9">
        <v>1.5629668800000001</v>
      </c>
      <c r="AX9">
        <v>2.9083948899999998</v>
      </c>
      <c r="AY9">
        <v>3.5661161400000001</v>
      </c>
      <c r="AZ9" s="11">
        <v>3.7071572399999999</v>
      </c>
      <c r="BA9">
        <v>3.5570840600000002</v>
      </c>
      <c r="BB9">
        <v>3.43692003</v>
      </c>
      <c r="BC9">
        <v>1.3261180400000001</v>
      </c>
      <c r="BD9">
        <v>1.3081921400000001</v>
      </c>
      <c r="BE9" s="10">
        <f t="shared" si="12"/>
        <v>2.2403585979999998</v>
      </c>
      <c r="BF9" s="10">
        <f t="shared" si="13"/>
        <v>2.6670943020000002</v>
      </c>
      <c r="BG9" s="10">
        <f t="shared" si="14"/>
        <v>0.94022594141838489</v>
      </c>
      <c r="BH9" s="10">
        <f t="shared" si="15"/>
        <v>1.2360498328316478</v>
      </c>
    </row>
    <row r="10" spans="1:60" x14ac:dyDescent="0.2">
      <c r="A10" t="s">
        <v>30</v>
      </c>
      <c r="B10" s="11">
        <v>36.664591668355797</v>
      </c>
      <c r="C10">
        <v>40.568385675813502</v>
      </c>
      <c r="D10">
        <v>37.993914793923501</v>
      </c>
      <c r="E10">
        <v>40.242121252878697</v>
      </c>
      <c r="F10">
        <v>36.848240707948896</v>
      </c>
      <c r="G10" s="11">
        <v>21.996372300586799</v>
      </c>
      <c r="H10">
        <v>19.878362180093902</v>
      </c>
      <c r="I10">
        <v>23.7825202853906</v>
      </c>
      <c r="J10">
        <v>20.658196689206299</v>
      </c>
      <c r="K10">
        <v>20.437449999999998</v>
      </c>
      <c r="L10" s="10">
        <f t="shared" si="0"/>
        <v>38.463450819784079</v>
      </c>
      <c r="M10" s="10">
        <f t="shared" si="1"/>
        <v>21.350580291055522</v>
      </c>
      <c r="N10" s="10">
        <f t="shared" si="2"/>
        <v>1.8479503029928492</v>
      </c>
      <c r="O10" s="10">
        <f t="shared" si="3"/>
        <v>1.5662062126694232</v>
      </c>
      <c r="Q10" s="11">
        <v>45.859942508543099</v>
      </c>
      <c r="R10">
        <v>44.377831723380297</v>
      </c>
      <c r="S10">
        <v>45.0434464111854</v>
      </c>
      <c r="T10">
        <v>45.296199999999999</v>
      </c>
      <c r="U10">
        <v>47.143297804988599</v>
      </c>
      <c r="V10" s="11">
        <v>30.481903611526199</v>
      </c>
      <c r="W10">
        <v>35.1980302984757</v>
      </c>
      <c r="X10">
        <v>27.790863829177599</v>
      </c>
      <c r="Y10">
        <v>27.990753354769002</v>
      </c>
      <c r="Z10">
        <v>28.541098488160099</v>
      </c>
      <c r="AA10" s="10">
        <f t="shared" si="4"/>
        <v>45.544143689619474</v>
      </c>
      <c r="AB10" s="10">
        <f t="shared" si="5"/>
        <v>30.000529916421716</v>
      </c>
      <c r="AC10" s="10">
        <f t="shared" si="6"/>
        <v>1.0403701527799696</v>
      </c>
      <c r="AD10" s="10">
        <f t="shared" si="7"/>
        <v>3.0942485757641118</v>
      </c>
      <c r="AF10" s="11">
        <v>36.960720914760799</v>
      </c>
      <c r="AG10">
        <v>40.886538990852898</v>
      </c>
      <c r="AH10">
        <v>37.214894378118103</v>
      </c>
      <c r="AI10">
        <v>35.654589326274902</v>
      </c>
      <c r="AJ10">
        <v>39.643105897888098</v>
      </c>
      <c r="AK10" s="11">
        <v>15.314352965887201</v>
      </c>
      <c r="AL10">
        <v>18.282817702444898</v>
      </c>
      <c r="AM10">
        <v>18.094006983724</v>
      </c>
      <c r="AN10">
        <v>22.084005537510201</v>
      </c>
      <c r="AO10">
        <v>19.889918609967498</v>
      </c>
      <c r="AP10" s="10">
        <f t="shared" si="8"/>
        <v>38.071969901578953</v>
      </c>
      <c r="AQ10" s="10">
        <f t="shared" si="9"/>
        <v>18.733020359906757</v>
      </c>
      <c r="AR10" s="10">
        <f t="shared" si="10"/>
        <v>2.1332750107916292</v>
      </c>
      <c r="AS10" s="10">
        <f t="shared" si="11"/>
        <v>2.4932820989696718</v>
      </c>
      <c r="AU10" s="11">
        <v>36.0361946701439</v>
      </c>
      <c r="AV10">
        <v>33.785736824763397</v>
      </c>
      <c r="AW10">
        <v>30.1936853817217</v>
      </c>
      <c r="AX10">
        <v>34.266047041465001</v>
      </c>
      <c r="AY10">
        <v>35.505371675910503</v>
      </c>
      <c r="AZ10" s="11">
        <v>17.680764009392298</v>
      </c>
      <c r="BA10">
        <v>13.4341257388597</v>
      </c>
      <c r="BB10">
        <v>14.256510530460901</v>
      </c>
      <c r="BC10">
        <v>17.9761731736636</v>
      </c>
      <c r="BD10">
        <v>20.011971418618199</v>
      </c>
      <c r="BE10" s="10">
        <f t="shared" si="12"/>
        <v>33.957407118800901</v>
      </c>
      <c r="BF10" s="10">
        <f t="shared" si="13"/>
        <v>16.671908974198939</v>
      </c>
      <c r="BG10" s="10">
        <f t="shared" si="14"/>
        <v>2.2917178360111028</v>
      </c>
      <c r="BH10" s="10">
        <f t="shared" si="15"/>
        <v>2.7473760498754189</v>
      </c>
    </row>
    <row r="11" spans="1:60" x14ac:dyDescent="0.2">
      <c r="A11" t="s">
        <v>9</v>
      </c>
      <c r="B11" s="11">
        <v>0.30913500760156898</v>
      </c>
      <c r="C11">
        <v>0.321603771794436</v>
      </c>
      <c r="D11">
        <v>0.31673839146689198</v>
      </c>
      <c r="E11">
        <v>0.34905000000000003</v>
      </c>
      <c r="F11">
        <v>0.29617199999999999</v>
      </c>
      <c r="G11" s="11">
        <v>0.108314272783923</v>
      </c>
      <c r="H11">
        <v>3.7539655515171598E-2</v>
      </c>
      <c r="I11">
        <v>0.14168235813926</v>
      </c>
      <c r="J11">
        <v>0.189668</v>
      </c>
      <c r="K11">
        <v>0.19663700000000001</v>
      </c>
      <c r="L11" s="10">
        <f t="shared" si="0"/>
        <v>0.31853983417257936</v>
      </c>
      <c r="M11" s="10">
        <f t="shared" si="1"/>
        <v>0.13476825728767092</v>
      </c>
      <c r="N11" s="10">
        <f t="shared" si="2"/>
        <v>1.9572135146631316E-2</v>
      </c>
      <c r="O11" s="10">
        <f t="shared" si="3"/>
        <v>6.5273926961747233E-2</v>
      </c>
      <c r="Q11" s="11">
        <v>0.42009726354381299</v>
      </c>
      <c r="R11">
        <v>0.33573050404476601</v>
      </c>
      <c r="S11">
        <v>0.40086785812513298</v>
      </c>
      <c r="T11">
        <v>0.37784899999999999</v>
      </c>
      <c r="U11">
        <v>0.32769799999999999</v>
      </c>
      <c r="V11" s="11">
        <v>0.229575640357748</v>
      </c>
      <c r="W11">
        <v>0.27350464617575199</v>
      </c>
      <c r="X11">
        <v>0.204280945462296</v>
      </c>
      <c r="Y11">
        <v>0.27558700000000003</v>
      </c>
      <c r="Z11">
        <v>0.22803100000000001</v>
      </c>
      <c r="AA11" s="10">
        <f t="shared" si="4"/>
        <v>0.3724485251427424</v>
      </c>
      <c r="AB11" s="10">
        <f t="shared" si="5"/>
        <v>0.24219584639915923</v>
      </c>
      <c r="AC11" s="10">
        <f t="shared" si="6"/>
        <v>4.0180991964373476E-2</v>
      </c>
      <c r="AD11" s="10">
        <f t="shared" si="7"/>
        <v>3.1195601730601649E-2</v>
      </c>
      <c r="AF11" s="11">
        <v>0.16358384696736999</v>
      </c>
      <c r="AG11">
        <v>0.17711598217525701</v>
      </c>
      <c r="AH11">
        <v>0.23391534280909901</v>
      </c>
      <c r="AI11">
        <v>0.286111</v>
      </c>
      <c r="AJ11">
        <v>0.30347099999999999</v>
      </c>
      <c r="AK11" s="11">
        <v>2.7094161770942701E-2</v>
      </c>
      <c r="AL11">
        <v>7.4659889222672596E-2</v>
      </c>
      <c r="AM11">
        <v>0.154545795196943</v>
      </c>
      <c r="AN11">
        <v>0.27887299999999998</v>
      </c>
      <c r="AO11">
        <v>0.335725</v>
      </c>
      <c r="AP11" s="10">
        <f t="shared" si="8"/>
        <v>0.23283943439034518</v>
      </c>
      <c r="AQ11" s="10">
        <f t="shared" si="9"/>
        <v>0.17417956923811168</v>
      </c>
      <c r="AR11" s="10">
        <f t="shared" si="10"/>
        <v>6.2708202928263054E-2</v>
      </c>
      <c r="AS11" s="10">
        <f t="shared" si="11"/>
        <v>0.13132156099437417</v>
      </c>
      <c r="AU11" s="11">
        <v>0.154712623449096</v>
      </c>
      <c r="AV11">
        <v>0.138443748325462</v>
      </c>
      <c r="AW11">
        <v>0.20084173958981699</v>
      </c>
      <c r="AX11">
        <v>0.155112</v>
      </c>
      <c r="AY11">
        <v>0.164886</v>
      </c>
      <c r="AZ11" s="11">
        <v>0.155086832869477</v>
      </c>
      <c r="BA11">
        <v>8.8340903345367802E-2</v>
      </c>
      <c r="BB11">
        <v>0.16882759418938001</v>
      </c>
      <c r="BC11">
        <v>0.27984199999999998</v>
      </c>
      <c r="BD11">
        <v>0.26517400000000002</v>
      </c>
      <c r="BE11" s="10">
        <f t="shared" si="12"/>
        <v>0.16279922227287499</v>
      </c>
      <c r="BF11" s="10">
        <f t="shared" si="13"/>
        <v>0.19145426608084498</v>
      </c>
      <c r="BG11" s="10">
        <f t="shared" si="14"/>
        <v>2.3287675619867519E-2</v>
      </c>
      <c r="BH11" s="10">
        <f t="shared" si="15"/>
        <v>8.0177791080759578E-2</v>
      </c>
    </row>
    <row r="12" spans="1:60" x14ac:dyDescent="0.2">
      <c r="A12" t="s">
        <v>31</v>
      </c>
      <c r="B12" s="11">
        <v>13.0094024022259</v>
      </c>
      <c r="C12">
        <v>7.29424371808856</v>
      </c>
      <c r="D12">
        <v>9.6519709792169799</v>
      </c>
      <c r="E12">
        <v>9.5816631207474394</v>
      </c>
      <c r="F12">
        <v>12.824374213513099</v>
      </c>
      <c r="G12" s="11">
        <v>4.1306332687458598</v>
      </c>
      <c r="H12">
        <v>4.3763549399458803</v>
      </c>
      <c r="I12">
        <v>5.7113448660949997</v>
      </c>
      <c r="J12">
        <v>4.79313829616585</v>
      </c>
      <c r="K12">
        <v>4.4637130000000003</v>
      </c>
      <c r="L12" s="10">
        <f t="shared" si="0"/>
        <v>10.472330886758396</v>
      </c>
      <c r="M12" s="10">
        <f t="shared" si="1"/>
        <v>4.6950368741905182</v>
      </c>
      <c r="N12" s="10">
        <f t="shared" si="2"/>
        <v>2.4256626509319026</v>
      </c>
      <c r="O12" s="10">
        <f t="shared" si="3"/>
        <v>0.61565537503254097</v>
      </c>
      <c r="Q12" s="11">
        <v>5.5262426753180698</v>
      </c>
      <c r="R12">
        <v>8.8089345728008901</v>
      </c>
      <c r="S12">
        <v>5.3188164483060199</v>
      </c>
      <c r="T12">
        <v>8.6840700000000002</v>
      </c>
      <c r="U12">
        <v>10.225379209891299</v>
      </c>
      <c r="V12" s="11">
        <v>2.0487718784896001</v>
      </c>
      <c r="W12">
        <v>1.72372924476789</v>
      </c>
      <c r="X12">
        <v>2.6610677261140401</v>
      </c>
      <c r="Y12">
        <v>3.7834244547095102</v>
      </c>
      <c r="Z12">
        <v>3.4473913327780701</v>
      </c>
      <c r="AA12" s="10">
        <f t="shared" si="4"/>
        <v>7.7126885812632562</v>
      </c>
      <c r="AB12" s="10">
        <f t="shared" si="5"/>
        <v>2.7328769273718221</v>
      </c>
      <c r="AC12" s="10">
        <f t="shared" si="6"/>
        <v>2.1777351089146602</v>
      </c>
      <c r="AD12" s="10">
        <f t="shared" si="7"/>
        <v>0.88115212468175652</v>
      </c>
      <c r="AF12" s="11">
        <v>9.8390289776663504</v>
      </c>
      <c r="AG12">
        <v>5.4796005593542496</v>
      </c>
      <c r="AH12">
        <v>5.4068346754486596</v>
      </c>
      <c r="AI12">
        <v>10.818629272549201</v>
      </c>
      <c r="AJ12">
        <v>8.2532138690309402</v>
      </c>
      <c r="AK12" s="11">
        <v>1.7978979131422399</v>
      </c>
      <c r="AL12">
        <v>1.5319473604143301</v>
      </c>
      <c r="AM12">
        <v>4.3289387107864901</v>
      </c>
      <c r="AN12">
        <v>3.0480510417262598</v>
      </c>
      <c r="AO12">
        <v>3.6519345889155002</v>
      </c>
      <c r="AP12" s="10">
        <f t="shared" si="8"/>
        <v>7.9594614708098792</v>
      </c>
      <c r="AQ12" s="10">
        <f t="shared" si="9"/>
        <v>2.8717539229969642</v>
      </c>
      <c r="AR12" s="10">
        <f t="shared" si="10"/>
        <v>2.4728282744337453</v>
      </c>
      <c r="AS12" s="10">
        <f t="shared" si="11"/>
        <v>1.194926609289368</v>
      </c>
      <c r="AU12" s="11">
        <v>8.9006664384660006</v>
      </c>
      <c r="AV12">
        <v>11.109156788881499</v>
      </c>
      <c r="AW12">
        <v>11.2782762958444</v>
      </c>
      <c r="AX12">
        <v>12.4159753525123</v>
      </c>
      <c r="AY12">
        <v>11.2402394214027</v>
      </c>
      <c r="AZ12" s="11">
        <v>2.14940449036001</v>
      </c>
      <c r="BA12">
        <v>0.53809688993766702</v>
      </c>
      <c r="BB12">
        <v>3.8342070351070801</v>
      </c>
      <c r="BC12">
        <v>4.7773081040276102</v>
      </c>
      <c r="BD12">
        <v>3.38415139861999</v>
      </c>
      <c r="BE12" s="10">
        <f t="shared" si="12"/>
        <v>10.98886285942138</v>
      </c>
      <c r="BF12" s="10">
        <f t="shared" si="13"/>
        <v>2.9366335836104716</v>
      </c>
      <c r="BG12" s="10">
        <f t="shared" si="14"/>
        <v>1.2804916343916193</v>
      </c>
      <c r="BH12" s="10">
        <f t="shared" si="15"/>
        <v>1.6406325686949308</v>
      </c>
    </row>
    <row r="13" spans="1:60" x14ac:dyDescent="0.2">
      <c r="A13" t="s">
        <v>32</v>
      </c>
      <c r="B13" s="11">
        <v>0.73291884393889795</v>
      </c>
      <c r="C13">
        <v>0.33183607386363301</v>
      </c>
      <c r="D13">
        <v>0.78082673235524103</v>
      </c>
      <c r="E13">
        <v>0.94272104665211898</v>
      </c>
      <c r="F13">
        <v>0.87176824351273596</v>
      </c>
      <c r="G13" s="11">
        <v>0.44675804149789899</v>
      </c>
      <c r="H13">
        <v>1.37266343942318</v>
      </c>
      <c r="I13">
        <v>1.0503906954567801</v>
      </c>
      <c r="J13">
        <v>1.5937575199645999</v>
      </c>
      <c r="K13">
        <v>2.2523240000000002</v>
      </c>
      <c r="L13" s="10">
        <f t="shared" si="0"/>
        <v>0.73201418806452545</v>
      </c>
      <c r="M13" s="10">
        <f t="shared" si="1"/>
        <v>1.3431787392684917</v>
      </c>
      <c r="N13" s="10">
        <f t="shared" si="2"/>
        <v>0.23793622162138306</v>
      </c>
      <c r="O13" s="10">
        <f t="shared" si="3"/>
        <v>0.66698933349408385</v>
      </c>
      <c r="Q13" s="11">
        <v>1.5908417367530501</v>
      </c>
      <c r="R13">
        <v>1.18446969321004</v>
      </c>
      <c r="S13">
        <v>1.7868352747687299</v>
      </c>
      <c r="T13">
        <v>1.8589</v>
      </c>
      <c r="U13">
        <v>1.72567066586375</v>
      </c>
      <c r="V13" s="11">
        <v>0.29590865435413399</v>
      </c>
      <c r="W13">
        <v>0.93881111495997305</v>
      </c>
      <c r="X13">
        <v>0.801213579128086</v>
      </c>
      <c r="Y13">
        <v>1.9328515899384799</v>
      </c>
      <c r="Z13">
        <v>1.3497570380289801</v>
      </c>
      <c r="AA13" s="10">
        <f t="shared" si="4"/>
        <v>1.6293434741191142</v>
      </c>
      <c r="AB13" s="10">
        <f t="shared" si="5"/>
        <v>1.0637083952819306</v>
      </c>
      <c r="AC13" s="10">
        <f t="shared" si="6"/>
        <v>0.26747610100544728</v>
      </c>
      <c r="AD13" s="10">
        <f t="shared" si="7"/>
        <v>0.61466515684221834</v>
      </c>
      <c r="AF13" s="11">
        <v>0.77798291767192795</v>
      </c>
      <c r="AG13">
        <v>1.00647292580426</v>
      </c>
      <c r="AH13">
        <v>1.3204819906698899</v>
      </c>
      <c r="AI13">
        <v>1.35166451893808</v>
      </c>
      <c r="AJ13">
        <v>1.06927206561711</v>
      </c>
      <c r="AK13" s="11">
        <v>3.45995579464129</v>
      </c>
      <c r="AL13">
        <v>0.542353649388296</v>
      </c>
      <c r="AM13">
        <v>0.72678504919247899</v>
      </c>
      <c r="AN13">
        <v>2.4988284482099998</v>
      </c>
      <c r="AO13">
        <v>2.5240920750451301</v>
      </c>
      <c r="AP13" s="10">
        <f t="shared" si="8"/>
        <v>1.1051748837402535</v>
      </c>
      <c r="AQ13" s="10">
        <f t="shared" si="9"/>
        <v>1.9504030032954389</v>
      </c>
      <c r="AR13" s="10">
        <f t="shared" si="10"/>
        <v>0.23727619036873851</v>
      </c>
      <c r="AS13" s="10">
        <f t="shared" si="11"/>
        <v>1.2637724409655648</v>
      </c>
      <c r="AU13" s="11">
        <v>0.82495932896997703</v>
      </c>
      <c r="AV13">
        <v>0.67579772871701205</v>
      </c>
      <c r="AW13">
        <v>1.7420929813230399</v>
      </c>
      <c r="AX13">
        <v>1.4397378622922199</v>
      </c>
      <c r="AY13">
        <v>1.4185500356171901</v>
      </c>
      <c r="AZ13" s="11">
        <v>0.34840513189568201</v>
      </c>
      <c r="BA13">
        <v>6.5800989515753496</v>
      </c>
      <c r="BB13">
        <v>0.82620097478231402</v>
      </c>
      <c r="BC13">
        <v>2.4188332156600798</v>
      </c>
      <c r="BD13">
        <v>1.49148550167959</v>
      </c>
      <c r="BE13" s="10">
        <f t="shared" si="12"/>
        <v>1.2202275873838877</v>
      </c>
      <c r="BF13" s="10">
        <f t="shared" si="13"/>
        <v>2.3330047551186026</v>
      </c>
      <c r="BG13" s="10">
        <f t="shared" si="14"/>
        <v>0.45069416203575635</v>
      </c>
      <c r="BH13" s="10">
        <f t="shared" si="15"/>
        <v>2.4981204729284148</v>
      </c>
    </row>
    <row r="14" spans="1:60" x14ac:dyDescent="0.2">
      <c r="A14" t="s">
        <v>33</v>
      </c>
      <c r="B14" s="11">
        <v>3.6193612588130901</v>
      </c>
      <c r="C14">
        <v>4.3505886297896597</v>
      </c>
      <c r="D14">
        <v>3.8756642247570001</v>
      </c>
      <c r="E14">
        <v>2.3701689203636001</v>
      </c>
      <c r="F14">
        <v>2.80744114946644</v>
      </c>
      <c r="G14" s="11">
        <v>1.2092440794897099</v>
      </c>
      <c r="H14">
        <v>1.4241376106441499</v>
      </c>
      <c r="I14">
        <v>1.9183528034800299</v>
      </c>
      <c r="J14">
        <v>2.6508914987832801</v>
      </c>
      <c r="K14">
        <v>2.3749470000000001</v>
      </c>
      <c r="L14" s="10">
        <f t="shared" si="0"/>
        <v>3.4046448366379578</v>
      </c>
      <c r="M14" s="10">
        <f t="shared" si="1"/>
        <v>1.9155145984794342</v>
      </c>
      <c r="N14" s="10">
        <f t="shared" si="2"/>
        <v>0.80460622839077034</v>
      </c>
      <c r="O14" s="10">
        <f t="shared" si="3"/>
        <v>0.61076484072087045</v>
      </c>
      <c r="Q14" s="11">
        <v>2.3928564336979399</v>
      </c>
      <c r="R14">
        <v>1.97253724778456</v>
      </c>
      <c r="S14">
        <v>3.19845448402859</v>
      </c>
      <c r="T14">
        <v>3.0371610000000002</v>
      </c>
      <c r="U14">
        <v>2.7742684416154102</v>
      </c>
      <c r="V14" s="11">
        <v>0.98656989268036599</v>
      </c>
      <c r="W14">
        <v>2.0533836984108098</v>
      </c>
      <c r="X14">
        <v>1.39419967646304</v>
      </c>
      <c r="Y14">
        <v>1.5328059232808</v>
      </c>
      <c r="Z14">
        <v>1.8133412556377999</v>
      </c>
      <c r="AA14" s="10">
        <f t="shared" si="4"/>
        <v>2.6750555214253002</v>
      </c>
      <c r="AB14" s="10">
        <f t="shared" si="5"/>
        <v>1.5560600892945631</v>
      </c>
      <c r="AC14" s="10">
        <f t="shared" si="6"/>
        <v>0.49701064000531719</v>
      </c>
      <c r="AD14" s="10">
        <f t="shared" si="7"/>
        <v>0.40760980246370715</v>
      </c>
      <c r="AF14" s="11">
        <v>2.70770906880594</v>
      </c>
      <c r="AG14">
        <v>2.5644166635364298</v>
      </c>
      <c r="AH14">
        <v>3.5953830604472499</v>
      </c>
      <c r="AI14">
        <v>3.4264188341831399</v>
      </c>
      <c r="AJ14">
        <v>2.8418158823471602</v>
      </c>
      <c r="AK14" s="11">
        <v>0.85083670081110996</v>
      </c>
      <c r="AL14">
        <v>0.36327202972060901</v>
      </c>
      <c r="AM14">
        <v>1.04275745689187</v>
      </c>
      <c r="AN14">
        <v>1.81542248939601</v>
      </c>
      <c r="AO14">
        <v>2.5110940916137898</v>
      </c>
      <c r="AP14" s="10">
        <f t="shared" si="8"/>
        <v>3.0271487018639838</v>
      </c>
      <c r="AQ14" s="10">
        <f t="shared" si="9"/>
        <v>1.3166765536866776</v>
      </c>
      <c r="AR14" s="10">
        <f t="shared" si="10"/>
        <v>0.4562942573849097</v>
      </c>
      <c r="AS14" s="10">
        <f t="shared" si="11"/>
        <v>0.84799755154856182</v>
      </c>
      <c r="AU14" s="11">
        <v>3.6971824595013598</v>
      </c>
      <c r="AV14">
        <v>3.5216495457589598</v>
      </c>
      <c r="AW14">
        <v>3.7453065723655699</v>
      </c>
      <c r="AX14">
        <v>4.1597587707145696</v>
      </c>
      <c r="AY14">
        <v>3.8124064244671398</v>
      </c>
      <c r="AZ14" s="11">
        <v>1.5359478277171901</v>
      </c>
      <c r="BA14">
        <v>1.08986885161435</v>
      </c>
      <c r="BB14">
        <v>1.2555560705909501</v>
      </c>
      <c r="BC14">
        <v>1.9536001152904201</v>
      </c>
      <c r="BD14">
        <v>1.91017012638213</v>
      </c>
      <c r="BE14" s="10">
        <f t="shared" si="12"/>
        <v>3.7872607545615198</v>
      </c>
      <c r="BF14" s="10">
        <f t="shared" si="13"/>
        <v>1.549028598319008</v>
      </c>
      <c r="BG14" s="10">
        <f t="shared" si="14"/>
        <v>0.23441983898509605</v>
      </c>
      <c r="BH14" s="10">
        <f t="shared" si="15"/>
        <v>0.38445618076733862</v>
      </c>
    </row>
    <row r="15" spans="1:60" x14ac:dyDescent="0.2">
      <c r="A15" t="s">
        <v>13</v>
      </c>
      <c r="B15" s="11">
        <v>1.5547643562653499</v>
      </c>
      <c r="C15">
        <v>1.58554397216047</v>
      </c>
      <c r="D15">
        <v>1.79900681301784</v>
      </c>
      <c r="E15">
        <v>1.2430641868629999</v>
      </c>
      <c r="F15" s="12">
        <v>1.45467758501584</v>
      </c>
      <c r="G15" s="11">
        <v>2.9835685082122798</v>
      </c>
      <c r="H15">
        <v>3.1677643903191299</v>
      </c>
      <c r="I15">
        <v>2.8437244482765398</v>
      </c>
      <c r="J15">
        <v>4.2481191323441303</v>
      </c>
      <c r="K15" s="12">
        <v>4.5353940000000001</v>
      </c>
      <c r="L15" s="10">
        <f t="shared" si="0"/>
        <v>1.5274113826644999</v>
      </c>
      <c r="M15" s="10">
        <f t="shared" si="1"/>
        <v>3.5557140958304161</v>
      </c>
      <c r="N15" s="10">
        <f t="shared" si="2"/>
        <v>0.20250629249217478</v>
      </c>
      <c r="O15" s="10">
        <f t="shared" si="3"/>
        <v>0.77845716884173832</v>
      </c>
      <c r="Q15" s="11">
        <v>1.2472796829380299</v>
      </c>
      <c r="R15">
        <v>1.4010626082786699</v>
      </c>
      <c r="S15">
        <v>1.40459832108022</v>
      </c>
      <c r="T15">
        <v>1.695176</v>
      </c>
      <c r="U15" s="12">
        <v>1.6107176955737601</v>
      </c>
      <c r="V15" s="11">
        <v>2.9655716204384701</v>
      </c>
      <c r="W15">
        <v>3.1302277600305399</v>
      </c>
      <c r="X15">
        <v>3.3797148564384898</v>
      </c>
      <c r="Y15">
        <v>3.7070777900396998</v>
      </c>
      <c r="Z15" s="12">
        <v>4.2887444936446402</v>
      </c>
      <c r="AA15" s="10">
        <f t="shared" si="4"/>
        <v>1.4717668615741359</v>
      </c>
      <c r="AB15" s="10">
        <f t="shared" si="5"/>
        <v>3.4942673041183681</v>
      </c>
      <c r="AC15" s="10">
        <f t="shared" si="6"/>
        <v>0.17966926214542822</v>
      </c>
      <c r="AD15" s="10">
        <f t="shared" si="7"/>
        <v>0.5247972195206726</v>
      </c>
      <c r="AF15" s="11">
        <v>1.48458668713</v>
      </c>
      <c r="AG15">
        <v>1.4553061078996199</v>
      </c>
      <c r="AH15">
        <v>1.5715662295945401</v>
      </c>
      <c r="AI15">
        <v>2.1172526456719298</v>
      </c>
      <c r="AJ15" s="12">
        <v>1.6399540890325</v>
      </c>
      <c r="AK15" s="11">
        <v>3.5582627243317999</v>
      </c>
      <c r="AL15">
        <v>3.1255608450181902</v>
      </c>
      <c r="AM15">
        <v>2.8326483041280701</v>
      </c>
      <c r="AN15">
        <v>3.3844054201649301</v>
      </c>
      <c r="AO15" s="12">
        <v>3.9701662482611</v>
      </c>
      <c r="AP15" s="10">
        <f t="shared" si="8"/>
        <v>1.6537331518657179</v>
      </c>
      <c r="AQ15" s="10">
        <f t="shared" si="9"/>
        <v>3.3742087083808179</v>
      </c>
      <c r="AR15" s="10">
        <f t="shared" si="10"/>
        <v>0.26915395461341607</v>
      </c>
      <c r="AS15" s="10">
        <f t="shared" si="11"/>
        <v>0.4313521399240578</v>
      </c>
      <c r="AU15" s="11">
        <v>1.65776879378125</v>
      </c>
      <c r="AV15">
        <v>1.4810309767648899</v>
      </c>
      <c r="AW15">
        <v>1.6414524321672499</v>
      </c>
      <c r="AX15">
        <v>1.73895351297534</v>
      </c>
      <c r="AY15" s="12">
        <v>1.5929741997565099</v>
      </c>
      <c r="AZ15" s="11">
        <v>3.8308271066059998</v>
      </c>
      <c r="BA15">
        <v>2.6033703476257699</v>
      </c>
      <c r="BB15">
        <v>2.86970387323217</v>
      </c>
      <c r="BC15">
        <v>4.09239518171964</v>
      </c>
      <c r="BD15" s="12">
        <v>3.6114195016438</v>
      </c>
      <c r="BE15" s="10">
        <f t="shared" si="12"/>
        <v>1.6224359830890478</v>
      </c>
      <c r="BF15" s="10">
        <f t="shared" si="13"/>
        <v>3.4015432021654761</v>
      </c>
      <c r="BG15" s="10">
        <f t="shared" si="14"/>
        <v>9.4933845529961508E-2</v>
      </c>
      <c r="BH15" s="10">
        <f t="shared" si="15"/>
        <v>0.63748375800341239</v>
      </c>
    </row>
    <row r="16" spans="1:60" ht="17" thickBot="1" x14ac:dyDescent="0.25">
      <c r="A16" t="s">
        <v>34</v>
      </c>
      <c r="B16" s="14">
        <v>1.4693386167712601</v>
      </c>
      <c r="C16" s="16">
        <v>1.6190715372273601</v>
      </c>
      <c r="D16" s="16">
        <v>1.4239643644184099</v>
      </c>
      <c r="E16" s="16">
        <v>1.616903</v>
      </c>
      <c r="F16" s="15">
        <v>1.333216</v>
      </c>
      <c r="G16" s="14">
        <v>0.47429951852259</v>
      </c>
      <c r="H16" s="16">
        <v>1.45613788233797</v>
      </c>
      <c r="I16" s="16">
        <v>1.7927403391536501</v>
      </c>
      <c r="J16" s="16">
        <v>1.0889279999999999</v>
      </c>
      <c r="K16" s="15">
        <v>2.8068249999999999</v>
      </c>
      <c r="L16" s="13">
        <f>AVERAGE(B16:F16)</f>
        <v>1.4924987036834059</v>
      </c>
      <c r="M16" s="13">
        <f>AVERAGE(G16:K16)</f>
        <v>1.5237861480028418</v>
      </c>
      <c r="N16" s="13">
        <f>STDEV(B16:F16)</f>
        <v>0.12460079866350768</v>
      </c>
      <c r="O16" s="13">
        <f>STDEV(G16:K16)</f>
        <v>0.86798979470693038</v>
      </c>
      <c r="Q16" s="14">
        <v>3.6000786357860899</v>
      </c>
      <c r="R16" s="16">
        <v>3.2091285482486498</v>
      </c>
      <c r="S16" s="16">
        <v>2.7054399029291498</v>
      </c>
      <c r="T16" s="16">
        <v>2.1373530000000001</v>
      </c>
      <c r="U16" s="15">
        <v>1.84205</v>
      </c>
      <c r="V16" s="14">
        <v>0.449529762421709</v>
      </c>
      <c r="W16" s="16">
        <v>0.42085582821274697</v>
      </c>
      <c r="X16" s="16">
        <v>1.7643260732620201</v>
      </c>
      <c r="Y16" s="16">
        <v>1.8509009999999999</v>
      </c>
      <c r="Z16" s="15">
        <v>1.212094</v>
      </c>
      <c r="AA16" s="13">
        <f>AVERAGE(Q16:U16)</f>
        <v>2.6988100173927783</v>
      </c>
      <c r="AB16" s="13">
        <f>AVERAGE(V16:Z16)</f>
        <v>1.1395413327792951</v>
      </c>
      <c r="AC16" s="13">
        <f>STDEV(Q16:U16)</f>
        <v>0.7283587355486596</v>
      </c>
      <c r="AD16" s="13">
        <f>STDEV(V16:Z16)</f>
        <v>0.6881637267596048</v>
      </c>
      <c r="AF16" s="14">
        <v>1.19716494826884</v>
      </c>
      <c r="AG16" s="16">
        <v>1.26542306036292</v>
      </c>
      <c r="AH16" s="16">
        <v>0.92768469176929302</v>
      </c>
      <c r="AI16" s="16">
        <v>1.37185</v>
      </c>
      <c r="AJ16" s="15">
        <v>1.300942</v>
      </c>
      <c r="AK16" s="14">
        <v>0.241409125925545</v>
      </c>
      <c r="AL16" s="16">
        <v>0.41114548696467901</v>
      </c>
      <c r="AM16" s="16">
        <v>0.324753110978446</v>
      </c>
      <c r="AN16" s="16">
        <v>0.80836699999999995</v>
      </c>
      <c r="AO16" s="15">
        <v>0.78249000000000002</v>
      </c>
      <c r="AP16" s="13">
        <f>AVERAGE(AF16:AJ16)</f>
        <v>1.2126129400802106</v>
      </c>
      <c r="AQ16" s="13">
        <f>AVERAGE(AK16:AO16)</f>
        <v>0.513632944773734</v>
      </c>
      <c r="AR16" s="13">
        <f>STDEV(AF16:AJ16)</f>
        <v>0.17129661410767666</v>
      </c>
      <c r="AS16" s="13">
        <f>STDEV(AK16:AO16)</f>
        <v>0.26430917389775216</v>
      </c>
      <c r="AU16" s="14">
        <v>1.42750185706133</v>
      </c>
      <c r="AV16" s="16">
        <v>1.4425738094631</v>
      </c>
      <c r="AW16" s="16">
        <v>2.26255756804006</v>
      </c>
      <c r="AX16" s="16">
        <v>0.99262300000000003</v>
      </c>
      <c r="AY16" s="15">
        <v>1.114906</v>
      </c>
      <c r="AZ16" s="14">
        <v>0.35168464748788097</v>
      </c>
      <c r="BA16" s="16">
        <v>0.26778138803740498</v>
      </c>
      <c r="BB16" s="16">
        <v>1.11552627373116</v>
      </c>
      <c r="BC16" s="16">
        <v>0.79113100000000003</v>
      </c>
      <c r="BD16" s="15">
        <v>0.74260099999999996</v>
      </c>
      <c r="BE16" s="13">
        <f>AVERAGE(AU16:AY16)</f>
        <v>1.448032446912898</v>
      </c>
      <c r="BF16" s="13">
        <f>AVERAGE(AZ16:BD16)</f>
        <v>0.65374486185128922</v>
      </c>
      <c r="BG16" s="13">
        <f>STDEV(AU16:AY16)</f>
        <v>0.49554855179891366</v>
      </c>
      <c r="BH16" s="13">
        <f>STDEV(AZ16:BD16)</f>
        <v>0.34648975916310815</v>
      </c>
    </row>
    <row r="19" spans="1:5" ht="17" thickBot="1" x14ac:dyDescent="0.25">
      <c r="B19" s="35" t="s">
        <v>17</v>
      </c>
      <c r="C19" s="35"/>
      <c r="D19" s="35"/>
      <c r="E19" s="35"/>
    </row>
    <row r="20" spans="1:5" x14ac:dyDescent="0.2">
      <c r="B20" s="30" t="s">
        <v>35</v>
      </c>
      <c r="C20" s="31"/>
      <c r="D20" s="30" t="s">
        <v>36</v>
      </c>
      <c r="E20" s="32"/>
    </row>
    <row r="21" spans="1:5" ht="17" thickBot="1" x14ac:dyDescent="0.25">
      <c r="B21" s="21" t="s">
        <v>1</v>
      </c>
      <c r="C21" s="22" t="s">
        <v>2</v>
      </c>
      <c r="D21" s="21" t="s">
        <v>1</v>
      </c>
      <c r="E21" s="23" t="s">
        <v>2</v>
      </c>
    </row>
    <row r="22" spans="1:5" x14ac:dyDescent="0.2">
      <c r="A22" t="s">
        <v>8</v>
      </c>
      <c r="B22" s="20">
        <f>_xlfn.T.TEST(B7:F7,Q7:U7,2,1)</f>
        <v>7.849311470284215E-6</v>
      </c>
      <c r="C22" s="24">
        <f>_xlfn.T.TEST(G7:K7,V7:Z7,2,1)</f>
        <v>9.1692506074946661E-6</v>
      </c>
      <c r="D22" s="20">
        <f>_xlfn.T.TEST(AF7:AJ7,AU7:AY7,2,1)</f>
        <v>2.3084534333546906E-2</v>
      </c>
      <c r="E22" s="25">
        <f>_xlfn.T.TEST(AK7:AO7,AZ7:BD7,2,1)</f>
        <v>0.14195040962102981</v>
      </c>
    </row>
    <row r="23" spans="1:5" x14ac:dyDescent="0.2">
      <c r="A23" t="s">
        <v>11</v>
      </c>
      <c r="B23" s="11">
        <f t="shared" ref="B23:B31" si="16">_xlfn.T.TEST(B8:F8,Q8:U8,2,1)</f>
        <v>2.4343962916365577E-2</v>
      </c>
      <c r="C23">
        <f t="shared" ref="C23:C31" si="17">_xlfn.T.TEST(G8:K8,V8:Z8,2,1)</f>
        <v>7.1729978033543682E-2</v>
      </c>
      <c r="D23" s="11">
        <f t="shared" ref="D23:D31" si="18">_xlfn.T.TEST(AF8:AJ8,AU8:AY8,2,1)</f>
        <v>0.13726263387779164</v>
      </c>
      <c r="E23" s="12">
        <f t="shared" ref="E23:E31" si="19">_xlfn.T.TEST(AK8:AO8,AZ8:BD8,2,1)</f>
        <v>3.3153319294984787E-2</v>
      </c>
    </row>
    <row r="24" spans="1:5" x14ac:dyDescent="0.2">
      <c r="A24" t="s">
        <v>29</v>
      </c>
      <c r="B24" s="11">
        <f t="shared" si="16"/>
        <v>2.5744649416709975E-4</v>
      </c>
      <c r="C24">
        <f t="shared" si="17"/>
        <v>5.0300666828294635E-2</v>
      </c>
      <c r="D24" s="11">
        <f t="shared" si="18"/>
        <v>0.66129687609209464</v>
      </c>
      <c r="E24" s="12">
        <f t="shared" si="19"/>
        <v>0.91713461570309784</v>
      </c>
    </row>
    <row r="25" spans="1:5" x14ac:dyDescent="0.2">
      <c r="A25" t="s">
        <v>30</v>
      </c>
      <c r="B25" s="11">
        <f t="shared" si="16"/>
        <v>4.342565584122467E-3</v>
      </c>
      <c r="C25">
        <f t="shared" si="17"/>
        <v>9.3918976948384556E-3</v>
      </c>
      <c r="D25" s="11">
        <f t="shared" si="18"/>
        <v>3.5821213023608911E-2</v>
      </c>
      <c r="E25" s="12">
        <f t="shared" si="19"/>
        <v>0.21629516409212321</v>
      </c>
    </row>
    <row r="26" spans="1:5" x14ac:dyDescent="0.2">
      <c r="A26" t="s">
        <v>9</v>
      </c>
      <c r="B26" s="11">
        <f t="shared" si="16"/>
        <v>4.3851878915327783E-2</v>
      </c>
      <c r="C26">
        <f t="shared" si="17"/>
        <v>3.8381825840143137E-2</v>
      </c>
      <c r="D26" s="11">
        <f t="shared" si="18"/>
        <v>6.0007293258196898E-2</v>
      </c>
      <c r="E26" s="12">
        <f t="shared" si="19"/>
        <v>0.61612038405535119</v>
      </c>
    </row>
    <row r="27" spans="1:5" x14ac:dyDescent="0.2">
      <c r="A27" t="s">
        <v>31</v>
      </c>
      <c r="B27" s="11">
        <f t="shared" si="16"/>
        <v>0.14473860078983111</v>
      </c>
      <c r="C27">
        <f t="shared" si="17"/>
        <v>9.2666905618386513E-3</v>
      </c>
      <c r="D27" s="11">
        <f t="shared" si="18"/>
        <v>7.6688529210104564E-2</v>
      </c>
      <c r="E27" s="12">
        <f t="shared" si="19"/>
        <v>0.89663411374825164</v>
      </c>
    </row>
    <row r="28" spans="1:5" x14ac:dyDescent="0.2">
      <c r="A28" t="s">
        <v>32</v>
      </c>
      <c r="B28" s="11">
        <f t="shared" si="16"/>
        <v>7.1169941232441943E-6</v>
      </c>
      <c r="C28">
        <f t="shared" si="17"/>
        <v>0.23776925880236285</v>
      </c>
      <c r="D28" s="11">
        <f t="shared" si="18"/>
        <v>0.4352621372863289</v>
      </c>
      <c r="E28" s="12">
        <f t="shared" si="19"/>
        <v>0.8142124745213597</v>
      </c>
    </row>
    <row r="29" spans="1:5" x14ac:dyDescent="0.2">
      <c r="A29" t="s">
        <v>33</v>
      </c>
      <c r="B29" s="11">
        <f t="shared" si="16"/>
        <v>0.2330605905873894</v>
      </c>
      <c r="C29">
        <f t="shared" si="17"/>
        <v>0.27768037289701497</v>
      </c>
      <c r="D29" s="11">
        <f t="shared" si="18"/>
        <v>8.8688949185623204E-3</v>
      </c>
      <c r="E29" s="12">
        <f t="shared" si="19"/>
        <v>0.38796260925389492</v>
      </c>
    </row>
    <row r="30" spans="1:5" x14ac:dyDescent="0.2">
      <c r="A30" t="s">
        <v>13</v>
      </c>
      <c r="B30" s="11">
        <f t="shared" si="16"/>
        <v>0.74201531281501643</v>
      </c>
      <c r="C30">
        <f t="shared" si="17"/>
        <v>0.74541212465631512</v>
      </c>
      <c r="D30" s="11">
        <f t="shared" si="18"/>
        <v>0.75538801358413277</v>
      </c>
      <c r="E30" s="12">
        <f t="shared" si="19"/>
        <v>0.90742388291704112</v>
      </c>
    </row>
    <row r="31" spans="1:5" ht="17" thickBot="1" x14ac:dyDescent="0.25">
      <c r="A31" t="s">
        <v>34</v>
      </c>
      <c r="B31" s="14">
        <f t="shared" si="16"/>
        <v>1.8315999207676955E-2</v>
      </c>
      <c r="C31" s="16">
        <f t="shared" si="17"/>
        <v>0.40779128599202019</v>
      </c>
      <c r="D31" s="14">
        <f t="shared" si="18"/>
        <v>0.47274218150644182</v>
      </c>
      <c r="E31" s="15">
        <f t="shared" si="19"/>
        <v>0.45018078228562375</v>
      </c>
    </row>
  </sheetData>
  <mergeCells count="24">
    <mergeCell ref="F1:J1"/>
    <mergeCell ref="B3:O3"/>
    <mergeCell ref="Q3:AD3"/>
    <mergeCell ref="AF3:AS3"/>
    <mergeCell ref="AU3:BH3"/>
    <mergeCell ref="BE5:BF5"/>
    <mergeCell ref="BG5:BH5"/>
    <mergeCell ref="B19:E19"/>
    <mergeCell ref="V5:Z5"/>
    <mergeCell ref="AA5:AB5"/>
    <mergeCell ref="AC5:AD5"/>
    <mergeCell ref="AF5:AJ5"/>
    <mergeCell ref="AK5:AO5"/>
    <mergeCell ref="AP5:AQ5"/>
    <mergeCell ref="B5:F5"/>
    <mergeCell ref="G5:K5"/>
    <mergeCell ref="L5:M5"/>
    <mergeCell ref="N5:O5"/>
    <mergeCell ref="Q5:U5"/>
    <mergeCell ref="B20:C20"/>
    <mergeCell ref="D20:E20"/>
    <mergeCell ref="AR5:AS5"/>
    <mergeCell ref="AU5:AY5"/>
    <mergeCell ref="AZ5:B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4C</vt:lpstr>
      <vt:lpstr>Fig. 4D</vt:lpstr>
      <vt:lpstr>Fig.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Holthuis, J.C.M. (Joost)</dc:creator>
  <cp:lastModifiedBy>Holthuis, J.C.M. (Joost)</cp:lastModifiedBy>
  <dcterms:created xsi:type="dcterms:W3CDTF">2022-09-26T16:28:59Z</dcterms:created>
  <dcterms:modified xsi:type="dcterms:W3CDTF">2022-09-26T17:18:14Z</dcterms:modified>
</cp:coreProperties>
</file>