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ost/Joost Holthuis/Papers/Papers 2022/Sokoya Parolek SMS2 MS/eLife resubmission August 2022/"/>
    </mc:Choice>
  </mc:AlternateContent>
  <xr:revisionPtr revIDLastSave="0" documentId="13_ncr:1_{96650A69-5A78-EE41-8E10-BDE0A8CA19B7}" xr6:coauthVersionLast="45" xr6:coauthVersionMax="45" xr10:uidLastSave="{00000000-0000-0000-0000-000000000000}"/>
  <bookViews>
    <workbookView xWindow="2240" yWindow="460" windowWidth="23520" windowHeight="16240" firstSheet="3" activeTab="14" xr2:uid="{EBCAB09C-0579-2142-9F85-80843DF67DFE}"/>
  </bookViews>
  <sheets>
    <sheet name="Fig. 2d" sheetId="1" r:id="rId1"/>
    <sheet name="Fig. 3c" sheetId="3" r:id="rId2"/>
    <sheet name="Fig. 3d" sheetId="4" r:id="rId3"/>
    <sheet name="Fig. 3e" sheetId="5" r:id="rId4"/>
    <sheet name="Fig. 4c" sheetId="7" r:id="rId5"/>
    <sheet name="Fig. 4d" sheetId="8" r:id="rId6"/>
    <sheet name="Fig. 4e" sheetId="6" r:id="rId7"/>
    <sheet name="Fig. 7c" sheetId="9" r:id="rId8"/>
    <sheet name="Fig. 7d" sheetId="10" r:id="rId9"/>
    <sheet name="Fig. 7e" sheetId="11" r:id="rId10"/>
    <sheet name="Fig. 7f" sheetId="12" r:id="rId11"/>
    <sheet name="Fig. 8c" sheetId="13" r:id="rId12"/>
    <sheet name="Fig. 9c" sheetId="14" r:id="rId13"/>
    <sheet name="Fig. 9d" sheetId="15" r:id="rId14"/>
    <sheet name="Appendix 1 - fig. 3" sheetId="2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4" l="1"/>
  <c r="C24" i="4"/>
  <c r="G15" i="3"/>
  <c r="E29" i="4" l="1"/>
  <c r="AX12" i="4"/>
  <c r="AY12" i="4"/>
  <c r="AZ12" i="4"/>
  <c r="D18" i="7"/>
  <c r="BW39" i="2"/>
  <c r="BV39" i="2"/>
  <c r="BU39" i="2"/>
  <c r="BT39" i="2"/>
  <c r="BS39" i="2"/>
  <c r="BR39" i="2"/>
  <c r="BQ39" i="2"/>
  <c r="BP39" i="2"/>
  <c r="BN39" i="2"/>
  <c r="BM39" i="2"/>
  <c r="BL39" i="2"/>
  <c r="BK39" i="2"/>
  <c r="BJ39" i="2"/>
  <c r="BI39" i="2"/>
  <c r="BH39" i="2"/>
  <c r="BG39" i="2"/>
  <c r="BW38" i="2"/>
  <c r="BV38" i="2"/>
  <c r="BU38" i="2"/>
  <c r="BT38" i="2"/>
  <c r="BS38" i="2"/>
  <c r="BR38" i="2"/>
  <c r="BQ38" i="2"/>
  <c r="BP38" i="2"/>
  <c r="BN38" i="2"/>
  <c r="BM38" i="2"/>
  <c r="BL38" i="2"/>
  <c r="BK38" i="2"/>
  <c r="BJ38" i="2"/>
  <c r="BI38" i="2"/>
  <c r="BH38" i="2"/>
  <c r="BG38" i="2"/>
  <c r="AU38" i="2"/>
  <c r="AT38" i="2"/>
  <c r="AS38" i="2"/>
  <c r="AR38" i="2"/>
  <c r="AQ38" i="2"/>
  <c r="AP38" i="2"/>
  <c r="AO38" i="2"/>
  <c r="AN38" i="2"/>
  <c r="AL38" i="2"/>
  <c r="AK38" i="2"/>
  <c r="AJ38" i="2"/>
  <c r="AI38" i="2"/>
  <c r="AH38" i="2"/>
  <c r="AG38" i="2"/>
  <c r="AF38" i="2"/>
  <c r="AE38" i="2"/>
  <c r="BW37" i="2"/>
  <c r="BV37" i="2"/>
  <c r="BU37" i="2"/>
  <c r="BT37" i="2"/>
  <c r="BS37" i="2"/>
  <c r="BR37" i="2"/>
  <c r="BQ37" i="2"/>
  <c r="BP37" i="2"/>
  <c r="BN37" i="2"/>
  <c r="BM37" i="2"/>
  <c r="BL37" i="2"/>
  <c r="BK37" i="2"/>
  <c r="BJ37" i="2"/>
  <c r="BI37" i="2"/>
  <c r="BH37" i="2"/>
  <c r="BG37" i="2"/>
  <c r="AU37" i="2"/>
  <c r="AT37" i="2"/>
  <c r="AS37" i="2"/>
  <c r="AR37" i="2"/>
  <c r="AQ37" i="2"/>
  <c r="AP37" i="2"/>
  <c r="AO37" i="2"/>
  <c r="AN37" i="2"/>
  <c r="AL37" i="2"/>
  <c r="AK37" i="2"/>
  <c r="AJ37" i="2"/>
  <c r="AI37" i="2"/>
  <c r="AH37" i="2"/>
  <c r="AG37" i="2"/>
  <c r="AF37" i="2"/>
  <c r="AE37" i="2"/>
  <c r="BW36" i="2"/>
  <c r="BV36" i="2"/>
  <c r="BU36" i="2"/>
  <c r="BT36" i="2"/>
  <c r="BS36" i="2"/>
  <c r="BR36" i="2"/>
  <c r="BQ36" i="2"/>
  <c r="BP36" i="2"/>
  <c r="BN36" i="2"/>
  <c r="BM36" i="2"/>
  <c r="BL36" i="2"/>
  <c r="BK36" i="2"/>
  <c r="BJ36" i="2"/>
  <c r="BI36" i="2"/>
  <c r="BH36" i="2"/>
  <c r="BG36" i="2"/>
  <c r="AU36" i="2"/>
  <c r="AT36" i="2"/>
  <c r="AS36" i="2"/>
  <c r="AR36" i="2"/>
  <c r="AQ36" i="2"/>
  <c r="AP36" i="2"/>
  <c r="AO36" i="2"/>
  <c r="AN36" i="2"/>
  <c r="AL36" i="2"/>
  <c r="AK36" i="2"/>
  <c r="AJ36" i="2"/>
  <c r="AI36" i="2"/>
  <c r="AH36" i="2"/>
  <c r="AG36" i="2"/>
  <c r="AF36" i="2"/>
  <c r="AE36" i="2"/>
  <c r="BW35" i="2"/>
  <c r="BV35" i="2"/>
  <c r="BU35" i="2"/>
  <c r="BT35" i="2"/>
  <c r="BS35" i="2"/>
  <c r="BR35" i="2"/>
  <c r="BQ35" i="2"/>
  <c r="BP35" i="2"/>
  <c r="BN35" i="2"/>
  <c r="BM35" i="2"/>
  <c r="BL35" i="2"/>
  <c r="BK35" i="2"/>
  <c r="BJ35" i="2"/>
  <c r="BI35" i="2"/>
  <c r="BH35" i="2"/>
  <c r="BG35" i="2"/>
  <c r="AU35" i="2"/>
  <c r="AT35" i="2"/>
  <c r="AS35" i="2"/>
  <c r="AR35" i="2"/>
  <c r="AQ35" i="2"/>
  <c r="AP35" i="2"/>
  <c r="AO35" i="2"/>
  <c r="AN35" i="2"/>
  <c r="AL35" i="2"/>
  <c r="AK35" i="2"/>
  <c r="AJ35" i="2"/>
  <c r="AI35" i="2"/>
  <c r="AH35" i="2"/>
  <c r="AG35" i="2"/>
  <c r="AF35" i="2"/>
  <c r="AE35" i="2"/>
  <c r="BW34" i="2"/>
  <c r="BV34" i="2"/>
  <c r="BU34" i="2"/>
  <c r="BT34" i="2"/>
  <c r="BS34" i="2"/>
  <c r="BR34" i="2"/>
  <c r="BQ34" i="2"/>
  <c r="BP34" i="2"/>
  <c r="BN34" i="2"/>
  <c r="BM34" i="2"/>
  <c r="BL34" i="2"/>
  <c r="BK34" i="2"/>
  <c r="BJ34" i="2"/>
  <c r="BI34" i="2"/>
  <c r="BH34" i="2"/>
  <c r="BG34" i="2"/>
  <c r="AU34" i="2"/>
  <c r="AT34" i="2"/>
  <c r="AS34" i="2"/>
  <c r="AR34" i="2"/>
  <c r="AQ34" i="2"/>
  <c r="AP34" i="2"/>
  <c r="AO34" i="2"/>
  <c r="AN34" i="2"/>
  <c r="AL34" i="2"/>
  <c r="AK34" i="2"/>
  <c r="AJ34" i="2"/>
  <c r="AI34" i="2"/>
  <c r="AH34" i="2"/>
  <c r="AG34" i="2"/>
  <c r="AF34" i="2"/>
  <c r="AE34" i="2"/>
  <c r="AU33" i="2"/>
  <c r="AT33" i="2"/>
  <c r="AS33" i="2"/>
  <c r="AR33" i="2"/>
  <c r="AQ33" i="2"/>
  <c r="AP33" i="2"/>
  <c r="AO33" i="2"/>
  <c r="AN33" i="2"/>
  <c r="AL33" i="2"/>
  <c r="AK33" i="2"/>
  <c r="AJ33" i="2"/>
  <c r="AI33" i="2"/>
  <c r="AH33" i="2"/>
  <c r="AG33" i="2"/>
  <c r="AF33" i="2"/>
  <c r="AE33" i="2"/>
  <c r="BW29" i="2"/>
  <c r="BV29" i="2"/>
  <c r="BU29" i="2"/>
  <c r="BT29" i="2"/>
  <c r="BS29" i="2"/>
  <c r="BR29" i="2"/>
  <c r="BQ29" i="2"/>
  <c r="BP29" i="2"/>
  <c r="BN29" i="2"/>
  <c r="BM29" i="2"/>
  <c r="BL29" i="2"/>
  <c r="BK29" i="2"/>
  <c r="BJ29" i="2"/>
  <c r="BI29" i="2"/>
  <c r="BH29" i="2"/>
  <c r="BG29" i="2"/>
  <c r="AU29" i="2"/>
  <c r="AT29" i="2"/>
  <c r="AS29" i="2"/>
  <c r="AR29" i="2"/>
  <c r="AQ29" i="2"/>
  <c r="AP29" i="2"/>
  <c r="AO29" i="2"/>
  <c r="AN29" i="2"/>
  <c r="AL29" i="2"/>
  <c r="AK29" i="2"/>
  <c r="AJ29" i="2"/>
  <c r="AI29" i="2"/>
  <c r="AH29" i="2"/>
  <c r="AG29" i="2"/>
  <c r="AF29" i="2"/>
  <c r="AE29" i="2"/>
  <c r="BW28" i="2"/>
  <c r="BV28" i="2"/>
  <c r="BU28" i="2"/>
  <c r="BT28" i="2"/>
  <c r="BS28" i="2"/>
  <c r="BR28" i="2"/>
  <c r="BQ28" i="2"/>
  <c r="BP28" i="2"/>
  <c r="BN28" i="2"/>
  <c r="BM28" i="2"/>
  <c r="BL28" i="2"/>
  <c r="BK28" i="2"/>
  <c r="BJ28" i="2"/>
  <c r="BI28" i="2"/>
  <c r="BH28" i="2"/>
  <c r="BG28" i="2"/>
  <c r="AU28" i="2"/>
  <c r="AT28" i="2"/>
  <c r="AS28" i="2"/>
  <c r="AR28" i="2"/>
  <c r="AQ28" i="2"/>
  <c r="AP28" i="2"/>
  <c r="AO28" i="2"/>
  <c r="AN28" i="2"/>
  <c r="AL28" i="2"/>
  <c r="AK28" i="2"/>
  <c r="AJ28" i="2"/>
  <c r="AI28" i="2"/>
  <c r="AH28" i="2"/>
  <c r="AG28" i="2"/>
  <c r="AF28" i="2"/>
  <c r="AE28" i="2"/>
  <c r="BW27" i="2"/>
  <c r="BV27" i="2"/>
  <c r="BU27" i="2"/>
  <c r="BT27" i="2"/>
  <c r="BS27" i="2"/>
  <c r="BR27" i="2"/>
  <c r="BQ27" i="2"/>
  <c r="BP27" i="2"/>
  <c r="BN27" i="2"/>
  <c r="BM27" i="2"/>
  <c r="BL27" i="2"/>
  <c r="BK27" i="2"/>
  <c r="BJ27" i="2"/>
  <c r="BI27" i="2"/>
  <c r="BH27" i="2"/>
  <c r="BG27" i="2"/>
  <c r="AU27" i="2"/>
  <c r="AT27" i="2"/>
  <c r="AS27" i="2"/>
  <c r="AR27" i="2"/>
  <c r="AQ27" i="2"/>
  <c r="AP27" i="2"/>
  <c r="AO27" i="2"/>
  <c r="AN27" i="2"/>
  <c r="AL27" i="2"/>
  <c r="AK27" i="2"/>
  <c r="AJ27" i="2"/>
  <c r="AI27" i="2"/>
  <c r="AH27" i="2"/>
  <c r="AG27" i="2"/>
  <c r="AF27" i="2"/>
  <c r="AE27" i="2"/>
  <c r="BW26" i="2"/>
  <c r="BV26" i="2"/>
  <c r="BU26" i="2"/>
  <c r="BT26" i="2"/>
  <c r="BS26" i="2"/>
  <c r="BR26" i="2"/>
  <c r="BQ26" i="2"/>
  <c r="BP26" i="2"/>
  <c r="BN26" i="2"/>
  <c r="BM26" i="2"/>
  <c r="BL26" i="2"/>
  <c r="BK26" i="2"/>
  <c r="BJ26" i="2"/>
  <c r="BI26" i="2"/>
  <c r="BH26" i="2"/>
  <c r="BG26" i="2"/>
  <c r="AU26" i="2"/>
  <c r="AT26" i="2"/>
  <c r="AS26" i="2"/>
  <c r="AR26" i="2"/>
  <c r="AQ26" i="2"/>
  <c r="AP26" i="2"/>
  <c r="AO26" i="2"/>
  <c r="AN26" i="2"/>
  <c r="AL26" i="2"/>
  <c r="AK26" i="2"/>
  <c r="AJ26" i="2"/>
  <c r="AI26" i="2"/>
  <c r="AH26" i="2"/>
  <c r="AG26" i="2"/>
  <c r="AF26" i="2"/>
  <c r="AE26" i="2"/>
  <c r="S26" i="2"/>
  <c r="R26" i="2"/>
  <c r="Q26" i="2"/>
  <c r="P26" i="2"/>
  <c r="O26" i="2"/>
  <c r="N26" i="2"/>
  <c r="M26" i="2"/>
  <c r="L26" i="2"/>
  <c r="J26" i="2"/>
  <c r="I26" i="2"/>
  <c r="H26" i="2"/>
  <c r="G26" i="2"/>
  <c r="F26" i="2"/>
  <c r="E26" i="2"/>
  <c r="D26" i="2"/>
  <c r="C26" i="2"/>
  <c r="BW25" i="2"/>
  <c r="BV25" i="2"/>
  <c r="BU25" i="2"/>
  <c r="BT25" i="2"/>
  <c r="BS25" i="2"/>
  <c r="BR25" i="2"/>
  <c r="BQ25" i="2"/>
  <c r="BP25" i="2"/>
  <c r="BN25" i="2"/>
  <c r="BM25" i="2"/>
  <c r="BL25" i="2"/>
  <c r="BK25" i="2"/>
  <c r="BJ25" i="2"/>
  <c r="BI25" i="2"/>
  <c r="BH25" i="2"/>
  <c r="BG25" i="2"/>
  <c r="AU25" i="2"/>
  <c r="AT25" i="2"/>
  <c r="AS25" i="2"/>
  <c r="AR25" i="2"/>
  <c r="AQ25" i="2"/>
  <c r="AP25" i="2"/>
  <c r="AO25" i="2"/>
  <c r="AN25" i="2"/>
  <c r="AL25" i="2"/>
  <c r="AK25" i="2"/>
  <c r="AJ25" i="2"/>
  <c r="AI25" i="2"/>
  <c r="AH25" i="2"/>
  <c r="AG25" i="2"/>
  <c r="AF25" i="2"/>
  <c r="AE25" i="2"/>
  <c r="S25" i="2"/>
  <c r="R25" i="2"/>
  <c r="Q25" i="2"/>
  <c r="P25" i="2"/>
  <c r="O25" i="2"/>
  <c r="N25" i="2"/>
  <c r="M25" i="2"/>
  <c r="L25" i="2"/>
  <c r="J25" i="2"/>
  <c r="I25" i="2"/>
  <c r="H25" i="2"/>
  <c r="G25" i="2"/>
  <c r="F25" i="2"/>
  <c r="E25" i="2"/>
  <c r="D25" i="2"/>
  <c r="C25" i="2"/>
  <c r="BW24" i="2"/>
  <c r="BV24" i="2"/>
  <c r="BU24" i="2"/>
  <c r="BT24" i="2"/>
  <c r="BS24" i="2"/>
  <c r="BR24" i="2"/>
  <c r="BQ24" i="2"/>
  <c r="BP24" i="2"/>
  <c r="BN24" i="2"/>
  <c r="BM24" i="2"/>
  <c r="BL24" i="2"/>
  <c r="BK24" i="2"/>
  <c r="BJ24" i="2"/>
  <c r="BI24" i="2"/>
  <c r="BH24" i="2"/>
  <c r="BG24" i="2"/>
  <c r="AU24" i="2"/>
  <c r="AT24" i="2"/>
  <c r="AS24" i="2"/>
  <c r="AR24" i="2"/>
  <c r="AQ24" i="2"/>
  <c r="AP24" i="2"/>
  <c r="AO24" i="2"/>
  <c r="AN24" i="2"/>
  <c r="AL24" i="2"/>
  <c r="AK24" i="2"/>
  <c r="AJ24" i="2"/>
  <c r="AI24" i="2"/>
  <c r="AH24" i="2"/>
  <c r="AG24" i="2"/>
  <c r="AF24" i="2"/>
  <c r="AE24" i="2"/>
  <c r="S24" i="2"/>
  <c r="R24" i="2"/>
  <c r="Q24" i="2"/>
  <c r="P24" i="2"/>
  <c r="O24" i="2"/>
  <c r="N24" i="2"/>
  <c r="M24" i="2"/>
  <c r="L24" i="2"/>
  <c r="J24" i="2"/>
  <c r="I24" i="2"/>
  <c r="H24" i="2"/>
  <c r="G24" i="2"/>
  <c r="F24" i="2"/>
  <c r="E24" i="2"/>
  <c r="D24" i="2"/>
  <c r="C24" i="2"/>
  <c r="S20" i="2"/>
  <c r="R20" i="2"/>
  <c r="Q20" i="2"/>
  <c r="P20" i="2"/>
  <c r="O20" i="2"/>
  <c r="N20" i="2"/>
  <c r="M20" i="2"/>
  <c r="L20" i="2"/>
  <c r="J20" i="2"/>
  <c r="I20" i="2"/>
  <c r="H20" i="2"/>
  <c r="G20" i="2"/>
  <c r="F20" i="2"/>
  <c r="E20" i="2"/>
  <c r="D20" i="2"/>
  <c r="C20" i="2"/>
  <c r="S19" i="2"/>
  <c r="R19" i="2"/>
  <c r="Q19" i="2"/>
  <c r="P19" i="2"/>
  <c r="O19" i="2"/>
  <c r="N19" i="2"/>
  <c r="M19" i="2"/>
  <c r="L19" i="2"/>
  <c r="J19" i="2"/>
  <c r="I19" i="2"/>
  <c r="H19" i="2"/>
  <c r="G19" i="2"/>
  <c r="F19" i="2"/>
  <c r="E19" i="2"/>
  <c r="D19" i="2"/>
  <c r="C19" i="2"/>
  <c r="S18" i="2"/>
  <c r="R18" i="2"/>
  <c r="Q18" i="2"/>
  <c r="P18" i="2"/>
  <c r="O18" i="2"/>
  <c r="N18" i="2"/>
  <c r="M18" i="2"/>
  <c r="L18" i="2"/>
  <c r="J18" i="2"/>
  <c r="I18" i="2"/>
  <c r="H18" i="2"/>
  <c r="G18" i="2"/>
  <c r="F18" i="2"/>
  <c r="E18" i="2"/>
  <c r="D18" i="2"/>
  <c r="C18" i="2"/>
  <c r="H9" i="10"/>
  <c r="H8" i="10"/>
  <c r="H9" i="12"/>
  <c r="H8" i="12"/>
  <c r="J18" i="4"/>
  <c r="K18" i="4"/>
  <c r="G21" i="3"/>
  <c r="F21" i="3"/>
  <c r="E21" i="3"/>
  <c r="D21" i="3"/>
  <c r="C21" i="3"/>
  <c r="G20" i="3"/>
  <c r="F20" i="3"/>
  <c r="E20" i="3"/>
  <c r="D20" i="3"/>
  <c r="C20" i="3"/>
  <c r="G19" i="3"/>
  <c r="F19" i="3"/>
  <c r="E19" i="3"/>
  <c r="D19" i="3"/>
  <c r="C19" i="3"/>
  <c r="G18" i="3"/>
  <c r="F18" i="3"/>
  <c r="E18" i="3"/>
  <c r="D18" i="3"/>
  <c r="C18" i="3"/>
  <c r="D17" i="3"/>
  <c r="G16" i="3"/>
  <c r="F16" i="3"/>
  <c r="E16" i="3"/>
  <c r="D16" i="3"/>
  <c r="C16" i="3"/>
  <c r="F15" i="3"/>
  <c r="E15" i="3"/>
  <c r="D15" i="3"/>
  <c r="C15" i="3"/>
  <c r="K7" i="3"/>
  <c r="J7" i="3"/>
  <c r="I7" i="3"/>
  <c r="F17" i="3" s="1"/>
  <c r="H7" i="3"/>
  <c r="F7" i="3"/>
  <c r="E7" i="3"/>
  <c r="C17" i="3" s="1"/>
  <c r="D7" i="3"/>
  <c r="C7" i="3"/>
  <c r="G17" i="3" s="1"/>
  <c r="J7" i="4"/>
  <c r="K7" i="4"/>
  <c r="L7" i="4"/>
  <c r="M7" i="4"/>
  <c r="W7" i="4"/>
  <c r="X7" i="4"/>
  <c r="Y7" i="4"/>
  <c r="Z7" i="4"/>
  <c r="AJ7" i="4"/>
  <c r="AK7" i="4"/>
  <c r="AL7" i="4"/>
  <c r="AM7" i="4"/>
  <c r="AW7" i="4"/>
  <c r="AX7" i="4"/>
  <c r="AY7" i="4"/>
  <c r="AZ7" i="4"/>
  <c r="J8" i="4"/>
  <c r="K8" i="4"/>
  <c r="L8" i="4"/>
  <c r="M8" i="4"/>
  <c r="W8" i="4"/>
  <c r="X8" i="4"/>
  <c r="Y8" i="4"/>
  <c r="Z8" i="4"/>
  <c r="AJ8" i="4"/>
  <c r="AK8" i="4"/>
  <c r="AL8" i="4"/>
  <c r="AM8" i="4"/>
  <c r="AW8" i="4"/>
  <c r="AX8" i="4"/>
  <c r="AY8" i="4"/>
  <c r="AZ8" i="4"/>
  <c r="J9" i="4"/>
  <c r="K9" i="4"/>
  <c r="L9" i="4"/>
  <c r="M9" i="4"/>
  <c r="W9" i="4"/>
  <c r="X9" i="4"/>
  <c r="Y9" i="4"/>
  <c r="Z9" i="4"/>
  <c r="AJ9" i="4"/>
  <c r="AK9" i="4"/>
  <c r="AL9" i="4"/>
  <c r="AM9" i="4"/>
  <c r="AW9" i="4"/>
  <c r="AX9" i="4"/>
  <c r="AY9" i="4"/>
  <c r="AZ9" i="4"/>
  <c r="J10" i="4"/>
  <c r="K10" i="4"/>
  <c r="L10" i="4"/>
  <c r="M10" i="4"/>
  <c r="W10" i="4"/>
  <c r="X10" i="4"/>
  <c r="Y10" i="4"/>
  <c r="Z10" i="4"/>
  <c r="AJ10" i="4"/>
  <c r="AK10" i="4"/>
  <c r="AL10" i="4"/>
  <c r="AM10" i="4"/>
  <c r="AW10" i="4"/>
  <c r="AX10" i="4"/>
  <c r="AY10" i="4"/>
  <c r="AZ10" i="4"/>
  <c r="J11" i="4"/>
  <c r="K11" i="4"/>
  <c r="L11" i="4"/>
  <c r="M11" i="4"/>
  <c r="W11" i="4"/>
  <c r="X11" i="4"/>
  <c r="Y11" i="4"/>
  <c r="Z11" i="4"/>
  <c r="AJ11" i="4"/>
  <c r="AK11" i="4"/>
  <c r="AL11" i="4"/>
  <c r="AM11" i="4"/>
  <c r="AW11" i="4"/>
  <c r="AX11" i="4"/>
  <c r="AY11" i="4"/>
  <c r="AZ11" i="4"/>
  <c r="J12" i="4"/>
  <c r="K12" i="4"/>
  <c r="L12" i="4"/>
  <c r="M12" i="4"/>
  <c r="W12" i="4"/>
  <c r="X12" i="4"/>
  <c r="Y12" i="4"/>
  <c r="Z12" i="4"/>
  <c r="AJ12" i="4"/>
  <c r="AK12" i="4"/>
  <c r="AL12" i="4"/>
  <c r="AM12" i="4"/>
  <c r="AW12" i="4"/>
  <c r="J13" i="4"/>
  <c r="K13" i="4"/>
  <c r="L13" i="4"/>
  <c r="M13" i="4"/>
  <c r="W13" i="4"/>
  <c r="X13" i="4"/>
  <c r="Y13" i="4"/>
  <c r="Z13" i="4"/>
  <c r="AJ13" i="4"/>
  <c r="AK13" i="4"/>
  <c r="AL13" i="4"/>
  <c r="AM13" i="4"/>
  <c r="AW13" i="4"/>
  <c r="AX13" i="4"/>
  <c r="AY13" i="4"/>
  <c r="AZ13" i="4"/>
  <c r="J14" i="4"/>
  <c r="K14" i="4"/>
  <c r="L14" i="4"/>
  <c r="M14" i="4"/>
  <c r="W14" i="4"/>
  <c r="X14" i="4"/>
  <c r="Y14" i="4"/>
  <c r="Z14" i="4"/>
  <c r="AJ14" i="4"/>
  <c r="AK14" i="4"/>
  <c r="AL14" i="4"/>
  <c r="AM14" i="4"/>
  <c r="AW14" i="4"/>
  <c r="AX14" i="4"/>
  <c r="AY14" i="4"/>
  <c r="AZ14" i="4"/>
  <c r="J15" i="4"/>
  <c r="K15" i="4"/>
  <c r="L15" i="4"/>
  <c r="M15" i="4"/>
  <c r="W15" i="4"/>
  <c r="X15" i="4"/>
  <c r="Y15" i="4"/>
  <c r="Z15" i="4"/>
  <c r="AJ15" i="4"/>
  <c r="AK15" i="4"/>
  <c r="AL15" i="4"/>
  <c r="AM15" i="4"/>
  <c r="AW15" i="4"/>
  <c r="AX15" i="4"/>
  <c r="AY15" i="4"/>
  <c r="AZ15" i="4"/>
  <c r="J16" i="4"/>
  <c r="K16" i="4"/>
  <c r="L16" i="4"/>
  <c r="M16" i="4"/>
  <c r="W16" i="4"/>
  <c r="X16" i="4"/>
  <c r="Y16" i="4"/>
  <c r="Z16" i="4"/>
  <c r="AJ16" i="4"/>
  <c r="AK16" i="4"/>
  <c r="AL16" i="4"/>
  <c r="AM16" i="4"/>
  <c r="AW16" i="4"/>
  <c r="AX16" i="4"/>
  <c r="AY16" i="4"/>
  <c r="AZ16" i="4"/>
  <c r="J17" i="4"/>
  <c r="K17" i="4"/>
  <c r="L17" i="4"/>
  <c r="M17" i="4"/>
  <c r="W17" i="4"/>
  <c r="X17" i="4"/>
  <c r="Y17" i="4"/>
  <c r="Z17" i="4"/>
  <c r="AJ17" i="4"/>
  <c r="AK17" i="4"/>
  <c r="AL17" i="4"/>
  <c r="AM17" i="4"/>
  <c r="AW17" i="4"/>
  <c r="AX17" i="4"/>
  <c r="AY17" i="4"/>
  <c r="AZ17" i="4"/>
  <c r="L18" i="4"/>
  <c r="M18" i="4"/>
  <c r="W18" i="4"/>
  <c r="X18" i="4"/>
  <c r="Y18" i="4"/>
  <c r="Z18" i="4"/>
  <c r="AJ18" i="4"/>
  <c r="AK18" i="4"/>
  <c r="AL18" i="4"/>
  <c r="AM18" i="4"/>
  <c r="AW18" i="4"/>
  <c r="AX18" i="4"/>
  <c r="AY18" i="4"/>
  <c r="AZ18" i="4"/>
  <c r="B24" i="4"/>
  <c r="D24" i="4"/>
  <c r="E24" i="4"/>
  <c r="B25" i="4"/>
  <c r="C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B30" i="4"/>
  <c r="C30" i="4"/>
  <c r="D30" i="4"/>
  <c r="E30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N41" i="1"/>
  <c r="M41" i="1"/>
  <c r="L41" i="1"/>
  <c r="K41" i="1"/>
  <c r="J41" i="1"/>
  <c r="I41" i="1"/>
  <c r="H41" i="1"/>
  <c r="G41" i="1"/>
  <c r="F41" i="1"/>
  <c r="E41" i="1"/>
  <c r="N40" i="1"/>
  <c r="M40" i="1"/>
  <c r="L40" i="1"/>
  <c r="K40" i="1"/>
  <c r="J40" i="1"/>
  <c r="I40" i="1"/>
  <c r="H40" i="1"/>
  <c r="G40" i="1"/>
  <c r="F40" i="1"/>
  <c r="E40" i="1"/>
  <c r="N39" i="1"/>
  <c r="M39" i="1"/>
  <c r="L39" i="1"/>
  <c r="K39" i="1"/>
  <c r="J39" i="1"/>
  <c r="I39" i="1"/>
  <c r="H39" i="1"/>
  <c r="G39" i="1"/>
  <c r="F39" i="1"/>
  <c r="E39" i="1"/>
  <c r="N38" i="1"/>
  <c r="M38" i="1"/>
  <c r="L38" i="1"/>
  <c r="K38" i="1"/>
  <c r="J38" i="1"/>
  <c r="I38" i="1"/>
  <c r="H38" i="1"/>
  <c r="G38" i="1"/>
  <c r="F38" i="1"/>
  <c r="E38" i="1"/>
  <c r="N37" i="1"/>
  <c r="M37" i="1"/>
  <c r="L37" i="1"/>
  <c r="K37" i="1"/>
  <c r="J37" i="1"/>
  <c r="I37" i="1"/>
  <c r="H37" i="1"/>
  <c r="G37" i="1"/>
  <c r="F37" i="1"/>
  <c r="E37" i="1"/>
  <c r="N36" i="1"/>
  <c r="M36" i="1"/>
  <c r="L36" i="1"/>
  <c r="K36" i="1"/>
  <c r="J36" i="1"/>
  <c r="I36" i="1"/>
  <c r="H36" i="1"/>
  <c r="G36" i="1"/>
  <c r="F36" i="1"/>
  <c r="E36" i="1"/>
  <c r="N30" i="1"/>
  <c r="M30" i="1"/>
  <c r="L30" i="1"/>
  <c r="K30" i="1"/>
  <c r="J30" i="1"/>
  <c r="I30" i="1"/>
  <c r="H30" i="1"/>
  <c r="G30" i="1"/>
  <c r="F30" i="1"/>
  <c r="E30" i="1"/>
  <c r="N29" i="1"/>
  <c r="M29" i="1"/>
  <c r="L29" i="1"/>
  <c r="K29" i="1"/>
  <c r="J29" i="1"/>
  <c r="I29" i="1"/>
  <c r="H29" i="1"/>
  <c r="G29" i="1"/>
  <c r="F29" i="1"/>
  <c r="E29" i="1"/>
  <c r="N28" i="1"/>
  <c r="M28" i="1"/>
  <c r="L28" i="1"/>
  <c r="K28" i="1"/>
  <c r="J28" i="1"/>
  <c r="I28" i="1"/>
  <c r="H28" i="1"/>
  <c r="G28" i="1"/>
  <c r="F28" i="1"/>
  <c r="E28" i="1"/>
  <c r="N27" i="1"/>
  <c r="M27" i="1"/>
  <c r="L27" i="1"/>
  <c r="K27" i="1"/>
  <c r="J27" i="1"/>
  <c r="I27" i="1"/>
  <c r="H27" i="1"/>
  <c r="G27" i="1"/>
  <c r="F27" i="1"/>
  <c r="E27" i="1"/>
  <c r="N26" i="1"/>
  <c r="M26" i="1"/>
  <c r="L26" i="1"/>
  <c r="K26" i="1"/>
  <c r="J26" i="1"/>
  <c r="I26" i="1"/>
  <c r="H26" i="1"/>
  <c r="G26" i="1"/>
  <c r="F26" i="1"/>
  <c r="E26" i="1"/>
  <c r="N25" i="1"/>
  <c r="M25" i="1"/>
  <c r="L25" i="1"/>
  <c r="K25" i="1"/>
  <c r="J25" i="1"/>
  <c r="I25" i="1"/>
  <c r="H25" i="1"/>
  <c r="G25" i="1"/>
  <c r="F25" i="1"/>
  <c r="E25" i="1"/>
  <c r="J8" i="15"/>
  <c r="H8" i="15"/>
  <c r="J4" i="15"/>
  <c r="I4" i="15"/>
  <c r="H4" i="15"/>
  <c r="J3" i="15"/>
  <c r="I3" i="15"/>
  <c r="H3" i="15"/>
  <c r="J8" i="14"/>
  <c r="H8" i="14"/>
  <c r="J4" i="14"/>
  <c r="I4" i="14"/>
  <c r="H4" i="14"/>
  <c r="J3" i="14"/>
  <c r="I3" i="14"/>
  <c r="H3" i="14"/>
  <c r="E17" i="3" l="1"/>
  <c r="B31" i="8" l="1"/>
  <c r="C31" i="8"/>
  <c r="D31" i="8"/>
  <c r="E31" i="8"/>
  <c r="BH16" i="8"/>
  <c r="BG16" i="8"/>
  <c r="BF16" i="8"/>
  <c r="BE16" i="8"/>
  <c r="AS16" i="8"/>
  <c r="AR16" i="8"/>
  <c r="AQ16" i="8"/>
  <c r="AP16" i="8"/>
  <c r="AD16" i="8"/>
  <c r="AC16" i="8"/>
  <c r="AB16" i="8"/>
  <c r="AA16" i="8"/>
  <c r="O16" i="8"/>
  <c r="N16" i="8"/>
  <c r="M16" i="8"/>
  <c r="L16" i="8"/>
  <c r="BH15" i="8"/>
  <c r="BG15" i="8"/>
  <c r="BF15" i="8"/>
  <c r="BE15" i="8"/>
  <c r="AS15" i="8"/>
  <c r="AR15" i="8"/>
  <c r="AQ15" i="8"/>
  <c r="AP15" i="8"/>
  <c r="AD15" i="8"/>
  <c r="AC15" i="8"/>
  <c r="AB15" i="8"/>
  <c r="AA15" i="8"/>
  <c r="O15" i="8"/>
  <c r="N15" i="8"/>
  <c r="M15" i="8"/>
  <c r="L15" i="8"/>
  <c r="BH14" i="8"/>
  <c r="BG14" i="8"/>
  <c r="BF14" i="8"/>
  <c r="BE14" i="8"/>
  <c r="AS14" i="8"/>
  <c r="AR14" i="8"/>
  <c r="AQ14" i="8"/>
  <c r="AP14" i="8"/>
  <c r="AD14" i="8"/>
  <c r="AC14" i="8"/>
  <c r="AB14" i="8"/>
  <c r="AA14" i="8"/>
  <c r="O14" i="8"/>
  <c r="N14" i="8"/>
  <c r="M14" i="8"/>
  <c r="L14" i="8"/>
  <c r="BH13" i="8"/>
  <c r="BG13" i="8"/>
  <c r="BF13" i="8"/>
  <c r="BE13" i="8"/>
  <c r="AS13" i="8"/>
  <c r="AR13" i="8"/>
  <c r="AQ13" i="8"/>
  <c r="AP13" i="8"/>
  <c r="AD13" i="8"/>
  <c r="AC13" i="8"/>
  <c r="AB13" i="8"/>
  <c r="AA13" i="8"/>
  <c r="O13" i="8"/>
  <c r="N13" i="8"/>
  <c r="M13" i="8"/>
  <c r="L13" i="8"/>
  <c r="BH12" i="8"/>
  <c r="BG12" i="8"/>
  <c r="BF12" i="8"/>
  <c r="BE12" i="8"/>
  <c r="AS12" i="8"/>
  <c r="AR12" i="8"/>
  <c r="AQ12" i="8"/>
  <c r="AP12" i="8"/>
  <c r="AD12" i="8"/>
  <c r="AC12" i="8"/>
  <c r="AB12" i="8"/>
  <c r="AA12" i="8"/>
  <c r="O12" i="8"/>
  <c r="N12" i="8"/>
  <c r="M12" i="8"/>
  <c r="L12" i="8"/>
  <c r="BH11" i="8"/>
  <c r="BG11" i="8"/>
  <c r="BF11" i="8"/>
  <c r="BE11" i="8"/>
  <c r="AS11" i="8"/>
  <c r="AR11" i="8"/>
  <c r="AQ11" i="8"/>
  <c r="AP11" i="8"/>
  <c r="AD11" i="8"/>
  <c r="AC11" i="8"/>
  <c r="AB11" i="8"/>
  <c r="AA11" i="8"/>
  <c r="O11" i="8"/>
  <c r="N11" i="8"/>
  <c r="M11" i="8"/>
  <c r="L11" i="8"/>
  <c r="BH10" i="8"/>
  <c r="BG10" i="8"/>
  <c r="BF10" i="8"/>
  <c r="BE10" i="8"/>
  <c r="AS10" i="8"/>
  <c r="AR10" i="8"/>
  <c r="AQ10" i="8"/>
  <c r="AP10" i="8"/>
  <c r="AD10" i="8"/>
  <c r="AC10" i="8"/>
  <c r="AB10" i="8"/>
  <c r="AA10" i="8"/>
  <c r="O10" i="8"/>
  <c r="N10" i="8"/>
  <c r="M10" i="8"/>
  <c r="L10" i="8"/>
  <c r="BH9" i="8"/>
  <c r="BG9" i="8"/>
  <c r="BF9" i="8"/>
  <c r="BE9" i="8"/>
  <c r="AS9" i="8"/>
  <c r="AR9" i="8"/>
  <c r="AQ9" i="8"/>
  <c r="AP9" i="8"/>
  <c r="AD9" i="8"/>
  <c r="AC9" i="8"/>
  <c r="AB9" i="8"/>
  <c r="AA9" i="8"/>
  <c r="O9" i="8"/>
  <c r="N9" i="8"/>
  <c r="M9" i="8"/>
  <c r="L9" i="8"/>
  <c r="BH8" i="8"/>
  <c r="BG8" i="8"/>
  <c r="BF8" i="8"/>
  <c r="BE8" i="8"/>
  <c r="AS8" i="8"/>
  <c r="AR8" i="8"/>
  <c r="AQ8" i="8"/>
  <c r="AP8" i="8"/>
  <c r="AD8" i="8"/>
  <c r="AC8" i="8"/>
  <c r="AB8" i="8"/>
  <c r="AA8" i="8"/>
  <c r="O8" i="8"/>
  <c r="N8" i="8"/>
  <c r="M8" i="8"/>
  <c r="L8" i="8"/>
  <c r="BH7" i="8"/>
  <c r="BG7" i="8"/>
  <c r="BF7" i="8"/>
  <c r="BE7" i="8"/>
  <c r="AS7" i="8"/>
  <c r="AR7" i="8"/>
  <c r="AQ7" i="8"/>
  <c r="AP7" i="8"/>
  <c r="AD7" i="8"/>
  <c r="AC7" i="8"/>
  <c r="AB7" i="8"/>
  <c r="AA7" i="8"/>
  <c r="O7" i="8"/>
  <c r="N7" i="8"/>
  <c r="M7" i="8"/>
  <c r="L7" i="8"/>
  <c r="E23" i="8" l="1"/>
  <c r="E24" i="8"/>
  <c r="E25" i="8"/>
  <c r="E26" i="8"/>
  <c r="E27" i="8"/>
  <c r="E28" i="8"/>
  <c r="E29" i="8"/>
  <c r="E30" i="8"/>
  <c r="E22" i="8"/>
  <c r="D23" i="8"/>
  <c r="D24" i="8"/>
  <c r="D25" i="8"/>
  <c r="D26" i="8"/>
  <c r="D27" i="8"/>
  <c r="D28" i="8"/>
  <c r="D29" i="8"/>
  <c r="D30" i="8"/>
  <c r="D22" i="8"/>
  <c r="C23" i="8"/>
  <c r="C24" i="8"/>
  <c r="C25" i="8"/>
  <c r="C26" i="8"/>
  <c r="C27" i="8"/>
  <c r="C28" i="8"/>
  <c r="C29" i="8"/>
  <c r="C30" i="8"/>
  <c r="C22" i="8"/>
  <c r="B23" i="8"/>
  <c r="B24" i="8"/>
  <c r="B25" i="8"/>
  <c r="B26" i="8"/>
  <c r="B27" i="8"/>
  <c r="B28" i="8"/>
  <c r="B29" i="8"/>
  <c r="B30" i="8"/>
  <c r="B22" i="8"/>
  <c r="D38" i="13" l="1"/>
  <c r="E38" i="13"/>
  <c r="F38" i="13"/>
  <c r="G38" i="13"/>
  <c r="G35" i="13"/>
  <c r="G36" i="13"/>
  <c r="G37" i="13"/>
  <c r="G34" i="13"/>
  <c r="F35" i="13"/>
  <c r="F36" i="13"/>
  <c r="F37" i="13"/>
  <c r="F34" i="13"/>
  <c r="E35" i="13"/>
  <c r="E36" i="13"/>
  <c r="E37" i="13"/>
  <c r="E34" i="13"/>
  <c r="D35" i="13"/>
  <c r="D36" i="13"/>
  <c r="D37" i="13"/>
  <c r="D34" i="13"/>
  <c r="W27" i="13"/>
  <c r="W28" i="13"/>
  <c r="W29" i="13"/>
  <c r="W30" i="13"/>
  <c r="W26" i="13"/>
  <c r="V27" i="13"/>
  <c r="V28" i="13"/>
  <c r="V29" i="13"/>
  <c r="V30" i="13"/>
  <c r="V26" i="13"/>
  <c r="U27" i="13"/>
  <c r="U28" i="13"/>
  <c r="U29" i="13"/>
  <c r="U30" i="13"/>
  <c r="U26" i="13"/>
  <c r="T27" i="13"/>
  <c r="T28" i="13"/>
  <c r="T29" i="13"/>
  <c r="T30" i="13"/>
  <c r="T26" i="13"/>
  <c r="S27" i="13"/>
  <c r="S28" i="13"/>
  <c r="S29" i="13"/>
  <c r="S30" i="13"/>
  <c r="S26" i="13"/>
  <c r="BH12" i="13"/>
  <c r="BZ19" i="13" s="1"/>
  <c r="BL11" i="13"/>
  <c r="BK11" i="13"/>
  <c r="BJ11" i="13"/>
  <c r="BI11" i="13"/>
  <c r="BH11" i="13"/>
  <c r="AF12" i="13"/>
  <c r="AJ11" i="13"/>
  <c r="AI11" i="13"/>
  <c r="AH11" i="13"/>
  <c r="AG11" i="13"/>
  <c r="AF11" i="13"/>
  <c r="D12" i="13"/>
  <c r="H11" i="13"/>
  <c r="G11" i="13"/>
  <c r="F11" i="13"/>
  <c r="E11" i="13"/>
  <c r="D11" i="13"/>
  <c r="BN20" i="13" l="1"/>
  <c r="BI19" i="13"/>
  <c r="BO17" i="13"/>
  <c r="BN18" i="13"/>
  <c r="BV18" i="13"/>
  <c r="BR21" i="13"/>
  <c r="BR19" i="13"/>
  <c r="CA21" i="13"/>
  <c r="BK21" i="13"/>
  <c r="BY19" i="13"/>
  <c r="BW17" i="13"/>
  <c r="BJ21" i="13"/>
  <c r="BK18" i="13"/>
  <c r="BN17" i="13"/>
  <c r="BM20" i="13"/>
  <c r="BM18" i="13"/>
  <c r="BQ21" i="13"/>
  <c r="BQ19" i="13"/>
  <c r="BV17" i="13"/>
  <c r="BU20" i="13"/>
  <c r="BU18" i="13"/>
  <c r="BZ21" i="13"/>
  <c r="CA18" i="13"/>
  <c r="BV20" i="13"/>
  <c r="BI21" i="13"/>
  <c r="BJ18" i="13"/>
  <c r="BM17" i="13"/>
  <c r="BL20" i="13"/>
  <c r="BL18" i="13"/>
  <c r="BP21" i="13"/>
  <c r="BP19" i="13"/>
  <c r="BU17" i="13"/>
  <c r="BT20" i="13"/>
  <c r="BT18" i="13"/>
  <c r="BY21" i="13"/>
  <c r="BZ18" i="13"/>
  <c r="BH17" i="13"/>
  <c r="BK20" i="13"/>
  <c r="BI18" i="13"/>
  <c r="BO21" i="13"/>
  <c r="BO19" i="13"/>
  <c r="BP17" i="13"/>
  <c r="BS20" i="13"/>
  <c r="BS18" i="13"/>
  <c r="BW21" i="13"/>
  <c r="BW19" i="13"/>
  <c r="BX17" i="13"/>
  <c r="CA20" i="13"/>
  <c r="BY18" i="13"/>
  <c r="BH21" i="13"/>
  <c r="BJ20" i="13"/>
  <c r="BK17" i="13"/>
  <c r="BN21" i="13"/>
  <c r="BN19" i="13"/>
  <c r="BS17" i="13"/>
  <c r="BR20" i="13"/>
  <c r="BR18" i="13"/>
  <c r="BV21" i="13"/>
  <c r="BV19" i="13"/>
  <c r="BX21" i="13"/>
  <c r="BZ20" i="13"/>
  <c r="CA17" i="13"/>
  <c r="BH20" i="13"/>
  <c r="BI20" i="13"/>
  <c r="BJ17" i="13"/>
  <c r="BM21" i="13"/>
  <c r="BM19" i="13"/>
  <c r="BR17" i="13"/>
  <c r="BQ20" i="13"/>
  <c r="BQ18" i="13"/>
  <c r="BU21" i="13"/>
  <c r="BU19" i="13"/>
  <c r="BX20" i="13"/>
  <c r="BY20" i="13"/>
  <c r="BZ17" i="13"/>
  <c r="BH19" i="13"/>
  <c r="BK19" i="13"/>
  <c r="BI17" i="13"/>
  <c r="BL21" i="13"/>
  <c r="BL19" i="13"/>
  <c r="BQ17" i="13"/>
  <c r="BP20" i="13"/>
  <c r="BP18" i="13"/>
  <c r="BT21" i="13"/>
  <c r="BT19" i="13"/>
  <c r="BX19" i="13"/>
  <c r="CA19" i="13"/>
  <c r="BY17" i="13"/>
  <c r="BH18" i="13"/>
  <c r="BJ19" i="13"/>
  <c r="BL17" i="13"/>
  <c r="BO20" i="13"/>
  <c r="BO18" i="13"/>
  <c r="BS21" i="13"/>
  <c r="BS19" i="13"/>
  <c r="BT17" i="13"/>
  <c r="CF17" i="13" s="1"/>
  <c r="BW20" i="13"/>
  <c r="BW18" i="13"/>
  <c r="BX18" i="13"/>
  <c r="AU20" i="13"/>
  <c r="AJ17" i="13"/>
  <c r="AM20" i="13"/>
  <c r="AK18" i="13"/>
  <c r="AN18" i="13"/>
  <c r="AP19" i="13"/>
  <c r="AR17" i="13"/>
  <c r="AV18" i="13"/>
  <c r="AF18" i="13"/>
  <c r="AS18" i="13"/>
  <c r="AX19" i="13"/>
  <c r="AJ21" i="13"/>
  <c r="AL20" i="13"/>
  <c r="AM17" i="13"/>
  <c r="AQ21" i="13"/>
  <c r="AO19" i="13"/>
  <c r="AR21" i="13"/>
  <c r="AT20" i="13"/>
  <c r="AU17" i="13"/>
  <c r="AY21" i="13"/>
  <c r="AW19" i="13"/>
  <c r="AI21" i="13"/>
  <c r="AJ20" i="13"/>
  <c r="AK20" i="13"/>
  <c r="AL17" i="13"/>
  <c r="AP21" i="13"/>
  <c r="AQ18" i="13"/>
  <c r="AR20" i="13"/>
  <c r="AS20" i="13"/>
  <c r="AT17" i="13"/>
  <c r="AX21" i="13"/>
  <c r="AY18" i="13"/>
  <c r="AH21" i="13"/>
  <c r="AJ19" i="13"/>
  <c r="AM19" i="13"/>
  <c r="AK17" i="13"/>
  <c r="AO21" i="13"/>
  <c r="AP18" i="13"/>
  <c r="AR19" i="13"/>
  <c r="AU19" i="13"/>
  <c r="AS17" i="13"/>
  <c r="AW21" i="13"/>
  <c r="AX18" i="13"/>
  <c r="AG21" i="13"/>
  <c r="AJ18" i="13"/>
  <c r="AL19" i="13"/>
  <c r="AN17" i="13"/>
  <c r="AQ20" i="13"/>
  <c r="AO18" i="13"/>
  <c r="AR18" i="13"/>
  <c r="AT19" i="13"/>
  <c r="AV17" i="13"/>
  <c r="AY20" i="13"/>
  <c r="AW18" i="13"/>
  <c r="AI19" i="13"/>
  <c r="AM21" i="13"/>
  <c r="AK19" i="13"/>
  <c r="AN21" i="13"/>
  <c r="AP20" i="13"/>
  <c r="AQ17" i="13"/>
  <c r="AU21" i="13"/>
  <c r="AS19" i="13"/>
  <c r="AV21" i="13"/>
  <c r="AX20" i="13"/>
  <c r="AY17" i="13"/>
  <c r="AH19" i="13"/>
  <c r="AL21" i="13"/>
  <c r="AM18" i="13"/>
  <c r="AN20" i="13"/>
  <c r="AO20" i="13"/>
  <c r="AP17" i="13"/>
  <c r="AT21" i="13"/>
  <c r="AU18" i="13"/>
  <c r="AV20" i="13"/>
  <c r="AW20" i="13"/>
  <c r="AX17" i="13"/>
  <c r="AG19" i="13"/>
  <c r="AK21" i="13"/>
  <c r="AL18" i="13"/>
  <c r="AN19" i="13"/>
  <c r="AQ19" i="13"/>
  <c r="AO17" i="13"/>
  <c r="AS21" i="13"/>
  <c r="AT18" i="13"/>
  <c r="AV19" i="13"/>
  <c r="AY19" i="13"/>
  <c r="AW17" i="13"/>
  <c r="AF21" i="13"/>
  <c r="AF19" i="13"/>
  <c r="AF17" i="13"/>
  <c r="AI20" i="13"/>
  <c r="AI18" i="13"/>
  <c r="AI17" i="13"/>
  <c r="AH20" i="13"/>
  <c r="AH18" i="13"/>
  <c r="AH17" i="13"/>
  <c r="AG20" i="13"/>
  <c r="AG18" i="13"/>
  <c r="AG17" i="13"/>
  <c r="AF20" i="13"/>
  <c r="U17" i="13"/>
  <c r="G20" i="13"/>
  <c r="G18" i="13"/>
  <c r="H17" i="13"/>
  <c r="K20" i="13"/>
  <c r="I18" i="13"/>
  <c r="L18" i="13"/>
  <c r="N19" i="13"/>
  <c r="P17" i="13"/>
  <c r="S20" i="13"/>
  <c r="Q18" i="13"/>
  <c r="T18" i="13"/>
  <c r="V19" i="13"/>
  <c r="F20" i="13"/>
  <c r="F18" i="13"/>
  <c r="H21" i="13"/>
  <c r="J20" i="13"/>
  <c r="K17" i="13"/>
  <c r="O21" i="13"/>
  <c r="M19" i="13"/>
  <c r="P21" i="13"/>
  <c r="R20" i="13"/>
  <c r="S17" i="13"/>
  <c r="W21" i="13"/>
  <c r="U19" i="13"/>
  <c r="E20" i="13"/>
  <c r="E18" i="13"/>
  <c r="H20" i="13"/>
  <c r="I20" i="13"/>
  <c r="J17" i="13"/>
  <c r="N21" i="13"/>
  <c r="O18" i="13"/>
  <c r="P20" i="13"/>
  <c r="Q20" i="13"/>
  <c r="R17" i="13"/>
  <c r="V21" i="13"/>
  <c r="W18" i="13"/>
  <c r="D20" i="13"/>
  <c r="D18" i="13"/>
  <c r="H19" i="13"/>
  <c r="K19" i="13"/>
  <c r="I17" i="13"/>
  <c r="M21" i="13"/>
  <c r="N18" i="13"/>
  <c r="P19" i="13"/>
  <c r="S19" i="13"/>
  <c r="Q17" i="13"/>
  <c r="U21" i="13"/>
  <c r="V18" i="13"/>
  <c r="D17" i="13"/>
  <c r="G19" i="13"/>
  <c r="G21" i="13"/>
  <c r="H18" i="13"/>
  <c r="J19" i="13"/>
  <c r="L17" i="13"/>
  <c r="O20" i="13"/>
  <c r="M18" i="13"/>
  <c r="P18" i="13"/>
  <c r="R19" i="13"/>
  <c r="T17" i="13"/>
  <c r="W20" i="13"/>
  <c r="U18" i="13"/>
  <c r="G17" i="13"/>
  <c r="F19" i="13"/>
  <c r="F21" i="13"/>
  <c r="K21" i="13"/>
  <c r="I19" i="13"/>
  <c r="L21" i="13"/>
  <c r="N20" i="13"/>
  <c r="O17" i="13"/>
  <c r="S21" i="13"/>
  <c r="Q19" i="13"/>
  <c r="T21" i="13"/>
  <c r="V20" i="13"/>
  <c r="W17" i="13"/>
  <c r="F17" i="13"/>
  <c r="E19" i="13"/>
  <c r="E21" i="13"/>
  <c r="J21" i="13"/>
  <c r="K18" i="13"/>
  <c r="L20" i="13"/>
  <c r="M20" i="13"/>
  <c r="N17" i="13"/>
  <c r="R21" i="13"/>
  <c r="S18" i="13"/>
  <c r="T20" i="13"/>
  <c r="U20" i="13"/>
  <c r="V17" i="13"/>
  <c r="E17" i="13"/>
  <c r="D19" i="13"/>
  <c r="D21" i="13"/>
  <c r="I21" i="13"/>
  <c r="J18" i="13"/>
  <c r="L19" i="13"/>
  <c r="O19" i="13"/>
  <c r="M17" i="13"/>
  <c r="Q21" i="13"/>
  <c r="R18" i="13"/>
  <c r="T19" i="13"/>
  <c r="W19" i="13"/>
  <c r="I4" i="10"/>
  <c r="J4" i="10"/>
  <c r="K4" i="10"/>
  <c r="H4" i="10"/>
  <c r="I3" i="10"/>
  <c r="J3" i="10"/>
  <c r="K3" i="10"/>
  <c r="H3" i="10"/>
  <c r="I4" i="12"/>
  <c r="J4" i="12"/>
  <c r="K4" i="12"/>
  <c r="H4" i="12"/>
  <c r="I3" i="12"/>
  <c r="J3" i="12"/>
  <c r="K3" i="12"/>
  <c r="H3" i="12"/>
  <c r="F27" i="11"/>
  <c r="M6" i="11" s="1"/>
  <c r="E27" i="11"/>
  <c r="L6" i="11" s="1"/>
  <c r="D27" i="11"/>
  <c r="K14" i="11" s="1"/>
  <c r="C27" i="11"/>
  <c r="J7" i="11" s="1"/>
  <c r="F47" i="9"/>
  <c r="M6" i="9" s="1"/>
  <c r="E47" i="9"/>
  <c r="L6" i="9" s="1"/>
  <c r="D47" i="9"/>
  <c r="K46" i="9" s="1"/>
  <c r="C47" i="9"/>
  <c r="J7" i="9" s="1"/>
  <c r="CC20" i="13" l="1"/>
  <c r="CC18" i="13"/>
  <c r="BE21" i="13"/>
  <c r="CE20" i="13"/>
  <c r="CC21" i="13"/>
  <c r="CG21" i="13"/>
  <c r="CD17" i="13"/>
  <c r="CE17" i="13"/>
  <c r="CF18" i="13"/>
  <c r="CG20" i="13"/>
  <c r="CF20" i="13"/>
  <c r="CD19" i="13"/>
  <c r="CD21" i="13"/>
  <c r="CG17" i="13"/>
  <c r="CE19" i="13"/>
  <c r="CG19" i="13"/>
  <c r="CE21" i="13"/>
  <c r="CF19" i="13"/>
  <c r="CC17" i="13"/>
  <c r="CD18" i="13"/>
  <c r="CF21" i="13"/>
  <c r="CC19" i="13"/>
  <c r="CD20" i="13"/>
  <c r="BA21" i="13"/>
  <c r="CG18" i="13"/>
  <c r="CE18" i="13"/>
  <c r="BD19" i="13"/>
  <c r="BB20" i="13"/>
  <c r="BA19" i="13"/>
  <c r="BD21" i="13"/>
  <c r="BA18" i="13"/>
  <c r="BC19" i="13"/>
  <c r="BE18" i="13"/>
  <c r="BC17" i="13"/>
  <c r="BD17" i="13"/>
  <c r="BE19" i="13"/>
  <c r="BC20" i="13"/>
  <c r="BB18" i="13"/>
  <c r="BC18" i="13"/>
  <c r="BA20" i="13"/>
  <c r="BE17" i="13"/>
  <c r="BD20" i="13"/>
  <c r="BB21" i="13"/>
  <c r="BA17" i="13"/>
  <c r="BE20" i="13"/>
  <c r="BC21" i="13"/>
  <c r="BD18" i="13"/>
  <c r="BB19" i="13"/>
  <c r="BB17" i="13"/>
  <c r="Z19" i="13"/>
  <c r="Y18" i="13"/>
  <c r="Y20" i="13"/>
  <c r="Z21" i="13"/>
  <c r="AA17" i="13"/>
  <c r="AA19" i="13"/>
  <c r="AC20" i="13"/>
  <c r="AA18" i="13"/>
  <c r="Z18" i="13"/>
  <c r="AB19" i="13"/>
  <c r="AB21" i="13"/>
  <c r="AC19" i="13"/>
  <c r="Y21" i="13"/>
  <c r="AA21" i="13"/>
  <c r="AC17" i="13"/>
  <c r="Z20" i="13"/>
  <c r="AC18" i="13"/>
  <c r="Z17" i="13"/>
  <c r="Y19" i="13"/>
  <c r="AA20" i="13"/>
  <c r="AB18" i="13"/>
  <c r="Y17" i="13"/>
  <c r="AC21" i="13"/>
  <c r="AB20" i="13"/>
  <c r="AB17" i="13"/>
  <c r="M46" i="9"/>
  <c r="M44" i="9"/>
  <c r="M42" i="9"/>
  <c r="M40" i="9"/>
  <c r="L46" i="9"/>
  <c r="L44" i="9"/>
  <c r="L42" i="9"/>
  <c r="L40" i="9"/>
  <c r="L38" i="9"/>
  <c r="L36" i="9"/>
  <c r="L34" i="9"/>
  <c r="L32" i="9"/>
  <c r="L30" i="9"/>
  <c r="L28" i="9"/>
  <c r="L26" i="9"/>
  <c r="L24" i="9"/>
  <c r="L22" i="9"/>
  <c r="L20" i="9"/>
  <c r="L18" i="9"/>
  <c r="L16" i="9"/>
  <c r="L14" i="9"/>
  <c r="L12" i="9"/>
  <c r="L10" i="9"/>
  <c r="L8" i="9"/>
  <c r="M38" i="9"/>
  <c r="M28" i="9"/>
  <c r="M24" i="9"/>
  <c r="M16" i="9"/>
  <c r="M10" i="9"/>
  <c r="K44" i="9"/>
  <c r="K38" i="9"/>
  <c r="K36" i="9"/>
  <c r="K34" i="9"/>
  <c r="K32" i="9"/>
  <c r="K30" i="9"/>
  <c r="K28" i="9"/>
  <c r="K26" i="9"/>
  <c r="K24" i="9"/>
  <c r="K22" i="9"/>
  <c r="K20" i="9"/>
  <c r="K18" i="9"/>
  <c r="K16" i="9"/>
  <c r="K14" i="9"/>
  <c r="K12" i="9"/>
  <c r="K10" i="9"/>
  <c r="K8" i="9"/>
  <c r="M36" i="9"/>
  <c r="M30" i="9"/>
  <c r="M26" i="9"/>
  <c r="M18" i="9"/>
  <c r="M8" i="9"/>
  <c r="J40" i="9"/>
  <c r="J38" i="9"/>
  <c r="J32" i="9"/>
  <c r="J26" i="9"/>
  <c r="J24" i="9"/>
  <c r="J22" i="9"/>
  <c r="J20" i="9"/>
  <c r="J18" i="9"/>
  <c r="J16" i="9"/>
  <c r="J14" i="9"/>
  <c r="J12" i="9"/>
  <c r="J10" i="9"/>
  <c r="J8" i="9"/>
  <c r="J28" i="9"/>
  <c r="J6" i="9"/>
  <c r="M45" i="9"/>
  <c r="M43" i="9"/>
  <c r="M41" i="9"/>
  <c r="M39" i="9"/>
  <c r="M37" i="9"/>
  <c r="M35" i="9"/>
  <c r="M33" i="9"/>
  <c r="M31" i="9"/>
  <c r="M29" i="9"/>
  <c r="M27" i="9"/>
  <c r="M25" i="9"/>
  <c r="M23" i="9"/>
  <c r="M21" i="9"/>
  <c r="M19" i="9"/>
  <c r="M17" i="9"/>
  <c r="M15" i="9"/>
  <c r="M13" i="9"/>
  <c r="M11" i="9"/>
  <c r="M9" i="9"/>
  <c r="M7" i="9"/>
  <c r="K40" i="9"/>
  <c r="J42" i="9"/>
  <c r="J30" i="9"/>
  <c r="K6" i="9"/>
  <c r="L45" i="9"/>
  <c r="L43" i="9"/>
  <c r="L41" i="9"/>
  <c r="L39" i="9"/>
  <c r="L37" i="9"/>
  <c r="L35" i="9"/>
  <c r="L33" i="9"/>
  <c r="L31" i="9"/>
  <c r="L29" i="9"/>
  <c r="L27" i="9"/>
  <c r="L25" i="9"/>
  <c r="L23" i="9"/>
  <c r="L21" i="9"/>
  <c r="L19" i="9"/>
  <c r="L17" i="9"/>
  <c r="L15" i="9"/>
  <c r="L13" i="9"/>
  <c r="L11" i="9"/>
  <c r="L9" i="9"/>
  <c r="L7" i="9"/>
  <c r="M34" i="9"/>
  <c r="M20" i="9"/>
  <c r="M12" i="9"/>
  <c r="K42" i="9"/>
  <c r="J44" i="9"/>
  <c r="J34" i="9"/>
  <c r="K45" i="9"/>
  <c r="K43" i="9"/>
  <c r="K41" i="9"/>
  <c r="K39" i="9"/>
  <c r="K37" i="9"/>
  <c r="K35" i="9"/>
  <c r="K33" i="9"/>
  <c r="K31" i="9"/>
  <c r="K29" i="9"/>
  <c r="K27" i="9"/>
  <c r="K25" i="9"/>
  <c r="K23" i="9"/>
  <c r="K21" i="9"/>
  <c r="K19" i="9"/>
  <c r="K17" i="9"/>
  <c r="K15" i="9"/>
  <c r="K13" i="9"/>
  <c r="K11" i="9"/>
  <c r="K9" i="9"/>
  <c r="K7" i="9"/>
  <c r="M32" i="9"/>
  <c r="M22" i="9"/>
  <c r="M14" i="9"/>
  <c r="J46" i="9"/>
  <c r="J36" i="9"/>
  <c r="J45" i="9"/>
  <c r="J43" i="9"/>
  <c r="J41" i="9"/>
  <c r="J39" i="9"/>
  <c r="J37" i="9"/>
  <c r="J35" i="9"/>
  <c r="J33" i="9"/>
  <c r="J31" i="9"/>
  <c r="J29" i="9"/>
  <c r="J27" i="9"/>
  <c r="J25" i="9"/>
  <c r="J23" i="9"/>
  <c r="J21" i="9"/>
  <c r="J19" i="9"/>
  <c r="J17" i="9"/>
  <c r="J15" i="9"/>
  <c r="J13" i="9"/>
  <c r="J11" i="9"/>
  <c r="J9" i="9"/>
  <c r="M20" i="11"/>
  <c r="L20" i="11"/>
  <c r="M26" i="11"/>
  <c r="M18" i="11"/>
  <c r="L26" i="11"/>
  <c r="M16" i="11"/>
  <c r="M24" i="11"/>
  <c r="M14" i="11"/>
  <c r="L24" i="11"/>
  <c r="M12" i="11"/>
  <c r="M22" i="11"/>
  <c r="M10" i="11"/>
  <c r="L22" i="11"/>
  <c r="M8" i="11"/>
  <c r="L18" i="11"/>
  <c r="L16" i="11"/>
  <c r="L14" i="11"/>
  <c r="L12" i="11"/>
  <c r="L10" i="11"/>
  <c r="L8" i="11"/>
  <c r="K26" i="11"/>
  <c r="K20" i="11"/>
  <c r="K8" i="11"/>
  <c r="K22" i="11"/>
  <c r="K18" i="11"/>
  <c r="J26" i="11"/>
  <c r="J24" i="11"/>
  <c r="J22" i="11"/>
  <c r="J20" i="11"/>
  <c r="J18" i="11"/>
  <c r="J16" i="11"/>
  <c r="J14" i="11"/>
  <c r="J12" i="11"/>
  <c r="J10" i="11"/>
  <c r="J8" i="11"/>
  <c r="K24" i="11"/>
  <c r="K10" i="11"/>
  <c r="J6" i="11"/>
  <c r="M25" i="11"/>
  <c r="M23" i="11"/>
  <c r="M21" i="11"/>
  <c r="M19" i="11"/>
  <c r="M17" i="11"/>
  <c r="M15" i="11"/>
  <c r="M13" i="11"/>
  <c r="M11" i="11"/>
  <c r="M9" i="11"/>
  <c r="M7" i="11"/>
  <c r="K12" i="11"/>
  <c r="K6" i="11"/>
  <c r="L25" i="11"/>
  <c r="L23" i="11"/>
  <c r="L21" i="11"/>
  <c r="L19" i="11"/>
  <c r="L17" i="11"/>
  <c r="L15" i="11"/>
  <c r="L13" i="11"/>
  <c r="L11" i="11"/>
  <c r="L9" i="11"/>
  <c r="L7" i="11"/>
  <c r="K16" i="11"/>
  <c r="K25" i="11"/>
  <c r="K23" i="11"/>
  <c r="K21" i="11"/>
  <c r="K19" i="11"/>
  <c r="K17" i="11"/>
  <c r="K15" i="11"/>
  <c r="K13" i="11"/>
  <c r="K11" i="11"/>
  <c r="K9" i="11"/>
  <c r="K7" i="11"/>
  <c r="J25" i="11"/>
  <c r="J23" i="11"/>
  <c r="J21" i="11"/>
  <c r="J19" i="11"/>
  <c r="J17" i="11"/>
  <c r="J15" i="11"/>
  <c r="J13" i="11"/>
  <c r="J11" i="11"/>
  <c r="J9" i="11"/>
  <c r="CM12" i="6" l="1"/>
  <c r="CM22" i="6" s="1"/>
  <c r="CN12" i="6"/>
  <c r="CN22" i="6" s="1"/>
  <c r="CO12" i="6"/>
  <c r="CO22" i="6" s="1"/>
  <c r="CQ12" i="6"/>
  <c r="CQ24" i="6" s="1"/>
  <c r="CR12" i="6"/>
  <c r="CR24" i="6" s="1"/>
  <c r="CS12" i="6"/>
  <c r="CS23" i="6" s="1"/>
  <c r="CT12" i="6"/>
  <c r="CT22" i="6" s="1"/>
  <c r="CL12" i="6"/>
  <c r="CL24" i="6" s="1"/>
  <c r="CI36" i="6"/>
  <c r="CI33" i="6"/>
  <c r="CI28" i="6"/>
  <c r="CI22" i="6"/>
  <c r="CI18" i="6"/>
  <c r="CI13" i="6"/>
  <c r="CI8" i="6"/>
  <c r="CH36" i="6"/>
  <c r="CH33" i="6"/>
  <c r="CH28" i="6"/>
  <c r="CH22" i="6"/>
  <c r="CH18" i="6"/>
  <c r="CH13" i="6"/>
  <c r="CH8" i="6"/>
  <c r="CG36" i="6"/>
  <c r="CG33" i="6"/>
  <c r="CG28" i="6"/>
  <c r="CG22" i="6"/>
  <c r="CG18" i="6"/>
  <c r="CG13" i="6"/>
  <c r="CG8" i="6"/>
  <c r="CF36" i="6"/>
  <c r="CF33" i="6"/>
  <c r="CF28" i="6"/>
  <c r="CF22" i="6"/>
  <c r="CF18" i="6"/>
  <c r="CF13" i="6"/>
  <c r="CF8" i="6"/>
  <c r="CD36" i="6"/>
  <c r="CD33" i="6"/>
  <c r="CD28" i="6"/>
  <c r="CD22" i="6"/>
  <c r="CD18" i="6"/>
  <c r="CD13" i="6"/>
  <c r="CD8" i="6"/>
  <c r="CC36" i="6"/>
  <c r="CC33" i="6"/>
  <c r="CC28" i="6"/>
  <c r="CC22" i="6"/>
  <c r="CC18" i="6"/>
  <c r="CC13" i="6"/>
  <c r="CC8" i="6"/>
  <c r="CB36" i="6"/>
  <c r="CB33" i="6"/>
  <c r="CB28" i="6"/>
  <c r="CB22" i="6"/>
  <c r="CB18" i="6"/>
  <c r="CB13" i="6"/>
  <c r="CB8" i="6"/>
  <c r="CA36" i="6"/>
  <c r="CA33" i="6"/>
  <c r="CA28" i="6"/>
  <c r="CA22" i="6"/>
  <c r="CA18" i="6"/>
  <c r="CA13" i="6"/>
  <c r="CA8" i="6"/>
  <c r="BV9" i="6"/>
  <c r="BV15" i="6" s="1"/>
  <c r="BP9" i="6"/>
  <c r="BP18" i="6" s="1"/>
  <c r="BE26" i="6"/>
  <c r="BF26" i="6"/>
  <c r="BG26" i="6"/>
  <c r="BI26" i="6"/>
  <c r="BJ26" i="6"/>
  <c r="BK26" i="6"/>
  <c r="BL26" i="6"/>
  <c r="BD26" i="6"/>
  <c r="BQ9" i="6"/>
  <c r="BQ17" i="6" s="1"/>
  <c r="BR9" i="6"/>
  <c r="BR16" i="6" s="1"/>
  <c r="BT9" i="6"/>
  <c r="BT15" i="6" s="1"/>
  <c r="BU9" i="6"/>
  <c r="BU15" i="6" s="1"/>
  <c r="BW9" i="6"/>
  <c r="BW15" i="6" s="1"/>
  <c r="BO9" i="6"/>
  <c r="BO18" i="6" s="1"/>
  <c r="BL30" i="6"/>
  <c r="BL17" i="6"/>
  <c r="BL9" i="6"/>
  <c r="BK30" i="6"/>
  <c r="BK17" i="6"/>
  <c r="BK9" i="6"/>
  <c r="BJ30" i="6"/>
  <c r="BJ17" i="6"/>
  <c r="BJ9" i="6"/>
  <c r="BI30" i="6"/>
  <c r="BI17" i="6"/>
  <c r="BI9" i="6"/>
  <c r="BG30" i="6"/>
  <c r="BG17" i="6"/>
  <c r="BG9" i="6"/>
  <c r="BF30" i="6"/>
  <c r="BF17" i="6"/>
  <c r="BF9" i="6"/>
  <c r="BE30" i="6"/>
  <c r="BE17" i="6"/>
  <c r="BE9" i="6"/>
  <c r="BD30" i="6"/>
  <c r="BD17" i="6"/>
  <c r="BD9" i="6"/>
  <c r="BR23" i="6" l="1"/>
  <c r="CR23" i="6"/>
  <c r="BP23" i="6"/>
  <c r="CS22" i="6"/>
  <c r="CR22" i="6"/>
  <c r="CQ18" i="6"/>
  <c r="CQ21" i="6"/>
  <c r="CO18" i="6"/>
  <c r="CO19" i="6"/>
  <c r="CO20" i="6"/>
  <c r="CO21" i="6"/>
  <c r="CQ23" i="6"/>
  <c r="CO24" i="6"/>
  <c r="CQ19" i="6"/>
  <c r="CQ20" i="6"/>
  <c r="CN18" i="6"/>
  <c r="CN19" i="6"/>
  <c r="CN20" i="6"/>
  <c r="CN21" i="6"/>
  <c r="CQ22" i="6"/>
  <c r="CO23" i="6"/>
  <c r="CN24" i="6"/>
  <c r="CM18" i="6"/>
  <c r="CM19" i="6"/>
  <c r="CM20" i="6"/>
  <c r="CM21" i="6"/>
  <c r="CN23" i="6"/>
  <c r="CM24" i="6"/>
  <c r="CL18" i="6"/>
  <c r="CL19" i="6"/>
  <c r="CL20" i="6"/>
  <c r="CL21" i="6"/>
  <c r="CL22" i="6"/>
  <c r="CM23" i="6"/>
  <c r="CT18" i="6"/>
  <c r="CT19" i="6"/>
  <c r="CT20" i="6"/>
  <c r="CT21" i="6"/>
  <c r="CL23" i="6"/>
  <c r="CT24" i="6"/>
  <c r="CS18" i="6"/>
  <c r="CS19" i="6"/>
  <c r="CS20" i="6"/>
  <c r="CS21" i="6"/>
  <c r="CT23" i="6"/>
  <c r="CS24" i="6"/>
  <c r="CR18" i="6"/>
  <c r="CR19" i="6"/>
  <c r="CR20" i="6"/>
  <c r="CR21" i="6"/>
  <c r="BO15" i="6"/>
  <c r="BR15" i="6"/>
  <c r="BQ16" i="6"/>
  <c r="BP17" i="6"/>
  <c r="BO16" i="6"/>
  <c r="BQ15" i="6"/>
  <c r="BP16" i="6"/>
  <c r="BW18" i="6"/>
  <c r="BO17" i="6"/>
  <c r="BP15" i="6"/>
  <c r="BW17" i="6"/>
  <c r="BV18" i="6"/>
  <c r="BW16" i="6"/>
  <c r="BV17" i="6"/>
  <c r="BU18" i="6"/>
  <c r="BV16" i="6"/>
  <c r="BU17" i="6"/>
  <c r="BT18" i="6"/>
  <c r="BU16" i="6"/>
  <c r="BT17" i="6"/>
  <c r="BR18" i="6"/>
  <c r="BT16" i="6"/>
  <c r="BR17" i="6"/>
  <c r="BQ18" i="6"/>
  <c r="AQ12" i="6"/>
  <c r="AQ19" i="6" s="1"/>
  <c r="AR12" i="6"/>
  <c r="AR20" i="6" s="1"/>
  <c r="AS12" i="6"/>
  <c r="AS21" i="6" s="1"/>
  <c r="AT12" i="6"/>
  <c r="AT22" i="6" s="1"/>
  <c r="AV12" i="6"/>
  <c r="AV23" i="6" s="1"/>
  <c r="AW12" i="6"/>
  <c r="AW24" i="6" s="1"/>
  <c r="AX12" i="6"/>
  <c r="AX24" i="6" s="1"/>
  <c r="AY12" i="6"/>
  <c r="AY18" i="6" s="1"/>
  <c r="AZ12" i="6"/>
  <c r="AZ19" i="6" s="1"/>
  <c r="AP12" i="6"/>
  <c r="AP24" i="6" s="1"/>
  <c r="AL37" i="6"/>
  <c r="AL33" i="6"/>
  <c r="AL28" i="6"/>
  <c r="AL22" i="6"/>
  <c r="AL18" i="6"/>
  <c r="AL13" i="6"/>
  <c r="AL8" i="6"/>
  <c r="AK37" i="6"/>
  <c r="AK33" i="6"/>
  <c r="AK28" i="6"/>
  <c r="AK22" i="6"/>
  <c r="AK18" i="6"/>
  <c r="AK13" i="6"/>
  <c r="AK8" i="6"/>
  <c r="AJ37" i="6"/>
  <c r="AJ33" i="6"/>
  <c r="AJ28" i="6"/>
  <c r="AJ22" i="6"/>
  <c r="AJ18" i="6"/>
  <c r="AJ13" i="6"/>
  <c r="AJ8" i="6"/>
  <c r="AI37" i="6"/>
  <c r="AI33" i="6"/>
  <c r="AI28" i="6"/>
  <c r="AI22" i="6"/>
  <c r="AI18" i="6"/>
  <c r="AI13" i="6"/>
  <c r="AI8" i="6"/>
  <c r="AH37" i="6"/>
  <c r="AH33" i="6"/>
  <c r="AH28" i="6"/>
  <c r="AH22" i="6"/>
  <c r="AH18" i="6"/>
  <c r="AH13" i="6"/>
  <c r="AH8" i="6"/>
  <c r="AF37" i="6"/>
  <c r="AF33" i="6"/>
  <c r="AF28" i="6"/>
  <c r="AF22" i="6"/>
  <c r="AF18" i="6"/>
  <c r="AF13" i="6"/>
  <c r="AF8" i="6"/>
  <c r="AE37" i="6"/>
  <c r="AE33" i="6"/>
  <c r="AE28" i="6"/>
  <c r="AE22" i="6"/>
  <c r="AE18" i="6"/>
  <c r="AE13" i="6"/>
  <c r="AE8" i="6"/>
  <c r="AD37" i="6"/>
  <c r="AD33" i="6"/>
  <c r="AD28" i="6"/>
  <c r="AD22" i="6"/>
  <c r="AD18" i="6"/>
  <c r="AD13" i="6"/>
  <c r="AD8" i="6"/>
  <c r="AC37" i="6"/>
  <c r="AC33" i="6"/>
  <c r="AC28" i="6"/>
  <c r="AC22" i="6"/>
  <c r="AC18" i="6"/>
  <c r="AC13" i="6"/>
  <c r="AC8" i="6"/>
  <c r="AB37" i="6"/>
  <c r="AB33" i="6"/>
  <c r="AB28" i="6"/>
  <c r="AB22" i="6"/>
  <c r="AB18" i="6"/>
  <c r="AB13" i="6"/>
  <c r="AB8" i="6"/>
  <c r="T9" i="6"/>
  <c r="T18" i="6" s="1"/>
  <c r="R9" i="6"/>
  <c r="R17" i="6" s="1"/>
  <c r="Q9" i="6"/>
  <c r="Q16" i="6" s="1"/>
  <c r="B30" i="6"/>
  <c r="C30" i="6"/>
  <c r="D30" i="6"/>
  <c r="E30" i="6"/>
  <c r="F30" i="6"/>
  <c r="G30" i="6"/>
  <c r="H30" i="6"/>
  <c r="I30" i="6"/>
  <c r="J30" i="6"/>
  <c r="K30" i="6"/>
  <c r="A30" i="6"/>
  <c r="O9" i="6"/>
  <c r="P9" i="6"/>
  <c r="P15" i="6" s="1"/>
  <c r="U9" i="6"/>
  <c r="U18" i="6" s="1"/>
  <c r="V9" i="6"/>
  <c r="V18" i="6" s="1"/>
  <c r="W9" i="6"/>
  <c r="W15" i="6" s="1"/>
  <c r="X9" i="6"/>
  <c r="X15" i="6" s="1"/>
  <c r="N9" i="6"/>
  <c r="N15" i="6" s="1"/>
  <c r="K26" i="6"/>
  <c r="K17" i="6"/>
  <c r="K9" i="6"/>
  <c r="J26" i="6"/>
  <c r="J17" i="6"/>
  <c r="J9" i="6"/>
  <c r="I26" i="6"/>
  <c r="I17" i="6"/>
  <c r="I9" i="6"/>
  <c r="H26" i="6"/>
  <c r="H17" i="6"/>
  <c r="H9" i="6"/>
  <c r="G26" i="6"/>
  <c r="G17" i="6"/>
  <c r="G9" i="6"/>
  <c r="E26" i="6"/>
  <c r="E17" i="6"/>
  <c r="E9" i="6"/>
  <c r="D26" i="6"/>
  <c r="D17" i="6"/>
  <c r="D9" i="6"/>
  <c r="C26" i="6"/>
  <c r="C17" i="6"/>
  <c r="C9" i="6"/>
  <c r="B26" i="6"/>
  <c r="B17" i="6"/>
  <c r="B9" i="6"/>
  <c r="A26" i="6"/>
  <c r="A17" i="6"/>
  <c r="A9" i="6"/>
  <c r="F16" i="7"/>
  <c r="G16" i="7"/>
  <c r="G18" i="7"/>
  <c r="G19" i="7"/>
  <c r="G20" i="7"/>
  <c r="G21" i="7"/>
  <c r="G15" i="7"/>
  <c r="F18" i="7"/>
  <c r="F19" i="7"/>
  <c r="F20" i="7"/>
  <c r="F21" i="7"/>
  <c r="F15" i="7"/>
  <c r="E16" i="7"/>
  <c r="E18" i="7"/>
  <c r="E19" i="7"/>
  <c r="E20" i="7"/>
  <c r="E21" i="7"/>
  <c r="E15" i="7"/>
  <c r="D16" i="7"/>
  <c r="D19" i="7"/>
  <c r="D20" i="7"/>
  <c r="D21" i="7"/>
  <c r="D15" i="7"/>
  <c r="C18" i="7"/>
  <c r="C16" i="7"/>
  <c r="C19" i="7"/>
  <c r="C20" i="7"/>
  <c r="C21" i="7"/>
  <c r="C15" i="7"/>
  <c r="M7" i="7"/>
  <c r="L7" i="7"/>
  <c r="G7" i="7"/>
  <c r="F7" i="7"/>
  <c r="G17" i="7" l="1"/>
  <c r="BO26" i="6"/>
  <c r="F17" i="7"/>
  <c r="D17" i="7"/>
  <c r="E17" i="7"/>
  <c r="C17" i="7"/>
  <c r="CL34" i="6"/>
  <c r="BO24" i="6"/>
  <c r="BQ24" i="6"/>
  <c r="BS24" i="6"/>
  <c r="BR25" i="6"/>
  <c r="BP25" i="6"/>
  <c r="BP26" i="6"/>
  <c r="BR26" i="6"/>
  <c r="BQ25" i="6"/>
  <c r="BS25" i="6"/>
  <c r="BO25" i="6"/>
  <c r="BQ23" i="6"/>
  <c r="BO23" i="6"/>
  <c r="BS23" i="6"/>
  <c r="BQ26" i="6"/>
  <c r="BS26" i="6"/>
  <c r="BP24" i="6"/>
  <c r="BR24" i="6"/>
  <c r="CM34" i="6"/>
  <c r="CO28" i="6"/>
  <c r="CM28" i="6"/>
  <c r="CP33" i="6"/>
  <c r="CL33" i="6"/>
  <c r="CN33" i="6"/>
  <c r="CN28" i="6"/>
  <c r="CL28" i="6"/>
  <c r="CP28" i="6"/>
  <c r="CM32" i="6"/>
  <c r="CO32" i="6"/>
  <c r="CM33" i="6"/>
  <c r="CO33" i="6"/>
  <c r="CL31" i="6"/>
  <c r="CN31" i="6"/>
  <c r="CP31" i="6"/>
  <c r="CN34" i="6"/>
  <c r="CP30" i="6"/>
  <c r="CL30" i="6"/>
  <c r="CN30" i="6"/>
  <c r="CL29" i="6"/>
  <c r="CN29" i="6"/>
  <c r="CP29" i="6"/>
  <c r="CM29" i="6"/>
  <c r="CO29" i="6"/>
  <c r="CO34" i="6"/>
  <c r="CN32" i="6"/>
  <c r="CP32" i="6"/>
  <c r="CL32" i="6"/>
  <c r="CP34" i="6"/>
  <c r="CO30" i="6"/>
  <c r="CM30" i="6"/>
  <c r="CM31" i="6"/>
  <c r="CO31" i="6"/>
  <c r="AP23" i="6"/>
  <c r="AP18" i="6"/>
  <c r="AP19" i="6"/>
  <c r="AR21" i="6"/>
  <c r="AT23" i="6"/>
  <c r="AS23" i="6"/>
  <c r="AV24" i="6"/>
  <c r="AQ20" i="6"/>
  <c r="AQ22" i="6"/>
  <c r="AZ21" i="6"/>
  <c r="AY21" i="6"/>
  <c r="AX18" i="6"/>
  <c r="AQ21" i="6"/>
  <c r="AY19" i="6"/>
  <c r="AZ22" i="6"/>
  <c r="AZ20" i="6"/>
  <c r="AS22" i="6"/>
  <c r="AY20" i="6"/>
  <c r="AR22" i="6"/>
  <c r="AW18" i="6"/>
  <c r="AX19" i="6"/>
  <c r="AT24" i="6"/>
  <c r="AV18" i="6"/>
  <c r="AW19" i="6"/>
  <c r="AX20" i="6"/>
  <c r="AR23" i="6"/>
  <c r="AS24" i="6"/>
  <c r="AP20" i="6"/>
  <c r="AT18" i="6"/>
  <c r="AV19" i="6"/>
  <c r="AW20" i="6"/>
  <c r="AX21" i="6"/>
  <c r="AY22" i="6"/>
  <c r="AZ23" i="6"/>
  <c r="AQ23" i="6"/>
  <c r="AR24" i="6"/>
  <c r="AP21" i="6"/>
  <c r="AS18" i="6"/>
  <c r="AT19" i="6"/>
  <c r="AV20" i="6"/>
  <c r="AW21" i="6"/>
  <c r="AX22" i="6"/>
  <c r="AY23" i="6"/>
  <c r="AZ24" i="6"/>
  <c r="AQ24" i="6"/>
  <c r="AP22" i="6"/>
  <c r="AR18" i="6"/>
  <c r="AS19" i="6"/>
  <c r="AT20" i="6"/>
  <c r="AV21" i="6"/>
  <c r="AW22" i="6"/>
  <c r="AX23" i="6"/>
  <c r="AY24" i="6"/>
  <c r="AZ18" i="6"/>
  <c r="AQ18" i="6"/>
  <c r="AR19" i="6"/>
  <c r="AS20" i="6"/>
  <c r="AT21" i="6"/>
  <c r="AV22" i="6"/>
  <c r="AW23" i="6"/>
  <c r="N18" i="6"/>
  <c r="Q17" i="6"/>
  <c r="Q15" i="6"/>
  <c r="P17" i="6"/>
  <c r="N16" i="6"/>
  <c r="O17" i="6"/>
  <c r="V15" i="6"/>
  <c r="R18" i="6"/>
  <c r="U15" i="6"/>
  <c r="P18" i="6"/>
  <c r="T15" i="6"/>
  <c r="N17" i="6"/>
  <c r="Q18" i="6"/>
  <c r="R16" i="6"/>
  <c r="X17" i="6"/>
  <c r="X16" i="6"/>
  <c r="W17" i="6"/>
  <c r="X18" i="6"/>
  <c r="O18" i="6"/>
  <c r="P16" i="6"/>
  <c r="W16" i="6"/>
  <c r="V17" i="6"/>
  <c r="W18" i="6"/>
  <c r="R15" i="6"/>
  <c r="O16" i="6"/>
  <c r="V16" i="6"/>
  <c r="U17" i="6"/>
  <c r="O15" i="6"/>
  <c r="U16" i="6"/>
  <c r="T17" i="6"/>
  <c r="T16" i="6"/>
  <c r="AR29" i="6" l="1"/>
  <c r="AT35" i="6"/>
  <c r="AP30" i="6"/>
  <c r="AS35" i="6"/>
  <c r="AT34" i="6"/>
  <c r="AQ35" i="6"/>
  <c r="AP29" i="6"/>
  <c r="AP35" i="6"/>
  <c r="AR30" i="6"/>
  <c r="AS32" i="6"/>
  <c r="AQ32" i="6"/>
  <c r="AS31" i="6"/>
  <c r="AQ31" i="6"/>
  <c r="AQ29" i="6"/>
  <c r="AS29" i="6"/>
  <c r="AR33" i="6"/>
  <c r="AP33" i="6"/>
  <c r="AS30" i="6"/>
  <c r="AQ30" i="6"/>
  <c r="AP34" i="6"/>
  <c r="AR35" i="6"/>
  <c r="AP32" i="6"/>
  <c r="AR32" i="6"/>
  <c r="AT32" i="6"/>
  <c r="AS34" i="6"/>
  <c r="AQ34" i="6"/>
  <c r="AR31" i="6"/>
  <c r="AP31" i="6"/>
  <c r="AT31" i="6"/>
  <c r="AT29" i="6"/>
  <c r="AR34" i="6"/>
  <c r="AQ33" i="6"/>
  <c r="AS33" i="6"/>
  <c r="AT33" i="6"/>
  <c r="AT30" i="6"/>
  <c r="N25" i="6"/>
  <c r="R23" i="6"/>
  <c r="O23" i="6"/>
  <c r="Q23" i="6"/>
  <c r="P24" i="6"/>
  <c r="N23" i="6"/>
  <c r="N26" i="6"/>
  <c r="R26" i="6"/>
  <c r="P23" i="6"/>
  <c r="R24" i="6"/>
  <c r="O26" i="6"/>
  <c r="P26" i="6"/>
  <c r="P25" i="6"/>
  <c r="Q25" i="6"/>
  <c r="O25" i="6"/>
  <c r="R25" i="6"/>
  <c r="N24" i="6"/>
  <c r="Q26" i="6"/>
  <c r="Q24" i="6"/>
  <c r="O24" i="6"/>
  <c r="V13" i="5"/>
  <c r="V20" i="5" s="1"/>
  <c r="U13" i="5"/>
  <c r="U26" i="5" s="1"/>
  <c r="D20" i="5"/>
  <c r="E20" i="5"/>
  <c r="F20" i="5"/>
  <c r="H20" i="5"/>
  <c r="I20" i="5"/>
  <c r="J20" i="5"/>
  <c r="K20" i="5"/>
  <c r="C20" i="5"/>
  <c r="AL14" i="5"/>
  <c r="AL28" i="5" s="1"/>
  <c r="AM14" i="5"/>
  <c r="AM28" i="5" s="1"/>
  <c r="AN14" i="5"/>
  <c r="AN28" i="5" s="1"/>
  <c r="AP14" i="5"/>
  <c r="AP21" i="5" s="1"/>
  <c r="AQ14" i="5"/>
  <c r="AQ21" i="5" s="1"/>
  <c r="AR14" i="5"/>
  <c r="AR21" i="5" s="1"/>
  <c r="AS14" i="5"/>
  <c r="AS21" i="5" s="1"/>
  <c r="AK14" i="5"/>
  <c r="AK21" i="5" s="1"/>
  <c r="AH76" i="5"/>
  <c r="AH68" i="5"/>
  <c r="AH56" i="5"/>
  <c r="AH46" i="5"/>
  <c r="AH36" i="5"/>
  <c r="AH27" i="5"/>
  <c r="AH19" i="5"/>
  <c r="AH12" i="5"/>
  <c r="AH7" i="5"/>
  <c r="AG76" i="5"/>
  <c r="AG68" i="5"/>
  <c r="AG56" i="5"/>
  <c r="AG46" i="5"/>
  <c r="AG36" i="5"/>
  <c r="AG27" i="5"/>
  <c r="AG19" i="5"/>
  <c r="AG12" i="5"/>
  <c r="AG7" i="5"/>
  <c r="AF76" i="5"/>
  <c r="AF68" i="5"/>
  <c r="AF56" i="5"/>
  <c r="AF46" i="5"/>
  <c r="AF36" i="5"/>
  <c r="AF27" i="5"/>
  <c r="AF19" i="5"/>
  <c r="AF12" i="5"/>
  <c r="AF7" i="5"/>
  <c r="AE76" i="5"/>
  <c r="AE68" i="5"/>
  <c r="AE56" i="5"/>
  <c r="AE46" i="5"/>
  <c r="AE36" i="5"/>
  <c r="AE27" i="5"/>
  <c r="AE19" i="5"/>
  <c r="AE12" i="5"/>
  <c r="AE7" i="5"/>
  <c r="AC76" i="5"/>
  <c r="AC68" i="5"/>
  <c r="AC56" i="5"/>
  <c r="AC46" i="5"/>
  <c r="AC36" i="5"/>
  <c r="AC27" i="5"/>
  <c r="AC19" i="5"/>
  <c r="AC12" i="5"/>
  <c r="AC7" i="5"/>
  <c r="AB76" i="5"/>
  <c r="AB68" i="5"/>
  <c r="AB56" i="5"/>
  <c r="AB46" i="5"/>
  <c r="AB36" i="5"/>
  <c r="AB27" i="5"/>
  <c r="AB19" i="5"/>
  <c r="AB12" i="5"/>
  <c r="AB7" i="5"/>
  <c r="AA76" i="5"/>
  <c r="AA68" i="5"/>
  <c r="AA56" i="5"/>
  <c r="AA46" i="5"/>
  <c r="AA36" i="5"/>
  <c r="AA27" i="5"/>
  <c r="AA19" i="5"/>
  <c r="AA12" i="5"/>
  <c r="AA7" i="5"/>
  <c r="Z76" i="5"/>
  <c r="Z68" i="5"/>
  <c r="Z56" i="5"/>
  <c r="Z46" i="5"/>
  <c r="Z36" i="5"/>
  <c r="Z27" i="5"/>
  <c r="Z19" i="5"/>
  <c r="Z12" i="5"/>
  <c r="Z7" i="5"/>
  <c r="P13" i="5"/>
  <c r="P19" i="5" s="1"/>
  <c r="Q13" i="5"/>
  <c r="Q20" i="5" s="1"/>
  <c r="S13" i="5"/>
  <c r="S19" i="5" s="1"/>
  <c r="T13" i="5"/>
  <c r="T19" i="5" s="1"/>
  <c r="O13" i="5"/>
  <c r="O26" i="5" s="1"/>
  <c r="N13" i="5"/>
  <c r="N26" i="5" s="1"/>
  <c r="K78" i="5"/>
  <c r="K74" i="5"/>
  <c r="K70" i="5"/>
  <c r="K66" i="5"/>
  <c r="K60" i="5"/>
  <c r="K54" i="5"/>
  <c r="K47" i="5"/>
  <c r="K39" i="5"/>
  <c r="K30" i="5"/>
  <c r="K11" i="5"/>
  <c r="J78" i="5"/>
  <c r="J74" i="5"/>
  <c r="J70" i="5"/>
  <c r="J66" i="5"/>
  <c r="J60" i="5"/>
  <c r="J54" i="5"/>
  <c r="J47" i="5"/>
  <c r="J39" i="5"/>
  <c r="J30" i="5"/>
  <c r="J11" i="5"/>
  <c r="I78" i="5"/>
  <c r="I74" i="5"/>
  <c r="I70" i="5"/>
  <c r="I66" i="5"/>
  <c r="I60" i="5"/>
  <c r="I54" i="5"/>
  <c r="I47" i="5"/>
  <c r="I39" i="5"/>
  <c r="I30" i="5"/>
  <c r="I11" i="5"/>
  <c r="H78" i="5"/>
  <c r="H74" i="5"/>
  <c r="H70" i="5"/>
  <c r="H66" i="5"/>
  <c r="H60" i="5"/>
  <c r="H54" i="5"/>
  <c r="H47" i="5"/>
  <c r="H39" i="5"/>
  <c r="H30" i="5"/>
  <c r="H11" i="5"/>
  <c r="F78" i="5"/>
  <c r="F74" i="5"/>
  <c r="F70" i="5"/>
  <c r="F66" i="5"/>
  <c r="F60" i="5"/>
  <c r="F54" i="5"/>
  <c r="F47" i="5"/>
  <c r="F39" i="5"/>
  <c r="F30" i="5"/>
  <c r="F11" i="5"/>
  <c r="E78" i="5"/>
  <c r="E74" i="5"/>
  <c r="E70" i="5"/>
  <c r="E66" i="5"/>
  <c r="E60" i="5"/>
  <c r="E54" i="5"/>
  <c r="E47" i="5"/>
  <c r="E39" i="5"/>
  <c r="E30" i="5"/>
  <c r="E11" i="5"/>
  <c r="D78" i="5"/>
  <c r="D74" i="5"/>
  <c r="D70" i="5"/>
  <c r="D66" i="5"/>
  <c r="D60" i="5"/>
  <c r="D54" i="5"/>
  <c r="D47" i="5"/>
  <c r="D39" i="5"/>
  <c r="D30" i="5"/>
  <c r="D11" i="5"/>
  <c r="C78" i="5"/>
  <c r="C74" i="5"/>
  <c r="C70" i="5"/>
  <c r="C66" i="5"/>
  <c r="C60" i="5"/>
  <c r="C54" i="5"/>
  <c r="C47" i="5"/>
  <c r="C39" i="5"/>
  <c r="C30" i="5"/>
  <c r="C11" i="5"/>
  <c r="AN34" i="5" l="1"/>
  <c r="AL34" i="5"/>
  <c r="AK22" i="5"/>
  <c r="AK23" i="5"/>
  <c r="AP20" i="5"/>
  <c r="AK24" i="5"/>
  <c r="AK25" i="5"/>
  <c r="AK20" i="5"/>
  <c r="AO33" i="5" s="1"/>
  <c r="AK26" i="5"/>
  <c r="AN20" i="5"/>
  <c r="AK27" i="5"/>
  <c r="AM20" i="5"/>
  <c r="AK28" i="5"/>
  <c r="AR20" i="5"/>
  <c r="AS22" i="5"/>
  <c r="AS23" i="5"/>
  <c r="AS24" i="5"/>
  <c r="AS25" i="5"/>
  <c r="AS26" i="5"/>
  <c r="AS27" i="5"/>
  <c r="AS28" i="5"/>
  <c r="AS20" i="5"/>
  <c r="AR22" i="5"/>
  <c r="AR23" i="5"/>
  <c r="AR24" i="5"/>
  <c r="AR25" i="5"/>
  <c r="AR26" i="5"/>
  <c r="AR27" i="5"/>
  <c r="AR28" i="5"/>
  <c r="AL20" i="5"/>
  <c r="AQ20" i="5"/>
  <c r="AQ22" i="5"/>
  <c r="AQ23" i="5"/>
  <c r="AQ24" i="5"/>
  <c r="AQ25" i="5"/>
  <c r="AQ26" i="5"/>
  <c r="AQ27" i="5"/>
  <c r="AQ28" i="5"/>
  <c r="AN21" i="5"/>
  <c r="AP22" i="5"/>
  <c r="AP23" i="5"/>
  <c r="AP24" i="5"/>
  <c r="AP25" i="5"/>
  <c r="AP26" i="5"/>
  <c r="AP27" i="5"/>
  <c r="AP28" i="5"/>
  <c r="AM21" i="5"/>
  <c r="AK34" i="5" s="1"/>
  <c r="AN22" i="5"/>
  <c r="AN23" i="5"/>
  <c r="AN24" i="5"/>
  <c r="AN25" i="5"/>
  <c r="AN26" i="5"/>
  <c r="AN27" i="5"/>
  <c r="AL21" i="5"/>
  <c r="AM22" i="5"/>
  <c r="AM23" i="5"/>
  <c r="AM24" i="5"/>
  <c r="AM25" i="5"/>
  <c r="AM26" i="5"/>
  <c r="AM27" i="5"/>
  <c r="AL22" i="5"/>
  <c r="AL23" i="5"/>
  <c r="AL24" i="5"/>
  <c r="AL25" i="5"/>
  <c r="AL26" i="5"/>
  <c r="AL27" i="5"/>
  <c r="P26" i="5"/>
  <c r="P20" i="5"/>
  <c r="S20" i="5"/>
  <c r="Q19" i="5"/>
  <c r="T21" i="5"/>
  <c r="T26" i="5"/>
  <c r="T20" i="5"/>
  <c r="V19" i="5"/>
  <c r="N20" i="5"/>
  <c r="N21" i="5"/>
  <c r="N22" i="5"/>
  <c r="V26" i="5"/>
  <c r="O20" i="5"/>
  <c r="U19" i="5"/>
  <c r="O21" i="5"/>
  <c r="O22" i="5"/>
  <c r="N19" i="5"/>
  <c r="O19" i="5"/>
  <c r="Q26" i="5"/>
  <c r="S26" i="5"/>
  <c r="R38" i="5" s="1"/>
  <c r="V21" i="5"/>
  <c r="V22" i="5"/>
  <c r="V23" i="5"/>
  <c r="V24" i="5"/>
  <c r="V25" i="5"/>
  <c r="U20" i="5"/>
  <c r="U21" i="5"/>
  <c r="U22" i="5"/>
  <c r="U23" i="5"/>
  <c r="U24" i="5"/>
  <c r="U25" i="5"/>
  <c r="T22" i="5"/>
  <c r="T23" i="5"/>
  <c r="T24" i="5"/>
  <c r="T25" i="5"/>
  <c r="S21" i="5"/>
  <c r="S22" i="5"/>
  <c r="S23" i="5"/>
  <c r="S24" i="5"/>
  <c r="S25" i="5"/>
  <c r="Q21" i="5"/>
  <c r="Q22" i="5"/>
  <c r="Q23" i="5"/>
  <c r="Q24" i="5"/>
  <c r="Q25" i="5"/>
  <c r="P21" i="5"/>
  <c r="P22" i="5"/>
  <c r="P23" i="5"/>
  <c r="P24" i="5"/>
  <c r="P25" i="5"/>
  <c r="O23" i="5"/>
  <c r="O24" i="5"/>
  <c r="O25" i="5"/>
  <c r="N23" i="5"/>
  <c r="R35" i="5" s="1"/>
  <c r="N24" i="5"/>
  <c r="N25" i="5"/>
  <c r="AM34" i="5" l="1"/>
  <c r="AO37" i="5"/>
  <c r="R34" i="5"/>
  <c r="AO41" i="5"/>
  <c r="AO36" i="5"/>
  <c r="R32" i="5"/>
  <c r="AO40" i="5"/>
  <c r="AO35" i="5"/>
  <c r="AO34" i="5"/>
  <c r="R33" i="5"/>
  <c r="R37" i="5"/>
  <c r="AO38" i="5"/>
  <c r="R31" i="5"/>
  <c r="R36" i="5"/>
  <c r="AO39" i="5"/>
  <c r="AN39" i="5"/>
  <c r="AL39" i="5"/>
  <c r="AM36" i="5"/>
  <c r="AK36" i="5"/>
  <c r="AN38" i="5"/>
  <c r="AL38" i="5"/>
  <c r="AM40" i="5"/>
  <c r="AK40" i="5"/>
  <c r="AM35" i="5"/>
  <c r="AK35" i="5"/>
  <c r="AN37" i="5"/>
  <c r="AL37" i="5"/>
  <c r="AN36" i="5"/>
  <c r="AL36" i="5"/>
  <c r="AM39" i="5"/>
  <c r="AK39" i="5"/>
  <c r="AN35" i="5"/>
  <c r="AL35" i="5"/>
  <c r="AK33" i="5"/>
  <c r="AM33" i="5"/>
  <c r="AM38" i="5"/>
  <c r="AK38" i="5"/>
  <c r="AN41" i="5"/>
  <c r="AL41" i="5"/>
  <c r="AM37" i="5"/>
  <c r="AK37" i="5"/>
  <c r="AN40" i="5"/>
  <c r="AL40" i="5"/>
  <c r="AM41" i="5"/>
  <c r="AK41" i="5"/>
  <c r="AN33" i="5"/>
  <c r="AL33" i="5"/>
  <c r="N38" i="5"/>
  <c r="O32" i="5"/>
  <c r="O31" i="5"/>
  <c r="N32" i="5"/>
  <c r="P32" i="5"/>
  <c r="P33" i="5"/>
  <c r="Q32" i="5"/>
  <c r="N34" i="5"/>
  <c r="N33" i="5"/>
  <c r="P37" i="5"/>
  <c r="N37" i="5"/>
  <c r="Q37" i="5"/>
  <c r="O37" i="5"/>
  <c r="Q33" i="5"/>
  <c r="O33" i="5"/>
  <c r="P36" i="5"/>
  <c r="N36" i="5"/>
  <c r="P35" i="5"/>
  <c r="N35" i="5"/>
  <c r="Q36" i="5"/>
  <c r="O36" i="5"/>
  <c r="P38" i="5"/>
  <c r="Q31" i="5"/>
  <c r="Q35" i="5"/>
  <c r="O35" i="5"/>
  <c r="P34" i="5"/>
  <c r="Q34" i="5"/>
  <c r="O34" i="5"/>
  <c r="P31" i="5"/>
  <c r="N31" i="5"/>
  <c r="Q38" i="5"/>
  <c r="O38" i="5"/>
</calcChain>
</file>

<file path=xl/sharedStrings.xml><?xml version="1.0" encoding="utf-8"?>
<sst xmlns="http://schemas.openxmlformats.org/spreadsheetml/2006/main" count="1623" uniqueCount="258">
  <si>
    <t>SM(d34:0)</t>
  </si>
  <si>
    <t>d18:0/16:0</t>
  </si>
  <si>
    <t>SM(d18:1_16:0)</t>
  </si>
  <si>
    <t>d18:1/16:0</t>
  </si>
  <si>
    <t>SM(d40:2)</t>
  </si>
  <si>
    <t>d18:1/22:1</t>
  </si>
  <si>
    <t>SM(d42:1)</t>
  </si>
  <si>
    <t>d18:1/24:0</t>
  </si>
  <si>
    <t>SM(d42:2)</t>
  </si>
  <si>
    <t>d18:1/24:1</t>
  </si>
  <si>
    <t>SM(d18:1_24:2)</t>
  </si>
  <si>
    <t>d18:1/24:2</t>
  </si>
  <si>
    <t>Rep 1</t>
  </si>
  <si>
    <t>Rep 2</t>
  </si>
  <si>
    <t>Rep 3</t>
  </si>
  <si>
    <t>∆SMS1/2</t>
  </si>
  <si>
    <t>SMS2</t>
  </si>
  <si>
    <t>SMS2I62S</t>
  </si>
  <si>
    <t xml:space="preserve"> SMS2M64R</t>
  </si>
  <si>
    <t>wildtype</t>
  </si>
  <si>
    <t>Average</t>
  </si>
  <si>
    <t>STD</t>
  </si>
  <si>
    <t>SM</t>
  </si>
  <si>
    <t>Cer</t>
  </si>
  <si>
    <t>Chol</t>
  </si>
  <si>
    <t>PC</t>
  </si>
  <si>
    <t>CL</t>
  </si>
  <si>
    <t>Cer/SM</t>
  </si>
  <si>
    <t>WC</t>
  </si>
  <si>
    <t>ER</t>
  </si>
  <si>
    <t>BMP (PG40:6)</t>
  </si>
  <si>
    <t>HexCer</t>
  </si>
  <si>
    <t>DAG</t>
  </si>
  <si>
    <t>PS</t>
  </si>
  <si>
    <t>CerP</t>
  </si>
  <si>
    <t>PE</t>
  </si>
  <si>
    <t>Replicate 1</t>
  </si>
  <si>
    <t>Replicate 4</t>
  </si>
  <si>
    <t>Replicate 3</t>
  </si>
  <si>
    <t>Replicate 2</t>
  </si>
  <si>
    <t>Rep 4</t>
  </si>
  <si>
    <t>SMS2M64R</t>
  </si>
  <si>
    <t>PC 28:0</t>
  </si>
  <si>
    <t>PC 30:0</t>
  </si>
  <si>
    <t>PC 32:0</t>
  </si>
  <si>
    <t>PC 34:0</t>
  </si>
  <si>
    <t>PC 36:0</t>
  </si>
  <si>
    <t>PC 38:0</t>
  </si>
  <si>
    <t>PC 30:1</t>
  </si>
  <si>
    <t>PC 32:1</t>
  </si>
  <si>
    <t>PC 34:1</t>
  </si>
  <si>
    <t>PC 36:1</t>
  </si>
  <si>
    <t>PC 38:1</t>
  </si>
  <si>
    <t>PC 40:1</t>
  </si>
  <si>
    <t>PC 30:2</t>
  </si>
  <si>
    <t>PC 32:2</t>
  </si>
  <si>
    <t>PC 34:2</t>
  </si>
  <si>
    <t>PC 36:2</t>
  </si>
  <si>
    <t>PC 38:2</t>
  </si>
  <si>
    <t>PC 40:2</t>
  </si>
  <si>
    <t>PC 42:2</t>
  </si>
  <si>
    <t>PC 44:2</t>
  </si>
  <si>
    <t>PC 32:3</t>
  </si>
  <si>
    <t>PC 34:3</t>
  </si>
  <si>
    <t>PC 36:3</t>
  </si>
  <si>
    <t>PC 38:3</t>
  </si>
  <si>
    <t>PC 40:3</t>
  </si>
  <si>
    <t>PC 42:3</t>
  </si>
  <si>
    <t>PC 44:3</t>
  </si>
  <si>
    <t>PC 32:4</t>
  </si>
  <si>
    <t>PC 34:4</t>
  </si>
  <si>
    <t>PC 36:4</t>
  </si>
  <si>
    <t>PC 38:4</t>
  </si>
  <si>
    <t>PC 40:4</t>
  </si>
  <si>
    <t>PC 42:4</t>
  </si>
  <si>
    <t>PC 34:5</t>
  </si>
  <si>
    <t>PC 36:5</t>
  </si>
  <si>
    <t>PC 38:5</t>
  </si>
  <si>
    <t>PC 40:5</t>
  </si>
  <si>
    <t>PC 42:5</t>
  </si>
  <si>
    <t>PC 36:6</t>
  </si>
  <si>
    <t>PC 38:6</t>
  </si>
  <si>
    <t>PC 40:6</t>
  </si>
  <si>
    <t>PC 42:6</t>
  </si>
  <si>
    <t>PC 38:7</t>
  </si>
  <si>
    <t>PC 40:7</t>
  </si>
  <si>
    <t>PC 42:7</t>
  </si>
  <si>
    <t>PC 44:7</t>
  </si>
  <si>
    <t>PC 42:8</t>
  </si>
  <si>
    <t>PC 44:8</t>
  </si>
  <si>
    <t>PC 42:9</t>
  </si>
  <si>
    <t>PC 44:9</t>
  </si>
  <si>
    <t>PC 44:11</t>
  </si>
  <si>
    <t>PC 42:11</t>
  </si>
  <si>
    <t># double bonds</t>
  </si>
  <si>
    <t>&gt;6</t>
  </si>
  <si>
    <t>Std</t>
  </si>
  <si>
    <t>PC 40:0</t>
  </si>
  <si>
    <t>PC 42:1</t>
  </si>
  <si>
    <t># carbons</t>
  </si>
  <si>
    <t>Rep 5</t>
  </si>
  <si>
    <t>PM</t>
  </si>
  <si>
    <t>Rep5</t>
  </si>
  <si>
    <t>PG</t>
  </si>
  <si>
    <t>WT</t>
  </si>
  <si>
    <t>PI</t>
  </si>
  <si>
    <t>Replicate 5</t>
  </si>
  <si>
    <t>p value, paired two-tailed t-test</t>
  </si>
  <si>
    <t>Note</t>
  </si>
  <si>
    <t>PC unsaturation in ER is part of Fig.4e</t>
  </si>
  <si>
    <t>PC chain length in ER is part of Fig.4e</t>
  </si>
  <si>
    <t>SM 32:0;2</t>
  </si>
  <si>
    <t>SM 34:0;2</t>
  </si>
  <si>
    <t>SM 36:0;2</t>
  </si>
  <si>
    <t>SM 40:0;2</t>
  </si>
  <si>
    <t>SM 32:1;2</t>
  </si>
  <si>
    <t>SM 34:1;2</t>
  </si>
  <si>
    <t>SM 36:1;2</t>
  </si>
  <si>
    <t>SM 38:1;2</t>
  </si>
  <si>
    <t>SM 40:1;2</t>
  </si>
  <si>
    <t>SM 42:1;2</t>
  </si>
  <si>
    <t>SM 32:2;2</t>
  </si>
  <si>
    <t>SM 34:2;2</t>
  </si>
  <si>
    <t>SM 36:2;2</t>
  </si>
  <si>
    <t>SM 38:2;2</t>
  </si>
  <si>
    <t>SM 40:2;2</t>
  </si>
  <si>
    <t>SM 42:2;2</t>
  </si>
  <si>
    <t>SM 44:2;2</t>
  </si>
  <si>
    <t>SM 42:3;2</t>
  </si>
  <si>
    <t>SM 40:3;2</t>
  </si>
  <si>
    <t>SM 44:1;2</t>
  </si>
  <si>
    <t>PM: SM species in order of double bonds</t>
  </si>
  <si>
    <t>PM: # double bonds in SM sspecies</t>
  </si>
  <si>
    <t>PM: SM species in order of carbons</t>
  </si>
  <si>
    <t>PM: # of carbons in SM</t>
  </si>
  <si>
    <t>PM: # carbons in SM expressed as fraction of total</t>
  </si>
  <si>
    <t>ER: # double bonds in SM sspecies</t>
  </si>
  <si>
    <t>ER: SM species in order of carbons</t>
  </si>
  <si>
    <t>ER: SM species in order of double bonds</t>
  </si>
  <si>
    <t>ER: # double bonds in SM sspecies expressed as total of fraction</t>
  </si>
  <si>
    <t xml:space="preserve">ER: # carbons in SM species </t>
  </si>
  <si>
    <t>ER: # carbons in SM species expressed as total of fraction</t>
  </si>
  <si>
    <t>PM: # double bonds in SM expressed as fraction of total</t>
  </si>
  <si>
    <t xml:space="preserve">ER: PC species in order of double bonds </t>
  </si>
  <si>
    <t>ER: PC species in order of carbons</t>
  </si>
  <si>
    <t>ER: # double bonds in PC species</t>
  </si>
  <si>
    <t>ER:  # carbons in PC species</t>
  </si>
  <si>
    <t>ER: # double bonds in PC species expressed as fraction of total</t>
  </si>
  <si>
    <t># carbons in PC species expressed as fraction of total</t>
  </si>
  <si>
    <t>Ratio</t>
  </si>
  <si>
    <t>Cumulated Intensities</t>
  </si>
  <si>
    <t>Normalized to max</t>
  </si>
  <si>
    <t>Wild type</t>
  </si>
  <si>
    <t>Max</t>
  </si>
  <si>
    <t>0.05</t>
  </si>
  <si>
    <t>0.1</t>
  </si>
  <si>
    <t>0.15</t>
  </si>
  <si>
    <t>0.2</t>
  </si>
  <si>
    <t>0.25</t>
  </si>
  <si>
    <t>0.3</t>
  </si>
  <si>
    <t>0.35</t>
  </si>
  <si>
    <t>0.4</t>
  </si>
  <si>
    <t>0.45</t>
  </si>
  <si>
    <t>0.5</t>
  </si>
  <si>
    <t>0.55</t>
  </si>
  <si>
    <t>0.6</t>
  </si>
  <si>
    <t>0.65</t>
  </si>
  <si>
    <t>0.7</t>
  </si>
  <si>
    <t>0.75</t>
  </si>
  <si>
    <t>0.8</t>
  </si>
  <si>
    <t>0.85</t>
  </si>
  <si>
    <t>0.9</t>
  </si>
  <si>
    <t>0.95</t>
  </si>
  <si>
    <t>NRERcl Ratio distribution table</t>
  </si>
  <si>
    <t>NR12A Ratio distribution table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</si>
  <si>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</si>
  <si>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</si>
  <si>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</si>
  <si>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</si>
  <si>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</si>
  <si>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</si>
  <si>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</si>
  <si>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</si>
  <si>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</si>
  <si>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</si>
  <si>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</si>
  <si>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</si>
  <si>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</si>
  <si>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</si>
  <si>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</si>
  <si>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</si>
  <si>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</si>
  <si>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</si>
  <si>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</si>
  <si>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</si>
  <si>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</si>
  <si>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</si>
  <si>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</si>
  <si>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</si>
  <si>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</si>
  <si>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</si>
  <si>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</si>
  <si>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</si>
  <si>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</si>
  <si>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</si>
  <si>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std</t>
  </si>
  <si>
    <t>Average Untreated</t>
  </si>
  <si>
    <t>Min</t>
  </si>
  <si>
    <t>0.0mM</t>
  </si>
  <si>
    <t>1.5mM</t>
  </si>
  <si>
    <t>2.5mM</t>
  </si>
  <si>
    <t>5.0mM</t>
  </si>
  <si>
    <t>10.0mM</t>
  </si>
  <si>
    <t>p value paired, two-tailed t test</t>
  </si>
  <si>
    <t>WT &amp; ∆SMS1/2</t>
  </si>
  <si>
    <t>∆SMS1/2 &amp; SMS2</t>
  </si>
  <si>
    <t>∆SMS1/2 &amp; SMS2M64R</t>
  </si>
  <si>
    <t>∆SMS1/2 &amp; SMS2I62S</t>
  </si>
  <si>
    <t>Normalized values</t>
  </si>
  <si>
    <t>mβCD</t>
  </si>
  <si>
    <t>Plate reader values</t>
  </si>
  <si>
    <t>SMS2D276A</t>
  </si>
  <si>
    <t>SMS2I62S/D276A</t>
  </si>
  <si>
    <t>SMS2M64R/D276A</t>
  </si>
  <si>
    <t>minus dox</t>
  </si>
  <si>
    <t>plus dox</t>
  </si>
  <si>
    <t>Cer(d18:0_16:0)</t>
  </si>
  <si>
    <t>Cer(d18:1_16:0)</t>
  </si>
  <si>
    <t>Cer(d18:1_22:0)</t>
  </si>
  <si>
    <t>d18:1/22:0</t>
  </si>
  <si>
    <t>Cer(d18:1_22:1)</t>
  </si>
  <si>
    <t>Cer(d18:1_24:0)</t>
  </si>
  <si>
    <t>Cer(d18:2_24:1)</t>
  </si>
  <si>
    <t>d18:2/24:1</t>
  </si>
  <si>
    <t>Hex1Cer(d18:1_16:0)</t>
  </si>
  <si>
    <t>Hex1Cer(d18:1_24:1)</t>
  </si>
  <si>
    <t>Hex2Cer(d18:1_16:0)</t>
  </si>
  <si>
    <t>Hex2Cer(d18:1_24:1)</t>
  </si>
  <si>
    <t>Hex3Cer(d18:1_16:0)</t>
  </si>
  <si>
    <t>Hex3Cer(d18:1_24:1)</t>
  </si>
  <si>
    <t>WT vs ∆SMS1/2</t>
  </si>
  <si>
    <t>SMS2 vs SMS2M64R</t>
  </si>
  <si>
    <t>GSL</t>
  </si>
  <si>
    <t>Chol ester</t>
  </si>
  <si>
    <t>PA</t>
  </si>
  <si>
    <t>WT v ∆SMS1/2</t>
  </si>
  <si>
    <t>SMS2 v SMS2M64R</t>
  </si>
  <si>
    <t>wild type</t>
  </si>
  <si>
    <t>p value, unpaired two-tailed t-test</t>
  </si>
  <si>
    <t>wildtype &amp; SMS2I62S</t>
  </si>
  <si>
    <t>wild type &amp; SMS2M64R</t>
  </si>
  <si>
    <t>SM species expressed as mol% of total phospholipid analyzed</t>
  </si>
  <si>
    <t>Lipid species expressed as mol% of total lipid analyzed</t>
  </si>
  <si>
    <t>Note- data in 3c are part of 3d</t>
  </si>
  <si>
    <t>Note- data in 4c are part of 4d</t>
  </si>
  <si>
    <t>p value, unpaired two tailed test</t>
  </si>
  <si>
    <t>Lipids expressed as mol% of total phospholipid analyzed</t>
  </si>
  <si>
    <r>
      <t xml:space="preserve">Note: </t>
    </r>
    <r>
      <rPr>
        <sz val="12"/>
        <color theme="1"/>
        <rFont val="Calibri"/>
        <family val="2"/>
        <scheme val="minor"/>
      </rPr>
      <t>HexCer=GSL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</si>
</sst>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charset val="1"/>
      <scheme val="minor"/>
    </font>
    <font>
      <sz val="12"/>
      <name val="Calibri"/>
      <family val="2"/>
      <charset val="1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0" fontId="0" fillId="0" borderId="11" xfId="0" applyBorder="1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6" xfId="0" applyFont="1" applyBorder="1"/>
    <xf numFmtId="0" fontId="0" fillId="0" borderId="0" xfId="0" applyFont="1" applyBorder="1"/>
    <xf numFmtId="0" fontId="0" fillId="0" borderId="7" xfId="0" applyFont="1" applyBorder="1"/>
    <xf numFmtId="0" fontId="0" fillId="0" borderId="8" xfId="0" applyFont="1" applyBorder="1" applyAlignment="1">
      <alignment horizontal="right"/>
    </xf>
    <xf numFmtId="0" fontId="0" fillId="0" borderId="9" xfId="0" applyFont="1" applyBorder="1"/>
    <xf numFmtId="0" fontId="0" fillId="0" borderId="10" xfId="0" applyFont="1" applyBorder="1"/>
    <xf numFmtId="0" fontId="2" fillId="0" borderId="2" xfId="0" applyFont="1" applyBorder="1"/>
    <xf numFmtId="0" fontId="0" fillId="0" borderId="12" xfId="0" applyFont="1" applyBorder="1"/>
    <xf numFmtId="0" fontId="0" fillId="0" borderId="11" xfId="0" applyFont="1" applyBorder="1"/>
    <xf numFmtId="0" fontId="0" fillId="0" borderId="16" xfId="0" applyFont="1" applyBorder="1"/>
    <xf numFmtId="0" fontId="0" fillId="0" borderId="3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8" xfId="0" applyFont="1" applyBorder="1"/>
    <xf numFmtId="0" fontId="2" fillId="0" borderId="6" xfId="0" applyFont="1" applyBorder="1"/>
    <xf numFmtId="0" fontId="0" fillId="0" borderId="13" xfId="0" applyFont="1" applyBorder="1" applyAlignment="1"/>
    <xf numFmtId="0" fontId="0" fillId="0" borderId="15" xfId="0" applyFont="1" applyBorder="1" applyAlignment="1"/>
    <xf numFmtId="0" fontId="1" fillId="0" borderId="0" xfId="0" applyFont="1" applyAlignment="1"/>
    <xf numFmtId="0" fontId="0" fillId="0" borderId="14" xfId="0" applyFont="1" applyBorder="1" applyAlignment="1"/>
    <xf numFmtId="0" fontId="2" fillId="0" borderId="11" xfId="0" applyFont="1" applyBorder="1"/>
    <xf numFmtId="0" fontId="4" fillId="0" borderId="0" xfId="0" applyFont="1"/>
    <xf numFmtId="0" fontId="0" fillId="0" borderId="0" xfId="0" applyFont="1" applyAlignment="1"/>
    <xf numFmtId="0" fontId="0" fillId="0" borderId="4" xfId="0" applyFont="1" applyBorder="1"/>
    <xf numFmtId="0" fontId="2" fillId="0" borderId="0" xfId="0" applyFont="1" applyBorder="1"/>
    <xf numFmtId="0" fontId="3" fillId="0" borderId="11" xfId="0" applyFont="1" applyBorder="1"/>
    <xf numFmtId="0" fontId="3" fillId="0" borderId="16" xfId="0" applyFont="1" applyBorder="1"/>
    <xf numFmtId="0" fontId="0" fillId="0" borderId="13" xfId="0" applyBorder="1"/>
    <xf numFmtId="0" fontId="5" fillId="0" borderId="0" xfId="0" applyFont="1"/>
    <xf numFmtId="0" fontId="1" fillId="0" borderId="0" xfId="0" applyFont="1" applyBorder="1"/>
    <xf numFmtId="0" fontId="1" fillId="0" borderId="1" xfId="0" applyFont="1" applyBorder="1"/>
    <xf numFmtId="0" fontId="0" fillId="0" borderId="0" xfId="0" applyBorder="1" applyAlignment="1"/>
    <xf numFmtId="0" fontId="0" fillId="0" borderId="16" xfId="0" applyBorder="1"/>
    <xf numFmtId="0" fontId="2" fillId="0" borderId="12" xfId="0" applyFont="1" applyBorder="1"/>
    <xf numFmtId="0" fontId="1" fillId="0" borderId="7" xfId="0" applyFont="1" applyBorder="1" applyAlignment="1"/>
    <xf numFmtId="0" fontId="0" fillId="0" borderId="7" xfId="0" applyFont="1" applyBorder="1" applyAlignment="1"/>
    <xf numFmtId="0" fontId="0" fillId="0" borderId="12" xfId="0" applyBorder="1"/>
    <xf numFmtId="0" fontId="7" fillId="0" borderId="0" xfId="0" applyFont="1"/>
    <xf numFmtId="2" fontId="0" fillId="0" borderId="6" xfId="0" applyNumberFormat="1" applyBorder="1"/>
    <xf numFmtId="2" fontId="0" fillId="0" borderId="0" xfId="0" applyNumberFormat="1" applyBorder="1"/>
    <xf numFmtId="2" fontId="0" fillId="0" borderId="7" xfId="0" applyNumberFormat="1" applyBorder="1"/>
    <xf numFmtId="0" fontId="0" fillId="0" borderId="14" xfId="0" applyBorder="1"/>
    <xf numFmtId="0" fontId="0" fillId="0" borderId="15" xfId="0" applyBorder="1"/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8" fillId="0" borderId="0" xfId="0" applyFo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 applyAlignment="1">
      <alignment horizontal="center"/>
    </xf>
    <xf numFmtId="0" fontId="0" fillId="0" borderId="11" xfId="0" applyBorder="1"/>
    <xf numFmtId="0" fontId="0" fillId="0" borderId="2" xfId="0" applyBorder="1"/>
    <xf numFmtId="0" fontId="0" fillId="0" borderId="13" xfId="0" applyBorder="1"/>
    <xf numFmtId="0" fontId="0" fillId="0" borderId="16" xfId="0" applyBorder="1"/>
    <xf numFmtId="0" fontId="0" fillId="0" borderId="7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3" fontId="10" fillId="0" borderId="0" xfId="0" applyNumberFormat="1" applyFont="1"/>
    <xf numFmtId="0" fontId="10" fillId="0" borderId="6" xfId="0" applyFont="1" applyBorder="1"/>
    <xf numFmtId="0" fontId="10" fillId="0" borderId="7" xfId="0" applyFont="1" applyBorder="1"/>
    <xf numFmtId="164" fontId="10" fillId="0" borderId="6" xfId="0" applyNumberFormat="1" applyFont="1" applyBorder="1"/>
    <xf numFmtId="164" fontId="10" fillId="0" borderId="0" xfId="0" applyNumberFormat="1" applyFont="1"/>
    <xf numFmtId="164" fontId="10" fillId="0" borderId="7" xfId="0" applyNumberFormat="1" applyFont="1" applyBorder="1"/>
    <xf numFmtId="0" fontId="10" fillId="0" borderId="8" xfId="0" applyFont="1" applyBorder="1"/>
    <xf numFmtId="0" fontId="10" fillId="0" borderId="9" xfId="0" applyFont="1" applyBorder="1"/>
    <xf numFmtId="0" fontId="10" fillId="0" borderId="10" xfId="0" applyFont="1" applyBorder="1"/>
    <xf numFmtId="164" fontId="10" fillId="0" borderId="8" xfId="0" applyNumberFormat="1" applyFont="1" applyBorder="1"/>
    <xf numFmtId="164" fontId="10" fillId="0" borderId="9" xfId="0" applyNumberFormat="1" applyFont="1" applyBorder="1"/>
    <xf numFmtId="164" fontId="10" fillId="0" borderId="10" xfId="0" applyNumberFormat="1" applyFon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11" fillId="0" borderId="0" xfId="0" applyFont="1"/>
    <xf numFmtId="0" fontId="0" fillId="0" borderId="7" xfId="0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0" fontId="1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E0030-485D-C04C-9BF0-A37969569632}">
  <dimension ref="C1:S41"/>
  <sheetViews>
    <sheetView zoomScale="55" zoomScaleNormal="55" workbookViewId="0">
      <selection activeCell="F47" sqref="F47"/>
    </sheetView>
  </sheetViews>
  <sheetFormatPr baseColWidth="10" defaultColWidth="10.6640625" defaultRowHeight="16"/>
  <cols>
    <col min="1" max="8" width="10.6640625" style="71"/>
    <col min="9" max="9" width="13.1640625" style="71" customWidth="1"/>
    <col min="10" max="13" width="10.6640625" style="71"/>
    <col min="14" max="14" width="12.5" style="71" customWidth="1"/>
    <col min="15" max="16384" width="10.6640625" style="71"/>
  </cols>
  <sheetData>
    <row r="1" spans="3:19">
      <c r="E1" s="120" t="s">
        <v>251</v>
      </c>
      <c r="F1" s="120"/>
      <c r="G1" s="120"/>
      <c r="H1" s="120"/>
      <c r="I1" s="120"/>
    </row>
    <row r="2" spans="3:19" ht="17" thickBot="1"/>
    <row r="3" spans="3:19" ht="17" thickBot="1">
      <c r="C3" s="15" t="s">
        <v>224</v>
      </c>
      <c r="E3" s="117" t="s">
        <v>19</v>
      </c>
      <c r="F3" s="118"/>
      <c r="G3" s="119"/>
      <c r="H3" s="117" t="s">
        <v>15</v>
      </c>
      <c r="I3" s="118"/>
      <c r="J3" s="119"/>
      <c r="K3" s="117" t="s">
        <v>16</v>
      </c>
      <c r="L3" s="118"/>
      <c r="M3" s="119"/>
      <c r="N3" s="117" t="s">
        <v>17</v>
      </c>
      <c r="O3" s="118"/>
      <c r="P3" s="119"/>
      <c r="Q3" s="117" t="s">
        <v>18</v>
      </c>
      <c r="R3" s="118"/>
      <c r="S3" s="119"/>
    </row>
    <row r="4" spans="3:19" ht="17" thickBot="1">
      <c r="E4" s="83" t="s">
        <v>12</v>
      </c>
      <c r="F4" s="83" t="s">
        <v>13</v>
      </c>
      <c r="G4" s="83" t="s">
        <v>14</v>
      </c>
      <c r="H4" s="83" t="s">
        <v>12</v>
      </c>
      <c r="I4" s="83" t="s">
        <v>13</v>
      </c>
      <c r="J4" s="83" t="s">
        <v>14</v>
      </c>
      <c r="K4" s="83" t="s">
        <v>12</v>
      </c>
      <c r="L4" s="83" t="s">
        <v>13</v>
      </c>
      <c r="M4" s="83" t="s">
        <v>14</v>
      </c>
      <c r="N4" s="83" t="s">
        <v>12</v>
      </c>
      <c r="O4" s="83" t="s">
        <v>13</v>
      </c>
      <c r="P4" s="83" t="s">
        <v>14</v>
      </c>
      <c r="Q4" s="83" t="s">
        <v>12</v>
      </c>
      <c r="R4" s="83" t="s">
        <v>13</v>
      </c>
      <c r="S4" s="83" t="s">
        <v>14</v>
      </c>
    </row>
    <row r="5" spans="3:19">
      <c r="C5" s="71" t="s">
        <v>0</v>
      </c>
      <c r="D5" s="71" t="s">
        <v>1</v>
      </c>
      <c r="E5" s="76">
        <v>0.19201133203323228</v>
      </c>
      <c r="F5" s="72">
        <v>0.1896790649593913</v>
      </c>
      <c r="G5" s="77">
        <v>0.18085348707269727</v>
      </c>
      <c r="H5" s="76">
        <v>1.0079294706064768E-3</v>
      </c>
      <c r="I5" s="72">
        <v>5.7402909093733686E-4</v>
      </c>
      <c r="J5" s="77">
        <v>4.7892393971816794E-4</v>
      </c>
      <c r="K5" s="76">
        <v>1.5599027449095233E-3</v>
      </c>
      <c r="L5" s="72">
        <v>1.8494196833019937E-3</v>
      </c>
      <c r="M5" s="77">
        <v>1.0490339905801446E-3</v>
      </c>
      <c r="N5" s="76">
        <v>1.7457696542846801E-3</v>
      </c>
      <c r="O5" s="72">
        <v>1.766066751829499E-3</v>
      </c>
      <c r="P5" s="77">
        <v>1.3125971855932363E-3</v>
      </c>
      <c r="Q5" s="76">
        <v>6.9258621404102441E-4</v>
      </c>
      <c r="R5" s="72">
        <v>1.1458665406081081E-3</v>
      </c>
      <c r="S5" s="77">
        <v>1.3298053939626697E-3</v>
      </c>
    </row>
    <row r="6" spans="3:19">
      <c r="C6" s="71" t="s">
        <v>2</v>
      </c>
      <c r="D6" s="71" t="s">
        <v>3</v>
      </c>
      <c r="E6" s="76">
        <v>1.3574326302972872</v>
      </c>
      <c r="F6" s="72">
        <v>1.3641241708753222</v>
      </c>
      <c r="G6" s="77">
        <v>1.4089962997959629</v>
      </c>
      <c r="H6" s="76">
        <v>3.2693303355694099E-2</v>
      </c>
      <c r="I6" s="72">
        <v>2.9895632713092288E-2</v>
      </c>
      <c r="J6" s="77">
        <v>3.1971496585112634E-2</v>
      </c>
      <c r="K6" s="76">
        <v>4.3324930404120859E-2</v>
      </c>
      <c r="L6" s="72">
        <v>4.6692766180069567E-2</v>
      </c>
      <c r="M6" s="77">
        <v>4.5487524297424753E-2</v>
      </c>
      <c r="N6" s="76">
        <v>4.3662483464267307E-2</v>
      </c>
      <c r="O6" s="72">
        <v>4.5482504566016449E-2</v>
      </c>
      <c r="P6" s="77">
        <v>4.6373048876866281E-2</v>
      </c>
      <c r="Q6" s="76">
        <v>3.8443333981416451E-2</v>
      </c>
      <c r="R6" s="72">
        <v>3.8533206510548479E-2</v>
      </c>
      <c r="S6" s="77">
        <v>3.6906726241985821E-2</v>
      </c>
    </row>
    <row r="7" spans="3:19">
      <c r="C7" s="71" t="s">
        <v>4</v>
      </c>
      <c r="D7" s="71" t="s">
        <v>5</v>
      </c>
      <c r="E7" s="76">
        <v>0.12450806758222065</v>
      </c>
      <c r="F7" s="72">
        <v>0.13089900779194749</v>
      </c>
      <c r="G7" s="77">
        <v>0.11672431691171535</v>
      </c>
      <c r="H7" s="76">
        <v>5.8310168974462539E-4</v>
      </c>
      <c r="I7" s="72">
        <v>4.9628397446031445E-4</v>
      </c>
      <c r="J7" s="77">
        <v>8.3576604916965321E-4</v>
      </c>
      <c r="K7" s="76">
        <v>4.4958381195117121E-4</v>
      </c>
      <c r="L7" s="72">
        <v>4.3695080429662488E-4</v>
      </c>
      <c r="M7" s="77">
        <v>1.0992818371877648E-3</v>
      </c>
      <c r="N7" s="76">
        <v>4.8952694537857252E-4</v>
      </c>
      <c r="O7" s="72">
        <v>4.0349900162074069E-4</v>
      </c>
      <c r="P7" s="77">
        <v>6.2293843047969471E-4</v>
      </c>
      <c r="Q7" s="76">
        <v>1.2401890266015426E-3</v>
      </c>
      <c r="R7" s="72">
        <v>1.1207449969314099E-3</v>
      </c>
      <c r="S7" s="77">
        <v>9.4646189073287418E-4</v>
      </c>
    </row>
    <row r="8" spans="3:19">
      <c r="C8" s="71" t="s">
        <v>6</v>
      </c>
      <c r="D8" s="71" t="s">
        <v>7</v>
      </c>
      <c r="E8" s="76">
        <v>0.10176140138931496</v>
      </c>
      <c r="F8" s="72">
        <v>9.5951106934450636E-2</v>
      </c>
      <c r="G8" s="77">
        <v>9.6332163522395903E-2</v>
      </c>
      <c r="H8" s="76">
        <v>2.514188288102258E-4</v>
      </c>
      <c r="I8" s="72">
        <v>1.6842029999524446E-4</v>
      </c>
      <c r="J8" s="77">
        <v>1.992544082307476E-4</v>
      </c>
      <c r="K8" s="76">
        <v>2.5057648259785656E-4</v>
      </c>
      <c r="L8" s="72">
        <v>1.4912216402448766E-4</v>
      </c>
      <c r="M8" s="77">
        <v>2.7010421404517331E-4</v>
      </c>
      <c r="N8" s="76">
        <v>3.408537721035449E-4</v>
      </c>
      <c r="O8" s="72">
        <v>4.4138663885930193E-4</v>
      </c>
      <c r="P8" s="77">
        <v>3.936176052551287E-4</v>
      </c>
      <c r="Q8" s="76">
        <v>6.5309886485730921E-4</v>
      </c>
      <c r="R8" s="72">
        <v>4.4027531224355383E-4</v>
      </c>
      <c r="S8" s="77">
        <v>6.1828460199086078E-4</v>
      </c>
    </row>
    <row r="9" spans="3:19">
      <c r="C9" s="71" t="s">
        <v>8</v>
      </c>
      <c r="D9" s="71" t="s">
        <v>9</v>
      </c>
      <c r="E9" s="76">
        <v>1.6235778339308802</v>
      </c>
      <c r="F9" s="72">
        <v>1.5769239844936171</v>
      </c>
      <c r="G9" s="77">
        <v>1.6015683546534725</v>
      </c>
      <c r="H9" s="76">
        <v>7.7913270100075727E-3</v>
      </c>
      <c r="I9" s="72">
        <v>7.0464747518792729E-3</v>
      </c>
      <c r="J9" s="77">
        <v>6.8077238418300179E-3</v>
      </c>
      <c r="K9" s="76">
        <v>1.1463232671473273E-2</v>
      </c>
      <c r="L9" s="72">
        <v>1.3119532579394591E-2</v>
      </c>
      <c r="M9" s="77">
        <v>1.3047690835778756E-2</v>
      </c>
      <c r="N9" s="76">
        <v>1.3871298277095828E-2</v>
      </c>
      <c r="O9" s="72">
        <v>1.5430758983338941E-2</v>
      </c>
      <c r="P9" s="77">
        <v>1.5622733640959254E-2</v>
      </c>
      <c r="Q9" s="76">
        <v>1.5744422808858689E-2</v>
      </c>
      <c r="R9" s="72">
        <v>1.5280381534445891E-2</v>
      </c>
      <c r="S9" s="77">
        <v>1.6691745505001281E-2</v>
      </c>
    </row>
    <row r="10" spans="3:19" ht="17" thickBot="1">
      <c r="C10" s="71" t="s">
        <v>10</v>
      </c>
      <c r="D10" s="71" t="s">
        <v>11</v>
      </c>
      <c r="E10" s="78">
        <v>0.30463956180620261</v>
      </c>
      <c r="F10" s="79">
        <v>0.31506466345575401</v>
      </c>
      <c r="G10" s="80">
        <v>0.29407146086769703</v>
      </c>
      <c r="H10" s="78">
        <v>9.556008639056611E-3</v>
      </c>
      <c r="I10" s="79">
        <v>1.0632303535152108E-2</v>
      </c>
      <c r="J10" s="80">
        <v>1.011674131293625E-2</v>
      </c>
      <c r="K10" s="78">
        <v>9.2619225479002951E-3</v>
      </c>
      <c r="L10" s="79">
        <v>9.3487148826254633E-3</v>
      </c>
      <c r="M10" s="80">
        <v>1.0128908026694E-2</v>
      </c>
      <c r="N10" s="78">
        <v>9.2305062180569296E-3</v>
      </c>
      <c r="O10" s="79">
        <v>9.2508258429164231E-3</v>
      </c>
      <c r="P10" s="80">
        <v>1.0080746385356056E-2</v>
      </c>
      <c r="Q10" s="78">
        <v>1.2696571976341659E-2</v>
      </c>
      <c r="R10" s="79">
        <v>1.1888162765714956E-2</v>
      </c>
      <c r="S10" s="80">
        <v>1.2575429404802715E-2</v>
      </c>
    </row>
    <row r="12" spans="3:19" ht="17" thickBot="1"/>
    <row r="13" spans="3:19" ht="17" thickBot="1">
      <c r="C13" s="15" t="s">
        <v>225</v>
      </c>
      <c r="E13" s="117" t="s">
        <v>19</v>
      </c>
      <c r="F13" s="118"/>
      <c r="G13" s="119"/>
      <c r="H13" s="117" t="s">
        <v>15</v>
      </c>
      <c r="I13" s="118"/>
      <c r="J13" s="119"/>
      <c r="K13" s="117" t="s">
        <v>16</v>
      </c>
      <c r="L13" s="118"/>
      <c r="M13" s="119"/>
      <c r="N13" s="117" t="s">
        <v>17</v>
      </c>
      <c r="O13" s="118"/>
      <c r="P13" s="119"/>
      <c r="Q13" s="117" t="s">
        <v>18</v>
      </c>
      <c r="R13" s="118"/>
      <c r="S13" s="119"/>
    </row>
    <row r="14" spans="3:19" ht="17" thickBot="1">
      <c r="E14" s="83" t="s">
        <v>12</v>
      </c>
      <c r="F14" s="83" t="s">
        <v>13</v>
      </c>
      <c r="G14" s="83" t="s">
        <v>14</v>
      </c>
      <c r="H14" s="83" t="s">
        <v>12</v>
      </c>
      <c r="I14" s="83" t="s">
        <v>13</v>
      </c>
      <c r="J14" s="83" t="s">
        <v>14</v>
      </c>
      <c r="K14" s="83" t="s">
        <v>12</v>
      </c>
      <c r="L14" s="83" t="s">
        <v>13</v>
      </c>
      <c r="M14" s="83" t="s">
        <v>14</v>
      </c>
      <c r="N14" s="83" t="s">
        <v>12</v>
      </c>
      <c r="O14" s="83" t="s">
        <v>13</v>
      </c>
      <c r="P14" s="83" t="s">
        <v>14</v>
      </c>
      <c r="Q14" s="83" t="s">
        <v>12</v>
      </c>
      <c r="R14" s="83" t="s">
        <v>13</v>
      </c>
      <c r="S14" s="83" t="s">
        <v>14</v>
      </c>
    </row>
    <row r="15" spans="3:19">
      <c r="C15" s="71" t="s">
        <v>0</v>
      </c>
      <c r="D15" s="71" t="s">
        <v>1</v>
      </c>
      <c r="E15" s="76">
        <v>0.17406126409932884</v>
      </c>
      <c r="F15" s="72">
        <v>0.19896015181352306</v>
      </c>
      <c r="G15" s="77">
        <v>0.20599229433242588</v>
      </c>
      <c r="H15" s="76">
        <v>5.1620241380840562E-4</v>
      </c>
      <c r="I15" s="72">
        <v>7.861970065752412E-4</v>
      </c>
      <c r="J15" s="77">
        <v>7.6993544297354686E-4</v>
      </c>
      <c r="K15" s="76">
        <v>4.9815580762779053E-2</v>
      </c>
      <c r="L15" s="72">
        <v>5.541203662581555E-2</v>
      </c>
      <c r="M15" s="77">
        <v>6.1483558166397903E-2</v>
      </c>
      <c r="N15" s="76">
        <v>0.48429501561423965</v>
      </c>
      <c r="O15" s="72">
        <v>0.65139835913793365</v>
      </c>
      <c r="P15" s="77">
        <v>0.71509533830175087</v>
      </c>
      <c r="Q15" s="76">
        <v>0.59658694114688382</v>
      </c>
      <c r="R15" s="72">
        <v>0.65037698782082798</v>
      </c>
      <c r="S15" s="77">
        <v>0.67402814508413555</v>
      </c>
    </row>
    <row r="16" spans="3:19">
      <c r="C16" s="71" t="s">
        <v>2</v>
      </c>
      <c r="D16" s="71" t="s">
        <v>3</v>
      </c>
      <c r="E16" s="76">
        <v>1.3313440121626556</v>
      </c>
      <c r="F16" s="72">
        <v>1.3595162870208795</v>
      </c>
      <c r="G16" s="77">
        <v>1.3081398990969761</v>
      </c>
      <c r="H16" s="76">
        <v>3.1960772202157116E-2</v>
      </c>
      <c r="I16" s="72">
        <v>3.3712901783986816E-2</v>
      </c>
      <c r="J16" s="77">
        <v>3.2858730986573832E-2</v>
      </c>
      <c r="K16" s="76">
        <v>0.60165560645218796</v>
      </c>
      <c r="L16" s="72">
        <v>0.57095482467057057</v>
      </c>
      <c r="M16" s="77">
        <v>0.61584668581362523</v>
      </c>
      <c r="N16" s="76">
        <v>1.6717822936539275</v>
      </c>
      <c r="O16" s="72">
        <v>1.8510607244591315</v>
      </c>
      <c r="P16" s="77">
        <v>1.8867562131655695</v>
      </c>
      <c r="Q16" s="76">
        <v>1.7814118732451065</v>
      </c>
      <c r="R16" s="72">
        <v>1.8483247355670391</v>
      </c>
      <c r="S16" s="77">
        <v>1.8140096059065223</v>
      </c>
    </row>
    <row r="17" spans="3:19">
      <c r="C17" s="71" t="s">
        <v>4</v>
      </c>
      <c r="D17" s="71" t="s">
        <v>5</v>
      </c>
      <c r="E17" s="76">
        <v>0.11809206975089148</v>
      </c>
      <c r="F17" s="72">
        <v>0.12324252318813371</v>
      </c>
      <c r="G17" s="77">
        <v>0.11276745663409242</v>
      </c>
      <c r="H17" s="76">
        <v>8.7070286666478063E-4</v>
      </c>
      <c r="I17" s="72">
        <v>5.4977205925528484E-4</v>
      </c>
      <c r="J17" s="77">
        <v>8.7867845221938524E-4</v>
      </c>
      <c r="K17" s="76">
        <v>6.3135794021578831E-2</v>
      </c>
      <c r="L17" s="72">
        <v>5.6937138551296722E-2</v>
      </c>
      <c r="M17" s="77">
        <v>6.2039665448703277E-2</v>
      </c>
      <c r="N17" s="76">
        <v>0.19671864113174137</v>
      </c>
      <c r="O17" s="72">
        <v>0.22984227229897755</v>
      </c>
      <c r="P17" s="77">
        <v>0.23712287548098293</v>
      </c>
      <c r="Q17" s="76">
        <v>0.27007038893415375</v>
      </c>
      <c r="R17" s="72">
        <v>0.28353738916908572</v>
      </c>
      <c r="S17" s="77">
        <v>0.2735470526541815</v>
      </c>
    </row>
    <row r="18" spans="3:19">
      <c r="C18" s="71" t="s">
        <v>6</v>
      </c>
      <c r="D18" s="71" t="s">
        <v>7</v>
      </c>
      <c r="E18" s="76">
        <v>7.8308033349288417E-2</v>
      </c>
      <c r="F18" s="72">
        <v>7.8903855078183496E-2</v>
      </c>
      <c r="G18" s="77">
        <v>7.7712299509613766E-2</v>
      </c>
      <c r="H18" s="76">
        <v>2.6452243862032989E-4</v>
      </c>
      <c r="I18" s="72">
        <v>1.8426876747413859E-4</v>
      </c>
      <c r="J18" s="77">
        <v>2.2106711357527476E-4</v>
      </c>
      <c r="K18" s="76">
        <v>2.4128562489443221E-2</v>
      </c>
      <c r="L18" s="72">
        <v>2.0384695681567883E-2</v>
      </c>
      <c r="M18" s="77">
        <v>2.634768896619518E-2</v>
      </c>
      <c r="N18" s="76">
        <v>0.11089302839733407</v>
      </c>
      <c r="O18" s="72">
        <v>0.19457121652660142</v>
      </c>
      <c r="P18" s="77">
        <v>0.20254245614000627</v>
      </c>
      <c r="Q18" s="76">
        <v>0.13349245367007395</v>
      </c>
      <c r="R18" s="72">
        <v>0.14609785754999821</v>
      </c>
      <c r="S18" s="77">
        <v>0.15911055977771349</v>
      </c>
    </row>
    <row r="19" spans="3:19">
      <c r="C19" s="71" t="s">
        <v>8</v>
      </c>
      <c r="D19" s="71" t="s">
        <v>9</v>
      </c>
      <c r="E19" s="76">
        <v>1.3564471237639617</v>
      </c>
      <c r="F19" s="72">
        <v>1.4200187893267462</v>
      </c>
      <c r="G19" s="77">
        <v>1.3837857302885024</v>
      </c>
      <c r="H19" s="76">
        <v>6.7499664719086932E-3</v>
      </c>
      <c r="I19" s="72">
        <v>6.5908681984408191E-3</v>
      </c>
      <c r="J19" s="77">
        <v>6.9019056952659861E-3</v>
      </c>
      <c r="K19" s="76">
        <v>0.43086718731148621</v>
      </c>
      <c r="L19" s="72">
        <v>0.37360830229136888</v>
      </c>
      <c r="M19" s="77">
        <v>0.45019412262993558</v>
      </c>
      <c r="N19" s="76">
        <v>0.74205141607392544</v>
      </c>
      <c r="O19" s="72">
        <v>1.0326829367279236</v>
      </c>
      <c r="P19" s="77">
        <v>0.99035200954721914</v>
      </c>
      <c r="Q19" s="76">
        <v>0.83153728958455997</v>
      </c>
      <c r="R19" s="72">
        <v>0.84970076477768774</v>
      </c>
      <c r="S19" s="77">
        <v>0.86121155274760042</v>
      </c>
    </row>
    <row r="20" spans="3:19" ht="17" thickBot="1">
      <c r="C20" s="71" t="s">
        <v>10</v>
      </c>
      <c r="D20" s="71" t="s">
        <v>11</v>
      </c>
      <c r="E20" s="78">
        <v>0.26490131775386072</v>
      </c>
      <c r="F20" s="79">
        <v>0.28425435994590609</v>
      </c>
      <c r="G20" s="80">
        <v>0.2622825172957125</v>
      </c>
      <c r="H20" s="78">
        <v>8.4485639937974082E-3</v>
      </c>
      <c r="I20" s="79">
        <v>8.2252591800872719E-3</v>
      </c>
      <c r="J20" s="80">
        <v>7.9762342203453535E-3</v>
      </c>
      <c r="K20" s="78">
        <v>9.5249150556730666E-2</v>
      </c>
      <c r="L20" s="79">
        <v>9.1422776625837976E-2</v>
      </c>
      <c r="M20" s="80">
        <v>9.5380824783284121E-2</v>
      </c>
      <c r="N20" s="78">
        <v>0.14854074560113489</v>
      </c>
      <c r="O20" s="79">
        <v>0.16340767610999568</v>
      </c>
      <c r="P20" s="80">
        <v>0.16137529025789116</v>
      </c>
      <c r="Q20" s="78">
        <v>0.1207875294594619</v>
      </c>
      <c r="R20" s="79">
        <v>0.12413305176737216</v>
      </c>
      <c r="S20" s="80">
        <v>0.1164883289345628</v>
      </c>
    </row>
    <row r="22" spans="3:19" ht="17" thickBot="1"/>
    <row r="23" spans="3:19" ht="17" thickBot="1">
      <c r="C23" s="15" t="s">
        <v>224</v>
      </c>
      <c r="E23" s="117" t="s">
        <v>20</v>
      </c>
      <c r="F23" s="118"/>
      <c r="G23" s="118"/>
      <c r="H23" s="118"/>
      <c r="I23" s="119"/>
      <c r="J23" s="117" t="s">
        <v>21</v>
      </c>
      <c r="K23" s="118"/>
      <c r="L23" s="118"/>
      <c r="M23" s="118"/>
      <c r="N23" s="119"/>
    </row>
    <row r="24" spans="3:19" ht="17" thickBot="1">
      <c r="E24" s="83" t="s">
        <v>19</v>
      </c>
      <c r="F24" s="83" t="s">
        <v>15</v>
      </c>
      <c r="G24" s="83" t="s">
        <v>16</v>
      </c>
      <c r="H24" s="83" t="s">
        <v>17</v>
      </c>
      <c r="I24" s="83" t="s">
        <v>18</v>
      </c>
      <c r="J24" s="83" t="s">
        <v>19</v>
      </c>
      <c r="K24" s="83" t="s">
        <v>15</v>
      </c>
      <c r="L24" s="83" t="s">
        <v>16</v>
      </c>
      <c r="M24" s="83" t="s">
        <v>17</v>
      </c>
      <c r="N24" s="83" t="s">
        <v>18</v>
      </c>
    </row>
    <row r="25" spans="3:19">
      <c r="C25" s="71" t="s">
        <v>0</v>
      </c>
      <c r="D25" s="71" t="s">
        <v>1</v>
      </c>
      <c r="E25" s="73">
        <f>AVERAGE(E5:G5)</f>
        <v>0.18751462802177363</v>
      </c>
      <c r="F25" s="74">
        <f>AVERAGE(H5:J5)</f>
        <v>6.8696083375399382E-4</v>
      </c>
      <c r="G25" s="74">
        <f>AVERAGE(I5:K5)</f>
        <v>8.7095192518834262E-4</v>
      </c>
      <c r="H25" s="74">
        <f>AVERAGE(N5:P5)</f>
        <v>1.6081445305691385E-3</v>
      </c>
      <c r="I25" s="74">
        <f>AVERAGE(Q5:S5)</f>
        <v>1.0560860495372674E-3</v>
      </c>
      <c r="J25" s="73">
        <f>STDEV(E5:G5)</f>
        <v>5.8854028310326382E-3</v>
      </c>
      <c r="K25" s="74">
        <f>STDEV(H5:J5)</f>
        <v>2.8200513617540911E-4</v>
      </c>
      <c r="L25" s="74">
        <f>STDEV(K5:M5)</f>
        <v>4.0526209603169874E-4</v>
      </c>
      <c r="M25" s="74">
        <f>STDEV(N5:P5)</f>
        <v>2.5615262615072811E-4</v>
      </c>
      <c r="N25" s="75">
        <f>STDEV(Q5:S5)</f>
        <v>3.2795956038465248E-4</v>
      </c>
    </row>
    <row r="26" spans="3:19">
      <c r="C26" s="71" t="s">
        <v>2</v>
      </c>
      <c r="D26" s="71" t="s">
        <v>3</v>
      </c>
      <c r="E26" s="76">
        <f t="shared" ref="E26:E30" si="0">AVERAGE(E6:G6)</f>
        <v>1.376851033656191</v>
      </c>
      <c r="F26" s="71">
        <f t="shared" ref="F26:G30" si="1">AVERAGE(H6:J6)</f>
        <v>3.1520144217966339E-2</v>
      </c>
      <c r="G26" s="71">
        <f t="shared" si="1"/>
        <v>3.5064019900775262E-2</v>
      </c>
      <c r="H26" s="71">
        <f t="shared" ref="H26:H30" si="2">AVERAGE(N6:P6)</f>
        <v>4.5172678969050008E-2</v>
      </c>
      <c r="I26" s="71">
        <f t="shared" ref="I26:I30" si="3">AVERAGE(Q6:S6)</f>
        <v>3.7961088911316915E-2</v>
      </c>
      <c r="J26" s="76">
        <f t="shared" ref="J26:J30" si="4">STDEV(E6:G6)</f>
        <v>2.8038951125611951E-2</v>
      </c>
      <c r="K26" s="71">
        <f t="shared" ref="K26:K30" si="5">STDEV(H6:J6)</f>
        <v>1.4524219344307042E-3</v>
      </c>
      <c r="L26" s="71">
        <f t="shared" ref="L26:L30" si="6">STDEV(K6:M6)</f>
        <v>1.7064455336945536E-3</v>
      </c>
      <c r="M26" s="71">
        <f t="shared" ref="M26:M30" si="7">STDEV(N6:P6)</f>
        <v>1.3815879050556891E-3</v>
      </c>
      <c r="N26" s="77">
        <f t="shared" ref="N26:N30" si="8">STDEV(Q6:S6)</f>
        <v>9.1420990299405109E-4</v>
      </c>
    </row>
    <row r="27" spans="3:19">
      <c r="C27" s="71" t="s">
        <v>4</v>
      </c>
      <c r="D27" s="71" t="s">
        <v>5</v>
      </c>
      <c r="E27" s="76">
        <f t="shared" si="0"/>
        <v>0.12404379742862782</v>
      </c>
      <c r="F27" s="71">
        <f t="shared" si="1"/>
        <v>6.3838390445819764E-4</v>
      </c>
      <c r="G27" s="71">
        <f t="shared" si="1"/>
        <v>5.9387794519371294E-4</v>
      </c>
      <c r="H27" s="71">
        <f t="shared" si="2"/>
        <v>5.0532145915966936E-4</v>
      </c>
      <c r="I27" s="71">
        <f t="shared" si="3"/>
        <v>1.1024653047552757E-3</v>
      </c>
      <c r="J27" s="76">
        <f t="shared" si="4"/>
        <v>7.0987411186189823E-3</v>
      </c>
      <c r="K27" s="71">
        <f t="shared" si="5"/>
        <v>1.7636357960181971E-4</v>
      </c>
      <c r="L27" s="71">
        <f t="shared" si="6"/>
        <v>3.7880283218084433E-4</v>
      </c>
      <c r="M27" s="71">
        <f t="shared" si="7"/>
        <v>1.1056905414116523E-4</v>
      </c>
      <c r="N27" s="77">
        <f t="shared" si="8"/>
        <v>1.4771431191981185E-4</v>
      </c>
    </row>
    <row r="28" spans="3:19">
      <c r="C28" s="71" t="s">
        <v>6</v>
      </c>
      <c r="D28" s="71" t="s">
        <v>7</v>
      </c>
      <c r="E28" s="76">
        <f t="shared" si="0"/>
        <v>9.8014890615387151E-2</v>
      </c>
      <c r="F28" s="71">
        <f t="shared" si="1"/>
        <v>2.0636451234540593E-4</v>
      </c>
      <c r="G28" s="71">
        <f t="shared" si="1"/>
        <v>2.0608373027461622E-4</v>
      </c>
      <c r="H28" s="71">
        <f t="shared" si="2"/>
        <v>3.9195267207265853E-4</v>
      </c>
      <c r="I28" s="71">
        <f t="shared" si="3"/>
        <v>5.70552926363908E-4</v>
      </c>
      <c r="J28" s="76">
        <f t="shared" si="4"/>
        <v>3.2501628059486321E-3</v>
      </c>
      <c r="K28" s="71">
        <f t="shared" si="5"/>
        <v>4.1953594980094174E-5</v>
      </c>
      <c r="L28" s="71">
        <f t="shared" si="6"/>
        <v>6.4949939029831314E-5</v>
      </c>
      <c r="M28" s="71">
        <f t="shared" si="7"/>
        <v>5.0287108948608959E-5</v>
      </c>
      <c r="N28" s="77">
        <f t="shared" si="8"/>
        <v>1.1415866493789449E-4</v>
      </c>
    </row>
    <row r="29" spans="3:19">
      <c r="C29" s="71" t="s">
        <v>8</v>
      </c>
      <c r="D29" s="71" t="s">
        <v>9</v>
      </c>
      <c r="E29" s="76">
        <f t="shared" si="0"/>
        <v>1.6006900576926564</v>
      </c>
      <c r="F29" s="71">
        <f t="shared" si="1"/>
        <v>7.2151752012389542E-3</v>
      </c>
      <c r="G29" s="71">
        <f t="shared" si="1"/>
        <v>8.4391437550608555E-3</v>
      </c>
      <c r="H29" s="71">
        <f t="shared" si="2"/>
        <v>1.4974930300464673E-2</v>
      </c>
      <c r="I29" s="71">
        <f t="shared" si="3"/>
        <v>1.5905516616101956E-2</v>
      </c>
      <c r="J29" s="76">
        <f t="shared" si="4"/>
        <v>2.3339322419304202E-2</v>
      </c>
      <c r="K29" s="71">
        <f t="shared" si="5"/>
        <v>5.1304354525015679E-4</v>
      </c>
      <c r="L29" s="71">
        <f t="shared" si="6"/>
        <v>9.3621563537647225E-4</v>
      </c>
      <c r="M29" s="71">
        <f t="shared" si="7"/>
        <v>9.6058123006126849E-4</v>
      </c>
      <c r="N29" s="77">
        <f t="shared" si="8"/>
        <v>7.1934030569304711E-4</v>
      </c>
    </row>
    <row r="30" spans="3:19" ht="17" thickBot="1">
      <c r="C30" s="71" t="s">
        <v>10</v>
      </c>
      <c r="D30" s="71" t="s">
        <v>11</v>
      </c>
      <c r="E30" s="78">
        <f t="shared" si="0"/>
        <v>0.30459189537655124</v>
      </c>
      <c r="F30" s="79">
        <f t="shared" si="1"/>
        <v>1.010168449571499E-2</v>
      </c>
      <c r="G30" s="79">
        <f t="shared" si="1"/>
        <v>1.0003655798662884E-2</v>
      </c>
      <c r="H30" s="79">
        <f t="shared" si="2"/>
        <v>9.5206928154431356E-3</v>
      </c>
      <c r="I30" s="79">
        <f t="shared" si="3"/>
        <v>1.2386721382286442E-2</v>
      </c>
      <c r="J30" s="78">
        <f t="shared" si="4"/>
        <v>1.0496682466007408E-2</v>
      </c>
      <c r="K30" s="79">
        <f t="shared" si="5"/>
        <v>5.3830540276773159E-4</v>
      </c>
      <c r="L30" s="79">
        <f t="shared" si="6"/>
        <v>4.7747566637085362E-4</v>
      </c>
      <c r="M30" s="79">
        <f t="shared" si="7"/>
        <v>4.8512701704580608E-4</v>
      </c>
      <c r="N30" s="80">
        <f t="shared" si="8"/>
        <v>4.3599243259261229E-4</v>
      </c>
    </row>
    <row r="33" spans="3:14" ht="17" thickBot="1"/>
    <row r="34" spans="3:14" ht="17" thickBot="1">
      <c r="C34" s="15" t="s">
        <v>225</v>
      </c>
      <c r="E34" s="117" t="s">
        <v>20</v>
      </c>
      <c r="F34" s="118"/>
      <c r="G34" s="118"/>
      <c r="H34" s="118"/>
      <c r="I34" s="119"/>
      <c r="J34" s="117" t="s">
        <v>21</v>
      </c>
      <c r="K34" s="118"/>
      <c r="L34" s="118"/>
      <c r="M34" s="118"/>
      <c r="N34" s="119"/>
    </row>
    <row r="35" spans="3:14" ht="17" thickBot="1">
      <c r="E35" s="83" t="s">
        <v>19</v>
      </c>
      <c r="F35" s="83" t="s">
        <v>15</v>
      </c>
      <c r="G35" s="83" t="s">
        <v>16</v>
      </c>
      <c r="H35" s="83" t="s">
        <v>17</v>
      </c>
      <c r="I35" s="83" t="s">
        <v>18</v>
      </c>
      <c r="J35" s="83" t="s">
        <v>19</v>
      </c>
      <c r="K35" s="83" t="s">
        <v>15</v>
      </c>
      <c r="L35" s="83" t="s">
        <v>16</v>
      </c>
      <c r="M35" s="83" t="s">
        <v>17</v>
      </c>
      <c r="N35" s="83" t="s">
        <v>18</v>
      </c>
    </row>
    <row r="36" spans="3:14">
      <c r="C36" s="71" t="s">
        <v>0</v>
      </c>
      <c r="D36" s="71" t="s">
        <v>1</v>
      </c>
      <c r="E36" s="76">
        <f t="shared" ref="E36:E41" si="9">AVERAGE(E15:G15)</f>
        <v>0.19300457008175922</v>
      </c>
      <c r="F36" s="71">
        <f t="shared" ref="F36:F41" si="10">AVERAGE(H15:J15)</f>
        <v>6.907782877857313E-4</v>
      </c>
      <c r="G36" s="71">
        <f t="shared" ref="G36:G41" si="11">AVERAGE(K15:M15)</f>
        <v>5.557039185166416E-2</v>
      </c>
      <c r="H36" s="71">
        <f t="shared" ref="H36:H41" si="12">AVERAGE(N15:P15)</f>
        <v>0.61692957101797474</v>
      </c>
      <c r="I36" s="77">
        <f t="shared" ref="I36:I41" si="13">AVERAGE(Q15:S15)</f>
        <v>0.64033069135061582</v>
      </c>
      <c r="J36" s="76">
        <f t="shared" ref="J36:J41" si="14">STDEV(E15:G15)</f>
        <v>1.6777943505076189E-2</v>
      </c>
      <c r="K36" s="71">
        <f t="shared" ref="K36:K41" si="15">STDEV(H15:J15)</f>
        <v>1.5140561893107958E-4</v>
      </c>
      <c r="L36" s="71">
        <f t="shared" ref="L36:L41" si="16">STDEV(K15:M15)</f>
        <v>5.8356003509497803E-3</v>
      </c>
      <c r="M36" s="71">
        <f t="shared" ref="M36:M41" si="17">STDEV(N15:P15)</f>
        <v>0.11919844904195996</v>
      </c>
      <c r="N36" s="77">
        <f t="shared" ref="N36:N41" si="18">STDEV(Q15:S15)</f>
        <v>3.9686031187160832E-2</v>
      </c>
    </row>
    <row r="37" spans="3:14">
      <c r="C37" s="71" t="s">
        <v>2</v>
      </c>
      <c r="D37" s="71" t="s">
        <v>3</v>
      </c>
      <c r="E37" s="76">
        <f t="shared" si="9"/>
        <v>1.3330000660935037</v>
      </c>
      <c r="F37" s="71">
        <f t="shared" si="10"/>
        <v>3.2844134990905917E-2</v>
      </c>
      <c r="G37" s="71">
        <f t="shared" si="11"/>
        <v>0.59615237231212792</v>
      </c>
      <c r="H37" s="71">
        <f t="shared" si="12"/>
        <v>1.8031997437595428</v>
      </c>
      <c r="I37" s="77">
        <f t="shared" si="13"/>
        <v>1.8145820715728895</v>
      </c>
      <c r="J37" s="76">
        <f t="shared" si="14"/>
        <v>2.5728198440490496E-2</v>
      </c>
      <c r="K37" s="71">
        <f t="shared" si="15"/>
        <v>8.7615597937686508E-4</v>
      </c>
      <c r="L37" s="71">
        <f t="shared" si="16"/>
        <v>2.2946328436638113E-2</v>
      </c>
      <c r="M37" s="71">
        <f t="shared" si="17"/>
        <v>0.11520178654297981</v>
      </c>
      <c r="N37" s="77">
        <f t="shared" si="18"/>
        <v>3.3460104209832545E-2</v>
      </c>
    </row>
    <row r="38" spans="3:14">
      <c r="C38" s="71" t="s">
        <v>4</v>
      </c>
      <c r="D38" s="71" t="s">
        <v>5</v>
      </c>
      <c r="E38" s="76">
        <f t="shared" si="9"/>
        <v>0.11803401652437255</v>
      </c>
      <c r="F38" s="71">
        <f t="shared" si="10"/>
        <v>7.663844593798169E-4</v>
      </c>
      <c r="G38" s="71">
        <f t="shared" si="11"/>
        <v>6.0704199340526267E-2</v>
      </c>
      <c r="H38" s="71">
        <f t="shared" si="12"/>
        <v>0.22122792963723392</v>
      </c>
      <c r="I38" s="77">
        <f t="shared" si="13"/>
        <v>0.27571827691914036</v>
      </c>
      <c r="J38" s="76">
        <f t="shared" si="14"/>
        <v>5.2377745713929466E-3</v>
      </c>
      <c r="K38" s="71">
        <f t="shared" si="15"/>
        <v>1.8763422237698935E-4</v>
      </c>
      <c r="L38" s="71">
        <f t="shared" si="16"/>
        <v>3.3080862601180231E-3</v>
      </c>
      <c r="M38" s="71">
        <f t="shared" si="17"/>
        <v>2.1535568554314044E-2</v>
      </c>
      <c r="N38" s="77">
        <f t="shared" si="18"/>
        <v>6.9911147135828001E-3</v>
      </c>
    </row>
    <row r="39" spans="3:14">
      <c r="C39" s="71" t="s">
        <v>6</v>
      </c>
      <c r="D39" s="71" t="s">
        <v>7</v>
      </c>
      <c r="E39" s="76">
        <f t="shared" si="9"/>
        <v>7.8308062645695231E-2</v>
      </c>
      <c r="F39" s="71">
        <f t="shared" si="10"/>
        <v>2.2328610655658108E-4</v>
      </c>
      <c r="G39" s="71">
        <f t="shared" si="11"/>
        <v>2.3620315712402095E-2</v>
      </c>
      <c r="H39" s="71">
        <f t="shared" si="12"/>
        <v>0.16933556702131392</v>
      </c>
      <c r="I39" s="77">
        <f t="shared" si="13"/>
        <v>0.14623362366592854</v>
      </c>
      <c r="J39" s="76">
        <f t="shared" si="14"/>
        <v>5.9577778482509112E-4</v>
      </c>
      <c r="K39" s="71">
        <f t="shared" si="15"/>
        <v>4.0172825149578034E-5</v>
      </c>
      <c r="L39" s="71">
        <f t="shared" si="16"/>
        <v>3.0138112611620325E-3</v>
      </c>
      <c r="M39" s="71">
        <f t="shared" si="17"/>
        <v>5.0769409154087133E-2</v>
      </c>
      <c r="N39" s="77">
        <f t="shared" si="18"/>
        <v>1.2809592673627279E-2</v>
      </c>
    </row>
    <row r="40" spans="3:14">
      <c r="C40" s="71" t="s">
        <v>8</v>
      </c>
      <c r="D40" s="71" t="s">
        <v>9</v>
      </c>
      <c r="E40" s="76">
        <f t="shared" si="9"/>
        <v>1.3867505477930699</v>
      </c>
      <c r="F40" s="71">
        <f t="shared" si="10"/>
        <v>6.7475801218718325E-3</v>
      </c>
      <c r="G40" s="71">
        <f t="shared" si="11"/>
        <v>0.41822320407759689</v>
      </c>
      <c r="H40" s="71">
        <f t="shared" si="12"/>
        <v>0.92169545411635612</v>
      </c>
      <c r="I40" s="77">
        <f t="shared" si="13"/>
        <v>0.84748320236994934</v>
      </c>
      <c r="J40" s="76">
        <f t="shared" si="14"/>
        <v>3.1889367706700818E-2</v>
      </c>
      <c r="K40" s="71">
        <f t="shared" si="15"/>
        <v>1.5553247926941262E-4</v>
      </c>
      <c r="L40" s="71">
        <f t="shared" si="16"/>
        <v>3.9827750416599729E-2</v>
      </c>
      <c r="M40" s="71">
        <f t="shared" si="17"/>
        <v>0.15700943332213213</v>
      </c>
      <c r="N40" s="77">
        <f t="shared" si="18"/>
        <v>1.4960904412551589E-2</v>
      </c>
    </row>
    <row r="41" spans="3:14" ht="17" thickBot="1">
      <c r="C41" s="71" t="s">
        <v>10</v>
      </c>
      <c r="D41" s="71" t="s">
        <v>11</v>
      </c>
      <c r="E41" s="78">
        <f t="shared" si="9"/>
        <v>0.27047939833182644</v>
      </c>
      <c r="F41" s="79">
        <f t="shared" si="10"/>
        <v>8.2166857980766773E-3</v>
      </c>
      <c r="G41" s="79">
        <f t="shared" si="11"/>
        <v>9.4017583988617592E-2</v>
      </c>
      <c r="H41" s="79">
        <f t="shared" si="12"/>
        <v>0.15777457065634057</v>
      </c>
      <c r="I41" s="80">
        <f t="shared" si="13"/>
        <v>0.12046963672046562</v>
      </c>
      <c r="J41" s="78">
        <f t="shared" si="14"/>
        <v>1.2001112638498367E-2</v>
      </c>
      <c r="K41" s="79">
        <f t="shared" si="15"/>
        <v>2.3628157118497835E-4</v>
      </c>
      <c r="L41" s="79">
        <f t="shared" si="16"/>
        <v>2.2481333285497272E-3</v>
      </c>
      <c r="M41" s="79">
        <f t="shared" si="17"/>
        <v>8.0610354127473496E-3</v>
      </c>
      <c r="N41" s="80">
        <f t="shared" si="18"/>
        <v>3.8322628619066692E-3</v>
      </c>
    </row>
  </sheetData>
  <mergeCells count="15">
    <mergeCell ref="Q3:S3"/>
    <mergeCell ref="E1:I1"/>
    <mergeCell ref="E3:G3"/>
    <mergeCell ref="H3:J3"/>
    <mergeCell ref="K3:M3"/>
    <mergeCell ref="N3:P3"/>
    <mergeCell ref="Q13:S13"/>
    <mergeCell ref="E23:I23"/>
    <mergeCell ref="J23:N23"/>
    <mergeCell ref="E34:I34"/>
    <mergeCell ref="J34:N34"/>
    <mergeCell ref="E13:G13"/>
    <mergeCell ref="H13:J13"/>
    <mergeCell ref="K13:M13"/>
    <mergeCell ref="N13:P13"/>
  </mergeCells>
  <pageMargins left="0.7" right="0.7" top="0.75" bottom="0.75" header="0.3" footer="0.3"/>
  <pageSetup paperSize="9" orientation="portrait" r:id="rId1"/>
  <ignoredErrors>
    <ignoredError sqref="E25:N30 E36:N4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3FDCE-7E86-934C-9E7F-DA07DC71CC44}">
  <dimension ref="B1:M27"/>
  <sheetViews>
    <sheetView zoomScale="65" zoomScaleNormal="65" workbookViewId="0">
      <selection activeCell="G21" sqref="G21"/>
    </sheetView>
  </sheetViews>
  <sheetFormatPr baseColWidth="10" defaultColWidth="10.6640625" defaultRowHeight="16"/>
  <cols>
    <col min="2" max="2" width="11.83203125" customWidth="1"/>
  </cols>
  <sheetData>
    <row r="1" spans="2:13" s="15" customFormat="1"/>
    <row r="2" spans="2:13" s="15" customFormat="1">
      <c r="B2" s="15" t="s">
        <v>173</v>
      </c>
    </row>
    <row r="3" spans="2:13" s="15" customFormat="1">
      <c r="C3" s="130" t="s">
        <v>150</v>
      </c>
      <c r="D3" s="130"/>
      <c r="E3" s="130"/>
      <c r="F3" s="130"/>
      <c r="I3" s="130" t="s">
        <v>151</v>
      </c>
      <c r="J3" s="130"/>
      <c r="K3" s="130"/>
      <c r="L3" s="130"/>
      <c r="M3" s="130"/>
    </row>
    <row r="5" spans="2:13">
      <c r="B5" t="s">
        <v>149</v>
      </c>
      <c r="C5" t="s">
        <v>152</v>
      </c>
      <c r="D5" t="s">
        <v>15</v>
      </c>
      <c r="E5" t="s">
        <v>16</v>
      </c>
      <c r="F5" t="s">
        <v>41</v>
      </c>
      <c r="J5" t="s">
        <v>152</v>
      </c>
      <c r="K5" t="s">
        <v>15</v>
      </c>
      <c r="L5" t="s">
        <v>16</v>
      </c>
      <c r="M5" t="s">
        <v>41</v>
      </c>
    </row>
    <row r="6" spans="2:13">
      <c r="B6">
        <v>0</v>
      </c>
      <c r="C6">
        <v>0</v>
      </c>
      <c r="D6">
        <v>0</v>
      </c>
      <c r="E6">
        <v>0</v>
      </c>
      <c r="F6">
        <v>0</v>
      </c>
      <c r="I6">
        <v>0</v>
      </c>
      <c r="J6">
        <f>C6/$C$27</f>
        <v>0</v>
      </c>
      <c r="K6">
        <f>D6/$D$27</f>
        <v>0</v>
      </c>
      <c r="L6">
        <f>E6/$E$27</f>
        <v>0</v>
      </c>
      <c r="M6">
        <f>F6/$F$27</f>
        <v>0</v>
      </c>
    </row>
    <row r="7" spans="2:13">
      <c r="B7" t="s">
        <v>154</v>
      </c>
      <c r="C7">
        <v>0</v>
      </c>
      <c r="D7">
        <v>0</v>
      </c>
      <c r="E7">
        <v>0</v>
      </c>
      <c r="F7">
        <v>0</v>
      </c>
      <c r="I7" t="s">
        <v>154</v>
      </c>
      <c r="J7">
        <f t="shared" ref="J7:J26" si="0">C7/$C$27</f>
        <v>0</v>
      </c>
      <c r="K7">
        <f t="shared" ref="K7:K26" si="1">D7/$D$27</f>
        <v>0</v>
      </c>
      <c r="L7">
        <f t="shared" ref="L7:L26" si="2">E7/$E$27</f>
        <v>0</v>
      </c>
      <c r="M7">
        <f t="shared" ref="M7:M26" si="3">F7/$F$27</f>
        <v>0</v>
      </c>
    </row>
    <row r="8" spans="2:13">
      <c r="B8" t="s">
        <v>155</v>
      </c>
      <c r="C8">
        <v>0</v>
      </c>
      <c r="D8">
        <v>0</v>
      </c>
      <c r="E8">
        <v>0</v>
      </c>
      <c r="F8">
        <v>0</v>
      </c>
      <c r="I8" t="s">
        <v>155</v>
      </c>
      <c r="J8">
        <f t="shared" si="0"/>
        <v>0</v>
      </c>
      <c r="K8">
        <f t="shared" si="1"/>
        <v>0</v>
      </c>
      <c r="L8">
        <f t="shared" si="2"/>
        <v>0</v>
      </c>
      <c r="M8">
        <f t="shared" si="3"/>
        <v>0</v>
      </c>
    </row>
    <row r="9" spans="2:13">
      <c r="B9" t="s">
        <v>156</v>
      </c>
      <c r="C9">
        <v>0</v>
      </c>
      <c r="D9">
        <v>262325</v>
      </c>
      <c r="E9">
        <v>41490</v>
      </c>
      <c r="F9">
        <v>0</v>
      </c>
      <c r="I9" t="s">
        <v>156</v>
      </c>
      <c r="J9">
        <f t="shared" si="0"/>
        <v>0</v>
      </c>
      <c r="K9">
        <f t="shared" si="1"/>
        <v>9.7878826926410252E-4</v>
      </c>
      <c r="L9">
        <f t="shared" si="2"/>
        <v>3.5836161113645201E-4</v>
      </c>
      <c r="M9">
        <f t="shared" si="3"/>
        <v>0</v>
      </c>
    </row>
    <row r="10" spans="2:13">
      <c r="B10" t="s">
        <v>157</v>
      </c>
      <c r="C10">
        <v>911424</v>
      </c>
      <c r="D10">
        <v>23324560</v>
      </c>
      <c r="E10">
        <v>2127797</v>
      </c>
      <c r="F10">
        <v>0</v>
      </c>
      <c r="I10" t="s">
        <v>157</v>
      </c>
      <c r="J10">
        <f t="shared" si="0"/>
        <v>3.1392639174502107E-2</v>
      </c>
      <c r="K10">
        <f t="shared" si="1"/>
        <v>8.702870757170196E-2</v>
      </c>
      <c r="L10">
        <f t="shared" si="2"/>
        <v>1.8378422778773419E-2</v>
      </c>
      <c r="M10">
        <f t="shared" si="3"/>
        <v>0</v>
      </c>
    </row>
    <row r="11" spans="2:13">
      <c r="B11" t="s">
        <v>158</v>
      </c>
      <c r="C11">
        <v>11371771</v>
      </c>
      <c r="D11">
        <v>161588803</v>
      </c>
      <c r="E11">
        <v>25292278</v>
      </c>
      <c r="F11">
        <v>19695</v>
      </c>
      <c r="I11" t="s">
        <v>158</v>
      </c>
      <c r="J11">
        <f t="shared" si="0"/>
        <v>0.39168367716679281</v>
      </c>
      <c r="K11">
        <f t="shared" si="1"/>
        <v>0.60292089896436873</v>
      </c>
      <c r="L11">
        <f t="shared" si="2"/>
        <v>0.21845701357895975</v>
      </c>
      <c r="M11">
        <f t="shared" si="3"/>
        <v>3.813406154707806E-4</v>
      </c>
    </row>
    <row r="12" spans="2:13">
      <c r="B12" t="s">
        <v>159</v>
      </c>
      <c r="C12">
        <v>29033048</v>
      </c>
      <c r="D12">
        <v>268009955</v>
      </c>
      <c r="E12">
        <v>84294115</v>
      </c>
      <c r="F12">
        <v>523528</v>
      </c>
      <c r="I12" t="s">
        <v>159</v>
      </c>
      <c r="J12">
        <f t="shared" si="0"/>
        <v>1</v>
      </c>
      <c r="K12">
        <f t="shared" si="1"/>
        <v>1</v>
      </c>
      <c r="L12">
        <f t="shared" si="2"/>
        <v>0.72807362884360971</v>
      </c>
      <c r="M12">
        <f t="shared" si="3"/>
        <v>1.0136709303690624E-2</v>
      </c>
    </row>
    <row r="13" spans="2:13">
      <c r="B13" t="s">
        <v>160</v>
      </c>
      <c r="C13">
        <v>25198535</v>
      </c>
      <c r="D13">
        <v>207165737</v>
      </c>
      <c r="E13">
        <v>115776910</v>
      </c>
      <c r="F13">
        <v>5798557</v>
      </c>
      <c r="I13" t="s">
        <v>160</v>
      </c>
      <c r="J13">
        <f t="shared" si="0"/>
        <v>0.86792592358887022</v>
      </c>
      <c r="K13">
        <f t="shared" si="1"/>
        <v>0.77297776868027157</v>
      </c>
      <c r="L13">
        <f t="shared" si="2"/>
        <v>1</v>
      </c>
      <c r="M13">
        <f t="shared" si="3"/>
        <v>0.11227343463937056</v>
      </c>
    </row>
    <row r="14" spans="2:13">
      <c r="B14" t="s">
        <v>161</v>
      </c>
      <c r="C14">
        <v>16188926</v>
      </c>
      <c r="D14">
        <v>104892452</v>
      </c>
      <c r="E14">
        <v>93171676</v>
      </c>
      <c r="F14">
        <v>25629544</v>
      </c>
      <c r="I14" t="s">
        <v>161</v>
      </c>
      <c r="J14">
        <f t="shared" si="0"/>
        <v>0.55760339045352736</v>
      </c>
      <c r="K14">
        <f t="shared" si="1"/>
        <v>0.39137520843208978</v>
      </c>
      <c r="L14">
        <f t="shared" si="2"/>
        <v>0.80475179377304162</v>
      </c>
      <c r="M14">
        <f t="shared" si="3"/>
        <v>0.49624707200789303</v>
      </c>
    </row>
    <row r="15" spans="2:13">
      <c r="B15" t="s">
        <v>162</v>
      </c>
      <c r="C15">
        <v>9410485</v>
      </c>
      <c r="D15">
        <v>54011812</v>
      </c>
      <c r="E15">
        <v>57140851</v>
      </c>
      <c r="F15">
        <v>46207156</v>
      </c>
      <c r="I15" t="s">
        <v>162</v>
      </c>
      <c r="J15">
        <f t="shared" si="0"/>
        <v>0.32413010855766849</v>
      </c>
      <c r="K15">
        <f t="shared" si="1"/>
        <v>0.2015291260356355</v>
      </c>
      <c r="L15">
        <f t="shared" si="2"/>
        <v>0.49354271935569882</v>
      </c>
      <c r="M15">
        <f t="shared" si="3"/>
        <v>0.89467709104820381</v>
      </c>
    </row>
    <row r="16" spans="2:13">
      <c r="B16" t="s">
        <v>163</v>
      </c>
      <c r="C16">
        <v>4816508</v>
      </c>
      <c r="D16">
        <v>33340998</v>
      </c>
      <c r="E16">
        <v>30997943</v>
      </c>
      <c r="F16">
        <v>51646741</v>
      </c>
      <c r="I16" t="s">
        <v>163</v>
      </c>
      <c r="J16">
        <f t="shared" si="0"/>
        <v>0.16589742833752763</v>
      </c>
      <c r="K16">
        <f t="shared" si="1"/>
        <v>0.1244020879746799</v>
      </c>
      <c r="L16">
        <f t="shared" si="2"/>
        <v>0.26773855857787188</v>
      </c>
      <c r="M16">
        <f t="shared" si="3"/>
        <v>1</v>
      </c>
    </row>
    <row r="17" spans="2:13">
      <c r="B17" t="s">
        <v>164</v>
      </c>
      <c r="C17">
        <v>2643485</v>
      </c>
      <c r="D17">
        <v>24119321</v>
      </c>
      <c r="E17">
        <v>19792541</v>
      </c>
      <c r="F17">
        <v>41246866</v>
      </c>
      <c r="I17" t="s">
        <v>164</v>
      </c>
      <c r="J17">
        <f t="shared" si="0"/>
        <v>9.1050894828541604E-2</v>
      </c>
      <c r="K17">
        <f t="shared" si="1"/>
        <v>8.9994123539179724E-2</v>
      </c>
      <c r="L17">
        <f t="shared" si="2"/>
        <v>0.17095413066387763</v>
      </c>
      <c r="M17">
        <f t="shared" si="3"/>
        <v>0.79863443852149352</v>
      </c>
    </row>
    <row r="18" spans="2:13">
      <c r="B18" t="s">
        <v>165</v>
      </c>
      <c r="C18">
        <v>1283165</v>
      </c>
      <c r="D18">
        <v>16306200</v>
      </c>
      <c r="E18">
        <v>10264400</v>
      </c>
      <c r="F18">
        <v>30285167</v>
      </c>
      <c r="I18" t="s">
        <v>165</v>
      </c>
      <c r="J18">
        <f t="shared" si="0"/>
        <v>4.4196703012374036E-2</v>
      </c>
      <c r="K18">
        <f t="shared" si="1"/>
        <v>6.0841769851422124E-2</v>
      </c>
      <c r="L18">
        <f t="shared" si="2"/>
        <v>8.8656710565172284E-2</v>
      </c>
      <c r="M18">
        <f t="shared" si="3"/>
        <v>0.58639066887105229</v>
      </c>
    </row>
    <row r="19" spans="2:13">
      <c r="B19" t="s">
        <v>166</v>
      </c>
      <c r="C19">
        <v>711778</v>
      </c>
      <c r="D19">
        <v>11437559</v>
      </c>
      <c r="E19">
        <v>5826504</v>
      </c>
      <c r="F19">
        <v>20823124</v>
      </c>
      <c r="I19" t="s">
        <v>166</v>
      </c>
      <c r="J19">
        <f t="shared" si="0"/>
        <v>2.4516130721101002E-2</v>
      </c>
      <c r="K19">
        <f t="shared" si="1"/>
        <v>4.2675873737600532E-2</v>
      </c>
      <c r="L19">
        <f t="shared" si="2"/>
        <v>5.0325267793034034E-2</v>
      </c>
      <c r="M19">
        <f t="shared" si="3"/>
        <v>0.40318369749603367</v>
      </c>
    </row>
    <row r="20" spans="2:13">
      <c r="B20" t="s">
        <v>167</v>
      </c>
      <c r="C20">
        <v>610174</v>
      </c>
      <c r="D20">
        <v>7559452</v>
      </c>
      <c r="E20">
        <v>2693751</v>
      </c>
      <c r="F20">
        <v>11310131</v>
      </c>
      <c r="I20" t="s">
        <v>167</v>
      </c>
      <c r="J20">
        <f t="shared" si="0"/>
        <v>2.1016532607943884E-2</v>
      </c>
      <c r="K20">
        <f t="shared" si="1"/>
        <v>2.8205862726255821E-2</v>
      </c>
      <c r="L20">
        <f t="shared" si="2"/>
        <v>2.3266737728619636E-2</v>
      </c>
      <c r="M20">
        <f t="shared" si="3"/>
        <v>0.21899021663341739</v>
      </c>
    </row>
    <row r="21" spans="2:13">
      <c r="B21" t="s">
        <v>168</v>
      </c>
      <c r="C21">
        <v>286584</v>
      </c>
      <c r="D21">
        <v>5847710</v>
      </c>
      <c r="E21">
        <v>1728116</v>
      </c>
      <c r="F21">
        <v>8761290</v>
      </c>
      <c r="I21" t="s">
        <v>168</v>
      </c>
      <c r="J21">
        <f t="shared" si="0"/>
        <v>9.8709580888648001E-3</v>
      </c>
      <c r="K21">
        <f t="shared" si="1"/>
        <v>2.1819002954573088E-2</v>
      </c>
      <c r="L21">
        <f t="shared" si="2"/>
        <v>1.4926257748630534E-2</v>
      </c>
      <c r="M21">
        <f t="shared" si="3"/>
        <v>0.16963877740126912</v>
      </c>
    </row>
    <row r="22" spans="2:13">
      <c r="B22" t="s">
        <v>169</v>
      </c>
      <c r="C22">
        <v>197512</v>
      </c>
      <c r="D22">
        <v>4106333</v>
      </c>
      <c r="E22">
        <v>599430</v>
      </c>
      <c r="F22">
        <v>6129067</v>
      </c>
      <c r="I22" t="s">
        <v>169</v>
      </c>
      <c r="J22">
        <f t="shared" si="0"/>
        <v>6.8030060088765049E-3</v>
      </c>
      <c r="K22">
        <f t="shared" si="1"/>
        <v>1.5321568932019709E-2</v>
      </c>
      <c r="L22">
        <f t="shared" si="2"/>
        <v>5.1774572321890439E-3</v>
      </c>
      <c r="M22">
        <f t="shared" si="3"/>
        <v>0.11867287037530597</v>
      </c>
    </row>
    <row r="23" spans="2:13">
      <c r="B23" t="s">
        <v>170</v>
      </c>
      <c r="C23">
        <v>145690</v>
      </c>
      <c r="D23">
        <v>3289806</v>
      </c>
      <c r="E23">
        <v>341939</v>
      </c>
      <c r="F23">
        <v>4060259</v>
      </c>
      <c r="I23" t="s">
        <v>170</v>
      </c>
      <c r="J23">
        <f t="shared" si="0"/>
        <v>5.0180745748775674E-3</v>
      </c>
      <c r="K23">
        <f t="shared" si="1"/>
        <v>1.2274939563345697E-2</v>
      </c>
      <c r="L23">
        <f t="shared" si="2"/>
        <v>2.9534300060348822E-3</v>
      </c>
      <c r="M23">
        <f t="shared" si="3"/>
        <v>7.8615976950026714E-2</v>
      </c>
    </row>
    <row r="24" spans="2:13">
      <c r="B24" t="s">
        <v>171</v>
      </c>
      <c r="C24">
        <v>183796</v>
      </c>
      <c r="D24">
        <v>2504440</v>
      </c>
      <c r="E24">
        <v>327029</v>
      </c>
      <c r="F24">
        <v>3057720</v>
      </c>
      <c r="I24" t="s">
        <v>171</v>
      </c>
      <c r="J24">
        <f t="shared" si="0"/>
        <v>6.3305788630942227E-3</v>
      </c>
      <c r="K24">
        <f t="shared" si="1"/>
        <v>9.3445782638932207E-3</v>
      </c>
      <c r="L24">
        <f t="shared" si="2"/>
        <v>2.8246478507674803E-3</v>
      </c>
      <c r="M24">
        <f t="shared" si="3"/>
        <v>5.9204510116136852E-2</v>
      </c>
    </row>
    <row r="25" spans="2:13">
      <c r="B25" t="s">
        <v>172</v>
      </c>
      <c r="C25">
        <v>52230</v>
      </c>
      <c r="D25">
        <v>1461288</v>
      </c>
      <c r="E25">
        <v>31258</v>
      </c>
      <c r="F25">
        <v>2129735</v>
      </c>
      <c r="I25" t="s">
        <v>172</v>
      </c>
      <c r="J25">
        <f t="shared" si="0"/>
        <v>1.7989843849670899E-3</v>
      </c>
      <c r="K25">
        <f t="shared" si="1"/>
        <v>5.4523646332465528E-3</v>
      </c>
      <c r="L25">
        <f t="shared" si="2"/>
        <v>2.6998474911793725E-4</v>
      </c>
      <c r="M25">
        <f t="shared" si="3"/>
        <v>4.1236580639231427E-2</v>
      </c>
    </row>
    <row r="26" spans="2:13">
      <c r="B26">
        <v>1</v>
      </c>
      <c r="C26">
        <v>0</v>
      </c>
      <c r="D26">
        <v>0</v>
      </c>
      <c r="E26">
        <v>0</v>
      </c>
      <c r="F26">
        <v>0</v>
      </c>
      <c r="I26">
        <v>1</v>
      </c>
      <c r="J26">
        <f t="shared" si="0"/>
        <v>0</v>
      </c>
      <c r="K26">
        <f t="shared" si="1"/>
        <v>0</v>
      </c>
      <c r="L26">
        <f t="shared" si="2"/>
        <v>0</v>
      </c>
      <c r="M26">
        <f t="shared" si="3"/>
        <v>0</v>
      </c>
    </row>
    <row r="27" spans="2:13">
      <c r="B27" s="15" t="s">
        <v>153</v>
      </c>
      <c r="C27" s="15">
        <f>MAX(C6:C25)</f>
        <v>29033048</v>
      </c>
      <c r="D27" s="15">
        <f>MAX(D6:D25)</f>
        <v>268009955</v>
      </c>
      <c r="E27" s="15">
        <f>MAX(E6:E25)</f>
        <v>115776910</v>
      </c>
      <c r="F27" s="15">
        <f>MAX(F6:F25)</f>
        <v>51646741</v>
      </c>
    </row>
  </sheetData>
  <mergeCells count="2">
    <mergeCell ref="I3:M3"/>
    <mergeCell ref="C3:F3"/>
  </mergeCells>
  <pageMargins left="0.7" right="0.7" top="0.75" bottom="0.75" header="0.3" footer="0.3"/>
  <ignoredErrors>
    <ignoredError sqref="C27:F27" formulaRange="1"/>
    <ignoredError sqref="B7:B25 I7:I25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BAA9A-36B8-9D4B-9909-CB9448D1B59C}">
  <dimension ref="A2:K32"/>
  <sheetViews>
    <sheetView topLeftCell="B1" zoomScale="77" zoomScaleNormal="77" workbookViewId="0">
      <selection activeCell="H10" sqref="H10"/>
    </sheetView>
  </sheetViews>
  <sheetFormatPr baseColWidth="10" defaultColWidth="10.6640625" defaultRowHeight="16"/>
  <cols>
    <col min="7" max="7" width="18.1640625" customWidth="1"/>
    <col min="8" max="8" width="12.6640625" bestFit="1" customWidth="1"/>
  </cols>
  <sheetData>
    <row r="2" spans="1:11">
      <c r="B2" t="s">
        <v>152</v>
      </c>
      <c r="C2" t="s">
        <v>15</v>
      </c>
      <c r="D2" t="s">
        <v>16</v>
      </c>
      <c r="E2" t="s">
        <v>41</v>
      </c>
      <c r="H2" t="s">
        <v>152</v>
      </c>
      <c r="I2" t="s">
        <v>15</v>
      </c>
      <c r="J2" t="s">
        <v>16</v>
      </c>
      <c r="K2" t="s">
        <v>41</v>
      </c>
    </row>
    <row r="3" spans="1:11">
      <c r="A3" t="s">
        <v>175</v>
      </c>
      <c r="B3">
        <v>0.32100000000000001</v>
      </c>
      <c r="C3">
        <v>0.34100000000000003</v>
      </c>
      <c r="D3">
        <v>0.39600000000000002</v>
      </c>
      <c r="E3">
        <v>0.48799999999999999</v>
      </c>
      <c r="G3" t="s">
        <v>20</v>
      </c>
      <c r="H3">
        <f>AVERAGE(B3:B32)</f>
        <v>0.34799999999999998</v>
      </c>
      <c r="I3">
        <f>AVERAGE(C3:C32)</f>
        <v>0.3532333333333334</v>
      </c>
      <c r="J3">
        <f>AVERAGE(D3:D32)</f>
        <v>0.39983333333333326</v>
      </c>
      <c r="K3">
        <f>AVERAGE(E3:E32)</f>
        <v>0.50113333333333343</v>
      </c>
    </row>
    <row r="4" spans="1:11">
      <c r="A4" t="s">
        <v>176</v>
      </c>
      <c r="B4">
        <v>0.36699999999999999</v>
      </c>
      <c r="C4">
        <v>0.374</v>
      </c>
      <c r="D4">
        <v>0.40400000000000003</v>
      </c>
      <c r="E4">
        <v>0.47599999999999998</v>
      </c>
      <c r="G4" t="s">
        <v>205</v>
      </c>
      <c r="H4">
        <f>STDEV(B3:B32)</f>
        <v>1.3843957975008188E-2</v>
      </c>
      <c r="I4">
        <f t="shared" ref="I4:K4" si="0">STDEV(C3:C32)</f>
        <v>1.3082452931795453E-2</v>
      </c>
      <c r="J4">
        <f t="shared" si="0"/>
        <v>2.2503767245283277E-2</v>
      </c>
      <c r="K4">
        <f t="shared" si="0"/>
        <v>4.2359490516076903E-2</v>
      </c>
    </row>
    <row r="5" spans="1:11">
      <c r="A5" t="s">
        <v>177</v>
      </c>
      <c r="B5">
        <v>0.35799999999999998</v>
      </c>
      <c r="C5">
        <v>0.35599999999999998</v>
      </c>
      <c r="D5">
        <v>0.41599999999999998</v>
      </c>
      <c r="E5">
        <v>0.496</v>
      </c>
    </row>
    <row r="6" spans="1:11">
      <c r="A6" t="s">
        <v>178</v>
      </c>
      <c r="B6">
        <v>0.35899999999999999</v>
      </c>
      <c r="C6">
        <v>0.374</v>
      </c>
      <c r="D6">
        <v>0.39400000000000002</v>
      </c>
      <c r="E6">
        <v>0.50700000000000001</v>
      </c>
    </row>
    <row r="7" spans="1:11">
      <c r="A7" t="s">
        <v>179</v>
      </c>
      <c r="B7">
        <v>0.35899999999999999</v>
      </c>
      <c r="C7">
        <v>0.38700000000000001</v>
      </c>
      <c r="D7">
        <v>0.40500000000000003</v>
      </c>
      <c r="E7">
        <v>0.51700000000000002</v>
      </c>
      <c r="G7" s="71"/>
      <c r="H7" s="15" t="s">
        <v>255</v>
      </c>
    </row>
    <row r="8" spans="1:11">
      <c r="A8" t="s">
        <v>180</v>
      </c>
      <c r="B8">
        <v>0.36</v>
      </c>
      <c r="C8">
        <v>0.36699999999999999</v>
      </c>
      <c r="D8">
        <v>0.39500000000000002</v>
      </c>
      <c r="E8">
        <v>0.48699999999999999</v>
      </c>
      <c r="G8" s="71" t="s">
        <v>245</v>
      </c>
      <c r="H8">
        <f>_xlfn.T.TEST(B3:B32,C3:C32,2,2)</f>
        <v>0.13778150601428477</v>
      </c>
    </row>
    <row r="9" spans="1:11">
      <c r="A9" t="s">
        <v>181</v>
      </c>
      <c r="B9">
        <v>0.32600000000000001</v>
      </c>
      <c r="C9">
        <v>0.35399999999999998</v>
      </c>
      <c r="D9">
        <v>0.41699999999999998</v>
      </c>
      <c r="E9">
        <v>0.497</v>
      </c>
      <c r="G9" s="71" t="s">
        <v>246</v>
      </c>
      <c r="H9">
        <f>_xlfn.T.TEST(D3:D32,E3:E32,2,2)</f>
        <v>1.0714080379567688E-16</v>
      </c>
    </row>
    <row r="10" spans="1:11">
      <c r="A10" t="s">
        <v>182</v>
      </c>
      <c r="B10">
        <v>0.33100000000000002</v>
      </c>
      <c r="C10">
        <v>0.34699999999999998</v>
      </c>
      <c r="D10">
        <v>0.39500000000000002</v>
      </c>
      <c r="E10">
        <v>0.495</v>
      </c>
    </row>
    <row r="11" spans="1:11">
      <c r="A11" t="s">
        <v>183</v>
      </c>
      <c r="B11">
        <v>0.32500000000000001</v>
      </c>
      <c r="C11">
        <v>0.36599999999999999</v>
      </c>
      <c r="D11">
        <v>0.41699999999999998</v>
      </c>
      <c r="E11">
        <v>0.52500000000000002</v>
      </c>
    </row>
    <row r="12" spans="1:11">
      <c r="A12" t="s">
        <v>184</v>
      </c>
      <c r="B12">
        <v>0.32700000000000001</v>
      </c>
      <c r="C12">
        <v>0.35799999999999998</v>
      </c>
      <c r="D12">
        <v>0.39500000000000002</v>
      </c>
      <c r="E12">
        <v>0.54800000000000004</v>
      </c>
    </row>
    <row r="13" spans="1:11">
      <c r="A13" t="s">
        <v>185</v>
      </c>
      <c r="B13">
        <v>0.33600000000000002</v>
      </c>
      <c r="C13">
        <v>0.36099999999999999</v>
      </c>
      <c r="D13">
        <v>0.41599999999999998</v>
      </c>
      <c r="E13">
        <v>0.47699999999999998</v>
      </c>
    </row>
    <row r="14" spans="1:11">
      <c r="A14" t="s">
        <v>186</v>
      </c>
      <c r="B14">
        <v>0.33900000000000002</v>
      </c>
      <c r="C14">
        <v>0.34200000000000003</v>
      </c>
      <c r="D14">
        <v>0.40200000000000002</v>
      </c>
      <c r="E14">
        <v>0.45200000000000001</v>
      </c>
    </row>
    <row r="15" spans="1:11">
      <c r="A15" t="s">
        <v>187</v>
      </c>
      <c r="B15">
        <v>0.36499999999999999</v>
      </c>
      <c r="C15">
        <v>0.34100000000000003</v>
      </c>
      <c r="D15">
        <v>0.41099999999999998</v>
      </c>
      <c r="E15">
        <v>0.48099999999999998</v>
      </c>
    </row>
    <row r="16" spans="1:11">
      <c r="A16" t="s">
        <v>188</v>
      </c>
      <c r="B16">
        <v>0.34799999999999998</v>
      </c>
      <c r="C16">
        <v>0.34699999999999998</v>
      </c>
      <c r="D16">
        <v>0.435</v>
      </c>
      <c r="E16">
        <v>0.497</v>
      </c>
    </row>
    <row r="17" spans="1:5">
      <c r="A17" t="s">
        <v>189</v>
      </c>
      <c r="B17">
        <v>0.34499999999999997</v>
      </c>
      <c r="C17">
        <v>0.35299999999999998</v>
      </c>
      <c r="D17">
        <v>0.41299999999999998</v>
      </c>
      <c r="E17">
        <v>0.52200000000000002</v>
      </c>
    </row>
    <row r="18" spans="1:5">
      <c r="A18" t="s">
        <v>190</v>
      </c>
      <c r="B18">
        <v>0.33500000000000002</v>
      </c>
      <c r="C18">
        <v>0.35</v>
      </c>
      <c r="D18">
        <v>0.41199999999999998</v>
      </c>
      <c r="E18">
        <v>0.48</v>
      </c>
    </row>
    <row r="19" spans="1:5">
      <c r="A19" t="s">
        <v>191</v>
      </c>
      <c r="B19">
        <v>0.35299999999999998</v>
      </c>
      <c r="C19">
        <v>0.36399999999999999</v>
      </c>
      <c r="D19">
        <v>0.41399999999999998</v>
      </c>
      <c r="E19">
        <v>0.48299999999999998</v>
      </c>
    </row>
    <row r="20" spans="1:5">
      <c r="A20" t="s">
        <v>192</v>
      </c>
      <c r="B20">
        <v>0.34699999999999998</v>
      </c>
      <c r="C20">
        <v>0.35499999999999998</v>
      </c>
      <c r="D20">
        <v>0.39900000000000002</v>
      </c>
      <c r="E20">
        <v>0.46300000000000002</v>
      </c>
    </row>
    <row r="21" spans="1:5">
      <c r="A21" t="s">
        <v>193</v>
      </c>
      <c r="B21">
        <v>0.34699999999999998</v>
      </c>
      <c r="C21">
        <v>0.35599999999999998</v>
      </c>
      <c r="D21">
        <v>0.39400000000000002</v>
      </c>
      <c r="E21">
        <v>0.47699999999999998</v>
      </c>
    </row>
    <row r="22" spans="1:5">
      <c r="A22" t="s">
        <v>194</v>
      </c>
      <c r="B22">
        <v>0.33</v>
      </c>
      <c r="C22">
        <v>0.35799999999999998</v>
      </c>
      <c r="D22">
        <v>0.40200000000000002</v>
      </c>
      <c r="E22">
        <v>0.47699999999999998</v>
      </c>
    </row>
    <row r="23" spans="1:5">
      <c r="A23" t="s">
        <v>195</v>
      </c>
      <c r="B23">
        <v>0.34100000000000003</v>
      </c>
      <c r="C23">
        <v>0.36</v>
      </c>
      <c r="D23">
        <v>0.40200000000000002</v>
      </c>
      <c r="E23">
        <v>0.50800000000000001</v>
      </c>
    </row>
    <row r="24" spans="1:5">
      <c r="A24" t="s">
        <v>196</v>
      </c>
      <c r="B24">
        <v>0.36099999999999999</v>
      </c>
      <c r="C24">
        <v>0.35199999999999998</v>
      </c>
      <c r="D24">
        <v>0.40100000000000002</v>
      </c>
      <c r="E24">
        <v>0.496</v>
      </c>
    </row>
    <row r="25" spans="1:5">
      <c r="A25" t="s">
        <v>197</v>
      </c>
      <c r="B25">
        <v>0.36</v>
      </c>
      <c r="C25">
        <v>0.35499999999999998</v>
      </c>
      <c r="D25">
        <v>0.33600000000000002</v>
      </c>
      <c r="E25">
        <v>0.54</v>
      </c>
    </row>
    <row r="26" spans="1:5">
      <c r="A26" t="s">
        <v>198</v>
      </c>
      <c r="B26">
        <v>0.35499999999999998</v>
      </c>
      <c r="C26">
        <v>0.33600000000000002</v>
      </c>
      <c r="D26">
        <v>0.34300000000000003</v>
      </c>
      <c r="E26">
        <v>0.44500000000000001</v>
      </c>
    </row>
    <row r="27" spans="1:5">
      <c r="A27" t="s">
        <v>199</v>
      </c>
      <c r="B27">
        <v>0.34899999999999998</v>
      </c>
      <c r="C27">
        <v>0.34300000000000003</v>
      </c>
      <c r="D27">
        <v>0.33900000000000002</v>
      </c>
      <c r="E27">
        <v>0.56499999999999995</v>
      </c>
    </row>
    <row r="28" spans="1:5">
      <c r="A28" t="s">
        <v>200</v>
      </c>
      <c r="B28">
        <v>0.36599999999999999</v>
      </c>
      <c r="C28">
        <v>0.33900000000000002</v>
      </c>
      <c r="D28">
        <v>0.41199999999999998</v>
      </c>
      <c r="E28">
        <v>0.54800000000000004</v>
      </c>
    </row>
    <row r="29" spans="1:5">
      <c r="A29" t="s">
        <v>201</v>
      </c>
      <c r="B29">
        <v>0.36399999999999999</v>
      </c>
      <c r="C29">
        <v>0.33500000000000002</v>
      </c>
      <c r="D29">
        <v>0.40699999999999997</v>
      </c>
      <c r="E29">
        <v>0.56899999999999995</v>
      </c>
    </row>
    <row r="30" spans="1:5">
      <c r="A30" t="s">
        <v>202</v>
      </c>
      <c r="B30">
        <v>0.35</v>
      </c>
      <c r="C30">
        <v>0.33400000000000002</v>
      </c>
      <c r="D30">
        <v>0.40200000000000002</v>
      </c>
      <c r="E30">
        <v>0.442</v>
      </c>
    </row>
    <row r="31" spans="1:5">
      <c r="A31" t="s">
        <v>203</v>
      </c>
      <c r="B31">
        <v>0.35799999999999998</v>
      </c>
      <c r="C31">
        <v>0.33200000000000002</v>
      </c>
      <c r="D31">
        <v>0.41499999999999998</v>
      </c>
      <c r="E31">
        <v>0.441</v>
      </c>
    </row>
    <row r="32" spans="1:5">
      <c r="A32" t="s">
        <v>204</v>
      </c>
      <c r="B32">
        <v>0.35799999999999998</v>
      </c>
      <c r="C32">
        <v>0.36</v>
      </c>
      <c r="D32">
        <v>0.40600000000000003</v>
      </c>
      <c r="E32">
        <v>0.63500000000000001</v>
      </c>
    </row>
  </sheetData>
  <phoneticPr fontId="6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3D901-87E6-A945-B447-6CC23BEBEF39}">
  <dimension ref="C2:CG38"/>
  <sheetViews>
    <sheetView zoomScale="51" zoomScaleNormal="51" workbookViewId="0">
      <selection activeCell="G7" sqref="G7"/>
    </sheetView>
  </sheetViews>
  <sheetFormatPr baseColWidth="10" defaultColWidth="10.6640625" defaultRowHeight="16"/>
  <cols>
    <col min="12" max="12" width="13" bestFit="1" customWidth="1"/>
    <col min="19" max="21" width="12.1640625" bestFit="1" customWidth="1"/>
    <col min="23" max="23" width="12.1640625" bestFit="1" customWidth="1"/>
  </cols>
  <sheetData>
    <row r="2" spans="3:85">
      <c r="C2" s="15" t="s">
        <v>12</v>
      </c>
      <c r="D2" s="130" t="s">
        <v>220</v>
      </c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AE2" s="15" t="s">
        <v>13</v>
      </c>
      <c r="AF2" s="130" t="s">
        <v>220</v>
      </c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BG2" s="15" t="s">
        <v>14</v>
      </c>
      <c r="BH2" s="130" t="s">
        <v>220</v>
      </c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</row>
    <row r="3" spans="3:85">
      <c r="C3" t="s">
        <v>219</v>
      </c>
      <c r="D3" s="120" t="s">
        <v>104</v>
      </c>
      <c r="E3" s="120"/>
      <c r="F3" s="120"/>
      <c r="G3" s="120"/>
      <c r="H3" s="120" t="s">
        <v>15</v>
      </c>
      <c r="I3" s="120"/>
      <c r="J3" s="120"/>
      <c r="K3" s="120"/>
      <c r="L3" s="120" t="s">
        <v>16</v>
      </c>
      <c r="M3" s="120"/>
      <c r="N3" s="120"/>
      <c r="O3" s="120"/>
      <c r="P3" s="120" t="s">
        <v>17</v>
      </c>
      <c r="Q3" s="120"/>
      <c r="R3" s="120"/>
      <c r="S3" s="120"/>
      <c r="T3" s="120" t="s">
        <v>41</v>
      </c>
      <c r="U3" s="120"/>
      <c r="V3" s="120"/>
      <c r="W3" s="120"/>
      <c r="AE3" t="s">
        <v>219</v>
      </c>
      <c r="AF3" s="120" t="s">
        <v>104</v>
      </c>
      <c r="AG3" s="120"/>
      <c r="AH3" s="120"/>
      <c r="AI3" s="120"/>
      <c r="AJ3" s="120" t="s">
        <v>15</v>
      </c>
      <c r="AK3" s="120"/>
      <c r="AL3" s="120"/>
      <c r="AM3" s="120"/>
      <c r="AN3" s="120" t="s">
        <v>16</v>
      </c>
      <c r="AO3" s="120"/>
      <c r="AP3" s="120"/>
      <c r="AQ3" s="120"/>
      <c r="AR3" s="120" t="s">
        <v>17</v>
      </c>
      <c r="AS3" s="120"/>
      <c r="AT3" s="120"/>
      <c r="AU3" s="120"/>
      <c r="AV3" s="120" t="s">
        <v>41</v>
      </c>
      <c r="AW3" s="120"/>
      <c r="AX3" s="120"/>
      <c r="AY3" s="120"/>
      <c r="AZ3" s="16"/>
      <c r="BA3" s="16"/>
      <c r="BB3" s="16"/>
      <c r="BC3" s="16"/>
      <c r="BG3" t="s">
        <v>219</v>
      </c>
      <c r="BH3" s="120" t="s">
        <v>104</v>
      </c>
      <c r="BI3" s="120"/>
      <c r="BJ3" s="120"/>
      <c r="BK3" s="120"/>
      <c r="BL3" s="120" t="s">
        <v>15</v>
      </c>
      <c r="BM3" s="120"/>
      <c r="BN3" s="120"/>
      <c r="BO3" s="120"/>
      <c r="BP3" s="120" t="s">
        <v>16</v>
      </c>
      <c r="BQ3" s="120"/>
      <c r="BR3" s="120"/>
      <c r="BS3" s="120"/>
      <c r="BT3" s="120" t="s">
        <v>17</v>
      </c>
      <c r="BU3" s="120"/>
      <c r="BV3" s="120"/>
      <c r="BW3" s="120"/>
      <c r="BX3" s="120" t="s">
        <v>41</v>
      </c>
      <c r="BY3" s="120"/>
      <c r="BZ3" s="120"/>
      <c r="CA3" s="120"/>
    </row>
    <row r="4" spans="3:85">
      <c r="C4" t="s">
        <v>208</v>
      </c>
      <c r="D4">
        <v>0.63629999756813005</v>
      </c>
      <c r="E4">
        <v>0.65110000967979431</v>
      </c>
      <c r="F4">
        <v>0.8464999794960022</v>
      </c>
      <c r="G4">
        <v>0.88090002536773682</v>
      </c>
      <c r="H4" s="66">
        <v>0.78550000190734803</v>
      </c>
      <c r="I4" s="66">
        <v>0.70359999537467899</v>
      </c>
      <c r="J4" s="66">
        <v>0.7000348590455</v>
      </c>
      <c r="K4" s="66">
        <v>0.72450000047683716</v>
      </c>
      <c r="L4">
        <v>0.74910001158714201</v>
      </c>
      <c r="M4">
        <v>0.89099999070167302</v>
      </c>
      <c r="N4">
        <v>0.84910000264644203</v>
      </c>
      <c r="O4">
        <v>0.89554370007799999</v>
      </c>
      <c r="P4">
        <v>0.58329999446868896</v>
      </c>
      <c r="Q4">
        <v>0.60719999670982361</v>
      </c>
      <c r="R4">
        <v>0.6170999981462979</v>
      </c>
      <c r="S4">
        <v>0.6193999998271511</v>
      </c>
      <c r="T4">
        <v>0.70600001215934705</v>
      </c>
      <c r="U4">
        <v>0.779699999094009</v>
      </c>
      <c r="V4">
        <v>0.68250001072883593</v>
      </c>
      <c r="W4">
        <v>0.78099999427795708</v>
      </c>
      <c r="AE4" t="s">
        <v>208</v>
      </c>
      <c r="AF4">
        <v>0.82000047831900003</v>
      </c>
      <c r="AG4">
        <v>0.84310001134872437</v>
      </c>
      <c r="AH4">
        <v>0.89190000295639038</v>
      </c>
      <c r="AI4">
        <v>0.91009998321533203</v>
      </c>
      <c r="AJ4">
        <v>0.80729998946189796</v>
      </c>
      <c r="AK4">
        <v>0.87739999890327403</v>
      </c>
      <c r="AL4">
        <v>0.88590000867843599</v>
      </c>
      <c r="AM4">
        <v>0.90488999000000003</v>
      </c>
      <c r="AN4">
        <v>0.68149998784065247</v>
      </c>
      <c r="AO4">
        <v>0.64320001006126404</v>
      </c>
      <c r="AP4">
        <v>0.66039999872446098</v>
      </c>
      <c r="AQ4">
        <v>0.70005990330000001</v>
      </c>
      <c r="AR4">
        <v>0.76719999909400904</v>
      </c>
      <c r="AS4">
        <v>0.79330000579357096</v>
      </c>
      <c r="AT4">
        <v>0.78609999865293501</v>
      </c>
      <c r="AU4">
        <v>0.89500499900069397</v>
      </c>
      <c r="AV4">
        <v>0.893100002408028</v>
      </c>
      <c r="AW4">
        <v>0.81129999756812998</v>
      </c>
      <c r="AX4">
        <v>0.81959999203681899</v>
      </c>
      <c r="AY4">
        <v>0.79800001382827701</v>
      </c>
      <c r="BG4" t="s">
        <v>208</v>
      </c>
      <c r="BH4">
        <v>0.75279998779296875</v>
      </c>
      <c r="BI4">
        <v>0.82849997282028198</v>
      </c>
      <c r="BJ4">
        <v>0.81470000743865967</v>
      </c>
      <c r="BK4">
        <v>0.86080002784729004</v>
      </c>
      <c r="BL4">
        <v>0.61320000886917114</v>
      </c>
      <c r="BM4">
        <v>0.85559999942779497</v>
      </c>
      <c r="BN4">
        <v>0.86430001258850098</v>
      </c>
      <c r="BO4">
        <v>0.89429998397827148</v>
      </c>
      <c r="BP4">
        <v>0.72740000486373901</v>
      </c>
      <c r="BQ4">
        <v>0.86249999403953503</v>
      </c>
      <c r="BR4">
        <v>0.89740000665187802</v>
      </c>
      <c r="BS4">
        <v>0.82180000245571105</v>
      </c>
      <c r="BT4">
        <v>0.87429999113082801</v>
      </c>
      <c r="BU4">
        <v>0.80879998803138697</v>
      </c>
      <c r="BV4">
        <v>0.86130000036209797</v>
      </c>
      <c r="BW4">
        <v>0.83359999991953404</v>
      </c>
      <c r="BX4">
        <v>0.87930001020431503</v>
      </c>
      <c r="BY4">
        <v>0.73590001463890076</v>
      </c>
      <c r="BZ4">
        <v>0.874299985170364</v>
      </c>
      <c r="CA4">
        <v>0.82699986696243</v>
      </c>
    </row>
    <row r="5" spans="3:85">
      <c r="C5" t="s">
        <v>209</v>
      </c>
      <c r="D5">
        <v>0.71790000796318054</v>
      </c>
      <c r="E5">
        <v>0.69609999656677246</v>
      </c>
      <c r="F5">
        <v>0.75040000677108765</v>
      </c>
      <c r="G5">
        <v>0.93129998445510864</v>
      </c>
      <c r="H5" s="66">
        <v>0.65110000967979431</v>
      </c>
      <c r="I5" s="66">
        <v>0.57480000853538504</v>
      </c>
      <c r="J5" s="66">
        <v>0.34350000023841798</v>
      </c>
      <c r="K5" s="66">
        <v>0.59000563856288801</v>
      </c>
      <c r="L5">
        <v>0.75950000882148705</v>
      </c>
      <c r="M5">
        <v>0.74190000295639003</v>
      </c>
      <c r="N5">
        <v>0.64859999418258696</v>
      </c>
      <c r="O5">
        <v>0.60000689490095205</v>
      </c>
      <c r="P5">
        <v>0.41844495800000003</v>
      </c>
      <c r="Q5">
        <v>0.43080001473426799</v>
      </c>
      <c r="R5">
        <v>0.38809999823570251</v>
      </c>
      <c r="S5">
        <v>0.52219999730586997</v>
      </c>
      <c r="T5">
        <v>0.6044999963045119</v>
      </c>
      <c r="U5">
        <v>0.61309999823570194</v>
      </c>
      <c r="V5">
        <v>0.54890000224113389</v>
      </c>
      <c r="W5">
        <v>0.55849998831748904</v>
      </c>
      <c r="AE5" t="s">
        <v>209</v>
      </c>
      <c r="AF5">
        <v>0.86080002784729004</v>
      </c>
      <c r="AG5">
        <v>0.85399997234344482</v>
      </c>
      <c r="AH5">
        <v>0.83190002441406197</v>
      </c>
      <c r="AI5">
        <v>0.82003478195000001</v>
      </c>
      <c r="AJ5">
        <v>0.71039999127387998</v>
      </c>
      <c r="AK5">
        <v>0.68629999756812998</v>
      </c>
      <c r="AL5">
        <v>0.75959998965263298</v>
      </c>
      <c r="AM5">
        <v>0.65999959200001401</v>
      </c>
      <c r="AN5">
        <v>0.63379999995231628</v>
      </c>
      <c r="AO5">
        <v>0.63620000481605499</v>
      </c>
      <c r="AP5">
        <v>0.63100001215934753</v>
      </c>
      <c r="AQ5">
        <v>0.55240000188350702</v>
      </c>
      <c r="AR5">
        <v>0.64174000144004795</v>
      </c>
      <c r="AS5">
        <v>0.60440000295638996</v>
      </c>
      <c r="AT5">
        <v>0.58319999948143997</v>
      </c>
      <c r="AU5">
        <v>0.58889995039999998</v>
      </c>
      <c r="AV5">
        <v>0.61260000467300402</v>
      </c>
      <c r="AW5">
        <v>0.50900002717971005</v>
      </c>
      <c r="AX5">
        <v>0.59169998764991705</v>
      </c>
      <c r="AY5">
        <v>0.69420000910758972</v>
      </c>
      <c r="BG5" t="s">
        <v>209</v>
      </c>
      <c r="BH5">
        <v>0.75629997253417969</v>
      </c>
      <c r="BI5">
        <v>0.80299997329711914</v>
      </c>
      <c r="BJ5">
        <v>0.75260001420974731</v>
      </c>
      <c r="BK5">
        <v>0.93569999933242798</v>
      </c>
      <c r="BL5">
        <v>0.42760001420974703</v>
      </c>
      <c r="BM5">
        <v>0.59999999403953552</v>
      </c>
      <c r="BN5">
        <v>0.56870002746582005</v>
      </c>
      <c r="BO5">
        <v>0.41990001201629601</v>
      </c>
      <c r="BP5">
        <v>0.80969998836517298</v>
      </c>
      <c r="BQ5">
        <v>0.70870000123977661</v>
      </c>
      <c r="BR5">
        <v>0.75569999814033495</v>
      </c>
      <c r="BS5">
        <v>0.70420001149177502</v>
      </c>
      <c r="BT5">
        <v>0.71499998569488499</v>
      </c>
      <c r="BU5">
        <v>0.72249999791383701</v>
      </c>
      <c r="BV5">
        <v>0.70189999341964704</v>
      </c>
      <c r="BW5">
        <v>0.62360000014305095</v>
      </c>
      <c r="BX5">
        <v>0.64430000782012897</v>
      </c>
      <c r="BY5">
        <v>0.68530001640319804</v>
      </c>
      <c r="BZ5">
        <v>0.6859000027179718</v>
      </c>
      <c r="CA5">
        <v>0.726500004529953</v>
      </c>
    </row>
    <row r="6" spans="3:85">
      <c r="C6" t="s">
        <v>210</v>
      </c>
      <c r="D6">
        <v>0.63449999690055847</v>
      </c>
      <c r="E6">
        <v>0.70440000295639038</v>
      </c>
      <c r="F6">
        <v>0.74729999899864197</v>
      </c>
      <c r="G6">
        <v>0.61000002622604299</v>
      </c>
      <c r="H6" s="66">
        <v>0.29319999814033498</v>
      </c>
      <c r="I6" s="66">
        <v>0.33389998674392696</v>
      </c>
      <c r="J6" s="66">
        <v>0.262600010633468</v>
      </c>
      <c r="K6" s="66">
        <v>0.32228999470000003</v>
      </c>
      <c r="L6">
        <v>0.64109998941421498</v>
      </c>
      <c r="M6">
        <v>0.51230000853538504</v>
      </c>
      <c r="N6">
        <v>0.53649999648332602</v>
      </c>
      <c r="O6">
        <v>0.47593111204000005</v>
      </c>
      <c r="P6">
        <v>0.31059999465942301</v>
      </c>
      <c r="Q6">
        <v>0.20866950443999999</v>
      </c>
      <c r="R6">
        <v>0.23059999942779541</v>
      </c>
      <c r="S6">
        <v>0.10688000023365007</v>
      </c>
      <c r="T6">
        <v>0.29670000374317196</v>
      </c>
      <c r="U6">
        <v>0.347800004482269</v>
      </c>
      <c r="V6">
        <v>0.30350000858306803</v>
      </c>
      <c r="W6">
        <v>0.222099989652633</v>
      </c>
      <c r="AE6" t="s">
        <v>210</v>
      </c>
      <c r="AF6">
        <v>0.77230000495910645</v>
      </c>
      <c r="AG6">
        <v>0.87419998645782471</v>
      </c>
      <c r="AH6">
        <v>0.71930001974105795</v>
      </c>
      <c r="AI6">
        <v>0.73444485950000005</v>
      </c>
      <c r="AJ6">
        <v>0.51840000748634296</v>
      </c>
      <c r="AK6">
        <v>0.30940000414848301</v>
      </c>
      <c r="AL6">
        <v>0.401700006723403</v>
      </c>
      <c r="AM6">
        <v>0.45688893850000001</v>
      </c>
      <c r="AN6">
        <v>0.60396999895572601</v>
      </c>
      <c r="AO6">
        <v>0.54430000782012899</v>
      </c>
      <c r="AP6">
        <v>0.64754000008106205</v>
      </c>
      <c r="AQ6">
        <v>0.51630000174045598</v>
      </c>
      <c r="AR6">
        <v>0.45810000896453801</v>
      </c>
      <c r="AS6">
        <v>0.354399996995925</v>
      </c>
      <c r="AT6">
        <v>0.49170000031590499</v>
      </c>
      <c r="AU6">
        <v>0.41350000023841899</v>
      </c>
      <c r="AV6">
        <v>0.45409999787807465</v>
      </c>
      <c r="AW6">
        <v>0.39204999983310601</v>
      </c>
      <c r="AX6">
        <v>0.45900000333786001</v>
      </c>
      <c r="AY6">
        <v>0.429000002145767</v>
      </c>
      <c r="BG6" t="s">
        <v>210</v>
      </c>
      <c r="BH6">
        <v>0.78109997510910034</v>
      </c>
      <c r="BI6">
        <v>0.77779999934136901</v>
      </c>
      <c r="BJ6">
        <v>0.83480000495910645</v>
      </c>
      <c r="BK6">
        <v>0.73089997768402004</v>
      </c>
      <c r="BL6">
        <v>0.36259998679160999</v>
      </c>
      <c r="BM6">
        <v>0.32869999408721901</v>
      </c>
      <c r="BN6">
        <v>0.43069998621940597</v>
      </c>
      <c r="BO6">
        <v>0.52549998760223304</v>
      </c>
      <c r="BP6">
        <v>0.70820000767707825</v>
      </c>
      <c r="BQ6">
        <v>0.69279998540878296</v>
      </c>
      <c r="BR6">
        <v>0.71160001158714203</v>
      </c>
      <c r="BS6">
        <v>0.64050000607967394</v>
      </c>
      <c r="BT6">
        <v>0.55569999814033499</v>
      </c>
      <c r="BU6">
        <v>0.42880000472068702</v>
      </c>
      <c r="BV6">
        <v>0.47510000467300401</v>
      </c>
      <c r="BW6">
        <v>0.49759999513626102</v>
      </c>
      <c r="BX6">
        <v>0.515500003099441</v>
      </c>
      <c r="BY6">
        <v>0.47979999780654897</v>
      </c>
      <c r="BZ6">
        <v>0.58600001335144003</v>
      </c>
      <c r="CA6">
        <v>0.551800024509429</v>
      </c>
    </row>
    <row r="7" spans="3:85">
      <c r="C7" t="s">
        <v>211</v>
      </c>
      <c r="D7">
        <v>0.61100000143051147</v>
      </c>
      <c r="E7">
        <v>0.66569998860359192</v>
      </c>
      <c r="F7">
        <v>0.74390000104904175</v>
      </c>
      <c r="G7">
        <v>0.54511228945000001</v>
      </c>
      <c r="H7" s="66">
        <v>0.22079999446868803</v>
      </c>
      <c r="I7" s="66">
        <v>0.29660000205040005</v>
      </c>
      <c r="J7" s="66">
        <v>0.21789999008178701</v>
      </c>
      <c r="K7" s="66">
        <v>7.8699499930000028E-2</v>
      </c>
      <c r="L7">
        <v>0.42069999724626506</v>
      </c>
      <c r="M7">
        <v>0.38690001249313299</v>
      </c>
      <c r="N7">
        <v>0.55059999674558602</v>
      </c>
      <c r="O7">
        <v>0.40948034</v>
      </c>
      <c r="P7">
        <v>0.10005789900000001</v>
      </c>
      <c r="Q7">
        <v>8.5299998521804032E-2</v>
      </c>
      <c r="R7">
        <v>0.21180000156164169</v>
      </c>
      <c r="S7">
        <v>0.26409999877214396</v>
      </c>
      <c r="T7">
        <v>0.19010000228881796</v>
      </c>
      <c r="U7">
        <v>0.27169999778270704</v>
      </c>
      <c r="V7">
        <v>0.20924000144004795</v>
      </c>
      <c r="W7">
        <v>0.22509998679161003</v>
      </c>
      <c r="AE7" t="s">
        <v>211</v>
      </c>
      <c r="AF7">
        <v>0.66330000162124603</v>
      </c>
      <c r="AG7">
        <v>0.69839998483657795</v>
      </c>
      <c r="AH7">
        <v>0.41050002574920602</v>
      </c>
      <c r="AI7">
        <v>0.50000058950000004</v>
      </c>
      <c r="AJ7">
        <v>0.29650000691413803</v>
      </c>
      <c r="AK7">
        <v>0.311100006699562</v>
      </c>
      <c r="AL7">
        <v>0.29599999785423298</v>
      </c>
      <c r="AM7">
        <v>0.28995903339000001</v>
      </c>
      <c r="AN7">
        <v>0.52860000133514395</v>
      </c>
      <c r="AO7">
        <v>0.40750001072883602</v>
      </c>
      <c r="AP7">
        <v>0.54850000143051147</v>
      </c>
      <c r="AQ7">
        <v>0.45166999995708401</v>
      </c>
      <c r="AR7">
        <v>0.30900000333785999</v>
      </c>
      <c r="AS7">
        <v>0.32279999256134001</v>
      </c>
      <c r="AT7">
        <v>0.28780000135302503</v>
      </c>
      <c r="AU7">
        <v>0.32019999921321801</v>
      </c>
      <c r="AV7">
        <v>0.361999997496605</v>
      </c>
      <c r="AW7">
        <v>0.25520001053810099</v>
      </c>
      <c r="AX7">
        <v>0.33679999113082798</v>
      </c>
      <c r="AY7">
        <v>0.41550000309944102</v>
      </c>
      <c r="BG7" t="s">
        <v>211</v>
      </c>
      <c r="BH7">
        <v>0.60580002069473204</v>
      </c>
      <c r="BI7">
        <v>0.67509999871253967</v>
      </c>
      <c r="BJ7">
        <v>0.75730000734329195</v>
      </c>
      <c r="BK7">
        <v>0.71399997472762999</v>
      </c>
      <c r="BL7">
        <v>0.20850000381469699</v>
      </c>
      <c r="BM7">
        <v>0.20965999960899301</v>
      </c>
      <c r="BN7">
        <v>0.311900001764297</v>
      </c>
      <c r="BO7">
        <v>0.289200013875961</v>
      </c>
      <c r="BP7">
        <v>0.71599999070167542</v>
      </c>
      <c r="BQ7">
        <v>0.72209998965263367</v>
      </c>
      <c r="BR7">
        <v>0.64089999645948403</v>
      </c>
      <c r="BS7">
        <v>0.59190000295639</v>
      </c>
      <c r="BT7">
        <v>0.61059999465942383</v>
      </c>
      <c r="BU7">
        <v>0.58820000290870667</v>
      </c>
      <c r="BV7">
        <v>0.29149999842047691</v>
      </c>
      <c r="BW7">
        <v>0.12520000338554382</v>
      </c>
      <c r="BX7">
        <v>0.45460000038146903</v>
      </c>
      <c r="BY7">
        <v>0.49209998846053998</v>
      </c>
      <c r="BZ7">
        <v>0.47660000920295698</v>
      </c>
      <c r="CA7">
        <v>0.52110001444816501</v>
      </c>
    </row>
    <row r="8" spans="3:85">
      <c r="C8" t="s">
        <v>212</v>
      </c>
      <c r="D8">
        <v>0.28480000048875809</v>
      </c>
      <c r="E8">
        <v>0.36389999967068398</v>
      </c>
      <c r="F8">
        <v>0.44179999995976704</v>
      </c>
      <c r="G8">
        <v>0.35620000017806897</v>
      </c>
      <c r="H8" s="66">
        <v>9.5600005984306013E-2</v>
      </c>
      <c r="I8" s="66">
        <v>0.11899999827146501</v>
      </c>
      <c r="J8" s="66">
        <v>2.9199993610382002E-2</v>
      </c>
      <c r="K8" s="66">
        <v>9.4000005669999998E-2</v>
      </c>
      <c r="L8">
        <v>0.34489999711513519</v>
      </c>
      <c r="M8">
        <v>0.36220000088214899</v>
      </c>
      <c r="N8">
        <v>0.39770000636577607</v>
      </c>
      <c r="O8">
        <v>0.28550000339746506</v>
      </c>
      <c r="P8">
        <v>0.150000078594</v>
      </c>
      <c r="Q8">
        <v>0.16339999958872797</v>
      </c>
      <c r="R8">
        <v>9.8800001293420925E-2</v>
      </c>
      <c r="S8">
        <v>1.032100006937986E-2</v>
      </c>
      <c r="T8">
        <v>0.13850000053644196</v>
      </c>
      <c r="U8">
        <v>0.15030000001424904</v>
      </c>
      <c r="V8">
        <v>5.119999349117299E-2</v>
      </c>
      <c r="W8">
        <v>0.10889999270439099</v>
      </c>
      <c r="AE8" t="s">
        <v>212</v>
      </c>
      <c r="AF8">
        <v>0.44269999712705599</v>
      </c>
      <c r="AG8">
        <v>0.42310000061988801</v>
      </c>
      <c r="AH8">
        <v>0.41650000065565101</v>
      </c>
      <c r="AI8">
        <v>0.40004572222099999</v>
      </c>
      <c r="AJ8">
        <v>0.16299999952316299</v>
      </c>
      <c r="AK8">
        <v>0.104229999780654</v>
      </c>
      <c r="AL8">
        <v>0.12859999909997</v>
      </c>
      <c r="AM8">
        <v>0.13942280022</v>
      </c>
      <c r="AN8">
        <v>0.31000058994000002</v>
      </c>
      <c r="AO8">
        <v>0.39160000085830599</v>
      </c>
      <c r="AP8">
        <v>0.33100000023841858</v>
      </c>
      <c r="AQ8">
        <v>0.21090000122785568</v>
      </c>
      <c r="AR8">
        <v>0.21130000054836273</v>
      </c>
      <c r="AS8">
        <v>0.19799999892711639</v>
      </c>
      <c r="AT8">
        <v>0.15070000290870667</v>
      </c>
      <c r="AU8">
        <v>0.30005689000000002</v>
      </c>
      <c r="AV8">
        <v>0.26610000059008598</v>
      </c>
      <c r="AW8">
        <v>0.284299993515015</v>
      </c>
      <c r="AX8">
        <v>0.312299997210503</v>
      </c>
      <c r="AY8">
        <v>0.21799999594688399</v>
      </c>
      <c r="BG8" t="s">
        <v>212</v>
      </c>
      <c r="BH8">
        <v>0.49439998865127499</v>
      </c>
      <c r="BI8">
        <v>0.49499999284744201</v>
      </c>
      <c r="BJ8">
        <v>0.53010000586509698</v>
      </c>
      <c r="BK8">
        <v>0.48270002603530798</v>
      </c>
      <c r="BL8">
        <v>0.243900002539158</v>
      </c>
      <c r="BM8">
        <v>0.14170000553131101</v>
      </c>
      <c r="BN8">
        <v>0.13708000034093801</v>
      </c>
      <c r="BO8">
        <v>0.25439999997615798</v>
      </c>
      <c r="BP8">
        <v>0.56859999895095825</v>
      </c>
      <c r="BQ8">
        <v>0.50050001144409095</v>
      </c>
      <c r="BR8">
        <v>0.41599999815225602</v>
      </c>
      <c r="BS8">
        <v>0.396799999475479</v>
      </c>
      <c r="BT8">
        <v>0.28079999983310699</v>
      </c>
      <c r="BU8">
        <v>0.2755999993532896</v>
      </c>
      <c r="BV8">
        <v>0.11579999327659607</v>
      </c>
      <c r="BW8">
        <v>5.6999996304512024E-2</v>
      </c>
      <c r="BX8">
        <v>0.24540000259876299</v>
      </c>
      <c r="BY8">
        <v>2.0350001454353311E-2</v>
      </c>
      <c r="BZ8">
        <v>0.13169999718666101</v>
      </c>
      <c r="CA8">
        <v>0.16750000007450599</v>
      </c>
    </row>
    <row r="9" spans="3:85">
      <c r="H9" s="58"/>
      <c r="I9" s="58"/>
      <c r="J9" s="58"/>
      <c r="K9" s="58"/>
    </row>
    <row r="11" spans="3:85" ht="34">
      <c r="C11" s="13" t="s">
        <v>206</v>
      </c>
      <c r="D11">
        <f>AVERAGE(D4:G4)</f>
        <v>0.75370000302791584</v>
      </c>
      <c r="E11">
        <f>AVERAGE(H4:K4)</f>
        <v>0.7284087142010911</v>
      </c>
      <c r="F11">
        <f>AVERAGE(L4:O4)</f>
        <v>0.84618592625331424</v>
      </c>
      <c r="G11">
        <f>AVERAGE(P4:S4)</f>
        <v>0.60674999728799039</v>
      </c>
      <c r="H11">
        <f>AVERAGE(T4:W4)</f>
        <v>0.73730000406503726</v>
      </c>
      <c r="AE11" s="13" t="s">
        <v>206</v>
      </c>
      <c r="AF11">
        <f>AVERAGE(AF4:AI4)</f>
        <v>0.86627511895986165</v>
      </c>
      <c r="AG11">
        <f>AVERAGE(AJ4:AM4)</f>
        <v>0.86887249676090206</v>
      </c>
      <c r="AH11">
        <f>AVERAGE(AN4:AQ4)</f>
        <v>0.67128997498159437</v>
      </c>
      <c r="AI11">
        <f>AVERAGE(AR4:AU4)</f>
        <v>0.81040125063530222</v>
      </c>
      <c r="AJ11">
        <f>AVERAGE(AV4:AY4)</f>
        <v>0.83050000146031344</v>
      </c>
      <c r="BG11" s="13" t="s">
        <v>206</v>
      </c>
      <c r="BH11">
        <f>AVERAGE(BH4:BK4)</f>
        <v>0.81419999897480011</v>
      </c>
      <c r="BI11">
        <f>AVERAGE(BL4:BO4)</f>
        <v>0.80685000121593464</v>
      </c>
      <c r="BJ11">
        <f>AVERAGE(BP4:BS4)</f>
        <v>0.82727500200271575</v>
      </c>
      <c r="BK11">
        <f>AVERAGE(BT4:BW4)</f>
        <v>0.84449999486096172</v>
      </c>
      <c r="BL11">
        <f>AVERAGE(BX4:CA4)</f>
        <v>0.82912496924400247</v>
      </c>
    </row>
    <row r="12" spans="3:85">
      <c r="C12" t="s">
        <v>207</v>
      </c>
      <c r="D12">
        <f>MIN(D4:W8)</f>
        <v>1.032100006937986E-2</v>
      </c>
      <c r="AE12" t="s">
        <v>207</v>
      </c>
      <c r="AF12">
        <f>MIN(AF4:AY8)</f>
        <v>0.104229999780654</v>
      </c>
      <c r="BG12" t="s">
        <v>207</v>
      </c>
      <c r="BH12">
        <f>MIN(BH4:CA8)</f>
        <v>2.0350001454353311E-2</v>
      </c>
    </row>
    <row r="15" spans="3:85">
      <c r="D15" s="130" t="s">
        <v>218</v>
      </c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Y15" s="120" t="s">
        <v>20</v>
      </c>
      <c r="Z15" s="120"/>
      <c r="AA15" s="120"/>
      <c r="AB15" s="120"/>
      <c r="AC15" s="120"/>
      <c r="AF15" s="130" t="s">
        <v>218</v>
      </c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BA15" s="120" t="s">
        <v>20</v>
      </c>
      <c r="BB15" s="120"/>
      <c r="BC15" s="120"/>
      <c r="BD15" s="120"/>
      <c r="BE15" s="120"/>
      <c r="BF15" s="16"/>
      <c r="BH15" s="130" t="s">
        <v>218</v>
      </c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20" t="s">
        <v>20</v>
      </c>
      <c r="CC15" s="120"/>
      <c r="CD15" s="120"/>
      <c r="CE15" s="120"/>
      <c r="CF15" s="120"/>
    </row>
    <row r="16" spans="3:85">
      <c r="C16" t="s">
        <v>219</v>
      </c>
      <c r="D16" s="120" t="s">
        <v>104</v>
      </c>
      <c r="E16" s="120"/>
      <c r="F16" s="120"/>
      <c r="G16" s="120"/>
      <c r="H16" s="120" t="s">
        <v>15</v>
      </c>
      <c r="I16" s="120"/>
      <c r="J16" s="120"/>
      <c r="K16" s="120"/>
      <c r="L16" s="120" t="s">
        <v>16</v>
      </c>
      <c r="M16" s="120"/>
      <c r="N16" s="120"/>
      <c r="O16" s="120"/>
      <c r="P16" s="120" t="s">
        <v>17</v>
      </c>
      <c r="Q16" s="120"/>
      <c r="R16" s="120"/>
      <c r="S16" s="120"/>
      <c r="T16" s="120" t="s">
        <v>41</v>
      </c>
      <c r="U16" s="120"/>
      <c r="V16" s="120"/>
      <c r="W16" s="120"/>
      <c r="Y16" t="s">
        <v>104</v>
      </c>
      <c r="Z16" t="s">
        <v>15</v>
      </c>
      <c r="AA16" t="s">
        <v>16</v>
      </c>
      <c r="AB16" t="s">
        <v>17</v>
      </c>
      <c r="AC16" t="s">
        <v>41</v>
      </c>
      <c r="AE16" t="s">
        <v>219</v>
      </c>
      <c r="AF16" s="120" t="s">
        <v>104</v>
      </c>
      <c r="AG16" s="120"/>
      <c r="AH16" s="120"/>
      <c r="AI16" s="120"/>
      <c r="AJ16" s="120" t="s">
        <v>15</v>
      </c>
      <c r="AK16" s="120"/>
      <c r="AL16" s="120"/>
      <c r="AM16" s="120"/>
      <c r="AN16" s="120" t="s">
        <v>16</v>
      </c>
      <c r="AO16" s="120"/>
      <c r="AP16" s="120"/>
      <c r="AQ16" s="120"/>
      <c r="AR16" s="120" t="s">
        <v>17</v>
      </c>
      <c r="AS16" s="120"/>
      <c r="AT16" s="120"/>
      <c r="AU16" s="120"/>
      <c r="AV16" s="120" t="s">
        <v>41</v>
      </c>
      <c r="AW16" s="120"/>
      <c r="AX16" s="120"/>
      <c r="AY16" s="120"/>
      <c r="BA16" t="s">
        <v>104</v>
      </c>
      <c r="BB16" t="s">
        <v>15</v>
      </c>
      <c r="BC16" t="s">
        <v>16</v>
      </c>
      <c r="BD16" t="s">
        <v>17</v>
      </c>
      <c r="BE16" t="s">
        <v>41</v>
      </c>
      <c r="BG16" t="s">
        <v>219</v>
      </c>
      <c r="BH16" s="120" t="s">
        <v>104</v>
      </c>
      <c r="BI16" s="120"/>
      <c r="BJ16" s="120"/>
      <c r="BK16" s="120"/>
      <c r="BL16" s="120" t="s">
        <v>15</v>
      </c>
      <c r="BM16" s="120"/>
      <c r="BN16" s="120"/>
      <c r="BO16" s="120"/>
      <c r="BP16" s="120" t="s">
        <v>16</v>
      </c>
      <c r="BQ16" s="120"/>
      <c r="BR16" s="120"/>
      <c r="BS16" s="120"/>
      <c r="BT16" s="120" t="s">
        <v>17</v>
      </c>
      <c r="BU16" s="120"/>
      <c r="BV16" s="120"/>
      <c r="BW16" s="120"/>
      <c r="BX16" s="120" t="s">
        <v>41</v>
      </c>
      <c r="BY16" s="120"/>
      <c r="BZ16" s="120"/>
      <c r="CA16" s="120"/>
      <c r="CC16" t="s">
        <v>104</v>
      </c>
      <c r="CD16" t="s">
        <v>15</v>
      </c>
      <c r="CE16" t="s">
        <v>16</v>
      </c>
      <c r="CF16" t="s">
        <v>17</v>
      </c>
      <c r="CG16" t="s">
        <v>41</v>
      </c>
    </row>
    <row r="17" spans="3:85">
      <c r="C17" t="s">
        <v>208</v>
      </c>
      <c r="D17">
        <f>(D4-$D$12)/($D$11-$D$12)*100</f>
        <v>84.207247582652784</v>
      </c>
      <c r="E17">
        <f t="shared" ref="E17:G17" si="0">(E4-$D$12)/($D$11-$D$12)*100</f>
        <v>86.198158282680964</v>
      </c>
      <c r="F17">
        <f t="shared" si="0"/>
        <v>112.48353479164149</v>
      </c>
      <c r="G17">
        <f t="shared" si="0"/>
        <v>117.11105934302478</v>
      </c>
      <c r="H17">
        <f t="shared" ref="H17:K21" si="1">(H4-$D$12)/($E$11-$D$12)*100</f>
        <v>107.95046156377846</v>
      </c>
      <c r="I17">
        <f t="shared" si="1"/>
        <v>96.5451687393914</v>
      </c>
      <c r="J17">
        <f t="shared" si="1"/>
        <v>96.048692298001527</v>
      </c>
      <c r="K17">
        <f t="shared" si="1"/>
        <v>99.455677398828598</v>
      </c>
      <c r="L17">
        <f t="shared" ref="L17:O21" si="2">(L4-$D$12)/($F$11-$D$12)*100</f>
        <v>88.384975655168446</v>
      </c>
      <c r="M17">
        <f t="shared" si="2"/>
        <v>105.36140027467755</v>
      </c>
      <c r="N17">
        <f t="shared" si="2"/>
        <v>100.34863005993466</v>
      </c>
      <c r="O17">
        <f t="shared" si="2"/>
        <v>105.90499401021935</v>
      </c>
      <c r="P17">
        <f t="shared" ref="P17:S21" si="3">(P4-$D$12)/($G$11-$D$12)*100</f>
        <v>96.068265807219589</v>
      </c>
      <c r="Q17">
        <f t="shared" si="3"/>
        <v>100.07544895099529</v>
      </c>
      <c r="R17">
        <f t="shared" si="3"/>
        <v>101.7353282463753</v>
      </c>
      <c r="S17">
        <f t="shared" si="3"/>
        <v>102.12095699540981</v>
      </c>
      <c r="T17">
        <f>(T4-$D$12)/($H$11-$D$12)*100</f>
        <v>95.694512257760167</v>
      </c>
      <c r="U17">
        <f t="shared" ref="U17:W17" si="4">(U4-$D$12)/($H$11-$D$12)*100</f>
        <v>105.83235482674613</v>
      </c>
      <c r="V17">
        <f t="shared" si="4"/>
        <v>92.461956530380249</v>
      </c>
      <c r="W17">
        <f t="shared" si="4"/>
        <v>106.01117638511343</v>
      </c>
      <c r="Y17">
        <f>AVERAGE(D17:G17)</f>
        <v>100</v>
      </c>
      <c r="Z17">
        <f>AVERAGE(H17:K17)</f>
        <v>100</v>
      </c>
      <c r="AA17">
        <f>AVERAGE(L17:O17)</f>
        <v>100.00000000000001</v>
      </c>
      <c r="AB17">
        <f>AVERAGE(P17:S17)</f>
        <v>100</v>
      </c>
      <c r="AC17">
        <f>AVERAGE(T17:W17)</f>
        <v>100</v>
      </c>
      <c r="AE17" t="s">
        <v>208</v>
      </c>
      <c r="AF17">
        <f t="shared" ref="AF17:AI21" si="5">(AF4-$AF$12)/($AF$11-$AF$12)*100</f>
        <v>93.927572072018037</v>
      </c>
      <c r="AG17">
        <f t="shared" si="5"/>
        <v>96.958827367584348</v>
      </c>
      <c r="AH17">
        <f t="shared" si="5"/>
        <v>103.36264656141741</v>
      </c>
      <c r="AI17">
        <f t="shared" si="5"/>
        <v>105.75095399898025</v>
      </c>
      <c r="AJ17">
        <f t="shared" ref="AJ17:AM21" si="6">(AJ4-$AF$12)/($AG$11-$AF$12)*100</f>
        <v>91.947543127387206</v>
      </c>
      <c r="AK17">
        <f t="shared" si="6"/>
        <v>101.11522733513361</v>
      </c>
      <c r="AL17">
        <f t="shared" si="6"/>
        <v>102.22685921653314</v>
      </c>
      <c r="AM17">
        <f t="shared" si="6"/>
        <v>104.71037032094598</v>
      </c>
      <c r="AN17">
        <f t="shared" ref="AN17:AQ21" si="7">(AN4-$AF$12)/($AH$11-$AF$12)*100</f>
        <v>101.80051728310397</v>
      </c>
      <c r="AO17">
        <f t="shared" si="7"/>
        <v>95.046385541427696</v>
      </c>
      <c r="AP17">
        <f t="shared" si="7"/>
        <v>98.079572402676703</v>
      </c>
      <c r="AQ17">
        <f t="shared" si="7"/>
        <v>105.07352477279159</v>
      </c>
      <c r="AR17">
        <f t="shared" ref="AR17:AU21" si="8">(AR4-$AF$12)/($AI$11-$AF$12)*100</f>
        <v>93.882326491058848</v>
      </c>
      <c r="AS17">
        <f t="shared" si="8"/>
        <v>97.578314775483349</v>
      </c>
      <c r="AT17">
        <f t="shared" si="8"/>
        <v>96.558731051008294</v>
      </c>
      <c r="AU17">
        <f t="shared" si="8"/>
        <v>111.98062768244948</v>
      </c>
      <c r="AV17">
        <f>(AV4-$AF$12)/($AJ$11-$AF$12)*100</f>
        <v>108.61938408621288</v>
      </c>
      <c r="AW17">
        <f t="shared" ref="AW17:AY17" si="9">(AW4-$AF$12)/($AJ$11-$AF$12)*100</f>
        <v>97.356354544758929</v>
      </c>
      <c r="AX17">
        <f t="shared" si="9"/>
        <v>98.499179451404316</v>
      </c>
      <c r="AY17">
        <f t="shared" si="9"/>
        <v>95.525081917623879</v>
      </c>
      <c r="BA17">
        <f>AVERAGE(AF17:AI17)</f>
        <v>100.00000000000001</v>
      </c>
      <c r="BB17">
        <f>AVERAGE(AJ17:AM17)</f>
        <v>99.999999999999986</v>
      </c>
      <c r="BC17">
        <f>AVERAGE(AN17:AQ17)</f>
        <v>99.999999999999986</v>
      </c>
      <c r="BD17">
        <f>AVERAGE(AR17:AU17)</f>
        <v>100</v>
      </c>
      <c r="BE17">
        <f>AVERAGE(AV17:AY17)</f>
        <v>100</v>
      </c>
      <c r="BG17" t="s">
        <v>208</v>
      </c>
      <c r="BH17">
        <f t="shared" ref="BH17:BK21" si="10">(BH4-$BH$12)/($BH$11-$BH$12)*100</f>
        <v>92.265539916405942</v>
      </c>
      <c r="BI17">
        <f t="shared" si="10"/>
        <v>101.8013445726708</v>
      </c>
      <c r="BJ17">
        <f t="shared" si="10"/>
        <v>100.0629852573435</v>
      </c>
      <c r="BK17">
        <f t="shared" si="10"/>
        <v>105.87013025357976</v>
      </c>
      <c r="BL17">
        <f>(BL4-$BH$12)/($BI$11-$BH$12)*100</f>
        <v>75.378259071142239</v>
      </c>
      <c r="BM17">
        <f>(BM4-$BH$12)/($BI$11-$BH$12)*100</f>
        <v>106.19834688196292</v>
      </c>
      <c r="BN17">
        <f>(BN4-$BH$12)/($BI$11-$BH$12)*100</f>
        <v>107.30451511633588</v>
      </c>
      <c r="BO17">
        <f>(BO4-$BH$12)/($BI$11-$BH$12)*100</f>
        <v>111.11887893055896</v>
      </c>
      <c r="BP17">
        <f>(BP4-$BH$12)/($BJ$11-$BH$12)*100</f>
        <v>87.622765799658637</v>
      </c>
      <c r="BQ17">
        <f>(BQ4-$BH$12)/($BJ$11-$BH$12)*100</f>
        <v>104.36533655703832</v>
      </c>
      <c r="BR17">
        <f>(BR4-$BH$12)/($BJ$11-$BH$12)*100</f>
        <v>108.69039930619418</v>
      </c>
      <c r="BS17">
        <f>(BS4-$BH$12)/($BJ$11-$BH$12)*100</f>
        <v>99.321498337108892</v>
      </c>
      <c r="BT17">
        <f>(BT4-$BH$12)/($BK$11-$BH$12)*100</f>
        <v>103.61584620618494</v>
      </c>
      <c r="BU17">
        <f>(BU4-$BH$12)/($BK$11-$BH$12)*100</f>
        <v>95.668263408944597</v>
      </c>
      <c r="BV17">
        <f>(BV4-$BH$12)/($BK$11-$BH$12)*100</f>
        <v>102.0384645556683</v>
      </c>
      <c r="BW17">
        <f>(BW4-$BH$12)/($BK$11-$BH$12)*100</f>
        <v>98.677425829202193</v>
      </c>
      <c r="BX17">
        <f>(BX4-$BH$12)/($BL$11-$BH$12)*100</f>
        <v>106.20383208662344</v>
      </c>
      <c r="BY17">
        <f t="shared" ref="BY17:CA17" si="11">(BY4-$BH$12)/($BL$11-$BH$12)*100</f>
        <v>88.473313552237911</v>
      </c>
      <c r="BZ17">
        <f t="shared" si="11"/>
        <v>105.58561005539318</v>
      </c>
      <c r="CA17">
        <f t="shared" si="11"/>
        <v>99.737244305745477</v>
      </c>
      <c r="CC17">
        <f>AVERAGE(BH17:BK17)</f>
        <v>100</v>
      </c>
      <c r="CD17">
        <f>AVERAGE(BL17:BO17)</f>
        <v>100</v>
      </c>
      <c r="CE17">
        <f>AVERAGE(BP17:BS17)</f>
        <v>100.00000000000001</v>
      </c>
      <c r="CF17">
        <f>AVERAGE(BT17:BW17)</f>
        <v>100</v>
      </c>
      <c r="CG17">
        <f>AVERAGE(BX17:CA17)</f>
        <v>100.00000000000001</v>
      </c>
    </row>
    <row r="18" spans="3:85">
      <c r="C18" t="s">
        <v>209</v>
      </c>
      <c r="D18">
        <f t="shared" ref="D18:G18" si="12">(D5-$D$12)/($D$11-$D$12)*100</f>
        <v>95.184153046796212</v>
      </c>
      <c r="E18">
        <f t="shared" si="12"/>
        <v>92.251596260870414</v>
      </c>
      <c r="F18">
        <f t="shared" si="12"/>
        <v>99.556081589109354</v>
      </c>
      <c r="G18">
        <f t="shared" si="12"/>
        <v>123.89090635064642</v>
      </c>
      <c r="H18">
        <f t="shared" si="1"/>
        <v>89.234086170827197</v>
      </c>
      <c r="I18">
        <f t="shared" si="1"/>
        <v>78.608643116608008</v>
      </c>
      <c r="J18">
        <f t="shared" si="1"/>
        <v>46.398092268144083</v>
      </c>
      <c r="K18">
        <f t="shared" si="1"/>
        <v>80.726160200978285</v>
      </c>
      <c r="L18">
        <f t="shared" si="2"/>
        <v>89.629195493632693</v>
      </c>
      <c r="M18">
        <f t="shared" si="2"/>
        <v>87.523591428458175</v>
      </c>
      <c r="N18">
        <f t="shared" si="2"/>
        <v>76.361499821174704</v>
      </c>
      <c r="O18">
        <f t="shared" si="2"/>
        <v>70.547988838786395</v>
      </c>
      <c r="P18">
        <f t="shared" si="3"/>
        <v>68.427920143699765</v>
      </c>
      <c r="Q18">
        <f t="shared" si="3"/>
        <v>70.499425183173813</v>
      </c>
      <c r="R18">
        <f t="shared" si="3"/>
        <v>63.340146090827041</v>
      </c>
      <c r="S18">
        <f t="shared" si="3"/>
        <v>85.823962219071973</v>
      </c>
      <c r="T18">
        <f>(T5-$D$12)/($H$11-$D$12)*100</f>
        <v>81.732621295715077</v>
      </c>
      <c r="U18">
        <f t="shared" ref="U18:W21" si="13">(U5-$D$12)/($H$11-$D$12)*100</f>
        <v>82.915599330007993</v>
      </c>
      <c r="V18">
        <f t="shared" si="13"/>
        <v>74.08453328247306</v>
      </c>
      <c r="W18">
        <f t="shared" si="13"/>
        <v>75.405064690339216</v>
      </c>
      <c r="Y18">
        <f t="shared" ref="Y18:Y21" si="14">AVERAGE(D18:G18)</f>
        <v>102.72068431185559</v>
      </c>
      <c r="Z18">
        <f t="shared" ref="Z18:Z21" si="15">AVERAGE(H18:K18)</f>
        <v>73.741745439139379</v>
      </c>
      <c r="AA18">
        <f>AVERAGE(L18:O18)</f>
        <v>81.015568895512985</v>
      </c>
      <c r="AB18">
        <f>AVERAGE(P18:S18)</f>
        <v>72.02286340919315</v>
      </c>
      <c r="AC18">
        <f>AVERAGE(T18:W18)</f>
        <v>78.53445464963383</v>
      </c>
      <c r="AE18" t="s">
        <v>209</v>
      </c>
      <c r="AF18">
        <f t="shared" si="5"/>
        <v>99.281526647861909</v>
      </c>
      <c r="AG18">
        <f t="shared" si="5"/>
        <v>98.389183749429648</v>
      </c>
      <c r="AH18">
        <f t="shared" si="5"/>
        <v>95.489099834032814</v>
      </c>
      <c r="AI18">
        <f t="shared" si="5"/>
        <v>93.932073594321196</v>
      </c>
      <c r="AJ18">
        <f t="shared" si="6"/>
        <v>79.274954490122227</v>
      </c>
      <c r="AK18">
        <f t="shared" si="6"/>
        <v>76.123155603593361</v>
      </c>
      <c r="AL18">
        <f t="shared" si="6"/>
        <v>85.70933376841964</v>
      </c>
      <c r="AM18">
        <f t="shared" si="6"/>
        <v>72.683586697603644</v>
      </c>
      <c r="AN18">
        <f t="shared" si="7"/>
        <v>93.388710776846253</v>
      </c>
      <c r="AO18">
        <f t="shared" si="7"/>
        <v>93.811947289507586</v>
      </c>
      <c r="AP18">
        <f t="shared" si="7"/>
        <v>92.894937998759318</v>
      </c>
      <c r="AQ18">
        <f t="shared" si="7"/>
        <v>79.033968487026769</v>
      </c>
      <c r="AR18">
        <f t="shared" si="8"/>
        <v>76.116098044046538</v>
      </c>
      <c r="AS18">
        <f t="shared" si="8"/>
        <v>70.828429020637969</v>
      </c>
      <c r="AT18">
        <f t="shared" si="8"/>
        <v>67.826323872730512</v>
      </c>
      <c r="AU18">
        <f t="shared" si="8"/>
        <v>68.633486570399327</v>
      </c>
      <c r="AV18">
        <f>(AV5-$AF$12)/($AJ$11-$AF$12)*100</f>
        <v>69.997384404785052</v>
      </c>
      <c r="AW18">
        <f t="shared" ref="AW18:AY21" si="16">(AW5-$AF$12)/($AJ$11-$AF$12)*100</f>
        <v>55.732720126528164</v>
      </c>
      <c r="AX18">
        <f t="shared" si="16"/>
        <v>67.119664414319914</v>
      </c>
      <c r="AY18">
        <f t="shared" si="16"/>
        <v>81.232875922521941</v>
      </c>
      <c r="BA18">
        <f t="shared" ref="BA18:BA21" si="17">AVERAGE(AF18:AI18)</f>
        <v>96.772970956411385</v>
      </c>
      <c r="BB18">
        <f t="shared" ref="BB18:BB21" si="18">AVERAGE(AJ18:AM18)</f>
        <v>78.447757639934721</v>
      </c>
      <c r="BC18">
        <f t="shared" ref="BC18:BC21" si="19">AVERAGE(AN18:AQ18)</f>
        <v>89.782391138034981</v>
      </c>
      <c r="BD18">
        <f t="shared" ref="BD18:BD21" si="20">AVERAGE(AR18:AU18)</f>
        <v>70.851084376953594</v>
      </c>
      <c r="BE18">
        <f t="shared" ref="BE18:BE21" si="21">AVERAGE(AV18:AY18)</f>
        <v>68.520661217038764</v>
      </c>
      <c r="BG18" t="s">
        <v>209</v>
      </c>
      <c r="BH18">
        <f t="shared" si="10"/>
        <v>92.706427332434544</v>
      </c>
      <c r="BI18">
        <f t="shared" si="10"/>
        <v>98.58915088333265</v>
      </c>
      <c r="BJ18">
        <f t="shared" si="10"/>
        <v>92.240349567618878</v>
      </c>
      <c r="BK18">
        <f t="shared" si="10"/>
        <v>115.30515849809504</v>
      </c>
      <c r="BL18">
        <f t="shared" ref="BL18:BO18" si="22">(BL5-$BH$12)/($BI$11-$BH$12)*100</f>
        <v>51.780039781162998</v>
      </c>
      <c r="BM18">
        <f t="shared" si="22"/>
        <v>73.699935506789146</v>
      </c>
      <c r="BN18">
        <f t="shared" si="22"/>
        <v>69.72028304865772</v>
      </c>
      <c r="BO18">
        <f t="shared" si="22"/>
        <v>50.801018522957641</v>
      </c>
      <c r="BP18">
        <f t="shared" ref="BP18:BS18" si="23">(BP5-$BH$12)/($BJ$11-$BH$12)*100</f>
        <v>97.821976810038194</v>
      </c>
      <c r="BQ18">
        <f t="shared" si="23"/>
        <v>85.305325689207905</v>
      </c>
      <c r="BR18">
        <f t="shared" si="23"/>
        <v>91.129906272114454</v>
      </c>
      <c r="BS18">
        <f t="shared" si="23"/>
        <v>84.747654313932202</v>
      </c>
      <c r="BT18">
        <f t="shared" ref="BT18:BW18" si="24">(BT5-$BH$12)/($BK$11-$BH$12)*100</f>
        <v>84.286839749789848</v>
      </c>
      <c r="BU18">
        <f t="shared" si="24"/>
        <v>85.196869753909723</v>
      </c>
      <c r="BV18">
        <f t="shared" si="24"/>
        <v>82.697324202857743</v>
      </c>
      <c r="BW18">
        <f t="shared" si="24"/>
        <v>73.196627254120955</v>
      </c>
      <c r="BX18">
        <f>(BX5-$BH$12)/($BL$11-$BH$12)*100</f>
        <v>77.147541802759676</v>
      </c>
      <c r="BY18">
        <f t="shared" ref="BY18:CA21" si="25">(BY5-$BH$12)/($BL$11-$BH$12)*100</f>
        <v>82.216938138692342</v>
      </c>
      <c r="BZ18">
        <f t="shared" si="25"/>
        <v>82.291122718911666</v>
      </c>
      <c r="CA18">
        <f t="shared" si="25"/>
        <v>87.311060702766369</v>
      </c>
      <c r="CC18">
        <f t="shared" ref="CC18:CC21" si="26">AVERAGE(BH18:BK18)</f>
        <v>99.710271570370281</v>
      </c>
      <c r="CD18">
        <f t="shared" ref="CD18:CD21" si="27">AVERAGE(BL18:BO18)</f>
        <v>61.500319214891874</v>
      </c>
      <c r="CE18">
        <f t="shared" ref="CE18:CE21" si="28">AVERAGE(BP18:BS18)</f>
        <v>89.751215771323189</v>
      </c>
      <c r="CF18">
        <f t="shared" ref="CF18:CF21" si="29">AVERAGE(BT18:BW18)</f>
        <v>81.344415240169567</v>
      </c>
      <c r="CG18">
        <f t="shared" ref="CG18:CG21" si="30">AVERAGE(BX18:CA18)</f>
        <v>82.241665840782517</v>
      </c>
    </row>
    <row r="19" spans="3:85">
      <c r="C19" t="s">
        <v>210</v>
      </c>
      <c r="D19">
        <f t="shared" ref="D19:G19" si="31">(D6-$D$12)/($D$11-$D$12)*100</f>
        <v>83.965109903163878</v>
      </c>
      <c r="E19">
        <f t="shared" si="31"/>
        <v>93.368120450628965</v>
      </c>
      <c r="F19">
        <f t="shared" si="31"/>
        <v>99.139065805759529</v>
      </c>
      <c r="G19">
        <f t="shared" si="31"/>
        <v>80.669352210653159</v>
      </c>
      <c r="H19">
        <f t="shared" si="1"/>
        <v>39.393376673071671</v>
      </c>
      <c r="I19">
        <f t="shared" si="1"/>
        <v>45.061206354965769</v>
      </c>
      <c r="J19">
        <f t="shared" si="1"/>
        <v>35.13206055462679</v>
      </c>
      <c r="K19">
        <f t="shared" si="1"/>
        <v>43.444413334357506</v>
      </c>
      <c r="L19">
        <f t="shared" si="2"/>
        <v>75.464225090123051</v>
      </c>
      <c r="M19">
        <f t="shared" si="2"/>
        <v>60.055039126685806</v>
      </c>
      <c r="N19">
        <f t="shared" si="2"/>
        <v>62.95024230962396</v>
      </c>
      <c r="O19">
        <f t="shared" si="2"/>
        <v>55.703989650136535</v>
      </c>
      <c r="P19">
        <f t="shared" si="3"/>
        <v>50.346142791575431</v>
      </c>
      <c r="Q19">
        <f t="shared" si="3"/>
        <v>33.256012919492406</v>
      </c>
      <c r="R19">
        <f t="shared" si="3"/>
        <v>36.932979514018527</v>
      </c>
      <c r="S19">
        <f t="shared" si="3"/>
        <v>16.189521403983349</v>
      </c>
      <c r="T19">
        <f>(T6-$D$12)/($H$11-$D$12)*100</f>
        <v>39.393022645741055</v>
      </c>
      <c r="U19">
        <f t="shared" si="13"/>
        <v>46.42211158204303</v>
      </c>
      <c r="V19">
        <f t="shared" si="13"/>
        <v>40.32840108205373</v>
      </c>
      <c r="W19">
        <f t="shared" si="13"/>
        <v>29.131376342268915</v>
      </c>
      <c r="Y19">
        <f t="shared" si="14"/>
        <v>89.285412092551383</v>
      </c>
      <c r="Z19">
        <f t="shared" si="15"/>
        <v>40.757764229255429</v>
      </c>
      <c r="AA19">
        <f>AVERAGE(L19:O19)</f>
        <v>63.54337404414234</v>
      </c>
      <c r="AB19">
        <f>AVERAGE(P19:S19)</f>
        <v>34.181164157267432</v>
      </c>
      <c r="AC19">
        <f>AVERAGE(T19:W19)</f>
        <v>38.818727913026684</v>
      </c>
      <c r="AE19" t="s">
        <v>210</v>
      </c>
      <c r="AF19">
        <f t="shared" si="5"/>
        <v>87.668038068142877</v>
      </c>
      <c r="AG19">
        <f t="shared" si="5"/>
        <v>101.03994728113986</v>
      </c>
      <c r="AH19">
        <f t="shared" si="5"/>
        <v>80.713071244769679</v>
      </c>
      <c r="AI19">
        <f t="shared" si="5"/>
        <v>82.700465347530212</v>
      </c>
      <c r="AJ19">
        <f t="shared" si="6"/>
        <v>54.165182989611893</v>
      </c>
      <c r="AK19">
        <f t="shared" si="6"/>
        <v>26.83214772630259</v>
      </c>
      <c r="AL19">
        <f t="shared" si="6"/>
        <v>38.903148610955782</v>
      </c>
      <c r="AM19">
        <f t="shared" si="6"/>
        <v>46.120761023887447</v>
      </c>
      <c r="AN19">
        <f t="shared" si="7"/>
        <v>88.128244106452186</v>
      </c>
      <c r="AO19">
        <f t="shared" si="7"/>
        <v>77.605549198483644</v>
      </c>
      <c r="AP19">
        <f t="shared" si="7"/>
        <v>95.811734924138065</v>
      </c>
      <c r="AQ19">
        <f t="shared" si="7"/>
        <v>72.667798818596395</v>
      </c>
      <c r="AR19">
        <f t="shared" si="8"/>
        <v>50.11107557205289</v>
      </c>
      <c r="AS19">
        <f t="shared" si="8"/>
        <v>35.426250631486504</v>
      </c>
      <c r="AT19">
        <f t="shared" si="8"/>
        <v>54.869127009392258</v>
      </c>
      <c r="AU19">
        <f t="shared" si="8"/>
        <v>43.795325862313</v>
      </c>
      <c r="AV19">
        <f>(AV6-$AF$12)/($AJ$11-$AF$12)*100</f>
        <v>48.173543900790222</v>
      </c>
      <c r="AW19">
        <f t="shared" si="16"/>
        <v>39.629889626007518</v>
      </c>
      <c r="AX19">
        <f t="shared" si="16"/>
        <v>48.848224866333759</v>
      </c>
      <c r="AY19">
        <f t="shared" si="16"/>
        <v>44.717529515746321</v>
      </c>
      <c r="BA19">
        <f t="shared" si="17"/>
        <v>88.030380485395654</v>
      </c>
      <c r="BB19">
        <f t="shared" si="18"/>
        <v>41.505310087689431</v>
      </c>
      <c r="BC19">
        <f t="shared" si="19"/>
        <v>83.553331761917576</v>
      </c>
      <c r="BD19">
        <f t="shared" si="20"/>
        <v>46.050444768811161</v>
      </c>
      <c r="BE19">
        <f t="shared" si="21"/>
        <v>45.342296977219455</v>
      </c>
      <c r="BG19" t="s">
        <v>210</v>
      </c>
      <c r="BH19">
        <f t="shared" si="10"/>
        <v>95.830443538566968</v>
      </c>
      <c r="BI19">
        <f t="shared" si="10"/>
        <v>95.414750929378997</v>
      </c>
      <c r="BJ19">
        <f t="shared" si="10"/>
        <v>102.59494942982295</v>
      </c>
      <c r="BK19">
        <f t="shared" si="10"/>
        <v>89.506831069979995</v>
      </c>
      <c r="BL19">
        <f t="shared" ref="BL19:BO19" si="32">(BL6-$BH$12)/($BI$11-$BH$12)*100</f>
        <v>43.515573482645379</v>
      </c>
      <c r="BM19">
        <f t="shared" si="32"/>
        <v>39.205339189617099</v>
      </c>
      <c r="BN19">
        <f t="shared" si="32"/>
        <v>52.174187525676494</v>
      </c>
      <c r="BO19">
        <f t="shared" si="32"/>
        <v>64.227588849460943</v>
      </c>
      <c r="BP19">
        <f t="shared" ref="BP19:BS19" si="33">(BP6-$BH$12)/($BJ$11-$BH$12)*100</f>
        <v>85.243362859656386</v>
      </c>
      <c r="BQ19">
        <f t="shared" si="33"/>
        <v>83.334880378901687</v>
      </c>
      <c r="BR19">
        <f t="shared" si="33"/>
        <v>85.664716009918592</v>
      </c>
      <c r="BS19">
        <f t="shared" si="33"/>
        <v>76.853487524105091</v>
      </c>
      <c r="BT19">
        <f t="shared" ref="BT19:BW19" si="34">(BT6-$BH$12)/($BK$11-$BH$12)*100</f>
        <v>64.957835463071788</v>
      </c>
      <c r="BU19">
        <f t="shared" si="34"/>
        <v>49.560153677610721</v>
      </c>
      <c r="BV19">
        <f t="shared" si="34"/>
        <v>55.178063077929551</v>
      </c>
      <c r="BW19">
        <f t="shared" si="34"/>
        <v>57.908147485290129</v>
      </c>
      <c r="BX19">
        <f>(BX6-$BH$12)/($BL$11-$BH$12)*100</f>
        <v>61.22222142931966</v>
      </c>
      <c r="BY19">
        <f t="shared" si="25"/>
        <v>56.808137572290939</v>
      </c>
      <c r="BZ19">
        <f t="shared" si="25"/>
        <v>69.939109693637818</v>
      </c>
      <c r="CA19">
        <f t="shared" si="25"/>
        <v>65.710493551439669</v>
      </c>
      <c r="CC19">
        <f t="shared" si="26"/>
        <v>95.836743741937227</v>
      </c>
      <c r="CD19">
        <f t="shared" si="27"/>
        <v>49.780672261849979</v>
      </c>
      <c r="CE19">
        <f t="shared" si="28"/>
        <v>82.774111693145443</v>
      </c>
      <c r="CF19">
        <f t="shared" si="29"/>
        <v>56.901049925975549</v>
      </c>
      <c r="CG19">
        <f t="shared" si="30"/>
        <v>63.419990561672023</v>
      </c>
    </row>
    <row r="20" spans="3:85">
      <c r="C20" t="s">
        <v>211</v>
      </c>
      <c r="D20">
        <f t="shared" ref="D20:G21" si="35">(D7-$D$12)/($D$11-$D$12)*100</f>
        <v>80.803869758295576</v>
      </c>
      <c r="E20">
        <f t="shared" si="35"/>
        <v>88.162160341616172</v>
      </c>
      <c r="F20">
        <f t="shared" si="35"/>
        <v>98.681695078839795</v>
      </c>
      <c r="G20">
        <f t="shared" si="35"/>
        <v>71.940596553337087</v>
      </c>
      <c r="H20">
        <f t="shared" si="1"/>
        <v>29.311042405705638</v>
      </c>
      <c r="I20">
        <f t="shared" si="1"/>
        <v>39.866856979607235</v>
      </c>
      <c r="J20">
        <f t="shared" si="1"/>
        <v>28.907191409534843</v>
      </c>
      <c r="K20">
        <f t="shared" si="1"/>
        <v>9.5223046592993548</v>
      </c>
      <c r="L20">
        <f t="shared" si="2"/>
        <v>49.096329361543297</v>
      </c>
      <c r="M20">
        <f t="shared" si="2"/>
        <v>45.052615635278599</v>
      </c>
      <c r="N20">
        <f t="shared" si="2"/>
        <v>64.637117762890355</v>
      </c>
      <c r="O20">
        <f t="shared" si="2"/>
        <v>47.754048223191511</v>
      </c>
      <c r="P20">
        <f t="shared" si="3"/>
        <v>15.045696864018948</v>
      </c>
      <c r="Q20">
        <f t="shared" si="3"/>
        <v>12.571320107184853</v>
      </c>
      <c r="R20">
        <f t="shared" si="3"/>
        <v>33.780886313683581</v>
      </c>
      <c r="S20">
        <f t="shared" si="3"/>
        <v>42.549741861351166</v>
      </c>
      <c r="T20">
        <f>(T7-$D$12)/($H$11-$D$12)*100</f>
        <v>24.729600336643561</v>
      </c>
      <c r="U20">
        <f t="shared" si="13"/>
        <v>35.954132963500072</v>
      </c>
      <c r="V20">
        <f t="shared" si="13"/>
        <v>27.362413532902575</v>
      </c>
      <c r="W20">
        <f t="shared" si="13"/>
        <v>29.544042612200826</v>
      </c>
      <c r="Y20">
        <f t="shared" si="14"/>
        <v>84.897080433022154</v>
      </c>
      <c r="Z20">
        <f t="shared" si="15"/>
        <v>26.901848863536767</v>
      </c>
      <c r="AA20">
        <f>AVERAGE(L20:O20)</f>
        <v>51.635027745725942</v>
      </c>
      <c r="AB20">
        <f>AVERAGE(P20:S20)</f>
        <v>25.986911286559639</v>
      </c>
      <c r="AC20">
        <f>AVERAGE(T20:W20)</f>
        <v>29.397547361311759</v>
      </c>
      <c r="AE20" t="s">
        <v>211</v>
      </c>
      <c r="AF20">
        <f t="shared" si="5"/>
        <v>73.364422626676173</v>
      </c>
      <c r="AG20">
        <f t="shared" si="5"/>
        <v>77.970446906857603</v>
      </c>
      <c r="AH20">
        <f t="shared" si="5"/>
        <v>40.190537050933791</v>
      </c>
      <c r="AI20">
        <f t="shared" si="5"/>
        <v>51.935322431515232</v>
      </c>
      <c r="AJ20">
        <f t="shared" si="6"/>
        <v>25.145085172849168</v>
      </c>
      <c r="AK20">
        <f t="shared" si="6"/>
        <v>27.054474180533518</v>
      </c>
      <c r="AL20">
        <f t="shared" si="6"/>
        <v>25.079693952523368</v>
      </c>
      <c r="AM20">
        <f t="shared" si="6"/>
        <v>24.289656191335606</v>
      </c>
      <c r="AN20">
        <f t="shared" si="7"/>
        <v>74.836881478738192</v>
      </c>
      <c r="AO20">
        <f t="shared" si="7"/>
        <v>53.481117379288989</v>
      </c>
      <c r="AP20">
        <f t="shared" si="7"/>
        <v>78.346210467848351</v>
      </c>
      <c r="AQ20">
        <f t="shared" si="7"/>
        <v>61.270415012682392</v>
      </c>
      <c r="AR20">
        <f t="shared" si="8"/>
        <v>28.997216087369992</v>
      </c>
      <c r="AS20">
        <f t="shared" si="8"/>
        <v>30.951414761810291</v>
      </c>
      <c r="AT20">
        <f t="shared" si="8"/>
        <v>25.995111150475786</v>
      </c>
      <c r="AU20">
        <f t="shared" si="8"/>
        <v>30.583233057305144</v>
      </c>
      <c r="AV20">
        <f>(AV7-$AF$12)/($AJ$11-$AF$12)*100</f>
        <v>35.492309625869311</v>
      </c>
      <c r="AW20">
        <f t="shared" si="16"/>
        <v>20.787036557794696</v>
      </c>
      <c r="AX20">
        <f t="shared" si="16"/>
        <v>32.022524792749884</v>
      </c>
      <c r="AY20">
        <f t="shared" si="16"/>
        <v>42.85871681315578</v>
      </c>
      <c r="BA20">
        <f t="shared" si="17"/>
        <v>60.865182253995698</v>
      </c>
      <c r="BB20">
        <f t="shared" si="18"/>
        <v>25.392227374310416</v>
      </c>
      <c r="BC20">
        <f t="shared" si="19"/>
        <v>66.983656084639478</v>
      </c>
      <c r="BD20">
        <f t="shared" si="20"/>
        <v>29.131743764240305</v>
      </c>
      <c r="BE20">
        <f t="shared" si="21"/>
        <v>32.790146947392415</v>
      </c>
      <c r="BG20" t="s">
        <v>211</v>
      </c>
      <c r="BH20">
        <f t="shared" si="10"/>
        <v>73.748191858538064</v>
      </c>
      <c r="BI20">
        <f t="shared" si="10"/>
        <v>82.477797984917459</v>
      </c>
      <c r="BJ20">
        <f t="shared" si="10"/>
        <v>92.832400099611689</v>
      </c>
      <c r="BK20">
        <f t="shared" si="10"/>
        <v>87.377965036198248</v>
      </c>
      <c r="BL20">
        <f t="shared" ref="BL20:BO20" si="36">(BL7-$BH$12)/($BI$11-$BH$12)*100</f>
        <v>23.922441502527558</v>
      </c>
      <c r="BM20">
        <f t="shared" si="36"/>
        <v>24.06992984259719</v>
      </c>
      <c r="BN20">
        <f t="shared" si="36"/>
        <v>37.069294392666727</v>
      </c>
      <c r="BO20">
        <f t="shared" si="36"/>
        <v>34.183091227349841</v>
      </c>
      <c r="BP20">
        <f t="shared" ref="BP20:BS20" si="37">(BP7-$BH$12)/($BJ$11-$BH$12)*100</f>
        <v>86.20999334195605</v>
      </c>
      <c r="BQ20">
        <f t="shared" si="37"/>
        <v>86.965949465116552</v>
      </c>
      <c r="BR20">
        <f t="shared" si="37"/>
        <v>76.903057233748271</v>
      </c>
      <c r="BS20">
        <f t="shared" si="37"/>
        <v>70.830622562645615</v>
      </c>
      <c r="BT20">
        <f t="shared" ref="BT20:BW20" si="38">(BT7-$BH$12)/($BK$11-$BH$12)*100</f>
        <v>71.619243818140845</v>
      </c>
      <c r="BU20">
        <f t="shared" si="38"/>
        <v>68.90129296818364</v>
      </c>
      <c r="BV20">
        <f t="shared" si="38"/>
        <v>32.900564112769118</v>
      </c>
      <c r="BW20">
        <f t="shared" si="38"/>
        <v>12.722198964996046</v>
      </c>
      <c r="BX20">
        <f>(BX7-$BH$12)/($BL$11-$BH$12)*100</f>
        <v>53.69231445353757</v>
      </c>
      <c r="BY20">
        <f t="shared" si="25"/>
        <v>58.328954999121841</v>
      </c>
      <c r="BZ20">
        <f t="shared" si="25"/>
        <v>56.412478862385839</v>
      </c>
      <c r="CA20">
        <f t="shared" si="25"/>
        <v>61.914628040769138</v>
      </c>
      <c r="CC20">
        <f t="shared" si="26"/>
        <v>84.109088744816361</v>
      </c>
      <c r="CD20">
        <f t="shared" si="27"/>
        <v>29.811189241285334</v>
      </c>
      <c r="CE20">
        <f t="shared" si="28"/>
        <v>80.227405650866615</v>
      </c>
      <c r="CF20">
        <f t="shared" si="29"/>
        <v>46.535824966022417</v>
      </c>
      <c r="CG20">
        <f t="shared" si="30"/>
        <v>57.587094088953599</v>
      </c>
    </row>
    <row r="21" spans="3:85">
      <c r="C21" t="s">
        <v>212</v>
      </c>
      <c r="D21">
        <f t="shared" si="35"/>
        <v>36.923157545073686</v>
      </c>
      <c r="E21">
        <f t="shared" si="35"/>
        <v>47.563759292919656</v>
      </c>
      <c r="F21">
        <f t="shared" si="35"/>
        <v>58.042936129910316</v>
      </c>
      <c r="G21">
        <f t="shared" si="35"/>
        <v>46.527948560847562</v>
      </c>
      <c r="H21">
        <f t="shared" si="1"/>
        <v>11.875848066561453</v>
      </c>
      <c r="I21">
        <f t="shared" si="1"/>
        <v>15.1345018252396</v>
      </c>
      <c r="J21">
        <f t="shared" si="1"/>
        <v>2.6290651085473615</v>
      </c>
      <c r="K21">
        <f t="shared" si="1"/>
        <v>11.653034017132867</v>
      </c>
      <c r="L21">
        <f t="shared" si="2"/>
        <v>40.027878496259611</v>
      </c>
      <c r="M21">
        <f t="shared" si="2"/>
        <v>42.09759134400349</v>
      </c>
      <c r="N21">
        <f t="shared" si="2"/>
        <v>46.344689693458008</v>
      </c>
      <c r="O21">
        <f t="shared" si="2"/>
        <v>32.92146789606187</v>
      </c>
      <c r="P21">
        <f t="shared" si="3"/>
        <v>23.41922997976291</v>
      </c>
      <c r="Q21">
        <f t="shared" si="3"/>
        <v>25.665921716284313</v>
      </c>
      <c r="R21">
        <f t="shared" si="3"/>
        <v>14.834792009887918</v>
      </c>
      <c r="S21">
        <f t="shared" si="3"/>
        <v>0</v>
      </c>
      <c r="T21">
        <f>(T8-$D$12)/($H$11-$D$12)*100</f>
        <v>17.631733483712519</v>
      </c>
      <c r="U21">
        <f t="shared" si="13"/>
        <v>19.254888954909259</v>
      </c>
      <c r="V21">
        <f t="shared" si="13"/>
        <v>5.6231326072846688</v>
      </c>
      <c r="W21">
        <f t="shared" si="13"/>
        <v>13.560087993352829</v>
      </c>
      <c r="Y21">
        <f t="shared" si="14"/>
        <v>47.264450382187803</v>
      </c>
      <c r="Z21">
        <f t="shared" si="15"/>
        <v>10.32311225437032</v>
      </c>
      <c r="AA21">
        <f>AVERAGE(L21:O21)</f>
        <v>40.347906857445743</v>
      </c>
      <c r="AB21">
        <f>AVERAGE(P21:S21)</f>
        <v>15.979985926483785</v>
      </c>
      <c r="AC21">
        <f>AVERAGE(T21:W21)</f>
        <v>14.017460759814819</v>
      </c>
      <c r="AE21" t="s">
        <v>212</v>
      </c>
      <c r="AF21">
        <f t="shared" si="5"/>
        <v>44.416004883144602</v>
      </c>
      <c r="AG21">
        <f t="shared" si="5"/>
        <v>41.843979157387182</v>
      </c>
      <c r="AH21">
        <f t="shared" si="5"/>
        <v>40.977888712329836</v>
      </c>
      <c r="AI21">
        <f t="shared" si="5"/>
        <v>38.818662438120008</v>
      </c>
      <c r="AJ21">
        <f t="shared" si="6"/>
        <v>7.6859447355601409</v>
      </c>
      <c r="AK21">
        <f t="shared" si="6"/>
        <v>0</v>
      </c>
      <c r="AL21">
        <f t="shared" si="6"/>
        <v>3.1871102398256461</v>
      </c>
      <c r="AM21">
        <f t="shared" si="6"/>
        <v>4.6025169380894457</v>
      </c>
      <c r="AN21">
        <f t="shared" si="7"/>
        <v>36.287271039792614</v>
      </c>
      <c r="AO21">
        <f t="shared" si="7"/>
        <v>50.677179424596318</v>
      </c>
      <c r="AP21">
        <f t="shared" si="7"/>
        <v>39.990479027797285</v>
      </c>
      <c r="AQ21">
        <f t="shared" si="7"/>
        <v>18.811061635835372</v>
      </c>
      <c r="AR21">
        <f t="shared" si="8"/>
        <v>15.162044707728695</v>
      </c>
      <c r="AS21">
        <f t="shared" si="8"/>
        <v>13.278648632746895</v>
      </c>
      <c r="AT21">
        <f t="shared" si="8"/>
        <v>6.5805572050422674</v>
      </c>
      <c r="AU21">
        <f t="shared" si="8"/>
        <v>27.730793342598592</v>
      </c>
      <c r="AV21">
        <f>(AV8-$AF$12)/($AJ$11-$AF$12)*100</f>
        <v>22.287854439130339</v>
      </c>
      <c r="AW21">
        <f t="shared" si="16"/>
        <v>24.793808544743616</v>
      </c>
      <c r="AX21">
        <f t="shared" si="16"/>
        <v>28.649124560926548</v>
      </c>
      <c r="AY21">
        <f t="shared" si="16"/>
        <v>15.664972517536423</v>
      </c>
      <c r="BA21">
        <f t="shared" si="17"/>
        <v>41.514133797745409</v>
      </c>
      <c r="BB21">
        <f t="shared" si="18"/>
        <v>3.8688929783688084</v>
      </c>
      <c r="BC21">
        <f t="shared" si="19"/>
        <v>36.441497782005399</v>
      </c>
      <c r="BD21">
        <f t="shared" si="20"/>
        <v>15.688010972029112</v>
      </c>
      <c r="BE21">
        <f t="shared" si="21"/>
        <v>22.848940015584233</v>
      </c>
      <c r="BG21" t="s">
        <v>212</v>
      </c>
      <c r="BH21">
        <f t="shared" si="10"/>
        <v>59.715310030559245</v>
      </c>
      <c r="BI21">
        <f t="shared" si="10"/>
        <v>59.790891588541371</v>
      </c>
      <c r="BJ21">
        <f t="shared" si="10"/>
        <v>64.212383448122935</v>
      </c>
      <c r="BK21">
        <f t="shared" si="10"/>
        <v>58.241484666509194</v>
      </c>
      <c r="BL21">
        <f t="shared" ref="BL21:BO21" si="39">(BL8-$BH$12)/($BI$11-$BH$12)*100</f>
        <v>28.423394933575509</v>
      </c>
      <c r="BM21">
        <f t="shared" si="39"/>
        <v>15.429116861251568</v>
      </c>
      <c r="BN21">
        <f t="shared" si="39"/>
        <v>14.841703613727919</v>
      </c>
      <c r="BO21">
        <f t="shared" si="39"/>
        <v>29.758423215861956</v>
      </c>
      <c r="BP21">
        <f t="shared" ref="BP21:BS21" si="40">(BP8-$BH$12)/($BJ$11-$BH$12)*100</f>
        <v>67.943117033681006</v>
      </c>
      <c r="BQ21">
        <f t="shared" si="40"/>
        <v>59.503672542484352</v>
      </c>
      <c r="BR21">
        <f t="shared" si="40"/>
        <v>49.031817880104171</v>
      </c>
      <c r="BS21">
        <f t="shared" si="40"/>
        <v>46.65241475543592</v>
      </c>
      <c r="BT21">
        <f t="shared" ref="BT21:BW21" si="41">(BT8-$BH$12)/($BK$11-$BH$12)*100</f>
        <v>31.602256926823301</v>
      </c>
      <c r="BU21">
        <f t="shared" si="41"/>
        <v>30.97130376035863</v>
      </c>
      <c r="BV21">
        <f t="shared" si="41"/>
        <v>11.581628658116227</v>
      </c>
      <c r="BW21">
        <f t="shared" si="41"/>
        <v>4.447005416898282</v>
      </c>
      <c r="BX21">
        <f>(BX8-$BH$12)/($BL$11-$BH$12)*100</f>
        <v>27.826034448056998</v>
      </c>
      <c r="BY21">
        <f t="shared" si="25"/>
        <v>0</v>
      </c>
      <c r="BZ21">
        <f t="shared" si="25"/>
        <v>13.767735175659917</v>
      </c>
      <c r="CA21">
        <f t="shared" si="25"/>
        <v>18.194183114038253</v>
      </c>
      <c r="CC21">
        <f t="shared" si="26"/>
        <v>60.490017433433188</v>
      </c>
      <c r="CD21">
        <f t="shared" si="27"/>
        <v>22.113159656104237</v>
      </c>
      <c r="CE21">
        <f t="shared" si="28"/>
        <v>55.782755552926361</v>
      </c>
      <c r="CF21">
        <f t="shared" si="29"/>
        <v>19.650548690549108</v>
      </c>
      <c r="CG21">
        <f t="shared" si="30"/>
        <v>14.946988184438792</v>
      </c>
    </row>
    <row r="23" spans="3:85" ht="17" thickBot="1"/>
    <row r="24" spans="3:85" ht="17" thickBot="1">
      <c r="D24" s="125" t="s">
        <v>104</v>
      </c>
      <c r="E24" s="126"/>
      <c r="F24" s="122"/>
      <c r="G24" s="126" t="s">
        <v>15</v>
      </c>
      <c r="H24" s="126"/>
      <c r="I24" s="126"/>
      <c r="J24" s="126" t="s">
        <v>16</v>
      </c>
      <c r="K24" s="126"/>
      <c r="L24" s="126"/>
      <c r="M24" s="126" t="s">
        <v>17</v>
      </c>
      <c r="N24" s="126"/>
      <c r="O24" s="126"/>
      <c r="P24" s="126" t="s">
        <v>41</v>
      </c>
      <c r="Q24" s="126"/>
      <c r="R24" s="122"/>
      <c r="S24" s="125" t="s">
        <v>96</v>
      </c>
      <c r="T24" s="126"/>
      <c r="U24" s="126"/>
      <c r="V24" s="126"/>
      <c r="W24" s="122"/>
    </row>
    <row r="25" spans="3:85" ht="17" thickBot="1">
      <c r="C25" t="s">
        <v>219</v>
      </c>
      <c r="D25" s="48" t="s">
        <v>12</v>
      </c>
      <c r="E25" s="62" t="s">
        <v>13</v>
      </c>
      <c r="F25" s="62" t="s">
        <v>14</v>
      </c>
      <c r="G25" s="48" t="s">
        <v>12</v>
      </c>
      <c r="H25" s="62" t="s">
        <v>13</v>
      </c>
      <c r="I25" s="63" t="s">
        <v>14</v>
      </c>
      <c r="J25" s="62" t="s">
        <v>12</v>
      </c>
      <c r="K25" s="62" t="s">
        <v>13</v>
      </c>
      <c r="L25" s="63" t="s">
        <v>14</v>
      </c>
      <c r="M25" s="62" t="s">
        <v>12</v>
      </c>
      <c r="N25" s="62" t="s">
        <v>13</v>
      </c>
      <c r="O25" s="62" t="s">
        <v>14</v>
      </c>
      <c r="P25" s="48" t="s">
        <v>12</v>
      </c>
      <c r="Q25" s="62" t="s">
        <v>13</v>
      </c>
      <c r="R25" s="63" t="s">
        <v>14</v>
      </c>
      <c r="S25" s="62" t="s">
        <v>104</v>
      </c>
      <c r="T25" s="62" t="s">
        <v>15</v>
      </c>
      <c r="U25" s="62" t="s">
        <v>16</v>
      </c>
      <c r="V25" s="62" t="s">
        <v>17</v>
      </c>
      <c r="W25" s="63" t="s">
        <v>41</v>
      </c>
    </row>
    <row r="26" spans="3:85">
      <c r="C26" t="s">
        <v>208</v>
      </c>
      <c r="D26" s="2">
        <v>100</v>
      </c>
      <c r="E26" s="3">
        <v>100.00000000000001</v>
      </c>
      <c r="F26" s="3">
        <v>100</v>
      </c>
      <c r="G26" s="2">
        <v>100</v>
      </c>
      <c r="H26" s="3">
        <v>99.999999999999986</v>
      </c>
      <c r="I26" s="4">
        <v>100</v>
      </c>
      <c r="J26" s="3">
        <v>100.00000000000001</v>
      </c>
      <c r="K26" s="3">
        <v>99.999999999999986</v>
      </c>
      <c r="L26" s="4">
        <v>100.00000000000001</v>
      </c>
      <c r="M26" s="3">
        <v>100</v>
      </c>
      <c r="N26" s="3">
        <v>100</v>
      </c>
      <c r="O26" s="3">
        <v>100</v>
      </c>
      <c r="P26" s="2">
        <v>100</v>
      </c>
      <c r="Q26" s="3">
        <v>100</v>
      </c>
      <c r="R26" s="4">
        <v>100.00000000000001</v>
      </c>
      <c r="S26" s="59">
        <f>STDEV(D26:F26)</f>
        <v>1.0048591735576161E-14</v>
      </c>
      <c r="T26" s="60">
        <f>STDEV(G26:I26)</f>
        <v>1.0048591735576161E-14</v>
      </c>
      <c r="U26" s="60">
        <f>STDEV(J26:L26)</f>
        <v>1.7404671430534633E-14</v>
      </c>
      <c r="V26" s="60">
        <f>STDEV(N26:P26)</f>
        <v>0</v>
      </c>
      <c r="W26" s="61">
        <f>STDEV(P26:R26)</f>
        <v>1.0048591735576161E-14</v>
      </c>
    </row>
    <row r="27" spans="3:85">
      <c r="C27" t="s">
        <v>209</v>
      </c>
      <c r="D27" s="5">
        <v>102.72068431185559</v>
      </c>
      <c r="E27" s="1">
        <v>96.772970956411385</v>
      </c>
      <c r="F27" s="1">
        <v>99.710271570370281</v>
      </c>
      <c r="G27" s="5">
        <v>73.741745439139379</v>
      </c>
      <c r="H27" s="1">
        <v>78.447757639934721</v>
      </c>
      <c r="I27" s="6">
        <v>61.500319214891874</v>
      </c>
      <c r="J27" s="1">
        <v>81.015568895512985</v>
      </c>
      <c r="K27" s="1">
        <v>89.782391138034981</v>
      </c>
      <c r="L27" s="6">
        <v>89.751215771323189</v>
      </c>
      <c r="M27" s="1">
        <v>72.02286340919315</v>
      </c>
      <c r="N27" s="1">
        <v>70.851084376953594</v>
      </c>
      <c r="O27" s="1">
        <v>81.344415240169567</v>
      </c>
      <c r="P27" s="5">
        <v>78.53445464963383</v>
      </c>
      <c r="Q27" s="1">
        <v>68.520661217038764</v>
      </c>
      <c r="R27" s="6">
        <v>82.241665840782517</v>
      </c>
      <c r="S27" s="5">
        <f t="shared" ref="S27:S30" si="42">STDEV(D27:F27)</f>
        <v>2.9739315708724092</v>
      </c>
      <c r="T27" s="1">
        <f t="shared" ref="T27:T30" si="43">STDEV(G27:I27)</f>
        <v>8.7484735431230884</v>
      </c>
      <c r="U27" s="1">
        <f t="shared" ref="U27:U30" si="44">STDEV(J27:L27)</f>
        <v>5.052551673400953</v>
      </c>
      <c r="V27" s="1">
        <f t="shared" ref="V27:V30" si="45">STDEV(N27:P27)</f>
        <v>5.4320046924438374</v>
      </c>
      <c r="W27" s="6">
        <f t="shared" ref="W27:W30" si="46">STDEV(P27:R27)</f>
        <v>7.0979508969286291</v>
      </c>
    </row>
    <row r="28" spans="3:85">
      <c r="C28" t="s">
        <v>210</v>
      </c>
      <c r="D28" s="5">
        <v>89.285412092551383</v>
      </c>
      <c r="E28" s="1">
        <v>88.030380485395654</v>
      </c>
      <c r="F28" s="1">
        <v>95.836743741937227</v>
      </c>
      <c r="G28" s="5">
        <v>40.757764229255429</v>
      </c>
      <c r="H28" s="1">
        <v>41.505310087689431</v>
      </c>
      <c r="I28" s="6">
        <v>49.780672261849979</v>
      </c>
      <c r="J28" s="1">
        <v>63.54337404414234</v>
      </c>
      <c r="K28" s="1">
        <v>83.553331761917576</v>
      </c>
      <c r="L28" s="6">
        <v>82.774111693145443</v>
      </c>
      <c r="M28" s="1">
        <v>34.181164157267432</v>
      </c>
      <c r="N28" s="1">
        <v>46.050444768811161</v>
      </c>
      <c r="O28" s="1">
        <v>56.901049925975549</v>
      </c>
      <c r="P28" s="5">
        <v>38.818727913026684</v>
      </c>
      <c r="Q28" s="1">
        <v>45.342296977219455</v>
      </c>
      <c r="R28" s="6">
        <v>63.419990561672023</v>
      </c>
      <c r="S28" s="5">
        <f t="shared" si="42"/>
        <v>4.1919438213531857</v>
      </c>
      <c r="T28" s="1">
        <f t="shared" si="43"/>
        <v>5.0075495219493051</v>
      </c>
      <c r="U28" s="1">
        <f t="shared" si="44"/>
        <v>11.334511181251683</v>
      </c>
      <c r="V28" s="1">
        <f t="shared" si="45"/>
        <v>9.1013161167208345</v>
      </c>
      <c r="W28" s="6">
        <f t="shared" si="46"/>
        <v>12.744816479496528</v>
      </c>
    </row>
    <row r="29" spans="3:85">
      <c r="C29" t="s">
        <v>211</v>
      </c>
      <c r="D29" s="5">
        <v>84.897080433022154</v>
      </c>
      <c r="E29" s="1">
        <v>60.865182253995698</v>
      </c>
      <c r="F29" s="1">
        <v>84.109088744816361</v>
      </c>
      <c r="G29" s="5">
        <v>26.901848863536767</v>
      </c>
      <c r="H29" s="1">
        <v>25.392227374310416</v>
      </c>
      <c r="I29" s="6">
        <v>29.811189241285334</v>
      </c>
      <c r="J29" s="1">
        <v>51.635027745725942</v>
      </c>
      <c r="K29" s="1">
        <v>66.983656084639478</v>
      </c>
      <c r="L29" s="6">
        <v>80.227405650866615</v>
      </c>
      <c r="M29" s="1">
        <v>25.986911286559639</v>
      </c>
      <c r="N29" s="1">
        <v>29.131743764240305</v>
      </c>
      <c r="O29" s="1">
        <v>46.535824966022417</v>
      </c>
      <c r="P29" s="5">
        <v>29.397547361311759</v>
      </c>
      <c r="Q29" s="1">
        <v>32.790146947392415</v>
      </c>
      <c r="R29" s="6">
        <v>57.587094088953599</v>
      </c>
      <c r="S29" s="5">
        <f t="shared" si="42"/>
        <v>13.653035376439108</v>
      </c>
      <c r="T29" s="1">
        <f t="shared" si="43"/>
        <v>2.246124160122299</v>
      </c>
      <c r="U29" s="1">
        <f t="shared" si="44"/>
        <v>14.309095992464668</v>
      </c>
      <c r="V29" s="1">
        <f t="shared" si="45"/>
        <v>9.9724057051326209</v>
      </c>
      <c r="W29" s="6">
        <f t="shared" si="46"/>
        <v>15.389654881352152</v>
      </c>
    </row>
    <row r="30" spans="3:85" ht="17" thickBot="1">
      <c r="C30" t="s">
        <v>212</v>
      </c>
      <c r="D30" s="7">
        <v>47.264450382187803</v>
      </c>
      <c r="E30" s="8">
        <v>41.514133797745409</v>
      </c>
      <c r="F30" s="8">
        <v>60.490017433433188</v>
      </c>
      <c r="G30" s="7">
        <v>10.32311225437032</v>
      </c>
      <c r="H30" s="8">
        <v>3.8688929783688084</v>
      </c>
      <c r="I30" s="9">
        <v>22.113159656104237</v>
      </c>
      <c r="J30" s="8">
        <v>40.347906857445743</v>
      </c>
      <c r="K30" s="8">
        <v>36.441497782005399</v>
      </c>
      <c r="L30" s="9">
        <v>55.782755552926361</v>
      </c>
      <c r="M30" s="8">
        <v>15.979985926483785</v>
      </c>
      <c r="N30" s="8">
        <v>15.688010972029112</v>
      </c>
      <c r="O30" s="8">
        <v>19.650548690549108</v>
      </c>
      <c r="P30" s="7">
        <v>14.017460759814819</v>
      </c>
      <c r="Q30" s="8">
        <v>22.848940015584233</v>
      </c>
      <c r="R30" s="9">
        <v>14.946988184438792</v>
      </c>
      <c r="S30" s="7">
        <f t="shared" si="42"/>
        <v>9.7302442963804374</v>
      </c>
      <c r="T30" s="8">
        <f t="shared" si="43"/>
        <v>9.2512650558916345</v>
      </c>
      <c r="U30" s="8">
        <f t="shared" si="44"/>
        <v>10.227241712523391</v>
      </c>
      <c r="V30" s="8">
        <f t="shared" si="45"/>
        <v>2.8932139803802728</v>
      </c>
      <c r="W30" s="9">
        <f t="shared" si="46"/>
        <v>4.8528323313977602</v>
      </c>
    </row>
    <row r="32" spans="3:85" ht="24" customHeight="1" thickBot="1">
      <c r="D32" s="131" t="s">
        <v>213</v>
      </c>
      <c r="E32" s="131"/>
      <c r="F32" s="131"/>
      <c r="G32" s="131"/>
    </row>
    <row r="33" spans="3:7" ht="35" thickBot="1">
      <c r="C33" t="s">
        <v>219</v>
      </c>
      <c r="D33" s="64" t="s">
        <v>214</v>
      </c>
      <c r="E33" s="65" t="s">
        <v>215</v>
      </c>
      <c r="F33" s="65" t="s">
        <v>217</v>
      </c>
      <c r="G33" s="65" t="s">
        <v>216</v>
      </c>
    </row>
    <row r="34" spans="3:7">
      <c r="C34" t="s">
        <v>208</v>
      </c>
      <c r="D34" s="57">
        <f>_xlfn.T.TEST(D26:F26,G26:I26,2,1)</f>
        <v>1</v>
      </c>
      <c r="E34" s="57">
        <f>_xlfn.T.TEST(G26:I26,J26:L26,2,1)</f>
        <v>1</v>
      </c>
      <c r="F34" s="57">
        <f>_xlfn.T.TEST(G26:I26,M26:O26,2,1)</f>
        <v>1</v>
      </c>
      <c r="G34" s="57">
        <f>_xlfn.T.TEST(G26:I26,P26:R26,2,1)</f>
        <v>1</v>
      </c>
    </row>
    <row r="35" spans="3:7">
      <c r="C35" t="s">
        <v>209</v>
      </c>
      <c r="D35" s="14">
        <f t="shared" ref="D35:D38" si="47">_xlfn.T.TEST(D27:F27,G27:I27,2,1)</f>
        <v>3.8303647681235141E-2</v>
      </c>
      <c r="E35" s="14">
        <f t="shared" ref="E35:E38" si="48">_xlfn.T.TEST(G27:I27,J27:L27,2,1)</f>
        <v>0.13556085549229357</v>
      </c>
      <c r="F35" s="14">
        <f t="shared" ref="F35:F38" si="49">_xlfn.T.TEST(G27:I27,M27:O27,2,1)</f>
        <v>0.71485650105546095</v>
      </c>
      <c r="G35" s="14">
        <f t="shared" ref="G35:G37" si="50">_xlfn.T.TEST(G27:I27,P27:R27,2,1)</f>
        <v>0.6163828550231083</v>
      </c>
    </row>
    <row r="36" spans="3:7">
      <c r="C36" t="s">
        <v>210</v>
      </c>
      <c r="D36" s="14">
        <f t="shared" si="47"/>
        <v>2.5951944453097891E-4</v>
      </c>
      <c r="E36" s="14">
        <f t="shared" si="48"/>
        <v>2.7900112757037993E-2</v>
      </c>
      <c r="F36" s="14">
        <f t="shared" si="49"/>
        <v>0.72555605286785174</v>
      </c>
      <c r="G36" s="14">
        <f t="shared" si="50"/>
        <v>0.37273184537862536</v>
      </c>
    </row>
    <row r="37" spans="3:7">
      <c r="C37" t="s">
        <v>211</v>
      </c>
      <c r="D37" s="14">
        <f t="shared" si="47"/>
        <v>1.9460540988157089E-2</v>
      </c>
      <c r="E37" s="14">
        <f t="shared" si="48"/>
        <v>3.5500016403236474E-2</v>
      </c>
      <c r="F37" s="14">
        <f t="shared" si="49"/>
        <v>0.34234129329037422</v>
      </c>
      <c r="G37" s="14">
        <f t="shared" si="50"/>
        <v>0.24621382745897546</v>
      </c>
    </row>
    <row r="38" spans="3:7" ht="17" thickBot="1">
      <c r="C38" t="s">
        <v>212</v>
      </c>
      <c r="D38" s="53">
        <f t="shared" si="47"/>
        <v>1.2110966585915684E-4</v>
      </c>
      <c r="E38" s="53">
        <f t="shared" si="48"/>
        <v>1.1299770453282309E-3</v>
      </c>
      <c r="F38" s="53">
        <f t="shared" si="49"/>
        <v>0.34986213083988782</v>
      </c>
      <c r="G38" s="53">
        <f>_xlfn.T.TEST(G30:I30,P30:R30,2,1)</f>
        <v>0.56580768410753746</v>
      </c>
    </row>
  </sheetData>
  <mergeCells count="46">
    <mergeCell ref="D2:W2"/>
    <mergeCell ref="AF2:AY2"/>
    <mergeCell ref="BH2:CA2"/>
    <mergeCell ref="P24:R24"/>
    <mergeCell ref="S24:W24"/>
    <mergeCell ref="L16:O16"/>
    <mergeCell ref="P16:S16"/>
    <mergeCell ref="T16:W16"/>
    <mergeCell ref="AF16:AI16"/>
    <mergeCell ref="AF3:AI3"/>
    <mergeCell ref="AJ3:AM3"/>
    <mergeCell ref="AN3:AQ3"/>
    <mergeCell ref="AR3:AU3"/>
    <mergeCell ref="AV3:AY3"/>
    <mergeCell ref="Y15:AC15"/>
    <mergeCell ref="D3:G3"/>
    <mergeCell ref="D32:G32"/>
    <mergeCell ref="D15:W15"/>
    <mergeCell ref="AF15:AY15"/>
    <mergeCell ref="BH15:CA15"/>
    <mergeCell ref="BL3:BO3"/>
    <mergeCell ref="BP3:BS3"/>
    <mergeCell ref="BT3:BW3"/>
    <mergeCell ref="BX3:CA3"/>
    <mergeCell ref="AJ16:AM16"/>
    <mergeCell ref="AN16:AQ16"/>
    <mergeCell ref="AR16:AU16"/>
    <mergeCell ref="AV16:AY16"/>
    <mergeCell ref="BA15:BE15"/>
    <mergeCell ref="BH3:BK3"/>
    <mergeCell ref="D16:G16"/>
    <mergeCell ref="H16:K16"/>
    <mergeCell ref="CB15:CF15"/>
    <mergeCell ref="BH16:BK16"/>
    <mergeCell ref="BL16:BO16"/>
    <mergeCell ref="BP16:BS16"/>
    <mergeCell ref="BT16:BW16"/>
    <mergeCell ref="BX16:CA16"/>
    <mergeCell ref="H3:K3"/>
    <mergeCell ref="L3:O3"/>
    <mergeCell ref="P3:S3"/>
    <mergeCell ref="T3:W3"/>
    <mergeCell ref="D24:F24"/>
    <mergeCell ref="G24:I24"/>
    <mergeCell ref="J24:L24"/>
    <mergeCell ref="M24:O24"/>
  </mergeCells>
  <phoneticPr fontId="6" type="noConversion"/>
  <pageMargins left="0.7" right="0.7" top="0.75" bottom="0.75" header="0.3" footer="0.3"/>
  <ignoredErrors>
    <ignoredError sqref="S26:W30 D11:H11 AF11:AJ11 BH11:BL11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5C7BB-1FF1-44FF-9403-D68B8ED0D5B8}">
  <dimension ref="A1:J32"/>
  <sheetViews>
    <sheetView zoomScale="55" zoomScaleNormal="55" workbookViewId="0">
      <selection activeCell="H8" sqref="H8"/>
    </sheetView>
  </sheetViews>
  <sheetFormatPr baseColWidth="10" defaultColWidth="10.6640625" defaultRowHeight="16"/>
  <cols>
    <col min="1" max="9" width="10.6640625" style="71"/>
    <col min="10" max="10" width="13" style="71" bestFit="1" customWidth="1"/>
    <col min="11" max="16384" width="10.6640625" style="71"/>
  </cols>
  <sheetData>
    <row r="1" spans="1:10" ht="17" thickBot="1"/>
    <row r="2" spans="1:10" ht="17" thickBot="1">
      <c r="B2" s="83" t="s">
        <v>247</v>
      </c>
      <c r="C2" s="83" t="s">
        <v>17</v>
      </c>
      <c r="D2" s="83" t="s">
        <v>41</v>
      </c>
      <c r="H2" s="83" t="s">
        <v>247</v>
      </c>
      <c r="I2" s="83" t="s">
        <v>17</v>
      </c>
      <c r="J2" s="83" t="s">
        <v>41</v>
      </c>
    </row>
    <row r="3" spans="1:10">
      <c r="A3" s="71" t="s">
        <v>175</v>
      </c>
      <c r="B3" s="71">
        <v>0.432</v>
      </c>
      <c r="C3" s="71">
        <v>0.44400000000000001</v>
      </c>
      <c r="D3" s="71">
        <v>0.318</v>
      </c>
      <c r="G3" s="71" t="s">
        <v>20</v>
      </c>
      <c r="H3" s="71">
        <f>AVERAGE(B3:B32)</f>
        <v>0.55439999999999989</v>
      </c>
      <c r="I3" s="71">
        <f>AVERAGE(C3:C32)</f>
        <v>0.42449999999999993</v>
      </c>
      <c r="J3" s="71">
        <f>AVERAGE(D3:D32)</f>
        <v>0.36140000000000011</v>
      </c>
    </row>
    <row r="4" spans="1:10">
      <c r="A4" s="71" t="s">
        <v>176</v>
      </c>
      <c r="B4" s="71">
        <v>0.43099999999999999</v>
      </c>
      <c r="C4" s="71">
        <v>0.40799999999999997</v>
      </c>
      <c r="D4" s="71">
        <v>0.33600000000000002</v>
      </c>
      <c r="G4" s="71" t="s">
        <v>205</v>
      </c>
      <c r="H4" s="71">
        <f>STDEV(B3:B32)</f>
        <v>9.3047855688757522E-2</v>
      </c>
      <c r="I4" s="71">
        <f>STDEV(C3:C32)</f>
        <v>3.3529966010863402E-2</v>
      </c>
      <c r="J4" s="71">
        <f>STDEV(D3:D32)</f>
        <v>3.375632763160729E-2</v>
      </c>
    </row>
    <row r="5" spans="1:10">
      <c r="A5" s="71" t="s">
        <v>177</v>
      </c>
      <c r="B5" s="71">
        <v>0.621</v>
      </c>
      <c r="C5" s="71">
        <v>0.437</v>
      </c>
      <c r="D5" s="71">
        <v>0.34699999999999998</v>
      </c>
    </row>
    <row r="6" spans="1:10">
      <c r="A6" s="71" t="s">
        <v>178</v>
      </c>
      <c r="B6" s="71">
        <v>0.74299999999999999</v>
      </c>
      <c r="C6" s="71">
        <v>0.435</v>
      </c>
      <c r="D6" s="71">
        <v>0.379</v>
      </c>
      <c r="H6" s="15" t="s">
        <v>248</v>
      </c>
    </row>
    <row r="7" spans="1:10">
      <c r="A7" s="71" t="s">
        <v>179</v>
      </c>
      <c r="B7" s="71">
        <v>0.66400000000000003</v>
      </c>
      <c r="C7" s="71">
        <v>0.48</v>
      </c>
      <c r="D7" s="71">
        <v>0.39200000000000002</v>
      </c>
      <c r="H7" s="71" t="s">
        <v>249</v>
      </c>
      <c r="J7" s="71" t="s">
        <v>250</v>
      </c>
    </row>
    <row r="8" spans="1:10">
      <c r="A8" s="71" t="s">
        <v>180</v>
      </c>
      <c r="B8" s="71">
        <v>0.56999999999999995</v>
      </c>
      <c r="C8" s="71">
        <v>0.41899999999999998</v>
      </c>
      <c r="D8" s="71">
        <v>0.311</v>
      </c>
      <c r="H8" s="71">
        <f>_xlfn.T.TEST(B3:B32,C3:C32,2,2)</f>
        <v>1.3854288412410946E-9</v>
      </c>
      <c r="J8" s="71">
        <f>_xlfn.T.TEST(B3:B32,D3:D32,2,2)</f>
        <v>2.5637093925618969E-15</v>
      </c>
    </row>
    <row r="9" spans="1:10">
      <c r="A9" s="71" t="s">
        <v>181</v>
      </c>
      <c r="B9" s="71">
        <v>0.50600000000000001</v>
      </c>
      <c r="C9" s="71">
        <v>0.44600000000000001</v>
      </c>
      <c r="D9" s="71">
        <v>0.31900000000000001</v>
      </c>
    </row>
    <row r="10" spans="1:10">
      <c r="A10" s="71" t="s">
        <v>182</v>
      </c>
      <c r="B10" s="71">
        <v>0.51</v>
      </c>
      <c r="C10" s="71">
        <v>0.49199999999999999</v>
      </c>
      <c r="D10" s="71">
        <v>0.26800000000000002</v>
      </c>
    </row>
    <row r="11" spans="1:10">
      <c r="A11" s="71" t="s">
        <v>183</v>
      </c>
      <c r="B11" s="71">
        <v>0.55300000000000005</v>
      </c>
      <c r="C11" s="71">
        <v>0.40899999999999997</v>
      </c>
      <c r="D11" s="71">
        <v>0.31900000000000001</v>
      </c>
    </row>
    <row r="12" spans="1:10">
      <c r="A12" s="71" t="s">
        <v>184</v>
      </c>
      <c r="B12" s="71">
        <v>0.55100000000000005</v>
      </c>
      <c r="C12" s="71">
        <v>0.39500000000000002</v>
      </c>
      <c r="D12" s="71">
        <v>0.34899999999999998</v>
      </c>
    </row>
    <row r="13" spans="1:10">
      <c r="A13" s="71" t="s">
        <v>185</v>
      </c>
      <c r="B13" s="71">
        <v>0.55300000000000005</v>
      </c>
      <c r="C13" s="71">
        <v>0.36299999999999999</v>
      </c>
      <c r="D13" s="71">
        <v>0.39700000000000002</v>
      </c>
    </row>
    <row r="14" spans="1:10">
      <c r="A14" s="71" t="s">
        <v>186</v>
      </c>
      <c r="B14" s="71">
        <v>0.56299999999999994</v>
      </c>
      <c r="C14" s="71">
        <v>0.41</v>
      </c>
      <c r="D14" s="71">
        <v>0.34699999999999998</v>
      </c>
    </row>
    <row r="15" spans="1:10">
      <c r="A15" s="71" t="s">
        <v>187</v>
      </c>
      <c r="B15" s="71">
        <v>0.59</v>
      </c>
      <c r="C15" s="71">
        <v>0.39100000000000001</v>
      </c>
      <c r="D15" s="71">
        <v>0.36199999999999999</v>
      </c>
    </row>
    <row r="16" spans="1:10">
      <c r="A16" s="71" t="s">
        <v>188</v>
      </c>
      <c r="B16" s="71">
        <v>0.51700000000000002</v>
      </c>
      <c r="C16" s="71">
        <v>0.4</v>
      </c>
      <c r="D16" s="71">
        <v>0.4</v>
      </c>
    </row>
    <row r="17" spans="1:4">
      <c r="A17" s="71" t="s">
        <v>189</v>
      </c>
      <c r="B17" s="71">
        <v>0.59799999999999998</v>
      </c>
      <c r="C17" s="71">
        <v>0.39900000000000002</v>
      </c>
      <c r="D17" s="71">
        <v>0.38500000000000001</v>
      </c>
    </row>
    <row r="18" spans="1:4">
      <c r="A18" s="71" t="s">
        <v>190</v>
      </c>
      <c r="B18" s="71">
        <v>0.81299999999999994</v>
      </c>
      <c r="C18" s="71">
        <v>0.47</v>
      </c>
      <c r="D18" s="71">
        <v>0.36499999999999999</v>
      </c>
    </row>
    <row r="19" spans="1:4">
      <c r="A19" s="71" t="s">
        <v>191</v>
      </c>
      <c r="B19" s="71">
        <v>0.74299999999999999</v>
      </c>
      <c r="C19" s="71">
        <v>0.39300000000000002</v>
      </c>
      <c r="D19" s="71">
        <v>0.39500000000000002</v>
      </c>
    </row>
    <row r="20" spans="1:4">
      <c r="A20" s="71" t="s">
        <v>192</v>
      </c>
      <c r="B20" s="71">
        <v>0.6</v>
      </c>
      <c r="C20" s="71">
        <v>0.40699999999999997</v>
      </c>
      <c r="D20" s="71">
        <v>0.38700000000000001</v>
      </c>
    </row>
    <row r="21" spans="1:4">
      <c r="A21" s="71" t="s">
        <v>193</v>
      </c>
      <c r="B21" s="71">
        <v>0.46700000000000003</v>
      </c>
      <c r="C21" s="71">
        <v>0.42099999999999999</v>
      </c>
      <c r="D21" s="71">
        <v>0.33300000000000002</v>
      </c>
    </row>
    <row r="22" spans="1:4">
      <c r="A22" s="71" t="s">
        <v>194</v>
      </c>
      <c r="B22" s="71">
        <v>0.60399999999999998</v>
      </c>
      <c r="C22" s="71">
        <v>0.38400000000000001</v>
      </c>
      <c r="D22" s="71">
        <v>0.38200000000000001</v>
      </c>
    </row>
    <row r="23" spans="1:4">
      <c r="A23" s="71" t="s">
        <v>195</v>
      </c>
      <c r="B23" s="71">
        <v>0.41599999999999998</v>
      </c>
      <c r="C23" s="71">
        <v>0.42399999999999999</v>
      </c>
      <c r="D23" s="71">
        <v>0.40799999999999997</v>
      </c>
    </row>
    <row r="24" spans="1:4">
      <c r="A24" s="71" t="s">
        <v>196</v>
      </c>
      <c r="B24" s="71">
        <v>0.50800000000000001</v>
      </c>
      <c r="C24" s="71">
        <v>0.44700000000000001</v>
      </c>
      <c r="D24" s="71">
        <v>0.36399999999999999</v>
      </c>
    </row>
    <row r="25" spans="1:4">
      <c r="A25" s="71" t="s">
        <v>197</v>
      </c>
      <c r="B25" s="71">
        <v>0.51800000000000002</v>
      </c>
      <c r="C25" s="71">
        <v>0.437</v>
      </c>
      <c r="D25" s="71">
        <v>0.39600000000000002</v>
      </c>
    </row>
    <row r="26" spans="1:4">
      <c r="A26" s="71" t="s">
        <v>198</v>
      </c>
      <c r="B26" s="71">
        <v>0.53900000000000003</v>
      </c>
      <c r="C26" s="71">
        <v>0.42</v>
      </c>
      <c r="D26" s="71">
        <v>0.39100000000000001</v>
      </c>
    </row>
    <row r="27" spans="1:4">
      <c r="A27" s="71" t="s">
        <v>199</v>
      </c>
      <c r="B27" s="71">
        <v>0.45100000000000001</v>
      </c>
      <c r="C27" s="71">
        <v>0.41699999999999998</v>
      </c>
      <c r="D27" s="71">
        <v>0.34200000000000003</v>
      </c>
    </row>
    <row r="28" spans="1:4">
      <c r="A28" s="71" t="s">
        <v>200</v>
      </c>
      <c r="B28" s="71">
        <v>0.51700000000000002</v>
      </c>
      <c r="C28" s="71">
        <v>0.38400000000000001</v>
      </c>
      <c r="D28" s="71">
        <v>0.38700000000000001</v>
      </c>
    </row>
    <row r="29" spans="1:4">
      <c r="A29" s="71" t="s">
        <v>201</v>
      </c>
      <c r="B29" s="71">
        <v>0.49399999999999999</v>
      </c>
      <c r="C29" s="71">
        <v>0.42699999999999999</v>
      </c>
      <c r="D29" s="71">
        <v>0.35199999999999998</v>
      </c>
    </row>
    <row r="30" spans="1:4">
      <c r="A30" s="71" t="s">
        <v>202</v>
      </c>
      <c r="B30" s="71">
        <v>0.49199999999999999</v>
      </c>
      <c r="C30" s="71">
        <v>0.44800000000000001</v>
      </c>
      <c r="D30" s="71">
        <v>0.34200000000000003</v>
      </c>
    </row>
    <row r="31" spans="1:4">
      <c r="A31" s="71" t="s">
        <v>203</v>
      </c>
      <c r="B31" s="71">
        <v>0.505</v>
      </c>
      <c r="C31" s="71">
        <v>0.41399999999999998</v>
      </c>
      <c r="D31" s="71">
        <v>0.36599999999999999</v>
      </c>
    </row>
    <row r="32" spans="1:4">
      <c r="A32" s="71" t="s">
        <v>204</v>
      </c>
      <c r="B32" s="71">
        <v>0.56299999999999994</v>
      </c>
      <c r="C32" s="71">
        <v>0.51400000000000001</v>
      </c>
      <c r="D32" s="71">
        <v>0.40300000000000002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0A695-F417-43EC-A1C1-283B8E5650D6}">
  <dimension ref="A1:J32"/>
  <sheetViews>
    <sheetView zoomScale="70" zoomScaleNormal="70" workbookViewId="0">
      <selection activeCell="D10" sqref="D10"/>
    </sheetView>
  </sheetViews>
  <sheetFormatPr baseColWidth="10" defaultColWidth="10.6640625" defaultRowHeight="16"/>
  <cols>
    <col min="1" max="9" width="10.6640625" style="71"/>
    <col min="10" max="10" width="13" style="71" bestFit="1" customWidth="1"/>
    <col min="11" max="16384" width="10.6640625" style="71"/>
  </cols>
  <sheetData>
    <row r="1" spans="1:10" ht="17" thickBot="1"/>
    <row r="2" spans="1:10" ht="17" thickBot="1">
      <c r="B2" s="83" t="s">
        <v>247</v>
      </c>
      <c r="C2" s="83" t="s">
        <v>17</v>
      </c>
      <c r="D2" s="83" t="s">
        <v>41</v>
      </c>
      <c r="H2" s="83" t="s">
        <v>247</v>
      </c>
      <c r="I2" s="83" t="s">
        <v>17</v>
      </c>
      <c r="J2" s="83" t="s">
        <v>41</v>
      </c>
    </row>
    <row r="3" spans="1:10">
      <c r="A3" s="71" t="s">
        <v>175</v>
      </c>
      <c r="B3" s="71">
        <v>0.443</v>
      </c>
      <c r="C3" s="71">
        <v>0.499</v>
      </c>
      <c r="D3" s="71">
        <v>0.50800000000000001</v>
      </c>
      <c r="G3" s="71" t="s">
        <v>20</v>
      </c>
      <c r="H3" s="71">
        <f>AVERAGE(B3:B32)</f>
        <v>0.39043333333333335</v>
      </c>
      <c r="I3" s="71">
        <f>AVERAGE(C3:C32)</f>
        <v>0.49529999999999991</v>
      </c>
      <c r="J3" s="71">
        <f>AVERAGE(D3:D32)</f>
        <v>0.49162962962962953</v>
      </c>
    </row>
    <row r="4" spans="1:10">
      <c r="A4" s="71" t="s">
        <v>176</v>
      </c>
      <c r="B4" s="71">
        <v>0.39200000000000002</v>
      </c>
      <c r="C4" s="71">
        <v>0.502</v>
      </c>
      <c r="D4" s="71">
        <v>0.49</v>
      </c>
      <c r="G4" s="71" t="s">
        <v>205</v>
      </c>
      <c r="H4" s="71">
        <f>STDEV(B3:B32)</f>
        <v>1.5489002401778463E-2</v>
      </c>
      <c r="I4" s="71">
        <f>STDEV(C3:C32)</f>
        <v>2.9009094887757138E-2</v>
      </c>
      <c r="J4" s="71">
        <f>STDEV(D3:D32)</f>
        <v>2.6586792771177752E-2</v>
      </c>
    </row>
    <row r="5" spans="1:10">
      <c r="A5" s="71" t="s">
        <v>177</v>
      </c>
      <c r="B5" s="71">
        <v>0.40500000000000003</v>
      </c>
      <c r="C5" s="71">
        <v>0.54700000000000004</v>
      </c>
      <c r="D5" s="71">
        <v>0.51500000000000001</v>
      </c>
    </row>
    <row r="6" spans="1:10">
      <c r="A6" s="71" t="s">
        <v>178</v>
      </c>
      <c r="B6" s="71">
        <v>0.38100000000000001</v>
      </c>
      <c r="C6" s="71">
        <v>0.50800000000000001</v>
      </c>
      <c r="D6" s="71">
        <v>0.502</v>
      </c>
      <c r="H6" s="15" t="s">
        <v>248</v>
      </c>
    </row>
    <row r="7" spans="1:10">
      <c r="A7" s="71" t="s">
        <v>179</v>
      </c>
      <c r="B7" s="71">
        <v>0.38200000000000001</v>
      </c>
      <c r="C7" s="71">
        <v>0.47499999999999998</v>
      </c>
      <c r="D7" s="71">
        <v>0.499</v>
      </c>
      <c r="H7" s="71" t="s">
        <v>249</v>
      </c>
      <c r="J7" s="71" t="s">
        <v>250</v>
      </c>
    </row>
    <row r="8" spans="1:10">
      <c r="A8" s="71" t="s">
        <v>180</v>
      </c>
      <c r="B8" s="71">
        <v>0.40400000000000003</v>
      </c>
      <c r="C8" s="71">
        <v>0.45600000000000002</v>
      </c>
      <c r="D8" s="71">
        <v>0.48099999999999998</v>
      </c>
      <c r="H8" s="71">
        <f>_xlfn.T.TEST(B3:B32,C3:C32,2,2)</f>
        <v>9.0070793386082481E-25</v>
      </c>
      <c r="J8" s="71">
        <f>_xlfn.T.TEST(B3:B32,D3:D29,2,2)</f>
        <v>1.8546336003687698E-24</v>
      </c>
    </row>
    <row r="9" spans="1:10">
      <c r="A9" s="71" t="s">
        <v>181</v>
      </c>
      <c r="B9" s="71">
        <v>0.39</v>
      </c>
      <c r="C9" s="71">
        <v>0.505</v>
      </c>
      <c r="D9" s="71">
        <v>0.46800000000000003</v>
      </c>
    </row>
    <row r="10" spans="1:10">
      <c r="A10" s="71" t="s">
        <v>182</v>
      </c>
      <c r="B10" s="71">
        <v>0.38600000000000001</v>
      </c>
      <c r="C10" s="71">
        <v>0.47499999999999998</v>
      </c>
      <c r="D10" s="71">
        <v>0.51800000000000002</v>
      </c>
    </row>
    <row r="11" spans="1:10">
      <c r="A11" s="71" t="s">
        <v>183</v>
      </c>
      <c r="B11" s="71">
        <v>0.38600000000000001</v>
      </c>
      <c r="C11" s="71">
        <v>0.49299999999999999</v>
      </c>
      <c r="D11" s="71">
        <v>0.50700000000000001</v>
      </c>
    </row>
    <row r="12" spans="1:10">
      <c r="A12" s="71" t="s">
        <v>184</v>
      </c>
      <c r="B12" s="71">
        <v>0.36899999999999999</v>
      </c>
      <c r="C12" s="71">
        <v>0.48</v>
      </c>
      <c r="D12" s="71">
        <v>0.49199999999999999</v>
      </c>
    </row>
    <row r="13" spans="1:10">
      <c r="A13" s="71" t="s">
        <v>185</v>
      </c>
      <c r="B13" s="71">
        <v>0.38800000000000001</v>
      </c>
      <c r="C13" s="71">
        <v>0.498</v>
      </c>
      <c r="D13" s="71">
        <v>0.56399999999999995</v>
      </c>
    </row>
    <row r="14" spans="1:10">
      <c r="A14" s="71" t="s">
        <v>186</v>
      </c>
      <c r="B14" s="71">
        <v>0.38600000000000001</v>
      </c>
      <c r="C14" s="71">
        <v>0.53</v>
      </c>
      <c r="D14" s="71">
        <v>0.46300000000000002</v>
      </c>
    </row>
    <row r="15" spans="1:10">
      <c r="A15" s="71" t="s">
        <v>187</v>
      </c>
      <c r="B15" s="71">
        <v>0.38100000000000001</v>
      </c>
      <c r="C15" s="71">
        <v>0.51700000000000002</v>
      </c>
      <c r="D15" s="71">
        <v>0.47499999999999998</v>
      </c>
    </row>
    <row r="16" spans="1:10">
      <c r="A16" s="71" t="s">
        <v>188</v>
      </c>
      <c r="B16" s="71">
        <v>0.36399999999999999</v>
      </c>
      <c r="C16" s="71">
        <v>0.51800000000000002</v>
      </c>
      <c r="D16" s="71">
        <v>0.51100000000000001</v>
      </c>
    </row>
    <row r="17" spans="1:4">
      <c r="A17" s="71" t="s">
        <v>189</v>
      </c>
      <c r="B17" s="71">
        <v>0.38200000000000001</v>
      </c>
      <c r="C17" s="71">
        <v>0.48099999999999998</v>
      </c>
      <c r="D17" s="71">
        <v>0.52300000000000002</v>
      </c>
    </row>
    <row r="18" spans="1:4">
      <c r="A18" s="71" t="s">
        <v>190</v>
      </c>
      <c r="B18" s="71">
        <v>0.39200000000000002</v>
      </c>
      <c r="C18" s="71">
        <v>0.47499999999999998</v>
      </c>
      <c r="D18" s="71">
        <v>0.46700000000000003</v>
      </c>
    </row>
    <row r="19" spans="1:4">
      <c r="A19" s="71" t="s">
        <v>191</v>
      </c>
      <c r="B19" s="71">
        <v>0.371</v>
      </c>
      <c r="C19" s="71">
        <v>0.50600000000000001</v>
      </c>
      <c r="D19" s="71">
        <v>0.48</v>
      </c>
    </row>
    <row r="20" spans="1:4">
      <c r="A20" s="71" t="s">
        <v>192</v>
      </c>
      <c r="B20" s="71">
        <v>0.373</v>
      </c>
      <c r="C20" s="71">
        <v>0.48799999999999999</v>
      </c>
      <c r="D20" s="71">
        <v>0.47199999999999998</v>
      </c>
    </row>
    <row r="21" spans="1:4">
      <c r="A21" s="71" t="s">
        <v>193</v>
      </c>
      <c r="B21" s="71">
        <v>0.38100000000000001</v>
      </c>
      <c r="C21" s="71">
        <v>0.53400000000000003</v>
      </c>
      <c r="D21" s="71">
        <v>0.51300000000000001</v>
      </c>
    </row>
    <row r="22" spans="1:4">
      <c r="A22" s="71" t="s">
        <v>194</v>
      </c>
      <c r="B22" s="71">
        <v>0.38700000000000001</v>
      </c>
      <c r="C22" s="71">
        <v>0.50700000000000001</v>
      </c>
      <c r="D22" s="71">
        <v>0.51100000000000001</v>
      </c>
    </row>
    <row r="23" spans="1:4">
      <c r="A23" s="71" t="s">
        <v>195</v>
      </c>
      <c r="B23" s="71">
        <v>0.39</v>
      </c>
      <c r="C23" s="71">
        <v>0.46899999999999997</v>
      </c>
      <c r="D23" s="71">
        <v>0.44600000000000001</v>
      </c>
    </row>
    <row r="24" spans="1:4">
      <c r="A24" s="71" t="s">
        <v>196</v>
      </c>
      <c r="B24" s="71">
        <v>0.39900000000000002</v>
      </c>
      <c r="C24" s="71">
        <v>0.501</v>
      </c>
      <c r="D24" s="71">
        <v>0.48799999999999999</v>
      </c>
    </row>
    <row r="25" spans="1:4">
      <c r="A25" s="71" t="s">
        <v>197</v>
      </c>
      <c r="B25" s="71">
        <v>0.39700000000000002</v>
      </c>
      <c r="C25" s="71">
        <v>0.47799999999999998</v>
      </c>
      <c r="D25" s="71">
        <v>0.47699999999999998</v>
      </c>
    </row>
    <row r="26" spans="1:4">
      <c r="A26" s="71" t="s">
        <v>198</v>
      </c>
      <c r="B26" s="71">
        <v>0.40600000000000003</v>
      </c>
      <c r="C26" s="71">
        <v>0.48499999999999999</v>
      </c>
      <c r="D26" s="71">
        <v>0.51300000000000001</v>
      </c>
    </row>
    <row r="27" spans="1:4">
      <c r="A27" s="71" t="s">
        <v>199</v>
      </c>
      <c r="B27" s="71">
        <v>0.39700000000000002</v>
      </c>
      <c r="C27" s="71">
        <v>0.44900000000000001</v>
      </c>
      <c r="D27" s="71">
        <v>0.443</v>
      </c>
    </row>
    <row r="28" spans="1:4">
      <c r="A28" s="71" t="s">
        <v>200</v>
      </c>
      <c r="B28" s="71">
        <v>0.39300000000000002</v>
      </c>
      <c r="C28" s="71">
        <v>0.53800000000000003</v>
      </c>
      <c r="D28" s="71">
        <v>0.46</v>
      </c>
    </row>
    <row r="29" spans="1:4">
      <c r="A29" s="71" t="s">
        <v>201</v>
      </c>
      <c r="B29" s="71">
        <v>0.38600000000000001</v>
      </c>
      <c r="C29" s="71">
        <v>0.50800000000000001</v>
      </c>
      <c r="D29" s="71">
        <v>0.48799999999999999</v>
      </c>
    </row>
    <row r="30" spans="1:4">
      <c r="A30" s="71" t="s">
        <v>202</v>
      </c>
      <c r="B30" s="71">
        <v>0.38100000000000001</v>
      </c>
      <c r="C30" s="71">
        <v>0.45100000000000001</v>
      </c>
    </row>
    <row r="31" spans="1:4">
      <c r="A31" s="71" t="s">
        <v>203</v>
      </c>
      <c r="B31" s="71">
        <v>0.41899999999999998</v>
      </c>
      <c r="C31" s="71">
        <v>0.434</v>
      </c>
    </row>
    <row r="32" spans="1:4">
      <c r="A32" s="71" t="s">
        <v>204</v>
      </c>
      <c r="B32" s="71">
        <v>0.40200000000000002</v>
      </c>
      <c r="C32" s="71">
        <v>0.55200000000000005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24D31-4178-2647-9685-67C7F3A4C8BD}">
  <dimension ref="B1:CD39"/>
  <sheetViews>
    <sheetView tabSelected="1" zoomScale="47" zoomScaleNormal="47" workbookViewId="0">
      <selection activeCell="S57" sqref="S57"/>
    </sheetView>
  </sheetViews>
  <sheetFormatPr baseColWidth="10" defaultColWidth="17" defaultRowHeight="16"/>
  <cols>
    <col min="1" max="16384" width="17" style="71"/>
  </cols>
  <sheetData>
    <row r="1" spans="2:82">
      <c r="D1" s="120" t="s">
        <v>256</v>
      </c>
      <c r="E1" s="120"/>
      <c r="F1" s="120"/>
    </row>
    <row r="2" spans="2:82">
      <c r="D2" s="91"/>
      <c r="E2" s="91"/>
      <c r="F2" s="91"/>
    </row>
    <row r="3" spans="2:82" ht="17" thickBot="1">
      <c r="B3" s="15" t="s">
        <v>224</v>
      </c>
      <c r="C3" s="120" t="s">
        <v>104</v>
      </c>
      <c r="D3" s="120"/>
      <c r="E3" s="120"/>
      <c r="F3" s="120" t="s">
        <v>15</v>
      </c>
      <c r="G3" s="120"/>
      <c r="H3" s="120"/>
      <c r="I3" s="120" t="s">
        <v>16</v>
      </c>
      <c r="J3" s="120"/>
      <c r="K3" s="120"/>
      <c r="L3" s="120" t="s">
        <v>221</v>
      </c>
      <c r="M3" s="120"/>
      <c r="N3" s="120"/>
      <c r="O3" s="120" t="s">
        <v>17</v>
      </c>
      <c r="P3" s="120"/>
      <c r="Q3" s="120"/>
      <c r="R3" s="120" t="s">
        <v>222</v>
      </c>
      <c r="S3" s="120"/>
      <c r="T3" s="120"/>
      <c r="U3" s="120" t="s">
        <v>41</v>
      </c>
      <c r="V3" s="120"/>
      <c r="W3" s="120"/>
      <c r="X3" s="120" t="s">
        <v>223</v>
      </c>
      <c r="Y3" s="120"/>
      <c r="Z3" s="120"/>
      <c r="AC3" s="15" t="s">
        <v>224</v>
      </c>
      <c r="AE3" s="120" t="s">
        <v>104</v>
      </c>
      <c r="AF3" s="120"/>
      <c r="AG3" s="120"/>
      <c r="AH3" s="120" t="s">
        <v>15</v>
      </c>
      <c r="AI3" s="120"/>
      <c r="AJ3" s="120"/>
      <c r="AK3" s="120" t="s">
        <v>16</v>
      </c>
      <c r="AL3" s="120"/>
      <c r="AM3" s="120"/>
      <c r="AN3" s="120" t="s">
        <v>221</v>
      </c>
      <c r="AO3" s="120"/>
      <c r="AP3" s="120"/>
      <c r="AQ3" s="120" t="s">
        <v>17</v>
      </c>
      <c r="AR3" s="120"/>
      <c r="AS3" s="120"/>
      <c r="AT3" s="120" t="s">
        <v>222</v>
      </c>
      <c r="AU3" s="120"/>
      <c r="AV3" s="120"/>
      <c r="AW3" s="120" t="s">
        <v>41</v>
      </c>
      <c r="AX3" s="120"/>
      <c r="AY3" s="120"/>
      <c r="AZ3" s="120" t="s">
        <v>223</v>
      </c>
      <c r="BA3" s="120"/>
      <c r="BB3" s="120"/>
      <c r="BE3" s="15" t="s">
        <v>224</v>
      </c>
      <c r="BG3" s="120" t="s">
        <v>104</v>
      </c>
      <c r="BH3" s="120"/>
      <c r="BI3" s="120"/>
      <c r="BJ3" s="120" t="s">
        <v>15</v>
      </c>
      <c r="BK3" s="120"/>
      <c r="BL3" s="120"/>
      <c r="BM3" s="120" t="s">
        <v>16</v>
      </c>
      <c r="BN3" s="120"/>
      <c r="BO3" s="120"/>
      <c r="BP3" s="120" t="s">
        <v>221</v>
      </c>
      <c r="BQ3" s="120"/>
      <c r="BR3" s="120"/>
      <c r="BS3" s="120" t="s">
        <v>17</v>
      </c>
      <c r="BT3" s="120"/>
      <c r="BU3" s="120"/>
      <c r="BV3" s="120" t="s">
        <v>222</v>
      </c>
      <c r="BW3" s="120"/>
      <c r="BX3" s="120"/>
      <c r="BY3" s="120" t="s">
        <v>41</v>
      </c>
      <c r="BZ3" s="120"/>
      <c r="CA3" s="120"/>
      <c r="CB3" s="120" t="s">
        <v>223</v>
      </c>
      <c r="CC3" s="120"/>
      <c r="CD3" s="120"/>
    </row>
    <row r="4" spans="2:82">
      <c r="B4" s="15"/>
      <c r="C4" s="87" t="s">
        <v>12</v>
      </c>
      <c r="D4" s="88" t="s">
        <v>13</v>
      </c>
      <c r="E4" s="89" t="s">
        <v>14</v>
      </c>
      <c r="F4" s="87" t="s">
        <v>12</v>
      </c>
      <c r="G4" s="88" t="s">
        <v>13</v>
      </c>
      <c r="H4" s="89" t="s">
        <v>14</v>
      </c>
      <c r="I4" s="87" t="s">
        <v>12</v>
      </c>
      <c r="J4" s="88" t="s">
        <v>13</v>
      </c>
      <c r="K4" s="89" t="s">
        <v>14</v>
      </c>
      <c r="L4" s="87" t="s">
        <v>12</v>
      </c>
      <c r="M4" s="88" t="s">
        <v>13</v>
      </c>
      <c r="N4" s="89" t="s">
        <v>14</v>
      </c>
      <c r="O4" s="87" t="s">
        <v>12</v>
      </c>
      <c r="P4" s="88" t="s">
        <v>13</v>
      </c>
      <c r="Q4" s="89" t="s">
        <v>14</v>
      </c>
      <c r="R4" s="87" t="s">
        <v>12</v>
      </c>
      <c r="S4" s="88" t="s">
        <v>13</v>
      </c>
      <c r="T4" s="89" t="s">
        <v>14</v>
      </c>
      <c r="U4" s="87" t="s">
        <v>12</v>
      </c>
      <c r="V4" s="88" t="s">
        <v>13</v>
      </c>
      <c r="W4" s="89" t="s">
        <v>14</v>
      </c>
      <c r="X4" s="87" t="s">
        <v>12</v>
      </c>
      <c r="Y4" s="88" t="s">
        <v>13</v>
      </c>
      <c r="Z4" s="89" t="s">
        <v>14</v>
      </c>
      <c r="AE4" s="87" t="s">
        <v>12</v>
      </c>
      <c r="AF4" s="88" t="s">
        <v>13</v>
      </c>
      <c r="AG4" s="89" t="s">
        <v>14</v>
      </c>
      <c r="AH4" s="87" t="s">
        <v>12</v>
      </c>
      <c r="AI4" s="88" t="s">
        <v>13</v>
      </c>
      <c r="AJ4" s="89" t="s">
        <v>14</v>
      </c>
      <c r="AK4" s="87" t="s">
        <v>12</v>
      </c>
      <c r="AL4" s="88" t="s">
        <v>13</v>
      </c>
      <c r="AM4" s="89" t="s">
        <v>14</v>
      </c>
      <c r="AN4" s="87" t="s">
        <v>12</v>
      </c>
      <c r="AO4" s="88" t="s">
        <v>13</v>
      </c>
      <c r="AP4" s="89" t="s">
        <v>14</v>
      </c>
      <c r="AQ4" s="87" t="s">
        <v>12</v>
      </c>
      <c r="AR4" s="88" t="s">
        <v>13</v>
      </c>
      <c r="AS4" s="89" t="s">
        <v>14</v>
      </c>
      <c r="AT4" s="87" t="s">
        <v>12</v>
      </c>
      <c r="AU4" s="88" t="s">
        <v>13</v>
      </c>
      <c r="AV4" s="89" t="s">
        <v>14</v>
      </c>
      <c r="AW4" s="87" t="s">
        <v>12</v>
      </c>
      <c r="AX4" s="88" t="s">
        <v>13</v>
      </c>
      <c r="AY4" s="89" t="s">
        <v>14</v>
      </c>
      <c r="AZ4" s="87" t="s">
        <v>12</v>
      </c>
      <c r="BA4" s="88" t="s">
        <v>13</v>
      </c>
      <c r="BB4" s="89" t="s">
        <v>14</v>
      </c>
      <c r="BE4" s="93"/>
      <c r="BF4" s="94"/>
      <c r="BG4" s="87" t="s">
        <v>12</v>
      </c>
      <c r="BH4" s="88" t="s">
        <v>13</v>
      </c>
      <c r="BI4" s="89" t="s">
        <v>14</v>
      </c>
      <c r="BJ4" s="87" t="s">
        <v>12</v>
      </c>
      <c r="BK4" s="88" t="s">
        <v>13</v>
      </c>
      <c r="BL4" s="89" t="s">
        <v>14</v>
      </c>
      <c r="BM4" s="87" t="s">
        <v>12</v>
      </c>
      <c r="BN4" s="88" t="s">
        <v>13</v>
      </c>
      <c r="BO4" s="89" t="s">
        <v>14</v>
      </c>
      <c r="BP4" s="87" t="s">
        <v>12</v>
      </c>
      <c r="BQ4" s="88" t="s">
        <v>13</v>
      </c>
      <c r="BR4" s="89" t="s">
        <v>14</v>
      </c>
      <c r="BS4" s="87" t="s">
        <v>12</v>
      </c>
      <c r="BT4" s="88" t="s">
        <v>13</v>
      </c>
      <c r="BU4" s="89" t="s">
        <v>14</v>
      </c>
      <c r="BV4" s="87" t="s">
        <v>12</v>
      </c>
      <c r="BW4" s="88" t="s">
        <v>13</v>
      </c>
      <c r="BX4" s="89" t="s">
        <v>14</v>
      </c>
      <c r="BY4" s="87" t="s">
        <v>12</v>
      </c>
      <c r="BZ4" s="88" t="s">
        <v>13</v>
      </c>
      <c r="CA4" s="89" t="s">
        <v>14</v>
      </c>
      <c r="CB4" s="87" t="s">
        <v>12</v>
      </c>
      <c r="CC4" s="88" t="s">
        <v>13</v>
      </c>
      <c r="CD4" s="89" t="s">
        <v>14</v>
      </c>
    </row>
    <row r="5" spans="2:82">
      <c r="B5" s="93" t="s">
        <v>22</v>
      </c>
      <c r="C5" s="95">
        <v>5.2846066066948785</v>
      </c>
      <c r="D5" s="93">
        <v>5.2230094910944835</v>
      </c>
      <c r="E5" s="96">
        <v>5.2597656554227461</v>
      </c>
      <c r="F5" s="95">
        <v>8.4741832862448019E-2</v>
      </c>
      <c r="G5" s="93">
        <v>8.1558712920867249E-2</v>
      </c>
      <c r="H5" s="96">
        <v>8.5063337063352035E-2</v>
      </c>
      <c r="I5" s="95">
        <v>0.10109399322198118</v>
      </c>
      <c r="J5" s="93">
        <v>0.10759567382376475</v>
      </c>
      <c r="K5" s="96">
        <v>0.11019917123707253</v>
      </c>
      <c r="L5" s="95">
        <v>7.0361909953915169E-2</v>
      </c>
      <c r="M5" s="93">
        <v>7.2069893394769408E-2</v>
      </c>
      <c r="N5" s="96">
        <v>7.0552709414717585E-2</v>
      </c>
      <c r="O5" s="95">
        <v>0.10581409045176712</v>
      </c>
      <c r="P5" s="93">
        <v>0.10977925549993357</v>
      </c>
      <c r="Q5" s="96">
        <v>0.11200550104081471</v>
      </c>
      <c r="R5" s="95">
        <v>9.474645099352097E-2</v>
      </c>
      <c r="S5" s="93">
        <v>8.9869042014218914E-2</v>
      </c>
      <c r="T5" s="96">
        <v>8.3291409453586082E-2</v>
      </c>
      <c r="U5" s="95">
        <v>0.10820197215354814</v>
      </c>
      <c r="V5" s="93">
        <v>0.10708620795808232</v>
      </c>
      <c r="W5" s="96">
        <v>0.10830537021794517</v>
      </c>
      <c r="X5" s="95">
        <v>8.1303458938675202E-2</v>
      </c>
      <c r="Y5" s="93">
        <v>8.2336860851417906E-2</v>
      </c>
      <c r="Z5" s="96">
        <v>7.3145611431273752E-2</v>
      </c>
      <c r="AA5" s="93"/>
      <c r="AB5" s="93"/>
      <c r="AC5" s="93" t="s">
        <v>226</v>
      </c>
      <c r="AD5" s="93" t="s">
        <v>1</v>
      </c>
      <c r="AE5" s="97">
        <v>3.3056339392483801E-3</v>
      </c>
      <c r="AF5" s="98">
        <v>3.0125890872769712E-3</v>
      </c>
      <c r="AG5" s="99">
        <v>2.5107262159429042E-3</v>
      </c>
      <c r="AH5" s="97">
        <v>2.4399219193614848E-3</v>
      </c>
      <c r="AI5" s="98">
        <v>1.9185089918773691E-3</v>
      </c>
      <c r="AJ5" s="99">
        <v>1.6840969613481614E-3</v>
      </c>
      <c r="AK5" s="97">
        <v>2.3302330066843329E-3</v>
      </c>
      <c r="AL5" s="98">
        <v>2.1466478466898144E-3</v>
      </c>
      <c r="AM5" s="99">
        <v>2.0125584878104784E-3</v>
      </c>
      <c r="AN5" s="97">
        <v>1.5360111946514112E-3</v>
      </c>
      <c r="AO5" s="98">
        <v>1.6613320255589158E-3</v>
      </c>
      <c r="AP5" s="99">
        <v>1.2981857165893734E-3</v>
      </c>
      <c r="AQ5" s="97">
        <v>1.5939041122583484E-3</v>
      </c>
      <c r="AR5" s="98">
        <v>1.5404315666730792E-3</v>
      </c>
      <c r="AS5" s="99">
        <v>6.8941642947927841E-4</v>
      </c>
      <c r="AT5" s="97">
        <v>6.0863564207653395E-3</v>
      </c>
      <c r="AU5" s="98">
        <v>3.555459677665445E-3</v>
      </c>
      <c r="AV5" s="99">
        <v>3.2470470015302758E-3</v>
      </c>
      <c r="AW5" s="97">
        <v>2.3382993714386518E-3</v>
      </c>
      <c r="AX5" s="98">
        <v>2.2348044217553112E-3</v>
      </c>
      <c r="AY5" s="99">
        <v>2.0085877695092216E-3</v>
      </c>
      <c r="AZ5" s="97">
        <v>1.9969962474095659E-3</v>
      </c>
      <c r="BA5" s="98">
        <v>1.8316334475617128E-3</v>
      </c>
      <c r="BB5" s="99">
        <v>1.8157409327352299E-3</v>
      </c>
      <c r="BE5" s="93" t="s">
        <v>234</v>
      </c>
      <c r="BF5" s="93" t="s">
        <v>3</v>
      </c>
      <c r="BG5" s="97">
        <v>7.0864613908667752E-3</v>
      </c>
      <c r="BH5" s="98">
        <v>6.8761995771143619E-3</v>
      </c>
      <c r="BI5" s="99">
        <v>7.0657427411182612E-3</v>
      </c>
      <c r="BJ5" s="97">
        <v>3.2797960569095737E-2</v>
      </c>
      <c r="BK5" s="98">
        <v>3.1124812653155382E-2</v>
      </c>
      <c r="BL5" s="99">
        <v>3.3937289668756095E-2</v>
      </c>
      <c r="BM5" s="97">
        <v>2.9337973500066446E-2</v>
      </c>
      <c r="BN5" s="98">
        <v>3.1450296262745439E-2</v>
      </c>
      <c r="BO5" s="99">
        <v>3.3262752142491851E-2</v>
      </c>
      <c r="BP5" s="97">
        <v>3.0857314531278057E-2</v>
      </c>
      <c r="BQ5" s="98">
        <v>3.1639419951443586E-2</v>
      </c>
      <c r="BR5" s="99">
        <v>3.173613487271959E-2</v>
      </c>
      <c r="BS5" s="97">
        <v>3.1645495379000514E-2</v>
      </c>
      <c r="BT5" s="98">
        <v>3.2512274518216103E-2</v>
      </c>
      <c r="BU5" s="99">
        <v>3.170225110250495E-2</v>
      </c>
      <c r="BV5" s="97">
        <v>3.4309598389695516E-2</v>
      </c>
      <c r="BW5" s="98">
        <v>3.3105683223160397E-2</v>
      </c>
      <c r="BX5" s="99">
        <v>3.3753301766949628E-2</v>
      </c>
      <c r="BY5" s="97">
        <v>3.2501287779623932E-2</v>
      </c>
      <c r="BZ5" s="98">
        <v>3.1792934267614995E-2</v>
      </c>
      <c r="CA5" s="99">
        <v>3.2399135393663056E-2</v>
      </c>
      <c r="CB5" s="97">
        <v>3.2056427122585648E-2</v>
      </c>
      <c r="CC5" s="98">
        <v>3.5543059523773395E-2</v>
      </c>
      <c r="CD5" s="99">
        <v>3.1121132078322306E-2</v>
      </c>
    </row>
    <row r="6" spans="2:82">
      <c r="B6" s="93" t="s">
        <v>23</v>
      </c>
      <c r="C6" s="95">
        <v>0.10024812186347819</v>
      </c>
      <c r="D6" s="93">
        <v>9.5177586726024652E-2</v>
      </c>
      <c r="E6" s="96">
        <v>9.6749049264535925E-2</v>
      </c>
      <c r="F6" s="95">
        <v>0.11747151164403474</v>
      </c>
      <c r="G6" s="93">
        <v>0.11532563982536957</v>
      </c>
      <c r="H6" s="96">
        <v>0.11193641066722407</v>
      </c>
      <c r="I6" s="95">
        <v>0.10168612169934682</v>
      </c>
      <c r="J6" s="93">
        <v>0.11152990180649822</v>
      </c>
      <c r="K6" s="96">
        <v>0.11451292506672521</v>
      </c>
      <c r="L6" s="95">
        <v>9.0402365034279883E-2</v>
      </c>
      <c r="M6" s="93">
        <v>9.582340171430806E-2</v>
      </c>
      <c r="N6" s="96">
        <v>9.2859072081357796E-2</v>
      </c>
      <c r="O6" s="95">
        <v>8.7921107360863449E-2</v>
      </c>
      <c r="P6" s="93">
        <v>9.3304902356714126E-2</v>
      </c>
      <c r="Q6" s="96">
        <v>8.7881893277783701E-2</v>
      </c>
      <c r="R6" s="95">
        <v>0.16922608756726651</v>
      </c>
      <c r="S6" s="93">
        <v>0.1479629880534028</v>
      </c>
      <c r="T6" s="96">
        <v>0.1340874795760221</v>
      </c>
      <c r="U6" s="95">
        <v>0.13604101976711741</v>
      </c>
      <c r="V6" s="93">
        <v>0.12996555256508821</v>
      </c>
      <c r="W6" s="96">
        <v>0.12684165009806206</v>
      </c>
      <c r="X6" s="95">
        <v>0.12033869449556527</v>
      </c>
      <c r="Y6" s="93">
        <v>0.12339827310799004</v>
      </c>
      <c r="Z6" s="96">
        <v>0.11796358254333145</v>
      </c>
      <c r="AA6" s="93"/>
      <c r="AB6" s="93"/>
      <c r="AC6" s="93" t="s">
        <v>227</v>
      </c>
      <c r="AD6" s="93" t="s">
        <v>3</v>
      </c>
      <c r="AE6" s="97">
        <v>1.431106043067832E-2</v>
      </c>
      <c r="AF6" s="98">
        <v>1.4292624339239647E-2</v>
      </c>
      <c r="AG6" s="99">
        <v>1.3211070414098688E-2</v>
      </c>
      <c r="AH6" s="97">
        <v>2.0329663703266814E-2</v>
      </c>
      <c r="AI6" s="98">
        <v>1.8524174071604085E-2</v>
      </c>
      <c r="AJ6" s="99">
        <v>1.9473511072917553E-2</v>
      </c>
      <c r="AK6" s="97">
        <v>1.6907498501568682E-2</v>
      </c>
      <c r="AL6" s="98">
        <v>1.6626994268147729E-2</v>
      </c>
      <c r="AM6" s="99">
        <v>1.8723934420102749E-2</v>
      </c>
      <c r="AN6" s="97">
        <v>1.5121693445210053E-2</v>
      </c>
      <c r="AO6" s="98">
        <v>1.6051308306422388E-2</v>
      </c>
      <c r="AP6" s="99">
        <v>1.5039956472681769E-2</v>
      </c>
      <c r="AQ6" s="97">
        <v>1.7437174172302703E-2</v>
      </c>
      <c r="AR6" s="98">
        <v>1.709495394167803E-2</v>
      </c>
      <c r="AS6" s="99">
        <v>1.6865864144730323E-2</v>
      </c>
      <c r="AT6" s="97">
        <v>2.2065599733888441E-2</v>
      </c>
      <c r="AU6" s="98">
        <v>2.0401566245651721E-2</v>
      </c>
      <c r="AV6" s="99">
        <v>2.1144161534681963E-2</v>
      </c>
      <c r="AW6" s="97">
        <v>1.9903644663177508E-2</v>
      </c>
      <c r="AX6" s="98">
        <v>1.9321303390699304E-2</v>
      </c>
      <c r="AY6" s="99">
        <v>1.8578941165154399E-2</v>
      </c>
      <c r="AZ6" s="97">
        <v>2.0345646659381409E-2</v>
      </c>
      <c r="BA6" s="98">
        <v>1.9062716933427822E-2</v>
      </c>
      <c r="BB6" s="99">
        <v>1.791734038751952E-2</v>
      </c>
      <c r="BE6" s="93" t="s">
        <v>235</v>
      </c>
      <c r="BF6" s="93" t="s">
        <v>9</v>
      </c>
      <c r="BG6" s="97">
        <v>2.0831157460871531E-2</v>
      </c>
      <c r="BH6" s="98">
        <v>1.9294709385637099E-2</v>
      </c>
      <c r="BI6" s="99">
        <v>1.9432522641586757E-2</v>
      </c>
      <c r="BJ6" s="97">
        <v>4.3829233389371496E-2</v>
      </c>
      <c r="BK6" s="98">
        <v>4.5244940004834915E-2</v>
      </c>
      <c r="BL6" s="99">
        <v>4.3950674850490472E-2</v>
      </c>
      <c r="BM6" s="97">
        <v>3.5309476195423205E-2</v>
      </c>
      <c r="BN6" s="98">
        <v>3.7172573510874204E-2</v>
      </c>
      <c r="BO6" s="99">
        <v>4.464785633437636E-2</v>
      </c>
      <c r="BP6" s="97">
        <v>3.2806385779438757E-2</v>
      </c>
      <c r="BQ6" s="98">
        <v>3.4838564892854439E-2</v>
      </c>
      <c r="BR6" s="99">
        <v>3.6637821091549068E-2</v>
      </c>
      <c r="BS6" s="97">
        <v>3.1843878294260129E-2</v>
      </c>
      <c r="BT6" s="98">
        <v>3.6199166448581808E-2</v>
      </c>
      <c r="BU6" s="99">
        <v>3.5112984404761842E-2</v>
      </c>
      <c r="BV6" s="97">
        <v>4.180780996543506E-2</v>
      </c>
      <c r="BW6" s="98">
        <v>4.2750169933834514E-2</v>
      </c>
      <c r="BX6" s="99">
        <v>4.1398721151136457E-2</v>
      </c>
      <c r="BY6" s="97">
        <v>4.4202256548934817E-2</v>
      </c>
      <c r="BZ6" s="98">
        <v>4.1371535759827043E-2</v>
      </c>
      <c r="CA6" s="99">
        <v>4.4507502599128321E-2</v>
      </c>
      <c r="CB6" s="97">
        <v>4.0033845994512748E-2</v>
      </c>
      <c r="CC6" s="98">
        <v>4.4232694707773787E-2</v>
      </c>
      <c r="CD6" s="99">
        <v>3.7930892493578908E-2</v>
      </c>
    </row>
    <row r="7" spans="2:82" ht="17" thickBot="1">
      <c r="B7" s="93" t="s">
        <v>31</v>
      </c>
      <c r="C7" s="100">
        <v>9.3793750733559778E-2</v>
      </c>
      <c r="D7" s="101">
        <v>9.2861534646735147E-2</v>
      </c>
      <c r="E7" s="102">
        <v>9.0460053795957424E-2</v>
      </c>
      <c r="F7" s="100">
        <v>0.42608498972630926</v>
      </c>
      <c r="G7" s="101">
        <v>0.42569366116627094</v>
      </c>
      <c r="H7" s="102">
        <v>0.43581838160683467</v>
      </c>
      <c r="I7" s="100">
        <v>0.35213485732761957</v>
      </c>
      <c r="J7" s="101">
        <v>0.38370298217346449</v>
      </c>
      <c r="K7" s="102">
        <v>0.40648293033378879</v>
      </c>
      <c r="L7" s="100">
        <v>0.39190917339847275</v>
      </c>
      <c r="M7" s="101">
        <v>0.40965131262187232</v>
      </c>
      <c r="N7" s="102">
        <v>0.40777681758101986</v>
      </c>
      <c r="O7" s="100">
        <v>0.36587919767664445</v>
      </c>
      <c r="P7" s="101">
        <v>0.39488205675668109</v>
      </c>
      <c r="Q7" s="102">
        <v>0.39493626058157849</v>
      </c>
      <c r="R7" s="100">
        <v>0.43024738021593462</v>
      </c>
      <c r="S7" s="101">
        <v>0.44490603726252542</v>
      </c>
      <c r="T7" s="102">
        <v>0.42809191438876831</v>
      </c>
      <c r="U7" s="100">
        <v>0.40628737747452343</v>
      </c>
      <c r="V7" s="101">
        <v>0.38976253296320229</v>
      </c>
      <c r="W7" s="102">
        <v>0.38802710162106663</v>
      </c>
      <c r="X7" s="100">
        <v>0.40358214068114628</v>
      </c>
      <c r="Y7" s="101">
        <v>0.4426994028202797</v>
      </c>
      <c r="Z7" s="102">
        <v>0.39275577178982252</v>
      </c>
      <c r="AA7" s="93"/>
      <c r="AB7" s="93"/>
      <c r="AC7" s="93" t="s">
        <v>228</v>
      </c>
      <c r="AD7" s="93" t="s">
        <v>229</v>
      </c>
      <c r="AE7" s="97">
        <v>6.0020808466503183E-3</v>
      </c>
      <c r="AF7" s="98">
        <v>4.4498548572751715E-3</v>
      </c>
      <c r="AG7" s="99">
        <v>5.164705002641096E-3</v>
      </c>
      <c r="AH7" s="97">
        <v>4.7180276856942944E-3</v>
      </c>
      <c r="AI7" s="98">
        <v>3.9624066912084107E-3</v>
      </c>
      <c r="AJ7" s="99">
        <v>3.5882816844320761E-3</v>
      </c>
      <c r="AK7" s="97">
        <v>2.3462681911509192E-3</v>
      </c>
      <c r="AL7" s="98">
        <v>2.5575594315443433E-3</v>
      </c>
      <c r="AM7" s="99">
        <v>4.4409840218866577E-3</v>
      </c>
      <c r="AN7" s="97">
        <v>2.449750100899224E-3</v>
      </c>
      <c r="AO7" s="98">
        <v>2.6995101426461046E-3</v>
      </c>
      <c r="AP7" s="99">
        <v>2.5939358126973416E-3</v>
      </c>
      <c r="AQ7" s="97">
        <v>1.7580830766111394E-3</v>
      </c>
      <c r="AR7" s="98">
        <v>2.4475240257313085E-3</v>
      </c>
      <c r="AS7" s="99">
        <v>1.7671596878656019E-3</v>
      </c>
      <c r="AT7" s="97">
        <v>1.0076381858735894E-2</v>
      </c>
      <c r="AU7" s="98">
        <v>8.7731572216408066E-3</v>
      </c>
      <c r="AV7" s="99">
        <v>6.7094034528344471E-3</v>
      </c>
      <c r="AW7" s="97">
        <v>7.5718465468325342E-3</v>
      </c>
      <c r="AX7" s="98">
        <v>6.873983685083648E-3</v>
      </c>
      <c r="AY7" s="99">
        <v>6.0588101622543701E-3</v>
      </c>
      <c r="AZ7" s="97">
        <v>4.5692589035379368E-3</v>
      </c>
      <c r="BA7" s="98">
        <v>4.4739363091543093E-3</v>
      </c>
      <c r="BB7" s="99">
        <v>4.7849838446669783E-3</v>
      </c>
      <c r="BE7" s="93" t="s">
        <v>236</v>
      </c>
      <c r="BF7" s="93" t="s">
        <v>3</v>
      </c>
      <c r="BG7" s="97">
        <v>2.4484898275460736E-2</v>
      </c>
      <c r="BH7" s="98">
        <v>2.5570658757183763E-2</v>
      </c>
      <c r="BI7" s="99">
        <v>2.4982694706598356E-2</v>
      </c>
      <c r="BJ7" s="97">
        <v>0.10964855742540106</v>
      </c>
      <c r="BK7" s="98">
        <v>0.11334397939777757</v>
      </c>
      <c r="BL7" s="99">
        <v>0.10882792638314837</v>
      </c>
      <c r="BM7" s="97">
        <v>8.7552107187561637E-2</v>
      </c>
      <c r="BN7" s="98">
        <v>9.9457116210539903E-2</v>
      </c>
      <c r="BO7" s="99">
        <v>9.9173381462408602E-2</v>
      </c>
      <c r="BP7" s="97">
        <v>0.11008974297715003</v>
      </c>
      <c r="BQ7" s="98">
        <v>0.11450221469837286</v>
      </c>
      <c r="BR7" s="99">
        <v>0.11179498009653331</v>
      </c>
      <c r="BS7" s="97">
        <v>0.10295389222956285</v>
      </c>
      <c r="BT7" s="98">
        <v>0.11314271532339205</v>
      </c>
      <c r="BU7" s="99">
        <v>0.11243909429820217</v>
      </c>
      <c r="BV7" s="97">
        <v>0.10791880216843436</v>
      </c>
      <c r="BW7" s="98">
        <v>0.11035227741053466</v>
      </c>
      <c r="BX7" s="99">
        <v>0.10552741595205602</v>
      </c>
      <c r="BY7" s="97">
        <v>9.6802941842167256E-2</v>
      </c>
      <c r="BZ7" s="98">
        <v>9.177467165761545E-2</v>
      </c>
      <c r="CA7" s="99">
        <v>8.7772443498132471E-2</v>
      </c>
      <c r="CB7" s="97">
        <v>0.10055422021788908</v>
      </c>
      <c r="CC7" s="98">
        <v>0.10852509897510208</v>
      </c>
      <c r="CD7" s="99">
        <v>0.10164870232919571</v>
      </c>
    </row>
    <row r="8" spans="2:82">
      <c r="AC8" s="93" t="s">
        <v>230</v>
      </c>
      <c r="AD8" s="93" t="s">
        <v>5</v>
      </c>
      <c r="AE8" s="97">
        <v>5.4336444212425838E-3</v>
      </c>
      <c r="AF8" s="98">
        <v>5.436932973097601E-3</v>
      </c>
      <c r="AG8" s="99">
        <v>5.1501721331441829E-3</v>
      </c>
      <c r="AH8" s="97">
        <v>5.2855918045262157E-3</v>
      </c>
      <c r="AI8" s="98">
        <v>5.2317357247911511E-3</v>
      </c>
      <c r="AJ8" s="99">
        <v>4.9167119589973224E-3</v>
      </c>
      <c r="AK8" s="97">
        <v>5.8034539621469421E-3</v>
      </c>
      <c r="AL8" s="98">
        <v>5.9712375901117259E-3</v>
      </c>
      <c r="AM8" s="99">
        <v>5.9649483170256699E-3</v>
      </c>
      <c r="AN8" s="97">
        <v>3.7938344020008665E-3</v>
      </c>
      <c r="AO8" s="98">
        <v>3.4406248008880002E-3</v>
      </c>
      <c r="AP8" s="99">
        <v>3.4719769962441882E-3</v>
      </c>
      <c r="AQ8" s="97">
        <v>3.5797855019089856E-3</v>
      </c>
      <c r="AR8" s="98">
        <v>3.4703601820743873E-3</v>
      </c>
      <c r="AS8" s="99">
        <v>3.6154984632094317E-3</v>
      </c>
      <c r="AT8" s="97">
        <v>5.0322504448449146E-3</v>
      </c>
      <c r="AU8" s="98">
        <v>4.3167392242948318E-3</v>
      </c>
      <c r="AV8" s="99">
        <v>4.223030555295779E-3</v>
      </c>
      <c r="AW8" s="97">
        <v>5.3718370923112645E-3</v>
      </c>
      <c r="AX8" s="98">
        <v>5.2566830143491129E-3</v>
      </c>
      <c r="AY8" s="99">
        <v>5.1368029432792596E-3</v>
      </c>
      <c r="AZ8" s="97">
        <v>5.5577779160710661E-3</v>
      </c>
      <c r="BA8" s="98">
        <v>5.4295237770374876E-3</v>
      </c>
      <c r="BB8" s="99">
        <v>5.064869096472021E-3</v>
      </c>
      <c r="BE8" s="93" t="s">
        <v>237</v>
      </c>
      <c r="BF8" s="93" t="s">
        <v>9</v>
      </c>
      <c r="BG8" s="97">
        <v>1.3033287177939184E-2</v>
      </c>
      <c r="BH8" s="98">
        <v>1.376573804768578E-2</v>
      </c>
      <c r="BI8" s="99">
        <v>1.335639910906782E-2</v>
      </c>
      <c r="BJ8" s="97">
        <v>0.11236561969640493</v>
      </c>
      <c r="BK8" s="98">
        <v>0.10877315952015604</v>
      </c>
      <c r="BL8" s="99">
        <v>0.11484690108255154</v>
      </c>
      <c r="BM8" s="97">
        <v>8.4537492507843398E-2</v>
      </c>
      <c r="BN8" s="98">
        <v>9.78693589274853E-2</v>
      </c>
      <c r="BO8" s="99">
        <v>0.10155354261750642</v>
      </c>
      <c r="BP8" s="97">
        <v>0.10389086194324446</v>
      </c>
      <c r="BQ8" s="98">
        <v>0.11011728630377497</v>
      </c>
      <c r="BR8" s="99">
        <v>0.11063806036786548</v>
      </c>
      <c r="BS8" s="97">
        <v>9.8028523298979098E-2</v>
      </c>
      <c r="BT8" s="98">
        <v>0.10683533406685813</v>
      </c>
      <c r="BU8" s="99">
        <v>0.10735025597867145</v>
      </c>
      <c r="BV8" s="97">
        <v>0.11458534591094925</v>
      </c>
      <c r="BW8" s="98">
        <v>0.12601323075263243</v>
      </c>
      <c r="BX8" s="99">
        <v>0.11809787784005291</v>
      </c>
      <c r="BY8" s="97">
        <v>0.10722204517155902</v>
      </c>
      <c r="BZ8" s="98">
        <v>9.8764133406374244E-2</v>
      </c>
      <c r="CA8" s="99">
        <v>0.10323837104223112</v>
      </c>
      <c r="CB8" s="97">
        <v>0.11546418632141726</v>
      </c>
      <c r="CC8" s="98">
        <v>0.12132800974776724</v>
      </c>
      <c r="CD8" s="99">
        <v>0.1066257413257289</v>
      </c>
    </row>
    <row r="9" spans="2:82" ht="17" thickBot="1">
      <c r="B9" s="15" t="s">
        <v>225</v>
      </c>
      <c r="C9" s="120" t="s">
        <v>104</v>
      </c>
      <c r="D9" s="120"/>
      <c r="E9" s="120"/>
      <c r="F9" s="120" t="s">
        <v>15</v>
      </c>
      <c r="G9" s="120"/>
      <c r="H9" s="120"/>
      <c r="I9" s="120" t="s">
        <v>16</v>
      </c>
      <c r="J9" s="120"/>
      <c r="K9" s="120"/>
      <c r="L9" s="120" t="s">
        <v>221</v>
      </c>
      <c r="M9" s="120"/>
      <c r="N9" s="120"/>
      <c r="O9" s="120" t="s">
        <v>17</v>
      </c>
      <c r="P9" s="120"/>
      <c r="Q9" s="120"/>
      <c r="R9" s="120" t="s">
        <v>222</v>
      </c>
      <c r="S9" s="120"/>
      <c r="T9" s="120"/>
      <c r="U9" s="120" t="s">
        <v>41</v>
      </c>
      <c r="V9" s="120"/>
      <c r="W9" s="120"/>
      <c r="X9" s="120" t="s">
        <v>223</v>
      </c>
      <c r="Y9" s="120"/>
      <c r="Z9" s="120"/>
      <c r="AC9" s="93" t="s">
        <v>231</v>
      </c>
      <c r="AD9" s="93" t="s">
        <v>7</v>
      </c>
      <c r="AE9" s="97">
        <v>1.3215628874546283E-2</v>
      </c>
      <c r="AF9" s="98">
        <v>1.0913882626566382E-2</v>
      </c>
      <c r="AG9" s="99">
        <v>1.2208302418811681E-2</v>
      </c>
      <c r="AH9" s="97">
        <v>1.2546789775880142E-2</v>
      </c>
      <c r="AI9" s="98">
        <v>1.018119243822108E-2</v>
      </c>
      <c r="AJ9" s="99">
        <v>1.0832330527198626E-2</v>
      </c>
      <c r="AK9" s="97">
        <v>4.0254727084918455E-3</v>
      </c>
      <c r="AL9" s="98">
        <v>5.0192183231921889E-3</v>
      </c>
      <c r="AM9" s="99">
        <v>7.6998213367414046E-3</v>
      </c>
      <c r="AN9" s="97">
        <v>6.4438560439955004E-3</v>
      </c>
      <c r="AO9" s="98">
        <v>8.089884090258825E-3</v>
      </c>
      <c r="AP9" s="99">
        <v>6.7381440618095719E-3</v>
      </c>
      <c r="AQ9" s="97">
        <v>5.977482460477873E-3</v>
      </c>
      <c r="AR9" s="98">
        <v>7.6722465408086363E-3</v>
      </c>
      <c r="AS9" s="99">
        <v>4.6762789271973196E-3</v>
      </c>
      <c r="AT9" s="97">
        <v>4.0375493141548188E-2</v>
      </c>
      <c r="AU9" s="98">
        <v>3.0173033659099617E-2</v>
      </c>
      <c r="AV9" s="99">
        <v>2.5289190762365046E-2</v>
      </c>
      <c r="AW9" s="97">
        <v>2.3427195970935455E-2</v>
      </c>
      <c r="AX9" s="98">
        <v>1.9971627222975123E-2</v>
      </c>
      <c r="AY9" s="99">
        <v>1.9596784259936956E-2</v>
      </c>
      <c r="AZ9" s="97">
        <v>1.5872656828322947E-2</v>
      </c>
      <c r="BA9" s="98">
        <v>1.5984570300850879E-2</v>
      </c>
      <c r="BB9" s="99">
        <v>1.2729509151133153E-2</v>
      </c>
      <c r="BE9" s="93" t="s">
        <v>238</v>
      </c>
      <c r="BF9" s="93" t="s">
        <v>3</v>
      </c>
      <c r="BG9" s="97">
        <v>5.015087344939927E-3</v>
      </c>
      <c r="BH9" s="98">
        <v>5.2761993069400303E-3</v>
      </c>
      <c r="BI9" s="99">
        <v>4.9176462211935716E-3</v>
      </c>
      <c r="BJ9" s="97">
        <v>1.6767293170172837E-2</v>
      </c>
      <c r="BK9" s="98">
        <v>1.7041746003186288E-2</v>
      </c>
      <c r="BL9" s="99">
        <v>1.7394228904032819E-2</v>
      </c>
      <c r="BM9" s="97">
        <v>1.4059649740302939E-2</v>
      </c>
      <c r="BN9" s="98">
        <v>1.5013832868564262E-2</v>
      </c>
      <c r="BO9" s="99">
        <v>1.654873158669392E-2</v>
      </c>
      <c r="BP9" s="97">
        <v>9.1135472123477224E-3</v>
      </c>
      <c r="BQ9" s="98">
        <v>9.6283146016592942E-3</v>
      </c>
      <c r="BR9" s="99">
        <v>9.7363928744203018E-3</v>
      </c>
      <c r="BS9" s="97">
        <v>8.9203903965016564E-3</v>
      </c>
      <c r="BT9" s="98">
        <v>9.1554565043296572E-3</v>
      </c>
      <c r="BU9" s="99">
        <v>9.7111997931044209E-3</v>
      </c>
      <c r="BV9" s="97">
        <v>9.914008615106322E-3</v>
      </c>
      <c r="BW9" s="98">
        <v>1.0206829822957945E-2</v>
      </c>
      <c r="BX9" s="99">
        <v>9.3859448763710194E-3</v>
      </c>
      <c r="BY9" s="97">
        <v>1.4169980527972819E-2</v>
      </c>
      <c r="BZ9" s="98">
        <v>1.4416524580918133E-2</v>
      </c>
      <c r="CA9" s="99">
        <v>1.3456678837514887E-2</v>
      </c>
      <c r="CB9" s="97">
        <v>1.1217694970016696E-2</v>
      </c>
      <c r="CC9" s="98">
        <v>1.2857391244038199E-2</v>
      </c>
      <c r="CD9" s="99">
        <v>1.1090013952275154E-2</v>
      </c>
    </row>
    <row r="10" spans="2:82" ht="17" thickBot="1">
      <c r="B10" s="15"/>
      <c r="C10" s="87" t="s">
        <v>12</v>
      </c>
      <c r="D10" s="88" t="s">
        <v>13</v>
      </c>
      <c r="E10" s="89" t="s">
        <v>14</v>
      </c>
      <c r="F10" s="87" t="s">
        <v>12</v>
      </c>
      <c r="G10" s="88" t="s">
        <v>13</v>
      </c>
      <c r="H10" s="89" t="s">
        <v>14</v>
      </c>
      <c r="I10" s="87" t="s">
        <v>12</v>
      </c>
      <c r="J10" s="88" t="s">
        <v>13</v>
      </c>
      <c r="K10" s="89" t="s">
        <v>14</v>
      </c>
      <c r="L10" s="87" t="s">
        <v>12</v>
      </c>
      <c r="M10" s="88" t="s">
        <v>13</v>
      </c>
      <c r="N10" s="89" t="s">
        <v>14</v>
      </c>
      <c r="O10" s="87" t="s">
        <v>12</v>
      </c>
      <c r="P10" s="88" t="s">
        <v>13</v>
      </c>
      <c r="Q10" s="89" t="s">
        <v>14</v>
      </c>
      <c r="R10" s="87" t="s">
        <v>12</v>
      </c>
      <c r="S10" s="88" t="s">
        <v>13</v>
      </c>
      <c r="T10" s="89" t="s">
        <v>14</v>
      </c>
      <c r="U10" s="87" t="s">
        <v>12</v>
      </c>
      <c r="V10" s="88" t="s">
        <v>13</v>
      </c>
      <c r="W10" s="89" t="s">
        <v>14</v>
      </c>
      <c r="X10" s="87" t="s">
        <v>12</v>
      </c>
      <c r="Y10" s="88" t="s">
        <v>13</v>
      </c>
      <c r="Z10" s="89" t="s">
        <v>14</v>
      </c>
      <c r="AC10" s="93" t="s">
        <v>232</v>
      </c>
      <c r="AD10" s="93" t="s">
        <v>233</v>
      </c>
      <c r="AE10" s="103">
        <v>2.9271367811397067E-2</v>
      </c>
      <c r="AF10" s="104">
        <v>3.1413094091375986E-2</v>
      </c>
      <c r="AG10" s="105">
        <v>3.2525946016900911E-2</v>
      </c>
      <c r="AH10" s="103">
        <v>4.7898788879719524E-2</v>
      </c>
      <c r="AI10" s="104">
        <v>5.1007879120809119E-2</v>
      </c>
      <c r="AJ10" s="105">
        <v>4.7495182173472345E-2</v>
      </c>
      <c r="AK10" s="103">
        <v>3.8118840513969139E-2</v>
      </c>
      <c r="AL10" s="104">
        <v>4.2640809593714232E-2</v>
      </c>
      <c r="AM10" s="105">
        <v>4.241976103085425E-2</v>
      </c>
      <c r="AN10" s="103">
        <v>4.1031824074428846E-2</v>
      </c>
      <c r="AO10" s="104">
        <v>4.2169424053963858E-2</v>
      </c>
      <c r="AP10" s="105">
        <v>4.358542851475955E-2</v>
      </c>
      <c r="AQ10" s="103">
        <v>3.7282306488446347E-2</v>
      </c>
      <c r="AR10" s="104">
        <v>4.058832350854099E-2</v>
      </c>
      <c r="AS10" s="105">
        <v>4.0438090217699327E-2</v>
      </c>
      <c r="AT10" s="103">
        <v>4.3345735403064731E-2</v>
      </c>
      <c r="AU10" s="104">
        <v>4.2774356734362855E-2</v>
      </c>
      <c r="AV10" s="105">
        <v>4.133425724401852E-2</v>
      </c>
      <c r="AW10" s="103">
        <v>4.084288505121577E-2</v>
      </c>
      <c r="AX10" s="104">
        <v>4.1693658779552452E-2</v>
      </c>
      <c r="AY10" s="105">
        <v>4.1711738773848948E-2</v>
      </c>
      <c r="AZ10" s="103">
        <v>3.8308046768356335E-2</v>
      </c>
      <c r="BA10" s="104">
        <v>4.1105515650961107E-2</v>
      </c>
      <c r="BB10" s="105">
        <v>3.868037601305685E-2</v>
      </c>
      <c r="BE10" s="93" t="s">
        <v>239</v>
      </c>
      <c r="BF10" s="93" t="s">
        <v>9</v>
      </c>
      <c r="BG10" s="103">
        <v>8.4125828207365812E-3</v>
      </c>
      <c r="BH10" s="104">
        <v>9.6440199694542827E-3</v>
      </c>
      <c r="BI10" s="105">
        <v>9.4463651729935639E-3</v>
      </c>
      <c r="BJ10" s="103">
        <v>2.3088991387375198E-2</v>
      </c>
      <c r="BK10" s="104">
        <v>2.3990627573894724E-2</v>
      </c>
      <c r="BL10" s="105">
        <v>2.3054497030441261E-2</v>
      </c>
      <c r="BM10" s="103">
        <v>1.7497593289939058E-2</v>
      </c>
      <c r="BN10" s="104">
        <v>1.7820987745004787E-2</v>
      </c>
      <c r="BO10" s="105">
        <v>1.8102447896271651E-2</v>
      </c>
      <c r="BP10" s="103">
        <v>1.3285870985168785E-2</v>
      </c>
      <c r="BQ10" s="104">
        <v>1.3364767670295515E-2</v>
      </c>
      <c r="BR10" s="105">
        <v>1.3286309726069482E-2</v>
      </c>
      <c r="BS10" s="103">
        <v>1.209451704065562E-2</v>
      </c>
      <c r="BT10" s="104">
        <v>1.3134958905359307E-2</v>
      </c>
      <c r="BU10" s="105">
        <v>1.180125838862596E-2</v>
      </c>
      <c r="BV10" s="103">
        <v>1.6785169046747924E-2</v>
      </c>
      <c r="BW10" s="104">
        <v>1.5745607143946974E-2</v>
      </c>
      <c r="BX10" s="105">
        <v>1.4852484199971722E-2</v>
      </c>
      <c r="BY10" s="103">
        <v>2.156438658780177E-2</v>
      </c>
      <c r="BZ10" s="104">
        <v>2.1412064122501937E-2</v>
      </c>
      <c r="CA10" s="105">
        <v>2.1037627082421361E-2</v>
      </c>
      <c r="CB10" s="103">
        <v>1.7034929776550734E-2</v>
      </c>
      <c r="CC10" s="104">
        <v>1.7248517236705483E-2</v>
      </c>
      <c r="CD10" s="105">
        <v>1.5821128668979653E-2</v>
      </c>
    </row>
    <row r="11" spans="2:82">
      <c r="B11" s="93" t="s">
        <v>22</v>
      </c>
      <c r="C11" s="95">
        <v>4.7247954341767118</v>
      </c>
      <c r="D11" s="93">
        <v>4.9150953012660388</v>
      </c>
      <c r="E11" s="96">
        <v>4.752597831109413</v>
      </c>
      <c r="F11" s="95">
        <v>8.2491586602337491E-2</v>
      </c>
      <c r="G11" s="93">
        <v>8.1203893397185964E-2</v>
      </c>
      <c r="H11" s="96">
        <v>8.2315401840149072E-2</v>
      </c>
      <c r="I11" s="95">
        <v>1.7406229654156329</v>
      </c>
      <c r="J11" s="93">
        <v>1.6063398547674892</v>
      </c>
      <c r="K11" s="96">
        <v>1.8071140913297243</v>
      </c>
      <c r="L11" s="95">
        <v>6.9838902521209736E-2</v>
      </c>
      <c r="M11" s="93">
        <v>6.643789063848439E-2</v>
      </c>
      <c r="N11" s="96">
        <v>7.0763642864125537E-2</v>
      </c>
      <c r="O11" s="95">
        <v>4.643504851135944</v>
      </c>
      <c r="P11" s="93">
        <v>5.7272818905460845</v>
      </c>
      <c r="Q11" s="96">
        <v>5.7919559030747703</v>
      </c>
      <c r="R11" s="95">
        <v>7.7424368661508813E-2</v>
      </c>
      <c r="S11" s="93">
        <v>7.5747359240508585E-2</v>
      </c>
      <c r="T11" s="96">
        <v>7.4420617661913907E-2</v>
      </c>
      <c r="U11" s="95">
        <v>5.1286775231159716</v>
      </c>
      <c r="V11" s="93">
        <v>5.3316558408317158</v>
      </c>
      <c r="W11" s="96">
        <v>5.3616313523941379</v>
      </c>
      <c r="X11" s="95">
        <v>7.8953460472158732E-2</v>
      </c>
      <c r="Y11" s="93">
        <v>6.9841308166801716E-2</v>
      </c>
      <c r="Z11" s="96">
        <v>7.2170999933443031E-2</v>
      </c>
    </row>
    <row r="12" spans="2:82">
      <c r="B12" s="93" t="s">
        <v>23</v>
      </c>
      <c r="C12" s="95">
        <v>8.5374273558435701E-2</v>
      </c>
      <c r="D12" s="93">
        <v>9.063604946534401E-2</v>
      </c>
      <c r="E12" s="96">
        <v>8.8144058329802003E-2</v>
      </c>
      <c r="F12" s="95">
        <v>0.11899858116708734</v>
      </c>
      <c r="G12" s="93">
        <v>0.11555071254391275</v>
      </c>
      <c r="H12" s="96">
        <v>0.12409640851812358</v>
      </c>
      <c r="I12" s="95">
        <v>9.8856058007316797E-2</v>
      </c>
      <c r="J12" s="93">
        <v>0.10089363666487768</v>
      </c>
      <c r="K12" s="96">
        <v>9.8217083565791355E-2</v>
      </c>
      <c r="L12" s="95">
        <v>8.9437262629073325E-2</v>
      </c>
      <c r="M12" s="93">
        <v>8.6136535925382604E-2</v>
      </c>
      <c r="N12" s="96">
        <v>8.9995526447434124E-2</v>
      </c>
      <c r="O12" s="95">
        <v>8.2911315991899714E-2</v>
      </c>
      <c r="P12" s="93">
        <v>0.14028748565713128</v>
      </c>
      <c r="Q12" s="96">
        <v>0.13683640935273883</v>
      </c>
      <c r="R12" s="95">
        <v>0.11413072133336963</v>
      </c>
      <c r="S12" s="93">
        <v>0.11687370500168147</v>
      </c>
      <c r="T12" s="96">
        <v>0.11492675135709315</v>
      </c>
      <c r="U12" s="95">
        <v>0.12067386598937987</v>
      </c>
      <c r="V12" s="93">
        <v>0.13525613194850108</v>
      </c>
      <c r="W12" s="96">
        <v>0.13207069476561867</v>
      </c>
      <c r="X12" s="95">
        <v>0.12896145016044869</v>
      </c>
      <c r="Y12" s="93">
        <v>0.12135437727738307</v>
      </c>
      <c r="Z12" s="96">
        <v>0.12519778111105453</v>
      </c>
    </row>
    <row r="13" spans="2:82" ht="17" thickBot="1">
      <c r="B13" s="93" t="s">
        <v>31</v>
      </c>
      <c r="C13" s="100">
        <v>7.9958111178742922E-2</v>
      </c>
      <c r="D13" s="101">
        <v>8.298201730095868E-2</v>
      </c>
      <c r="E13" s="102">
        <v>9.2318221476449455E-2</v>
      </c>
      <c r="F13" s="100">
        <v>0.42574369162745346</v>
      </c>
      <c r="G13" s="101">
        <v>0.40352401109772396</v>
      </c>
      <c r="H13" s="102">
        <v>0.41625954650311353</v>
      </c>
      <c r="I13" s="100">
        <v>0.29878515356491986</v>
      </c>
      <c r="J13" s="101">
        <v>0.30964982574061278</v>
      </c>
      <c r="K13" s="102">
        <v>0.29161759068138421</v>
      </c>
      <c r="L13" s="100">
        <v>0.38409026281934994</v>
      </c>
      <c r="M13" s="101">
        <v>0.37670398142939449</v>
      </c>
      <c r="N13" s="102">
        <v>0.39467897005965047</v>
      </c>
      <c r="O13" s="100">
        <v>0.29770193303678189</v>
      </c>
      <c r="P13" s="101">
        <v>0.34920564612351646</v>
      </c>
      <c r="Q13" s="102">
        <v>0.35387696630460241</v>
      </c>
      <c r="R13" s="100">
        <v>0.42591286809643975</v>
      </c>
      <c r="S13" s="101">
        <v>0.4123131611387586</v>
      </c>
      <c r="T13" s="102">
        <v>0.40723929782053564</v>
      </c>
      <c r="U13" s="100">
        <v>0.26277903292968341</v>
      </c>
      <c r="V13" s="101">
        <v>0.27867037555381585</v>
      </c>
      <c r="W13" s="102">
        <v>0.28490442223558543</v>
      </c>
      <c r="X13" s="100">
        <v>0.42760342705854443</v>
      </c>
      <c r="Y13" s="101">
        <v>0.37368641800800018</v>
      </c>
      <c r="Z13" s="102">
        <v>0.39736872176129406</v>
      </c>
      <c r="AC13" s="15" t="s">
        <v>225</v>
      </c>
      <c r="AE13" s="120" t="s">
        <v>104</v>
      </c>
      <c r="AF13" s="120"/>
      <c r="AG13" s="120"/>
      <c r="AH13" s="120" t="s">
        <v>15</v>
      </c>
      <c r="AI13" s="120"/>
      <c r="AJ13" s="120"/>
      <c r="AK13" s="120" t="s">
        <v>16</v>
      </c>
      <c r="AL13" s="120"/>
      <c r="AM13" s="120"/>
      <c r="AN13" s="120" t="s">
        <v>221</v>
      </c>
      <c r="AO13" s="120"/>
      <c r="AP13" s="120"/>
      <c r="AQ13" s="120" t="s">
        <v>17</v>
      </c>
      <c r="AR13" s="120"/>
      <c r="AS13" s="120"/>
      <c r="AT13" s="120" t="s">
        <v>222</v>
      </c>
      <c r="AU13" s="120"/>
      <c r="AV13" s="120"/>
      <c r="AW13" s="120" t="s">
        <v>41</v>
      </c>
      <c r="AX13" s="120"/>
      <c r="AY13" s="120"/>
      <c r="AZ13" s="120" t="s">
        <v>223</v>
      </c>
      <c r="BA13" s="120"/>
      <c r="BB13" s="120"/>
      <c r="BE13" s="15" t="s">
        <v>225</v>
      </c>
      <c r="BG13" s="120" t="s">
        <v>104</v>
      </c>
      <c r="BH13" s="120"/>
      <c r="BI13" s="120"/>
      <c r="BJ13" s="120" t="s">
        <v>15</v>
      </c>
      <c r="BK13" s="120"/>
      <c r="BL13" s="120"/>
      <c r="BM13" s="120" t="s">
        <v>16</v>
      </c>
      <c r="BN13" s="120"/>
      <c r="BO13" s="120"/>
      <c r="BP13" s="120" t="s">
        <v>221</v>
      </c>
      <c r="BQ13" s="120"/>
      <c r="BR13" s="120"/>
      <c r="BS13" s="120" t="s">
        <v>17</v>
      </c>
      <c r="BT13" s="120"/>
      <c r="BU13" s="120"/>
      <c r="BV13" s="120" t="s">
        <v>222</v>
      </c>
      <c r="BW13" s="120"/>
      <c r="BX13" s="120"/>
      <c r="BY13" s="120" t="s">
        <v>41</v>
      </c>
      <c r="BZ13" s="120"/>
      <c r="CA13" s="120"/>
      <c r="CB13" s="120" t="s">
        <v>223</v>
      </c>
      <c r="CC13" s="120"/>
      <c r="CD13" s="120"/>
    </row>
    <row r="14" spans="2:82"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E14" s="87" t="s">
        <v>12</v>
      </c>
      <c r="AF14" s="88" t="s">
        <v>13</v>
      </c>
      <c r="AG14" s="89" t="s">
        <v>14</v>
      </c>
      <c r="AH14" s="87" t="s">
        <v>12</v>
      </c>
      <c r="AI14" s="88" t="s">
        <v>13</v>
      </c>
      <c r="AJ14" s="89" t="s">
        <v>14</v>
      </c>
      <c r="AK14" s="87" t="s">
        <v>12</v>
      </c>
      <c r="AL14" s="88" t="s">
        <v>13</v>
      </c>
      <c r="AM14" s="89" t="s">
        <v>14</v>
      </c>
      <c r="AN14" s="87" t="s">
        <v>12</v>
      </c>
      <c r="AO14" s="88" t="s">
        <v>13</v>
      </c>
      <c r="AP14" s="89" t="s">
        <v>14</v>
      </c>
      <c r="AQ14" s="87" t="s">
        <v>12</v>
      </c>
      <c r="AR14" s="88" t="s">
        <v>13</v>
      </c>
      <c r="AS14" s="89" t="s">
        <v>14</v>
      </c>
      <c r="AT14" s="87" t="s">
        <v>12</v>
      </c>
      <c r="AU14" s="88" t="s">
        <v>13</v>
      </c>
      <c r="AV14" s="89" t="s">
        <v>14</v>
      </c>
      <c r="AW14" s="87" t="s">
        <v>12</v>
      </c>
      <c r="AX14" s="88" t="s">
        <v>13</v>
      </c>
      <c r="AY14" s="89" t="s">
        <v>14</v>
      </c>
      <c r="AZ14" s="87" t="s">
        <v>12</v>
      </c>
      <c r="BA14" s="88" t="s">
        <v>13</v>
      </c>
      <c r="BB14" s="89" t="s">
        <v>14</v>
      </c>
      <c r="BE14" s="93"/>
      <c r="BF14" s="94"/>
      <c r="BG14" s="87" t="s">
        <v>12</v>
      </c>
      <c r="BH14" s="88" t="s">
        <v>13</v>
      </c>
      <c r="BI14" s="89" t="s">
        <v>14</v>
      </c>
      <c r="BJ14" s="87" t="s">
        <v>12</v>
      </c>
      <c r="BK14" s="88" t="s">
        <v>13</v>
      </c>
      <c r="BL14" s="89" t="s">
        <v>14</v>
      </c>
      <c r="BM14" s="87" t="s">
        <v>12</v>
      </c>
      <c r="BN14" s="88" t="s">
        <v>13</v>
      </c>
      <c r="BO14" s="89" t="s">
        <v>14</v>
      </c>
      <c r="BP14" s="87" t="s">
        <v>12</v>
      </c>
      <c r="BQ14" s="88" t="s">
        <v>13</v>
      </c>
      <c r="BR14" s="89" t="s">
        <v>14</v>
      </c>
      <c r="BS14" s="87" t="s">
        <v>12</v>
      </c>
      <c r="BT14" s="88" t="s">
        <v>13</v>
      </c>
      <c r="BU14" s="89" t="s">
        <v>14</v>
      </c>
      <c r="BV14" s="87" t="s">
        <v>12</v>
      </c>
      <c r="BW14" s="88" t="s">
        <v>13</v>
      </c>
      <c r="BX14" s="89" t="s">
        <v>14</v>
      </c>
      <c r="BY14" s="87" t="s">
        <v>12</v>
      </c>
      <c r="BZ14" s="88" t="s">
        <v>13</v>
      </c>
      <c r="CA14" s="89" t="s">
        <v>14</v>
      </c>
      <c r="CB14" s="87" t="s">
        <v>12</v>
      </c>
      <c r="CC14" s="88" t="s">
        <v>13</v>
      </c>
      <c r="CD14" s="89" t="s">
        <v>14</v>
      </c>
    </row>
    <row r="15" spans="2:82">
      <c r="AC15" s="93" t="s">
        <v>226</v>
      </c>
      <c r="AD15" s="93" t="s">
        <v>1</v>
      </c>
      <c r="AE15" s="97">
        <v>2.5567079617283572E-3</v>
      </c>
      <c r="AF15" s="98">
        <v>2.4769330640752366E-3</v>
      </c>
      <c r="AG15" s="99">
        <v>2.6677077427617389E-3</v>
      </c>
      <c r="AH15" s="97">
        <v>1.7979448805155861E-3</v>
      </c>
      <c r="AI15" s="98">
        <v>1.7571958233431706E-3</v>
      </c>
      <c r="AJ15" s="99">
        <v>1.952133539473485E-3</v>
      </c>
      <c r="AK15" s="97">
        <v>2.2943677724336638E-3</v>
      </c>
      <c r="AL15" s="98">
        <v>2.9389464154149277E-3</v>
      </c>
      <c r="AM15" s="99">
        <v>2.4917397887841606E-3</v>
      </c>
      <c r="AN15" s="97">
        <v>1.2806274592434778E-3</v>
      </c>
      <c r="AO15" s="98">
        <v>8.4841518507282408E-4</v>
      </c>
      <c r="AP15" s="99">
        <v>1.0993148130085044E-3</v>
      </c>
      <c r="AQ15" s="97">
        <v>5.9889224390972003E-3</v>
      </c>
      <c r="AR15" s="98">
        <v>1.3260131094171781E-2</v>
      </c>
      <c r="AS15" s="99">
        <v>1.3494163637569095E-2</v>
      </c>
      <c r="AT15" s="97">
        <v>1.6719201859137687E-3</v>
      </c>
      <c r="AU15" s="98">
        <v>1.9364133671218096E-3</v>
      </c>
      <c r="AV15" s="99">
        <v>1.6086808129219803E-3</v>
      </c>
      <c r="AW15" s="97">
        <v>1.0059577491045343E-2</v>
      </c>
      <c r="AX15" s="98">
        <v>1.1073543164269983E-2</v>
      </c>
      <c r="AY15" s="99">
        <v>1.1821373652886977E-2</v>
      </c>
      <c r="AZ15" s="97">
        <v>2.4297059432491757E-3</v>
      </c>
      <c r="BA15" s="98">
        <v>2.4742611669125582E-3</v>
      </c>
      <c r="BB15" s="99">
        <v>2.3307864616995866E-3</v>
      </c>
      <c r="BE15" s="93" t="s">
        <v>234</v>
      </c>
      <c r="BF15" s="93" t="s">
        <v>3</v>
      </c>
      <c r="BG15" s="97">
        <v>6.6679529706737848E-3</v>
      </c>
      <c r="BH15" s="98">
        <v>6.8132440651392E-3</v>
      </c>
      <c r="BI15" s="99">
        <v>7.2022498733341376E-3</v>
      </c>
      <c r="BJ15" s="97">
        <v>3.0894605426649221E-2</v>
      </c>
      <c r="BK15" s="98">
        <v>2.8636694971948908E-2</v>
      </c>
      <c r="BL15" s="99">
        <v>2.8509010616740292E-2</v>
      </c>
      <c r="BM15" s="97">
        <v>2.2764913678537193E-2</v>
      </c>
      <c r="BN15" s="98">
        <v>2.3995353655418775E-2</v>
      </c>
      <c r="BO15" s="99">
        <v>2.2275888296891113E-2</v>
      </c>
      <c r="BP15" s="97">
        <v>2.8886808927653964E-2</v>
      </c>
      <c r="BQ15" s="98">
        <v>2.8501117586512796E-2</v>
      </c>
      <c r="BR15" s="99">
        <v>2.9446162762521051E-2</v>
      </c>
      <c r="BS15" s="97">
        <v>2.2483794476106538E-2</v>
      </c>
      <c r="BT15" s="98">
        <v>2.472545656549607E-2</v>
      </c>
      <c r="BU15" s="99">
        <v>2.5720811904557276E-2</v>
      </c>
      <c r="BV15" s="97">
        <v>3.2044638411234561E-2</v>
      </c>
      <c r="BW15" s="98">
        <v>2.9747629416712128E-2</v>
      </c>
      <c r="BX15" s="99">
        <v>3.0787054553577983E-2</v>
      </c>
      <c r="BY15" s="97">
        <v>2.1548458955784541E-2</v>
      </c>
      <c r="BZ15" s="98">
        <v>2.2017211439576308E-2</v>
      </c>
      <c r="CA15" s="99">
        <v>2.2460609940485259E-2</v>
      </c>
      <c r="CB15" s="97">
        <v>2.9631974630079438E-2</v>
      </c>
      <c r="CC15" s="98">
        <v>2.7731857980925173E-2</v>
      </c>
      <c r="CD15" s="99">
        <v>2.9448044976290673E-2</v>
      </c>
    </row>
    <row r="16" spans="2:82" ht="17" thickBot="1">
      <c r="B16" s="15" t="s">
        <v>224</v>
      </c>
      <c r="C16" s="120" t="s">
        <v>20</v>
      </c>
      <c r="D16" s="120"/>
      <c r="E16" s="120"/>
      <c r="F16" s="120"/>
      <c r="G16" s="120"/>
      <c r="H16" s="120"/>
      <c r="I16" s="120"/>
      <c r="J16" s="120"/>
      <c r="L16" s="120" t="s">
        <v>96</v>
      </c>
      <c r="M16" s="120"/>
      <c r="N16" s="120"/>
      <c r="O16" s="120"/>
      <c r="P16" s="120"/>
      <c r="Q16" s="120"/>
      <c r="R16" s="120"/>
      <c r="S16" s="120"/>
      <c r="AC16" s="93" t="s">
        <v>227</v>
      </c>
      <c r="AD16" s="93" t="s">
        <v>3</v>
      </c>
      <c r="AE16" s="97">
        <v>1.3589378994286827E-2</v>
      </c>
      <c r="AF16" s="98">
        <v>1.4163492588614495E-2</v>
      </c>
      <c r="AG16" s="99">
        <v>1.3871519230238483E-2</v>
      </c>
      <c r="AH16" s="97">
        <v>2.2819603655330905E-2</v>
      </c>
      <c r="AI16" s="98">
        <v>2.2154075448659789E-2</v>
      </c>
      <c r="AJ16" s="99">
        <v>2.3255282097754602E-2</v>
      </c>
      <c r="AK16" s="97">
        <v>1.6061261961057952E-2</v>
      </c>
      <c r="AL16" s="98">
        <v>1.614482898982722E-2</v>
      </c>
      <c r="AM16" s="99">
        <v>1.5545726300809118E-2</v>
      </c>
      <c r="AN16" s="97">
        <v>1.876694435584346E-2</v>
      </c>
      <c r="AO16" s="98">
        <v>1.7144323449396901E-2</v>
      </c>
      <c r="AP16" s="99">
        <v>1.8324062748212137E-2</v>
      </c>
      <c r="AQ16" s="97">
        <v>1.8514010434319619E-2</v>
      </c>
      <c r="AR16" s="98">
        <v>3.2400259713940949E-2</v>
      </c>
      <c r="AS16" s="99">
        <v>3.1473381663347573E-2</v>
      </c>
      <c r="AT16" s="97">
        <v>2.2760845464765259E-2</v>
      </c>
      <c r="AU16" s="98">
        <v>2.1125043068418895E-2</v>
      </c>
      <c r="AV16" s="99">
        <v>2.2487876970595552E-2</v>
      </c>
      <c r="AW16" s="97">
        <v>2.7674047414472505E-2</v>
      </c>
      <c r="AX16" s="98">
        <v>2.9843882379754785E-2</v>
      </c>
      <c r="AY16" s="99">
        <v>2.9756286106142719E-2</v>
      </c>
      <c r="AZ16" s="97">
        <v>1.9918949677949684E-2</v>
      </c>
      <c r="BA16" s="98">
        <v>2.3054638905789057E-2</v>
      </c>
      <c r="BB16" s="99">
        <v>2.2492325743480292E-2</v>
      </c>
      <c r="BE16" s="93" t="s">
        <v>235</v>
      </c>
      <c r="BF16" s="93" t="s">
        <v>9</v>
      </c>
      <c r="BG16" s="97">
        <v>1.6973903573996002E-2</v>
      </c>
      <c r="BH16" s="98">
        <v>1.7466070007381478E-2</v>
      </c>
      <c r="BI16" s="99">
        <v>2.0779227239229842E-2</v>
      </c>
      <c r="BJ16" s="97">
        <v>3.9181628999915126E-2</v>
      </c>
      <c r="BK16" s="98">
        <v>3.641091800557078E-2</v>
      </c>
      <c r="BL16" s="99">
        <v>3.825002596303919E-2</v>
      </c>
      <c r="BM16" s="97">
        <v>2.5632013951551388E-2</v>
      </c>
      <c r="BN16" s="98">
        <v>2.783311014003121E-2</v>
      </c>
      <c r="BO16" s="99">
        <v>2.5890585631876E-2</v>
      </c>
      <c r="BP16" s="97">
        <v>3.0327988891659455E-2</v>
      </c>
      <c r="BQ16" s="98">
        <v>3.0641517721468302E-2</v>
      </c>
      <c r="BR16" s="99">
        <v>3.2521665201260395E-2</v>
      </c>
      <c r="BS16" s="97">
        <v>2.2309068065816617E-2</v>
      </c>
      <c r="BT16" s="98">
        <v>2.4886185427243607E-2</v>
      </c>
      <c r="BU16" s="99">
        <v>2.4641798819857629E-2</v>
      </c>
      <c r="BV16" s="97">
        <v>3.7912809081651046E-2</v>
      </c>
      <c r="BW16" s="98">
        <v>3.6808876099487325E-2</v>
      </c>
      <c r="BX16" s="99">
        <v>3.5242898478910004E-2</v>
      </c>
      <c r="BY16" s="97">
        <v>2.1582490002777253E-2</v>
      </c>
      <c r="BZ16" s="98">
        <v>2.4231920072430302E-2</v>
      </c>
      <c r="CA16" s="99">
        <v>2.2950252636166964E-2</v>
      </c>
      <c r="CB16" s="97">
        <v>4.038298851739202E-2</v>
      </c>
      <c r="CC16" s="98">
        <v>3.2562529125455521E-2</v>
      </c>
      <c r="CD16" s="99">
        <v>3.4258542389636167E-2</v>
      </c>
    </row>
    <row r="17" spans="2:82" ht="17" thickBot="1">
      <c r="C17" s="83" t="s">
        <v>104</v>
      </c>
      <c r="D17" s="83" t="s">
        <v>15</v>
      </c>
      <c r="E17" s="83" t="s">
        <v>16</v>
      </c>
      <c r="F17" s="83" t="s">
        <v>221</v>
      </c>
      <c r="G17" s="83" t="s">
        <v>17</v>
      </c>
      <c r="H17" s="83" t="s">
        <v>222</v>
      </c>
      <c r="I17" s="83" t="s">
        <v>41</v>
      </c>
      <c r="J17" s="83" t="s">
        <v>223</v>
      </c>
      <c r="L17" s="83" t="s">
        <v>104</v>
      </c>
      <c r="M17" s="83" t="s">
        <v>15</v>
      </c>
      <c r="N17" s="83" t="s">
        <v>16</v>
      </c>
      <c r="O17" s="83" t="s">
        <v>221</v>
      </c>
      <c r="P17" s="83" t="s">
        <v>17</v>
      </c>
      <c r="Q17" s="83" t="s">
        <v>222</v>
      </c>
      <c r="R17" s="83" t="s">
        <v>41</v>
      </c>
      <c r="S17" s="83" t="s">
        <v>223</v>
      </c>
      <c r="AC17" s="93" t="s">
        <v>228</v>
      </c>
      <c r="AD17" s="93" t="s">
        <v>229</v>
      </c>
      <c r="AE17" s="97">
        <v>4.7376018305149816E-3</v>
      </c>
      <c r="AF17" s="98">
        <v>4.4813022048147098E-3</v>
      </c>
      <c r="AG17" s="99">
        <v>4.6383330732455673E-3</v>
      </c>
      <c r="AH17" s="97">
        <v>5.4701624902478907E-3</v>
      </c>
      <c r="AI17" s="98">
        <v>4.7524858687338746E-3</v>
      </c>
      <c r="AJ17" s="99">
        <v>5.7509330010193718E-3</v>
      </c>
      <c r="AK17" s="97">
        <v>3.7602329479891239E-3</v>
      </c>
      <c r="AL17" s="98">
        <v>4.3446653623030974E-3</v>
      </c>
      <c r="AM17" s="99">
        <v>3.6001627128337209E-3</v>
      </c>
      <c r="AN17" s="97">
        <v>2.3343322838036344E-3</v>
      </c>
      <c r="AO17" s="98">
        <v>1.800329981934615E-3</v>
      </c>
      <c r="AP17" s="99">
        <v>2.4210716263031872E-3</v>
      </c>
      <c r="AQ17" s="97">
        <v>4.1095651700188505E-3</v>
      </c>
      <c r="AR17" s="98">
        <v>1.1374245783000683E-2</v>
      </c>
      <c r="AS17" s="99">
        <v>1.1305587097699386E-2</v>
      </c>
      <c r="AT17" s="97">
        <v>4.5868636799952702E-3</v>
      </c>
      <c r="AU17" s="98">
        <v>4.9141111577883576E-3</v>
      </c>
      <c r="AV17" s="99">
        <v>4.4753634833130749E-3</v>
      </c>
      <c r="AW17" s="97">
        <v>7.9122184258052838E-3</v>
      </c>
      <c r="AX17" s="98">
        <v>9.3735492229403885E-3</v>
      </c>
      <c r="AY17" s="99">
        <v>7.7531423413372347E-3</v>
      </c>
      <c r="AZ17" s="97">
        <v>6.7718630084162004E-3</v>
      </c>
      <c r="BA17" s="98">
        <v>5.0467316582374234E-3</v>
      </c>
      <c r="BB17" s="99">
        <v>5.9705719124114919E-3</v>
      </c>
      <c r="BE17" s="93" t="s">
        <v>236</v>
      </c>
      <c r="BF17" s="93" t="s">
        <v>3</v>
      </c>
      <c r="BG17" s="97">
        <v>2.3442594491492101E-2</v>
      </c>
      <c r="BH17" s="98">
        <v>2.4064512289186241E-2</v>
      </c>
      <c r="BI17" s="99">
        <v>2.4517103755770344E-2</v>
      </c>
      <c r="BJ17" s="97">
        <v>0.10710129881238395</v>
      </c>
      <c r="BK17" s="98">
        <v>0.10517342869852371</v>
      </c>
      <c r="BL17" s="99">
        <v>0.10631921928072034</v>
      </c>
      <c r="BM17" s="97">
        <v>8.4225367732431472E-2</v>
      </c>
      <c r="BN17" s="98">
        <v>8.5755731219678458E-2</v>
      </c>
      <c r="BO17" s="99">
        <v>8.0003615840749345E-2</v>
      </c>
      <c r="BP17" s="97">
        <v>0.11289243051376362</v>
      </c>
      <c r="BQ17" s="98">
        <v>0.10378124338567159</v>
      </c>
      <c r="BR17" s="99">
        <v>0.11128547608520109</v>
      </c>
      <c r="BS17" s="97">
        <v>8.4357910887971996E-2</v>
      </c>
      <c r="BT17" s="98">
        <v>0.10239767900499319</v>
      </c>
      <c r="BU17" s="99">
        <v>0.10595128482291727</v>
      </c>
      <c r="BV17" s="97">
        <v>0.11951687053508803</v>
      </c>
      <c r="BW17" s="98">
        <v>0.11269820142085099</v>
      </c>
      <c r="BX17" s="99">
        <v>0.10850181884645324</v>
      </c>
      <c r="BY17" s="97">
        <v>6.860659073730517E-2</v>
      </c>
      <c r="BZ17" s="98">
        <v>7.4233752323439525E-2</v>
      </c>
      <c r="CA17" s="99">
        <v>7.449563870014575E-2</v>
      </c>
      <c r="CB17" s="97">
        <v>0.10936576155054761</v>
      </c>
      <c r="CC17" s="98">
        <v>0.10084870000588771</v>
      </c>
      <c r="CD17" s="99">
        <v>0.10406985190296582</v>
      </c>
    </row>
    <row r="18" spans="2:82">
      <c r="B18" s="93" t="s">
        <v>22</v>
      </c>
      <c r="C18" s="71">
        <f>AVERAGE(C5:E5)</f>
        <v>5.2557939177373703</v>
      </c>
      <c r="D18" s="71">
        <f>AVERAGE(F5:H5)</f>
        <v>8.3787960948889115E-2</v>
      </c>
      <c r="E18" s="71">
        <f>AVERAGE(I5:K5)</f>
        <v>0.10629627942760615</v>
      </c>
      <c r="F18" s="71">
        <f>AVERAGE(L5:N5)</f>
        <v>7.0994837587800716E-2</v>
      </c>
      <c r="G18" s="71">
        <f>AVERAGE(O5:Q5)</f>
        <v>0.1091996156641718</v>
      </c>
      <c r="H18" s="71">
        <f>AVERAGE(R5:T5)</f>
        <v>8.9302300820441993E-2</v>
      </c>
      <c r="I18" s="71">
        <f>AVERAGE(U5:W5)</f>
        <v>0.10786451677652521</v>
      </c>
      <c r="J18" s="71">
        <f>AVERAGE(X5:Z5)</f>
        <v>7.892864374045562E-2</v>
      </c>
      <c r="L18" s="71">
        <f>STDEV(C5:E5)</f>
        <v>3.0990033684286076E-2</v>
      </c>
      <c r="M18" s="71">
        <f>STDEV(F5:H5)</f>
        <v>1.9372664544737306E-3</v>
      </c>
      <c r="N18" s="71">
        <f>STDEV(I5:K5)</f>
        <v>4.6896040365047879E-3</v>
      </c>
      <c r="O18" s="71">
        <f>STDEV(L5:N5)</f>
        <v>9.3590055541892074E-4</v>
      </c>
      <c r="P18" s="71">
        <f>STDEV(O5:Q5)</f>
        <v>3.1361406258240531E-3</v>
      </c>
      <c r="Q18" s="71">
        <f>STDEV(R5:T5)</f>
        <v>5.7485120558237708E-3</v>
      </c>
      <c r="R18" s="71">
        <f>STDEV(U5:W5)</f>
        <v>6.7601497955277359E-4</v>
      </c>
      <c r="S18" s="71">
        <f>STDEV(X5:Z5)</f>
        <v>5.0348363325033807E-3</v>
      </c>
      <c r="AC18" s="93" t="s">
        <v>230</v>
      </c>
      <c r="AD18" s="93" t="s">
        <v>5</v>
      </c>
      <c r="AE18" s="97">
        <v>5.1910695177097826E-3</v>
      </c>
      <c r="AF18" s="98">
        <v>5.1867918119537539E-3</v>
      </c>
      <c r="AG18" s="99">
        <v>5.3150780710807619E-3</v>
      </c>
      <c r="AH18" s="97">
        <v>5.9220718166847607E-3</v>
      </c>
      <c r="AI18" s="98">
        <v>5.3952123774470753E-3</v>
      </c>
      <c r="AJ18" s="99">
        <v>5.9553174521320322E-3</v>
      </c>
      <c r="AK18" s="97">
        <v>6.2979948443189571E-3</v>
      </c>
      <c r="AL18" s="98">
        <v>6.9192124242116659E-3</v>
      </c>
      <c r="AM18" s="99">
        <v>5.9756255244085774E-3</v>
      </c>
      <c r="AN18" s="97">
        <v>3.7919467561705936E-3</v>
      </c>
      <c r="AO18" s="98">
        <v>3.7083840496087671E-3</v>
      </c>
      <c r="AP18" s="99">
        <v>3.6254822249541475E-3</v>
      </c>
      <c r="AQ18" s="97">
        <v>5.0055622019855471E-3</v>
      </c>
      <c r="AR18" s="98">
        <v>8.8534814679268169E-3</v>
      </c>
      <c r="AS18" s="99">
        <v>7.9755967164245097E-3</v>
      </c>
      <c r="AT18" s="97">
        <v>4.6323255526712799E-3</v>
      </c>
      <c r="AU18" s="98">
        <v>4.3611856070673071E-3</v>
      </c>
      <c r="AV18" s="99">
        <v>4.3757464287890353E-3</v>
      </c>
      <c r="AW18" s="97">
        <v>7.7182414579468313E-3</v>
      </c>
      <c r="AX18" s="98">
        <v>9.1595974321739375E-3</v>
      </c>
      <c r="AY18" s="99">
        <v>7.9531963570014762E-3</v>
      </c>
      <c r="AZ18" s="97">
        <v>5.8916020008142299E-3</v>
      </c>
      <c r="BA18" s="98">
        <v>5.8440686108098411E-3</v>
      </c>
      <c r="BB18" s="99">
        <v>5.9333407899249116E-3</v>
      </c>
      <c r="BE18" s="93" t="s">
        <v>237</v>
      </c>
      <c r="BF18" s="93" t="s">
        <v>9</v>
      </c>
      <c r="BG18" s="97">
        <v>1.0820222519979323E-2</v>
      </c>
      <c r="BH18" s="98">
        <v>1.1652996745893254E-2</v>
      </c>
      <c r="BI18" s="99">
        <v>1.1480119807836401E-2</v>
      </c>
      <c r="BJ18" s="97">
        <v>0.11103884656283926</v>
      </c>
      <c r="BK18" s="98">
        <v>9.8530896359669579E-2</v>
      </c>
      <c r="BL18" s="99">
        <v>0.10324035094665145</v>
      </c>
      <c r="BM18" s="97">
        <v>6.733904094460684E-2</v>
      </c>
      <c r="BN18" s="98">
        <v>7.125476209215266E-2</v>
      </c>
      <c r="BO18" s="99">
        <v>6.8881470194642025E-2</v>
      </c>
      <c r="BP18" s="97">
        <v>0.10271567725916345</v>
      </c>
      <c r="BQ18" s="98">
        <v>0.11061080960575986</v>
      </c>
      <c r="BR18" s="99">
        <v>0.10948014970606688</v>
      </c>
      <c r="BS18" s="97">
        <v>7.1777609347097954E-2</v>
      </c>
      <c r="BT18" s="98">
        <v>9.4896998790108156E-2</v>
      </c>
      <c r="BU18" s="99">
        <v>9.2756124811228802E-2</v>
      </c>
      <c r="BV18" s="97">
        <v>0.11879905149283523</v>
      </c>
      <c r="BW18" s="98">
        <v>0.11850920243161363</v>
      </c>
      <c r="BX18" s="99">
        <v>0.1196077742494711</v>
      </c>
      <c r="BY18" s="97">
        <v>6.5768401418113076E-2</v>
      </c>
      <c r="BZ18" s="98">
        <v>7.1772964953601748E-2</v>
      </c>
      <c r="CA18" s="99">
        <v>7.3796149134886163E-2</v>
      </c>
      <c r="CB18" s="97">
        <v>0.11986162731971471</v>
      </c>
      <c r="CC18" s="98">
        <v>0.1037949797382569</v>
      </c>
      <c r="CD18" s="99">
        <v>0.11175246447956183</v>
      </c>
    </row>
    <row r="19" spans="2:82">
      <c r="B19" s="93" t="s">
        <v>23</v>
      </c>
      <c r="C19" s="71">
        <f>AVERAGE(C6:E6)</f>
        <v>9.7391585951346268E-2</v>
      </c>
      <c r="D19" s="71">
        <f>AVERAGE(F6:H6)</f>
        <v>0.11491118737887614</v>
      </c>
      <c r="E19" s="71">
        <f>AVERAGE(I6:K6)</f>
        <v>0.10924298285752342</v>
      </c>
      <c r="F19" s="71">
        <f>AVERAGE(L6:N6)</f>
        <v>9.3028279609981904E-2</v>
      </c>
      <c r="G19" s="71">
        <f>AVERAGE(O6:O8)</f>
        <v>0.22690015251875395</v>
      </c>
      <c r="H19" s="71">
        <f>AVERAGE(R6:R8)</f>
        <v>0.29973673389160055</v>
      </c>
      <c r="I19" s="71">
        <f>AVERAGE(U6:W6)</f>
        <v>0.13094940747675587</v>
      </c>
      <c r="J19" s="71">
        <f>AVERAGE(X6:Z6)</f>
        <v>0.12056685004896224</v>
      </c>
      <c r="L19" s="71">
        <f>STDEV(C6:E6)</f>
        <v>2.595615859571796E-3</v>
      </c>
      <c r="M19" s="71">
        <f>STDEV(F6:H6)</f>
        <v>2.7907281896802352E-3</v>
      </c>
      <c r="N19" s="71">
        <f>STDEV(I6:K6)</f>
        <v>6.7122440260863874E-3</v>
      </c>
      <c r="O19" s="71">
        <f>STDEV(L6:N6)</f>
        <v>2.714476572446342E-3</v>
      </c>
      <c r="P19" s="71">
        <f>STDEV(O6:Q6)</f>
        <v>3.1197172353655276E-3</v>
      </c>
      <c r="Q19" s="71">
        <f>STDEV(R6:T6)</f>
        <v>1.7698262193431499E-2</v>
      </c>
      <c r="R19" s="71">
        <f>STDEV(U6:W6)</f>
        <v>4.6779352755669211E-3</v>
      </c>
      <c r="S19" s="71">
        <f>STDEV(X6:Z6)</f>
        <v>2.7245195174207667E-3</v>
      </c>
      <c r="AC19" s="93" t="s">
        <v>231</v>
      </c>
      <c r="AD19" s="93" t="s">
        <v>7</v>
      </c>
      <c r="AE19" s="97">
        <v>8.8693591096404654E-3</v>
      </c>
      <c r="AF19" s="98">
        <v>9.0747040903070789E-3</v>
      </c>
      <c r="AG19" s="99">
        <v>9.6904273368774198E-3</v>
      </c>
      <c r="AH19" s="97">
        <v>1.1996799330771787E-2</v>
      </c>
      <c r="AI19" s="98">
        <v>1.1692087014964535E-2</v>
      </c>
      <c r="AJ19" s="99">
        <v>1.2847396971863755E-2</v>
      </c>
      <c r="AK19" s="97">
        <v>4.9510765146223591E-3</v>
      </c>
      <c r="AL19" s="98">
        <v>5.1553445415445185E-3</v>
      </c>
      <c r="AM19" s="99">
        <v>5.2659567993757067E-3</v>
      </c>
      <c r="AN19" s="97">
        <v>4.9537400780311621E-3</v>
      </c>
      <c r="AO19" s="98">
        <v>4.0012809101816257E-3</v>
      </c>
      <c r="AP19" s="99">
        <v>5.0671642905770302E-3</v>
      </c>
      <c r="AQ19" s="97">
        <v>5.2117393661276481E-3</v>
      </c>
      <c r="AR19" s="98">
        <v>2.0559900231872409E-2</v>
      </c>
      <c r="AS19" s="99">
        <v>2.2106768078695806E-2</v>
      </c>
      <c r="AT19" s="97">
        <v>1.5636491470406414E-2</v>
      </c>
      <c r="AU19" s="98">
        <v>1.7386045448362534E-2</v>
      </c>
      <c r="AV19" s="99">
        <v>1.5131022876354025E-2</v>
      </c>
      <c r="AW19" s="97">
        <v>1.3359908428398445E-2</v>
      </c>
      <c r="AX19" s="98">
        <v>1.6514617459800169E-2</v>
      </c>
      <c r="AY19" s="99">
        <v>1.6605882279262536E-2</v>
      </c>
      <c r="AZ19" s="97">
        <v>1.5987349130162237E-2</v>
      </c>
      <c r="BA19" s="98">
        <v>1.2607622021429904E-2</v>
      </c>
      <c r="BB19" s="99">
        <v>1.4744706445082327E-2</v>
      </c>
      <c r="BE19" s="93" t="s">
        <v>238</v>
      </c>
      <c r="BF19" s="93" t="s">
        <v>3</v>
      </c>
      <c r="BG19" s="97">
        <v>4.5632475339845097E-3</v>
      </c>
      <c r="BH19" s="98">
        <v>4.4081353473664165E-3</v>
      </c>
      <c r="BI19" s="99">
        <v>4.4980750426061493E-3</v>
      </c>
      <c r="BJ19" s="97">
        <v>1.8760900589476985E-2</v>
      </c>
      <c r="BK19" s="98">
        <v>1.8168556045347312E-2</v>
      </c>
      <c r="BL19" s="99">
        <v>1.7510244802055791E-2</v>
      </c>
      <c r="BM19" s="97">
        <v>1.6336283569980178E-2</v>
      </c>
      <c r="BN19" s="98">
        <v>1.7282405016210711E-2</v>
      </c>
      <c r="BO19" s="99">
        <v>1.5975445564408719E-2</v>
      </c>
      <c r="BP19" s="97">
        <v>1.0056654924266403E-2</v>
      </c>
      <c r="BQ19" s="98">
        <v>9.1248637332313701E-3</v>
      </c>
      <c r="BR19" s="99">
        <v>9.4973062730881359E-3</v>
      </c>
      <c r="BS19" s="97">
        <v>9.6379087915918291E-3</v>
      </c>
      <c r="BT19" s="98">
        <v>1.1163958855547657E-2</v>
      </c>
      <c r="BU19" s="99">
        <v>1.2369650001105004E-2</v>
      </c>
      <c r="BV19" s="97">
        <v>1.0438285239425854E-2</v>
      </c>
      <c r="BW19" s="98">
        <v>1.075915641689687E-2</v>
      </c>
      <c r="BX19" s="99">
        <v>9.1809231331614286E-3</v>
      </c>
      <c r="BY19" s="97">
        <v>1.5756374757625147E-2</v>
      </c>
      <c r="BZ19" s="98">
        <v>1.5584986675639234E-2</v>
      </c>
      <c r="CA19" s="99">
        <v>1.5710535635730265E-2</v>
      </c>
      <c r="CB19" s="97">
        <v>1.3186518651428699E-2</v>
      </c>
      <c r="CC19" s="98">
        <v>1.1410695880154913E-2</v>
      </c>
      <c r="CD19" s="99">
        <v>1.1648022606515936E-2</v>
      </c>
    </row>
    <row r="20" spans="2:82" ht="17" thickBot="1">
      <c r="B20" s="93" t="s">
        <v>31</v>
      </c>
      <c r="C20" s="71">
        <f>AVERAGE(C7:E7)</f>
        <v>9.2371779725417436E-2</v>
      </c>
      <c r="D20" s="71">
        <f>AVERAGE(F7:H7)</f>
        <v>0.42919901083313827</v>
      </c>
      <c r="E20" s="71">
        <f>AVERAGE(I7:K7)</f>
        <v>0.38077358994495764</v>
      </c>
      <c r="F20" s="71">
        <f>AVERAGE(L7:N7)</f>
        <v>0.40311243453378837</v>
      </c>
      <c r="G20" s="71">
        <f>AVERAGE(O7:O9)</f>
        <v>0.36587919767664445</v>
      </c>
      <c r="H20" s="71">
        <f>AVERAGE(R7:R9)</f>
        <v>0.43024738021593462</v>
      </c>
      <c r="I20" s="71">
        <f>AVERAGE(U7:W7)</f>
        <v>0.39469233735293074</v>
      </c>
      <c r="J20" s="71">
        <f>AVERAGE(X7:Z7)</f>
        <v>0.41301243843041613</v>
      </c>
      <c r="L20" s="71">
        <f>STDEV(C7:E7)</f>
        <v>1.7199647467785514E-3</v>
      </c>
      <c r="M20" s="71">
        <f>STDEV(F7:H7)</f>
        <v>5.7358815007132746E-3</v>
      </c>
      <c r="N20" s="71">
        <f>STDEV(I7:K7)</f>
        <v>2.7292201523371147E-2</v>
      </c>
      <c r="O20" s="71">
        <f>STDEV(L7:N7)</f>
        <v>9.7474729014293306E-3</v>
      </c>
      <c r="P20" s="71">
        <f>STDEV(O7:Q7)</f>
        <v>1.6760477705664155E-2</v>
      </c>
      <c r="Q20" s="71">
        <f>STDEV(R7:T7)</f>
        <v>9.1491073094177693E-3</v>
      </c>
      <c r="R20" s="71">
        <f>STDEV(U7:W7)</f>
        <v>1.0079020143437757E-2</v>
      </c>
      <c r="S20" s="71">
        <f>STDEV(X7:Z7)</f>
        <v>2.627336021251421E-2</v>
      </c>
      <c r="AC20" s="93" t="s">
        <v>232</v>
      </c>
      <c r="AD20" s="93" t="s">
        <v>233</v>
      </c>
      <c r="AE20" s="103">
        <v>2.6035931507113416E-2</v>
      </c>
      <c r="AF20" s="104">
        <v>2.9098929086087123E-2</v>
      </c>
      <c r="AG20" s="105">
        <v>2.8037580324819747E-2</v>
      </c>
      <c r="AH20" s="103">
        <v>4.6039019851477271E-2</v>
      </c>
      <c r="AI20" s="104">
        <v>4.38345629435309E-2</v>
      </c>
      <c r="AJ20" s="105">
        <v>4.512179805333344E-2</v>
      </c>
      <c r="AK20" s="103">
        <v>3.132496125624145E-2</v>
      </c>
      <c r="AL20" s="104">
        <v>3.1083327358269748E-2</v>
      </c>
      <c r="AM20" s="105">
        <v>2.9966599235136927E-2</v>
      </c>
      <c r="AN20" s="103">
        <v>3.812805939860147E-2</v>
      </c>
      <c r="AO20" s="104">
        <v>3.8801793235986169E-2</v>
      </c>
      <c r="AP20" s="105">
        <v>3.962691402199571E-2</v>
      </c>
      <c r="AQ20" s="103">
        <v>2.0463957173155096E-2</v>
      </c>
      <c r="AR20" s="104">
        <v>2.6848416947744782E-2</v>
      </c>
      <c r="AS20" s="105">
        <v>2.4394795824564938E-2</v>
      </c>
      <c r="AT20" s="103">
        <v>4.0706321521084783E-2</v>
      </c>
      <c r="AU20" s="104">
        <v>4.1715943619686884E-2</v>
      </c>
      <c r="AV20" s="105">
        <v>4.0943955585792495E-2</v>
      </c>
      <c r="AW20" s="103">
        <v>2.2120180545262085E-2</v>
      </c>
      <c r="AX20" s="104">
        <v>2.4935978681022777E-2</v>
      </c>
      <c r="AY20" s="105">
        <v>2.2789370036157261E-2</v>
      </c>
      <c r="AZ20" s="103">
        <v>3.9205827881402568E-2</v>
      </c>
      <c r="BA20" s="104">
        <v>3.5054590732417804E-2</v>
      </c>
      <c r="BB20" s="105">
        <v>3.6486500036849008E-2</v>
      </c>
      <c r="BE20" s="93" t="s">
        <v>239</v>
      </c>
      <c r="BF20" s="93" t="s">
        <v>9</v>
      </c>
      <c r="BG20" s="103">
        <v>7.8239659115354881E-3</v>
      </c>
      <c r="BH20" s="104">
        <v>8.1624677667086372E-3</v>
      </c>
      <c r="BI20" s="105">
        <v>8.7801527180275951E-3</v>
      </c>
      <c r="BJ20" s="103">
        <v>2.7453794469328285E-2</v>
      </c>
      <c r="BK20" s="104">
        <v>2.4860292327452214E-2</v>
      </c>
      <c r="BL20" s="105">
        <v>2.5561157956461539E-2</v>
      </c>
      <c r="BM20" s="103">
        <v>1.9292765865894099E-2</v>
      </c>
      <c r="BN20" s="104">
        <v>1.7601176320307183E-2</v>
      </c>
      <c r="BO20" s="105">
        <v>1.8755981975935553E-2</v>
      </c>
      <c r="BP20" s="103">
        <v>1.2939014852277388E-2</v>
      </c>
      <c r="BQ20" s="104">
        <v>1.3124032406437711E-2</v>
      </c>
      <c r="BR20" s="105">
        <v>1.2869398045542373E-2</v>
      </c>
      <c r="BS20" s="103">
        <v>1.0343803489163096E-2</v>
      </c>
      <c r="BT20" s="104">
        <v>1.4813843424397972E-2</v>
      </c>
      <c r="BU20" s="105">
        <v>1.4911180821090319E-2</v>
      </c>
      <c r="BV20" s="103">
        <v>1.5187854568998424E-2</v>
      </c>
      <c r="BW20" s="104">
        <v>1.4621417694757282E-2</v>
      </c>
      <c r="BX20" s="105">
        <v>1.5036790527479936E-2</v>
      </c>
      <c r="BY20" s="103">
        <v>1.8907649709150178E-2</v>
      </c>
      <c r="BZ20" s="104">
        <v>2.0909857123149307E-2</v>
      </c>
      <c r="CA20" s="105">
        <v>2.1166554244755029E-2</v>
      </c>
      <c r="CB20" s="103">
        <v>1.84692444612139E-2</v>
      </c>
      <c r="CC20" s="104">
        <v>1.6302747852442956E-2</v>
      </c>
      <c r="CD20" s="105">
        <v>1.6659449887249326E-2</v>
      </c>
    </row>
    <row r="21" spans="2:82">
      <c r="AC21" s="93"/>
      <c r="AD21" s="94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</row>
    <row r="22" spans="2:82" ht="17" thickBot="1">
      <c r="B22" s="15" t="s">
        <v>225</v>
      </c>
      <c r="C22" s="120" t="s">
        <v>20</v>
      </c>
      <c r="D22" s="120"/>
      <c r="E22" s="120"/>
      <c r="F22" s="120"/>
      <c r="G22" s="120"/>
      <c r="H22" s="120"/>
      <c r="I22" s="120"/>
      <c r="J22" s="120"/>
      <c r="L22" s="120" t="s">
        <v>96</v>
      </c>
      <c r="M22" s="120"/>
      <c r="N22" s="120"/>
      <c r="O22" s="120"/>
      <c r="P22" s="120"/>
      <c r="Q22" s="120"/>
      <c r="R22" s="120"/>
      <c r="S22" s="120"/>
      <c r="AC22" s="15" t="s">
        <v>224</v>
      </c>
      <c r="AD22" s="132" t="s">
        <v>20</v>
      </c>
      <c r="AE22" s="132"/>
      <c r="AF22" s="132"/>
      <c r="AG22" s="132"/>
      <c r="AH22" s="132"/>
      <c r="AI22" s="132"/>
      <c r="AJ22" s="132"/>
      <c r="AK22" s="132"/>
      <c r="AL22" s="132"/>
      <c r="AN22" s="120" t="s">
        <v>96</v>
      </c>
      <c r="AO22" s="120"/>
      <c r="AP22" s="120"/>
      <c r="AQ22" s="120"/>
      <c r="AR22" s="120"/>
      <c r="AS22" s="120"/>
      <c r="AT22" s="120"/>
      <c r="AU22" s="120"/>
      <c r="BE22" s="15" t="s">
        <v>224</v>
      </c>
      <c r="BG22" s="132" t="s">
        <v>20</v>
      </c>
      <c r="BH22" s="132"/>
      <c r="BI22" s="132"/>
      <c r="BJ22" s="132"/>
      <c r="BK22" s="132"/>
      <c r="BL22" s="132"/>
      <c r="BM22" s="132"/>
      <c r="BN22" s="132"/>
      <c r="BO22" s="132"/>
      <c r="BP22" s="120" t="s">
        <v>96</v>
      </c>
      <c r="BQ22" s="120"/>
      <c r="BR22" s="120"/>
      <c r="BS22" s="120"/>
      <c r="BT22" s="120"/>
      <c r="BU22" s="120"/>
      <c r="BV22" s="120"/>
      <c r="BW22" s="120"/>
    </row>
    <row r="23" spans="2:82" ht="17" thickBot="1">
      <c r="C23" s="83" t="s">
        <v>104</v>
      </c>
      <c r="D23" s="83" t="s">
        <v>15</v>
      </c>
      <c r="E23" s="83" t="s">
        <v>16</v>
      </c>
      <c r="F23" s="83" t="s">
        <v>221</v>
      </c>
      <c r="G23" s="83" t="s">
        <v>17</v>
      </c>
      <c r="H23" s="83" t="s">
        <v>222</v>
      </c>
      <c r="I23" s="83" t="s">
        <v>41</v>
      </c>
      <c r="J23" s="83" t="s">
        <v>223</v>
      </c>
      <c r="L23" s="83" t="s">
        <v>104</v>
      </c>
      <c r="M23" s="83" t="s">
        <v>15</v>
      </c>
      <c r="N23" s="83" t="s">
        <v>16</v>
      </c>
      <c r="O23" s="83" t="s">
        <v>221</v>
      </c>
      <c r="P23" s="83" t="s">
        <v>17</v>
      </c>
      <c r="Q23" s="83" t="s">
        <v>222</v>
      </c>
      <c r="R23" s="83" t="s">
        <v>41</v>
      </c>
      <c r="S23" s="83" t="s">
        <v>223</v>
      </c>
      <c r="AE23" s="71" t="s">
        <v>104</v>
      </c>
      <c r="AF23" s="71" t="s">
        <v>15</v>
      </c>
      <c r="AG23" s="71" t="s">
        <v>16</v>
      </c>
      <c r="AH23" s="71" t="s">
        <v>221</v>
      </c>
      <c r="AI23" s="71" t="s">
        <v>17</v>
      </c>
      <c r="AJ23" s="71" t="s">
        <v>222</v>
      </c>
      <c r="AK23" s="71" t="s">
        <v>41</v>
      </c>
      <c r="AL23" s="71" t="s">
        <v>223</v>
      </c>
      <c r="AN23" s="71" t="s">
        <v>104</v>
      </c>
      <c r="AO23" s="71" t="s">
        <v>15</v>
      </c>
      <c r="AP23" s="71" t="s">
        <v>16</v>
      </c>
      <c r="AQ23" s="71" t="s">
        <v>221</v>
      </c>
      <c r="AR23" s="71" t="s">
        <v>17</v>
      </c>
      <c r="AS23" s="71" t="s">
        <v>222</v>
      </c>
      <c r="AT23" s="71" t="s">
        <v>41</v>
      </c>
      <c r="AU23" s="71" t="s">
        <v>223</v>
      </c>
      <c r="BG23" s="71" t="s">
        <v>104</v>
      </c>
      <c r="BH23" s="71" t="s">
        <v>15</v>
      </c>
      <c r="BI23" s="71" t="s">
        <v>16</v>
      </c>
      <c r="BJ23" s="71" t="s">
        <v>221</v>
      </c>
      <c r="BK23" s="71" t="s">
        <v>17</v>
      </c>
      <c r="BL23" s="71" t="s">
        <v>222</v>
      </c>
      <c r="BM23" s="71" t="s">
        <v>41</v>
      </c>
      <c r="BN23" s="71" t="s">
        <v>223</v>
      </c>
      <c r="BP23" s="71" t="s">
        <v>104</v>
      </c>
      <c r="BQ23" s="71" t="s">
        <v>15</v>
      </c>
      <c r="BR23" s="71" t="s">
        <v>16</v>
      </c>
      <c r="BS23" s="71" t="s">
        <v>221</v>
      </c>
      <c r="BT23" s="71" t="s">
        <v>17</v>
      </c>
      <c r="BU23" s="71" t="s">
        <v>222</v>
      </c>
      <c r="BV23" s="71" t="s">
        <v>41</v>
      </c>
      <c r="BW23" s="71" t="s">
        <v>223</v>
      </c>
    </row>
    <row r="24" spans="2:82">
      <c r="B24" s="93" t="s">
        <v>22</v>
      </c>
      <c r="C24" s="71">
        <f>AVERAGE(C11:E11)</f>
        <v>4.7974961888507215</v>
      </c>
      <c r="D24" s="71">
        <f>AVERAGE(F11:H11)</f>
        <v>8.2003627279890842E-2</v>
      </c>
      <c r="E24" s="71">
        <f>AVERAGE(I11:K11)</f>
        <v>1.7180256371709488</v>
      </c>
      <c r="F24" s="71">
        <f>AVERAGE(L11:N11)</f>
        <v>6.9013478674606554E-2</v>
      </c>
      <c r="G24" s="71">
        <f>AVERAGE(O11:Q11)</f>
        <v>5.387580881585599</v>
      </c>
      <c r="H24" s="71">
        <f>AVERAGE(R11:T11)</f>
        <v>7.5864115187977102E-2</v>
      </c>
      <c r="I24" s="71">
        <f>AVERAGE(U11:W11)</f>
        <v>5.2739882387806079</v>
      </c>
      <c r="J24" s="71">
        <f>AVERAGE(X11:Z11)</f>
        <v>7.3655256190801169E-2</v>
      </c>
      <c r="L24" s="71">
        <f>STDEV(C11:E11)</f>
        <v>0.10278816444247725</v>
      </c>
      <c r="M24" s="71">
        <f>STDEV(F11:H11)</f>
        <v>6.9816973578529782E-4</v>
      </c>
      <c r="N24" s="71">
        <f>STDEV(I11:K11)</f>
        <v>0.10227684464059099</v>
      </c>
      <c r="O24" s="71">
        <f>STDEV(L11:N11)</f>
        <v>2.277943474785037E-3</v>
      </c>
      <c r="P24" s="71">
        <f>STDEV(O11:Q11)</f>
        <v>0.64519960964915946</v>
      </c>
      <c r="Q24" s="71">
        <f>STDEV(R11:T11)</f>
        <v>1.5052753835573752E-3</v>
      </c>
      <c r="R24" s="71">
        <f>STDEV(U11:W11)</f>
        <v>0.1267321422867298</v>
      </c>
      <c r="S24" s="71">
        <f>STDEV(X11:Z11)</f>
        <v>4.733929909402532E-3</v>
      </c>
      <c r="AC24" s="93" t="s">
        <v>226</v>
      </c>
      <c r="AD24" s="93" t="s">
        <v>1</v>
      </c>
      <c r="AE24" s="106">
        <f t="shared" ref="AE24:AE29" si="0">AVERAGE(AE5:AG5)</f>
        <v>2.9429830808227514E-3</v>
      </c>
      <c r="AF24" s="107">
        <f t="shared" ref="AF24:AF29" si="1">AVERAGE(AH5:AJ5)</f>
        <v>2.0141759575290049E-3</v>
      </c>
      <c r="AG24" s="107">
        <f t="shared" ref="AG24:AG29" si="2">AVERAGE(AK5:AM5)</f>
        <v>2.1631464470615418E-3</v>
      </c>
      <c r="AH24" s="107">
        <f t="shared" ref="AH24:AH29" si="3">AVERAGE(AN5:AP5)</f>
        <v>1.4985096455999002E-3</v>
      </c>
      <c r="AI24" s="107">
        <f t="shared" ref="AI24:AI29" si="4">AVERAGE(AQ5:AS5)</f>
        <v>1.2745840361369021E-3</v>
      </c>
      <c r="AJ24" s="107">
        <f t="shared" ref="AJ24:AJ29" si="5">AVERAGE(AT5:AV5)</f>
        <v>4.2962876999870199E-3</v>
      </c>
      <c r="AK24" s="107">
        <f t="shared" ref="AK24:AK29" si="6">AVERAGE(AW5:AY5)</f>
        <v>2.1938971875677285E-3</v>
      </c>
      <c r="AL24" s="108">
        <f t="shared" ref="AL24:AL29" si="7">AVERAGE(AZ5:BB5)</f>
        <v>1.8814568759021695E-3</v>
      </c>
      <c r="AN24" s="73">
        <f>STDEV(AE5:AG5)</f>
        <v>4.0199915328710881E-4</v>
      </c>
      <c r="AO24" s="74">
        <f>STDEV(AH5:AJ5)</f>
        <v>3.8688753924972044E-4</v>
      </c>
      <c r="AP24" s="74">
        <f>STDEV(AK5:AM5)</f>
        <v>1.5947861250369344E-4</v>
      </c>
      <c r="AQ24" s="74">
        <f>STDEV(AN5:AP5)</f>
        <v>1.844548320470292E-4</v>
      </c>
      <c r="AR24" s="74">
        <f>STDEV(AQ5:AS5)</f>
        <v>5.0747480153589956E-4</v>
      </c>
      <c r="AS24" s="74">
        <f>STDEV(AT5:AV5)</f>
        <v>1.5578957325610436E-3</v>
      </c>
      <c r="AT24" s="74">
        <f>STDEV(AW5:AY5)</f>
        <v>1.6861935377760197E-4</v>
      </c>
      <c r="AU24" s="75">
        <f>STDEV(AZ5:BB5)</f>
        <v>1.0037506056347173E-4</v>
      </c>
      <c r="BE24" s="93" t="s">
        <v>234</v>
      </c>
      <c r="BF24" s="93" t="s">
        <v>3</v>
      </c>
      <c r="BG24" s="106">
        <f>AVERAGE(BG5:BI5)</f>
        <v>7.0094679030331328E-3</v>
      </c>
      <c r="BH24" s="107">
        <f>AVERAGE(BJ5:BL5)</f>
        <v>3.2620020963669068E-2</v>
      </c>
      <c r="BI24" s="107">
        <f>AVERAGE(BM5:BO5)</f>
        <v>3.1350340635101247E-2</v>
      </c>
      <c r="BJ24" s="107">
        <f>AVERAGE(BP5:BR5)</f>
        <v>3.1410956451813743E-2</v>
      </c>
      <c r="BK24" s="107">
        <f>AVERAGE(BS5:BU5)</f>
        <v>3.1953340333240522E-2</v>
      </c>
      <c r="BL24" s="107">
        <f>AVERAGE(BV5:BX5)</f>
        <v>3.3722861126601847E-2</v>
      </c>
      <c r="BM24" s="107">
        <f>AVERAGE(BY5:CA5)</f>
        <v>3.2231119146967323E-2</v>
      </c>
      <c r="BN24" s="108">
        <f>AVERAGE(CB5:CD5)</f>
        <v>3.2906872908227115E-2</v>
      </c>
      <c r="BP24" s="73">
        <f>STDEV(BG5:BI5)</f>
        <v>1.1587774001828049E-4</v>
      </c>
      <c r="BQ24" s="74">
        <f>STDEV(BJ5:BL5)</f>
        <v>1.4146567139080495E-3</v>
      </c>
      <c r="BR24" s="74">
        <f>STDEV(BM5:BO5)</f>
        <v>1.9642976336678103E-3</v>
      </c>
      <c r="BS24" s="74">
        <f>STDEV(BP5:BR5)</f>
        <v>4.8190037988176499E-4</v>
      </c>
      <c r="BT24" s="74">
        <f>STDEV(BS5:BU5)</f>
        <v>4.8488232633120924E-4</v>
      </c>
      <c r="BU24" s="74">
        <f>STDEV(BV5:BX5)</f>
        <v>6.0253456871113044E-4</v>
      </c>
      <c r="BV24" s="74">
        <f>STDEV(BY5:CA5)</f>
        <v>3.8290112151721209E-4</v>
      </c>
      <c r="BW24" s="75">
        <f>STDEV(CB5:CD5)</f>
        <v>2.3304085712477322E-3</v>
      </c>
    </row>
    <row r="25" spans="2:82">
      <c r="B25" s="93" t="s">
        <v>23</v>
      </c>
      <c r="C25" s="71">
        <f t="shared" ref="C25:C26" si="8">AVERAGE(C12:E12)</f>
        <v>8.80514604511939E-2</v>
      </c>
      <c r="D25" s="71">
        <f t="shared" ref="D25:D26" si="9">AVERAGE(F12:H12)</f>
        <v>0.11954856740970789</v>
      </c>
      <c r="E25" s="71">
        <f t="shared" ref="E25:E26" si="10">AVERAGE(I12:K12)</f>
        <v>9.9322259412661942E-2</v>
      </c>
      <c r="F25" s="71">
        <f t="shared" ref="F25:F26" si="11">AVERAGE(L12:N12)</f>
        <v>8.852310833396336E-2</v>
      </c>
      <c r="G25" s="71">
        <f t="shared" ref="G25:G26" si="12">AVERAGE(O12:Q12)</f>
        <v>0.12001173700058994</v>
      </c>
      <c r="H25" s="71">
        <f t="shared" ref="H25:H26" si="13">AVERAGE(R12:T12)</f>
        <v>0.11531039256404807</v>
      </c>
      <c r="I25" s="71">
        <f t="shared" ref="I25:I26" si="14">AVERAGE(U12:W12)</f>
        <v>0.12933356423449988</v>
      </c>
      <c r="J25" s="71">
        <f t="shared" ref="J25:J26" si="15">AVERAGE(X12:Z12)</f>
        <v>0.12517120284962877</v>
      </c>
      <c r="L25" s="71">
        <f t="shared" ref="L25:L26" si="16">STDEV(C12:E12)</f>
        <v>2.6321098379384223E-3</v>
      </c>
      <c r="M25" s="71">
        <f t="shared" ref="M25:M26" si="17">STDEV(F12:H12)</f>
        <v>4.299313151099219E-3</v>
      </c>
      <c r="N25" s="71">
        <f t="shared" ref="N25:N26" si="18">STDEV(I12:K12)</f>
        <v>1.3978526159135979E-3</v>
      </c>
      <c r="O25" s="71">
        <f t="shared" ref="O25:O26" si="19">STDEV(L12:N12)</f>
        <v>2.0855959624941443E-3</v>
      </c>
      <c r="P25" s="71">
        <f t="shared" ref="P25:P26" si="20">STDEV(O12:Q12)</f>
        <v>3.2176208775759045E-2</v>
      </c>
      <c r="Q25" s="71">
        <f t="shared" ref="Q25:Q26" si="21">STDEV(R12:T12)</f>
        <v>1.4111609698796758E-3</v>
      </c>
      <c r="R25" s="71">
        <f t="shared" ref="R25:R26" si="22">STDEV(U12:W12)</f>
        <v>7.6667811227348389E-3</v>
      </c>
      <c r="S25" s="71">
        <f t="shared" ref="S25:S26" si="23">STDEV(X12:Z12)</f>
        <v>3.8036060869986732E-3</v>
      </c>
      <c r="AC25" s="93" t="s">
        <v>227</v>
      </c>
      <c r="AD25" s="93" t="s">
        <v>3</v>
      </c>
      <c r="AE25" s="109">
        <f t="shared" si="0"/>
        <v>1.3938251728005552E-2</v>
      </c>
      <c r="AF25" s="110">
        <f t="shared" si="1"/>
        <v>1.9442449615929485E-2</v>
      </c>
      <c r="AG25" s="110">
        <f t="shared" si="2"/>
        <v>1.741947572993972E-2</v>
      </c>
      <c r="AH25" s="110">
        <f t="shared" si="3"/>
        <v>1.5404319408104737E-2</v>
      </c>
      <c r="AI25" s="110">
        <f t="shared" si="4"/>
        <v>1.713266408623702E-2</v>
      </c>
      <c r="AJ25" s="110">
        <f t="shared" si="5"/>
        <v>2.1203775838074038E-2</v>
      </c>
      <c r="AK25" s="110">
        <f t="shared" si="6"/>
        <v>1.9267963073010406E-2</v>
      </c>
      <c r="AL25" s="111">
        <f t="shared" si="7"/>
        <v>1.9108567993442918E-2</v>
      </c>
      <c r="AN25" s="76">
        <f t="shared" ref="AN25:AN29" si="24">STDEV(AE6:AG6)</f>
        <v>6.2982495174323508E-4</v>
      </c>
      <c r="AO25" s="71">
        <f t="shared" ref="AO25:AO29" si="25">STDEV(AH6:AJ6)</f>
        <v>9.0314551047606436E-4</v>
      </c>
      <c r="AP25" s="71">
        <f t="shared" ref="AP25:AP29" si="26">STDEV(AK6:AM6)</f>
        <v>1.1383672570827715E-3</v>
      </c>
      <c r="AQ25" s="71">
        <f t="shared" ref="AQ25:AQ29" si="27">STDEV(AN6:AP6)</f>
        <v>5.6179730248483595E-4</v>
      </c>
      <c r="AR25" s="71">
        <f t="shared" ref="AR25:AR29" si="28">STDEV(AQ6:AS6)</f>
        <v>2.8751578765901425E-4</v>
      </c>
      <c r="AS25" s="71">
        <f t="shared" ref="AS25:AS29" si="29">STDEV(AT6:AV6)</f>
        <v>8.3361697521704126E-4</v>
      </c>
      <c r="AT25" s="71">
        <f t="shared" ref="AT25:AT29" si="30">STDEV(AW6:AY6)</f>
        <v>6.6396064005107248E-4</v>
      </c>
      <c r="AU25" s="77">
        <f t="shared" ref="AU25:AU29" si="31">STDEV(AZ6:BB6)</f>
        <v>1.2148022790846777E-3</v>
      </c>
      <c r="BE25" s="93" t="s">
        <v>235</v>
      </c>
      <c r="BF25" s="93" t="s">
        <v>9</v>
      </c>
      <c r="BG25" s="109">
        <f t="shared" ref="BG25:BG29" si="32">AVERAGE(BG6:BI6)</f>
        <v>1.9852796496031794E-2</v>
      </c>
      <c r="BH25" s="110">
        <f t="shared" ref="BH25:BH29" si="33">AVERAGE(BJ6:BL6)</f>
        <v>4.4341616081565623E-2</v>
      </c>
      <c r="BI25" s="110">
        <f t="shared" ref="BI25:BI29" si="34">AVERAGE(BM6:BO6)</f>
        <v>3.9043302013557921E-2</v>
      </c>
      <c r="BJ25" s="110">
        <f t="shared" ref="BJ25:BJ29" si="35">AVERAGE(BP6:BR6)</f>
        <v>3.4760923921280752E-2</v>
      </c>
      <c r="BK25" s="110">
        <f t="shared" ref="BK25:BK29" si="36">AVERAGE(BS6:BU6)</f>
        <v>3.438534304920126E-2</v>
      </c>
      <c r="BL25" s="110">
        <f t="shared" ref="BL25:BL29" si="37">AVERAGE(BV6:BX6)</f>
        <v>4.1985567016802013E-2</v>
      </c>
      <c r="BM25" s="110">
        <f t="shared" ref="BM25:BM29" si="38">AVERAGE(BY6:CA6)</f>
        <v>4.3360431635963391E-2</v>
      </c>
      <c r="BN25" s="111">
        <f t="shared" ref="BN25:BN29" si="39">AVERAGE(CB6:CD6)</f>
        <v>4.0732477731955145E-2</v>
      </c>
      <c r="BP25" s="76">
        <f t="shared" ref="BP25:BP29" si="40">STDEV(BG6:BI6)</f>
        <v>8.5008279392096006E-4</v>
      </c>
      <c r="BQ25" s="71">
        <f t="shared" ref="BQ25:BQ29" si="41">STDEV(BJ6:BL6)</f>
        <v>7.8465443979030723E-4</v>
      </c>
      <c r="BR25" s="71">
        <f t="shared" ref="BR25:BR29" si="42">STDEV(BM6:BO6)</f>
        <v>4.9422722257038447E-3</v>
      </c>
      <c r="BS25" s="71">
        <f t="shared" ref="BS25:BS29" si="43">STDEV(BP6:BR6)</f>
        <v>1.9168972919986187E-3</v>
      </c>
      <c r="BT25" s="71">
        <f t="shared" ref="BT25:BT29" si="44">STDEV(BS6:BU6)</f>
        <v>2.2669870276504044E-3</v>
      </c>
      <c r="BU25" s="71">
        <f t="shared" ref="BU25:BU29" si="45">STDEV(BV6:BX6)</f>
        <v>6.9303797157660831E-4</v>
      </c>
      <c r="BV25" s="71">
        <f t="shared" ref="BV25:BV29" si="46">STDEV(BY6:CA6)</f>
        <v>1.7291830129786206E-3</v>
      </c>
      <c r="BW25" s="77">
        <f t="shared" ref="BW25:BW29" si="47">STDEV(CB6:CD6)</f>
        <v>3.208464198823046E-3</v>
      </c>
    </row>
    <row r="26" spans="2:82">
      <c r="B26" s="93" t="s">
        <v>31</v>
      </c>
      <c r="C26" s="71">
        <f t="shared" si="8"/>
        <v>8.5086116652050348E-2</v>
      </c>
      <c r="D26" s="71">
        <f t="shared" si="9"/>
        <v>0.41517574974276367</v>
      </c>
      <c r="E26" s="71">
        <f t="shared" si="10"/>
        <v>0.3000175233289723</v>
      </c>
      <c r="F26" s="71">
        <f t="shared" si="11"/>
        <v>0.38515773810279824</v>
      </c>
      <c r="G26" s="71">
        <f t="shared" si="12"/>
        <v>0.33359484848830023</v>
      </c>
      <c r="H26" s="71">
        <f t="shared" si="13"/>
        <v>0.41515510901857805</v>
      </c>
      <c r="I26" s="71">
        <f t="shared" si="14"/>
        <v>0.27545127690636156</v>
      </c>
      <c r="J26" s="71">
        <f t="shared" si="15"/>
        <v>0.39955285560927956</v>
      </c>
      <c r="L26" s="71">
        <f t="shared" si="16"/>
        <v>6.4430976402904275E-3</v>
      </c>
      <c r="M26" s="71">
        <f t="shared" si="17"/>
        <v>1.1149417575556077E-2</v>
      </c>
      <c r="N26" s="71">
        <f t="shared" si="18"/>
        <v>9.0790653006975891E-3</v>
      </c>
      <c r="O26" s="71">
        <f t="shared" si="19"/>
        <v>9.0349145914633763E-3</v>
      </c>
      <c r="P26" s="71">
        <f t="shared" si="20"/>
        <v>3.1171803649547448E-2</v>
      </c>
      <c r="Q26" s="71">
        <f t="shared" si="21"/>
        <v>9.6557266700124534E-3</v>
      </c>
      <c r="R26" s="71">
        <f t="shared" si="22"/>
        <v>1.1408556440714241E-2</v>
      </c>
      <c r="S26" s="71">
        <f t="shared" si="23"/>
        <v>2.7024781159864269E-2</v>
      </c>
      <c r="AC26" s="93" t="s">
        <v>228</v>
      </c>
      <c r="AD26" s="93" t="s">
        <v>229</v>
      </c>
      <c r="AE26" s="109">
        <f t="shared" si="0"/>
        <v>5.2055469021888619E-3</v>
      </c>
      <c r="AF26" s="110">
        <f t="shared" si="1"/>
        <v>4.0895720204449267E-3</v>
      </c>
      <c r="AG26" s="110">
        <f t="shared" si="2"/>
        <v>3.11493721486064E-3</v>
      </c>
      <c r="AH26" s="110">
        <f t="shared" si="3"/>
        <v>2.5810653520808905E-3</v>
      </c>
      <c r="AI26" s="110">
        <f t="shared" si="4"/>
        <v>1.9909222634026833E-3</v>
      </c>
      <c r="AJ26" s="110">
        <f t="shared" si="5"/>
        <v>8.5196475110703822E-3</v>
      </c>
      <c r="AK26" s="110">
        <f t="shared" si="6"/>
        <v>6.8348801313901841E-3</v>
      </c>
      <c r="AL26" s="111">
        <f t="shared" si="7"/>
        <v>4.6093930191197412E-3</v>
      </c>
      <c r="AN26" s="76">
        <f t="shared" si="24"/>
        <v>7.769185453391596E-4</v>
      </c>
      <c r="AO26" s="71">
        <f t="shared" si="25"/>
        <v>5.7550827323494375E-4</v>
      </c>
      <c r="AP26" s="71">
        <f t="shared" si="26"/>
        <v>1.1532393931377258E-3</v>
      </c>
      <c r="AQ26" s="71">
        <f t="shared" si="27"/>
        <v>1.2537645784081879E-4</v>
      </c>
      <c r="AR26" s="71">
        <f t="shared" si="28"/>
        <v>3.9545476762731154E-4</v>
      </c>
      <c r="AS26" s="71">
        <f t="shared" si="29"/>
        <v>1.6977444673645051E-3</v>
      </c>
      <c r="AT26" s="71">
        <f t="shared" si="30"/>
        <v>7.572757695832699E-4</v>
      </c>
      <c r="AU26" s="77">
        <f t="shared" si="31"/>
        <v>1.593602923010513E-4</v>
      </c>
      <c r="BE26" s="93" t="s">
        <v>236</v>
      </c>
      <c r="BF26" s="93" t="s">
        <v>3</v>
      </c>
      <c r="BG26" s="109">
        <f t="shared" si="32"/>
        <v>2.5012750579747622E-2</v>
      </c>
      <c r="BH26" s="110">
        <f t="shared" si="33"/>
        <v>0.11060682106877566</v>
      </c>
      <c r="BI26" s="110">
        <f t="shared" si="34"/>
        <v>9.5394201620170052E-2</v>
      </c>
      <c r="BJ26" s="110">
        <f t="shared" si="35"/>
        <v>0.11212897925735206</v>
      </c>
      <c r="BK26" s="110">
        <f t="shared" si="36"/>
        <v>0.10951190061705236</v>
      </c>
      <c r="BL26" s="110">
        <f t="shared" si="37"/>
        <v>0.10793283184367501</v>
      </c>
      <c r="BM26" s="110">
        <f t="shared" si="38"/>
        <v>9.2116685665971712E-2</v>
      </c>
      <c r="BN26" s="111">
        <f t="shared" si="39"/>
        <v>0.10357600717406229</v>
      </c>
      <c r="BP26" s="76">
        <f t="shared" si="40"/>
        <v>5.4350388457758845E-4</v>
      </c>
      <c r="BQ26" s="71">
        <f t="shared" si="41"/>
        <v>2.4056985711837574E-3</v>
      </c>
      <c r="BR26" s="71">
        <f t="shared" si="42"/>
        <v>6.7929345771385987E-3</v>
      </c>
      <c r="BS26" s="71">
        <f t="shared" si="43"/>
        <v>2.2251164581249499E-3</v>
      </c>
      <c r="BT26" s="71">
        <f t="shared" si="44"/>
        <v>5.6902878788827023E-3</v>
      </c>
      <c r="BU26" s="71">
        <f t="shared" si="45"/>
        <v>2.4124613255384398E-3</v>
      </c>
      <c r="BV26" s="71">
        <f t="shared" si="46"/>
        <v>4.5249536209598538E-3</v>
      </c>
      <c r="BW26" s="77">
        <f t="shared" si="47"/>
        <v>4.3208338332238637E-3</v>
      </c>
    </row>
    <row r="27" spans="2:82">
      <c r="AC27" s="93" t="s">
        <v>230</v>
      </c>
      <c r="AD27" s="93" t="s">
        <v>5</v>
      </c>
      <c r="AE27" s="109">
        <f t="shared" si="0"/>
        <v>5.3402498424947901E-3</v>
      </c>
      <c r="AF27" s="110">
        <f t="shared" si="1"/>
        <v>5.14467982943823E-3</v>
      </c>
      <c r="AG27" s="110">
        <f t="shared" si="2"/>
        <v>5.9132132897614454E-3</v>
      </c>
      <c r="AH27" s="110">
        <f t="shared" si="3"/>
        <v>3.5688120663776852E-3</v>
      </c>
      <c r="AI27" s="110">
        <f t="shared" si="4"/>
        <v>3.5552147157309351E-3</v>
      </c>
      <c r="AJ27" s="110">
        <f t="shared" si="5"/>
        <v>4.5240067414785085E-3</v>
      </c>
      <c r="AK27" s="110">
        <f t="shared" si="6"/>
        <v>5.2551076833132126E-3</v>
      </c>
      <c r="AL27" s="111">
        <f t="shared" si="7"/>
        <v>5.3507235965268582E-3</v>
      </c>
      <c r="AN27" s="76">
        <f t="shared" si="24"/>
        <v>1.6462033694931489E-4</v>
      </c>
      <c r="AO27" s="71">
        <f t="shared" si="25"/>
        <v>1.9925393796893737E-4</v>
      </c>
      <c r="AP27" s="71">
        <f t="shared" si="26"/>
        <v>9.5106368019069802E-5</v>
      </c>
      <c r="AQ27" s="71">
        <f t="shared" si="27"/>
        <v>1.9550454901458674E-4</v>
      </c>
      <c r="AR27" s="71">
        <f t="shared" si="28"/>
        <v>7.5624551653311742E-5</v>
      </c>
      <c r="AS27" s="71">
        <f t="shared" si="29"/>
        <v>4.4263876374544192E-4</v>
      </c>
      <c r="AT27" s="71">
        <f t="shared" si="30"/>
        <v>1.1752499331505694E-4</v>
      </c>
      <c r="AU27" s="77">
        <f t="shared" si="31"/>
        <v>2.5572813190185358E-4</v>
      </c>
      <c r="BE27" s="93" t="s">
        <v>237</v>
      </c>
      <c r="BF27" s="93" t="s">
        <v>9</v>
      </c>
      <c r="BG27" s="109">
        <f t="shared" si="32"/>
        <v>1.3385141444897594E-2</v>
      </c>
      <c r="BH27" s="110">
        <f t="shared" si="33"/>
        <v>0.11199522676637085</v>
      </c>
      <c r="BI27" s="110">
        <f t="shared" si="34"/>
        <v>9.4653464684278377E-2</v>
      </c>
      <c r="BJ27" s="110">
        <f t="shared" si="35"/>
        <v>0.1082154028716283</v>
      </c>
      <c r="BK27" s="110">
        <f t="shared" si="36"/>
        <v>0.10407137111483622</v>
      </c>
      <c r="BL27" s="110">
        <f t="shared" si="37"/>
        <v>0.11956548483454488</v>
      </c>
      <c r="BM27" s="110">
        <f t="shared" si="38"/>
        <v>0.10307484987338812</v>
      </c>
      <c r="BN27" s="111">
        <f t="shared" si="39"/>
        <v>0.11447264579830446</v>
      </c>
      <c r="BP27" s="76">
        <f t="shared" si="40"/>
        <v>3.6707037547294684E-4</v>
      </c>
      <c r="BQ27" s="71">
        <f t="shared" si="41"/>
        <v>3.0537644528773108E-3</v>
      </c>
      <c r="BR27" s="71">
        <f t="shared" si="42"/>
        <v>8.9522607296290968E-3</v>
      </c>
      <c r="BS27" s="71">
        <f t="shared" si="43"/>
        <v>3.7542032560062082E-3</v>
      </c>
      <c r="BT27" s="71">
        <f t="shared" si="44"/>
        <v>5.2395890523993715E-3</v>
      </c>
      <c r="BU27" s="71">
        <f t="shared" si="45"/>
        <v>5.853592119921266E-3</v>
      </c>
      <c r="BV27" s="71">
        <f t="shared" si="46"/>
        <v>4.2313262975582008E-3</v>
      </c>
      <c r="BW27" s="77">
        <f t="shared" si="47"/>
        <v>7.4011173916610409E-3</v>
      </c>
    </row>
    <row r="28" spans="2:82">
      <c r="AC28" s="93" t="s">
        <v>231</v>
      </c>
      <c r="AD28" s="93" t="s">
        <v>7</v>
      </c>
      <c r="AE28" s="109">
        <f t="shared" si="0"/>
        <v>1.2112604639974781E-2</v>
      </c>
      <c r="AF28" s="110">
        <f t="shared" si="1"/>
        <v>1.1186770913766617E-2</v>
      </c>
      <c r="AG28" s="110">
        <f t="shared" si="2"/>
        <v>5.5815041228084797E-3</v>
      </c>
      <c r="AH28" s="110">
        <f t="shared" si="3"/>
        <v>7.090628065354633E-3</v>
      </c>
      <c r="AI28" s="110">
        <f t="shared" si="4"/>
        <v>6.1086693094946102E-3</v>
      </c>
      <c r="AJ28" s="110">
        <f t="shared" si="5"/>
        <v>3.1945905854337618E-2</v>
      </c>
      <c r="AK28" s="110">
        <f t="shared" si="6"/>
        <v>2.0998535817949179E-2</v>
      </c>
      <c r="AL28" s="111">
        <f t="shared" si="7"/>
        <v>1.4862245426768993E-2</v>
      </c>
      <c r="AN28" s="76">
        <f t="shared" si="24"/>
        <v>1.1538533252446451E-3</v>
      </c>
      <c r="AO28" s="71">
        <f t="shared" si="25"/>
        <v>1.221979411327278E-3</v>
      </c>
      <c r="AP28" s="71">
        <f t="shared" si="26"/>
        <v>1.9006139668058459E-3</v>
      </c>
      <c r="AQ28" s="71">
        <f t="shared" si="27"/>
        <v>8.7780169277447287E-4</v>
      </c>
      <c r="AR28" s="71">
        <f t="shared" si="28"/>
        <v>1.5022859173500155E-3</v>
      </c>
      <c r="AS28" s="71">
        <f t="shared" si="29"/>
        <v>7.697820258652629E-3</v>
      </c>
      <c r="AT28" s="71">
        <f t="shared" si="30"/>
        <v>2.1116153569630766E-3</v>
      </c>
      <c r="AU28" s="77">
        <f t="shared" si="31"/>
        <v>1.8478512311311999E-3</v>
      </c>
      <c r="BE28" s="93" t="s">
        <v>238</v>
      </c>
      <c r="BF28" s="93" t="s">
        <v>3</v>
      </c>
      <c r="BG28" s="109">
        <f t="shared" si="32"/>
        <v>5.0696442910245091E-3</v>
      </c>
      <c r="BH28" s="110">
        <f t="shared" si="33"/>
        <v>1.7067756025797316E-2</v>
      </c>
      <c r="BI28" s="110">
        <f t="shared" si="34"/>
        <v>1.5207404731853705E-2</v>
      </c>
      <c r="BJ28" s="110">
        <f t="shared" si="35"/>
        <v>9.4927515628091055E-3</v>
      </c>
      <c r="BK28" s="110">
        <f t="shared" si="36"/>
        <v>9.262348897978577E-3</v>
      </c>
      <c r="BL28" s="110">
        <f t="shared" si="37"/>
        <v>9.8355944381450944E-3</v>
      </c>
      <c r="BM28" s="110">
        <f t="shared" si="38"/>
        <v>1.4014394648801947E-2</v>
      </c>
      <c r="BN28" s="111">
        <f t="shared" si="39"/>
        <v>1.1721700055443351E-2</v>
      </c>
      <c r="BP28" s="76">
        <f t="shared" si="40"/>
        <v>1.8539801535921005E-4</v>
      </c>
      <c r="BQ28" s="71">
        <f t="shared" si="41"/>
        <v>3.1427614378887886E-4</v>
      </c>
      <c r="BR28" s="71">
        <f t="shared" si="42"/>
        <v>1.255780498017585E-3</v>
      </c>
      <c r="BS28" s="71">
        <f t="shared" si="43"/>
        <v>3.3281704105616444E-4</v>
      </c>
      <c r="BT28" s="71">
        <f t="shared" si="44"/>
        <v>4.060964950646632E-4</v>
      </c>
      <c r="BU28" s="71">
        <f t="shared" si="45"/>
        <v>4.1602236868302524E-4</v>
      </c>
      <c r="BV28" s="71">
        <f t="shared" si="46"/>
        <v>4.9847887330393699E-4</v>
      </c>
      <c r="BW28" s="77">
        <f t="shared" si="47"/>
        <v>9.8560715676270579E-4</v>
      </c>
    </row>
    <row r="29" spans="2:82" ht="17" thickBot="1">
      <c r="B29" s="15" t="s">
        <v>257</v>
      </c>
      <c r="AC29" s="93" t="s">
        <v>232</v>
      </c>
      <c r="AD29" s="93" t="s">
        <v>233</v>
      </c>
      <c r="AE29" s="112">
        <f t="shared" si="0"/>
        <v>3.1070135973224656E-2</v>
      </c>
      <c r="AF29" s="113">
        <f t="shared" si="1"/>
        <v>4.8800616724666991E-2</v>
      </c>
      <c r="AG29" s="113">
        <f t="shared" si="2"/>
        <v>4.1059803712845878E-2</v>
      </c>
      <c r="AH29" s="113">
        <f t="shared" si="3"/>
        <v>4.2262225547717414E-2</v>
      </c>
      <c r="AI29" s="113">
        <f t="shared" si="4"/>
        <v>3.9436240071562219E-2</v>
      </c>
      <c r="AJ29" s="113">
        <f t="shared" si="5"/>
        <v>4.2484783127148699E-2</v>
      </c>
      <c r="AK29" s="113">
        <f t="shared" si="6"/>
        <v>4.1416094201539057E-2</v>
      </c>
      <c r="AL29" s="114">
        <f t="shared" si="7"/>
        <v>3.9364646144124764E-2</v>
      </c>
      <c r="AN29" s="78">
        <f t="shared" si="24"/>
        <v>1.6541720064852936E-3</v>
      </c>
      <c r="AO29" s="79">
        <f t="shared" si="25"/>
        <v>1.9221680616947168E-3</v>
      </c>
      <c r="AP29" s="79">
        <f t="shared" si="26"/>
        <v>2.5493458022885153E-3</v>
      </c>
      <c r="AQ29" s="79">
        <f t="shared" si="27"/>
        <v>1.279329120027892E-3</v>
      </c>
      <c r="AR29" s="79">
        <f t="shared" si="28"/>
        <v>1.8668730328479947E-3</v>
      </c>
      <c r="AS29" s="79">
        <f t="shared" si="29"/>
        <v>1.0365330441313705E-3</v>
      </c>
      <c r="AT29" s="79">
        <f t="shared" si="30"/>
        <v>4.9649599097998623E-4</v>
      </c>
      <c r="AU29" s="80">
        <f t="shared" si="31"/>
        <v>1.519087636211049E-3</v>
      </c>
      <c r="BE29" s="93" t="s">
        <v>239</v>
      </c>
      <c r="BF29" s="93" t="s">
        <v>9</v>
      </c>
      <c r="BG29" s="112">
        <f t="shared" si="32"/>
        <v>9.1676559877281408E-3</v>
      </c>
      <c r="BH29" s="113">
        <f t="shared" si="33"/>
        <v>2.3378038663903727E-2</v>
      </c>
      <c r="BI29" s="113">
        <f t="shared" si="34"/>
        <v>1.7807009643738495E-2</v>
      </c>
      <c r="BJ29" s="113">
        <f t="shared" si="35"/>
        <v>1.3312316127177926E-2</v>
      </c>
      <c r="BK29" s="113">
        <f t="shared" si="36"/>
        <v>1.2343578111546962E-2</v>
      </c>
      <c r="BL29" s="113">
        <f t="shared" si="37"/>
        <v>1.5794420130222208E-2</v>
      </c>
      <c r="BM29" s="113">
        <f t="shared" si="38"/>
        <v>2.1338025930908357E-2</v>
      </c>
      <c r="BN29" s="114">
        <f t="shared" si="39"/>
        <v>1.6701525227411956E-2</v>
      </c>
      <c r="BP29" s="78">
        <f t="shared" si="40"/>
        <v>6.6133839316493781E-4</v>
      </c>
      <c r="BQ29" s="79">
        <f t="shared" si="41"/>
        <v>5.3079783783286023E-4</v>
      </c>
      <c r="BR29" s="79">
        <f t="shared" si="42"/>
        <v>3.0266948010444853E-4</v>
      </c>
      <c r="BS29" s="79">
        <f t="shared" si="43"/>
        <v>4.5424898513443035E-5</v>
      </c>
      <c r="BT29" s="79">
        <f t="shared" si="44"/>
        <v>7.0086577164165742E-4</v>
      </c>
      <c r="BU29" s="79">
        <f t="shared" si="45"/>
        <v>9.6726661782644868E-4</v>
      </c>
      <c r="BV29" s="79">
        <f t="shared" si="46"/>
        <v>2.7107219423612818E-4</v>
      </c>
      <c r="BW29" s="80">
        <f t="shared" si="47"/>
        <v>7.6988861263069903E-4</v>
      </c>
    </row>
    <row r="30" spans="2:82">
      <c r="AC30" s="93"/>
      <c r="AD30" s="93"/>
      <c r="AE30" s="110"/>
      <c r="AF30" s="110"/>
      <c r="AG30" s="110"/>
      <c r="AH30" s="110"/>
      <c r="AI30" s="110"/>
      <c r="AJ30" s="110"/>
      <c r="AK30" s="110"/>
      <c r="AL30" s="110"/>
    </row>
    <row r="31" spans="2:82">
      <c r="AC31" s="15" t="s">
        <v>225</v>
      </c>
      <c r="AD31" s="93"/>
      <c r="AE31" s="110"/>
      <c r="AF31" s="110"/>
      <c r="AG31" s="110"/>
      <c r="AH31" s="110"/>
      <c r="AI31" s="110"/>
      <c r="AJ31" s="110"/>
      <c r="AK31" s="110"/>
      <c r="AL31" s="110"/>
    </row>
    <row r="32" spans="2:82" ht="17" thickBot="1">
      <c r="AE32" s="71" t="s">
        <v>104</v>
      </c>
      <c r="AF32" s="71" t="s">
        <v>15</v>
      </c>
      <c r="AG32" s="71" t="s">
        <v>16</v>
      </c>
      <c r="AH32" s="71" t="s">
        <v>221</v>
      </c>
      <c r="AI32" s="71" t="s">
        <v>17</v>
      </c>
      <c r="AJ32" s="71" t="s">
        <v>222</v>
      </c>
      <c r="AK32" s="71" t="s">
        <v>41</v>
      </c>
      <c r="AL32" s="71" t="s">
        <v>223</v>
      </c>
      <c r="AN32" s="71" t="s">
        <v>104</v>
      </c>
      <c r="AO32" s="71" t="s">
        <v>15</v>
      </c>
      <c r="AP32" s="71" t="s">
        <v>16</v>
      </c>
      <c r="AQ32" s="71" t="s">
        <v>221</v>
      </c>
      <c r="AR32" s="71" t="s">
        <v>17</v>
      </c>
      <c r="AS32" s="71" t="s">
        <v>222</v>
      </c>
      <c r="AT32" s="71" t="s">
        <v>41</v>
      </c>
      <c r="AU32" s="71" t="s">
        <v>223</v>
      </c>
      <c r="BE32" s="15" t="s">
        <v>225</v>
      </c>
      <c r="BG32" s="132" t="s">
        <v>20</v>
      </c>
      <c r="BH32" s="132"/>
      <c r="BI32" s="132"/>
      <c r="BJ32" s="132"/>
      <c r="BK32" s="132"/>
      <c r="BL32" s="132"/>
      <c r="BM32" s="132"/>
      <c r="BN32" s="132"/>
      <c r="BO32" s="132"/>
      <c r="BP32" s="120" t="s">
        <v>96</v>
      </c>
      <c r="BQ32" s="120"/>
      <c r="BR32" s="120"/>
      <c r="BS32" s="120"/>
      <c r="BT32" s="120"/>
      <c r="BU32" s="120"/>
      <c r="BV32" s="120"/>
      <c r="BW32" s="120"/>
    </row>
    <row r="33" spans="29:75" ht="17" thickBot="1">
      <c r="AC33" s="93" t="s">
        <v>226</v>
      </c>
      <c r="AD33" s="93" t="s">
        <v>1</v>
      </c>
      <c r="AE33" s="106">
        <f>AVERAGE(AE15:AG15)</f>
        <v>2.5671162561884445E-3</v>
      </c>
      <c r="AF33" s="107">
        <f>AVERAGE(AH15:AJ15)</f>
        <v>1.8357580811107473E-3</v>
      </c>
      <c r="AG33" s="107">
        <f>AVERAGE(AK15:AM15)</f>
        <v>2.5750179922109178E-3</v>
      </c>
      <c r="AH33" s="107">
        <f>AVERAGE(AN15:AP15)</f>
        <v>1.076119152441602E-3</v>
      </c>
      <c r="AI33" s="107">
        <f>AVERAGE(AQ15:AS15)</f>
        <v>1.0914405723612691E-2</v>
      </c>
      <c r="AJ33" s="107">
        <f>AVERAGE(AT15:AV15)</f>
        <v>1.7390047886525195E-3</v>
      </c>
      <c r="AK33" s="107">
        <f>AVERAGE(AW15:AY15)</f>
        <v>1.0984831436067434E-2</v>
      </c>
      <c r="AL33" s="108">
        <f>AVERAGE(AZ15:BB15)</f>
        <v>2.4115845239537736E-3</v>
      </c>
      <c r="AN33" s="73">
        <f>STDEV(AE15:AG15)</f>
        <v>9.5812284975155761E-5</v>
      </c>
      <c r="AO33" s="74">
        <f>STDEV(AH15:AJ15)</f>
        <v>1.0282293954640267E-4</v>
      </c>
      <c r="AP33" s="74">
        <f>STDEV(AK15:AM15)</f>
        <v>3.3026027784367762E-4</v>
      </c>
      <c r="AQ33" s="74">
        <f>STDEV(AN15:AP15)</f>
        <v>2.1703776511886887E-4</v>
      </c>
      <c r="AR33" s="74">
        <f>STDEV(AQ15:AS15)</f>
        <v>4.2671983780196397E-3</v>
      </c>
      <c r="AS33" s="74">
        <f>STDEV(AT15:AV15)</f>
        <v>1.7386033105354432E-4</v>
      </c>
      <c r="AT33" s="74">
        <f>STDEV(AW15:AY15)</f>
        <v>8.8424191091040789E-4</v>
      </c>
      <c r="AU33" s="75">
        <f>STDEV(AZ15:BB15)</f>
        <v>7.3433896375904668E-5</v>
      </c>
      <c r="BE33" s="93"/>
      <c r="BF33" s="94"/>
      <c r="BG33" s="71" t="s">
        <v>104</v>
      </c>
      <c r="BH33" s="71" t="s">
        <v>15</v>
      </c>
      <c r="BI33" s="71" t="s">
        <v>16</v>
      </c>
      <c r="BJ33" s="71" t="s">
        <v>221</v>
      </c>
      <c r="BK33" s="71" t="s">
        <v>17</v>
      </c>
      <c r="BL33" s="71" t="s">
        <v>222</v>
      </c>
      <c r="BM33" s="71" t="s">
        <v>41</v>
      </c>
      <c r="BN33" s="71" t="s">
        <v>223</v>
      </c>
      <c r="BP33" s="71" t="s">
        <v>104</v>
      </c>
      <c r="BQ33" s="71" t="s">
        <v>15</v>
      </c>
      <c r="BR33" s="71" t="s">
        <v>16</v>
      </c>
      <c r="BS33" s="71" t="s">
        <v>221</v>
      </c>
      <c r="BT33" s="71" t="s">
        <v>17</v>
      </c>
      <c r="BU33" s="71" t="s">
        <v>222</v>
      </c>
      <c r="BV33" s="71" t="s">
        <v>41</v>
      </c>
      <c r="BW33" s="71" t="s">
        <v>223</v>
      </c>
    </row>
    <row r="34" spans="29:75">
      <c r="AC34" s="93" t="s">
        <v>227</v>
      </c>
      <c r="AD34" s="93" t="s">
        <v>3</v>
      </c>
      <c r="AE34" s="109">
        <f t="shared" ref="AE34:AE38" si="48">AVERAGE(AE16:AG16)</f>
        <v>1.3874796937713268E-2</v>
      </c>
      <c r="AF34" s="110">
        <f t="shared" ref="AF34:AF38" si="49">AVERAGE(AH16:AJ16)</f>
        <v>2.2742987067248432E-2</v>
      </c>
      <c r="AG34" s="110">
        <f t="shared" ref="AG34:AG38" si="50">AVERAGE(AK16:AM16)</f>
        <v>1.591727241723143E-2</v>
      </c>
      <c r="AH34" s="110">
        <f t="shared" ref="AH34:AH38" si="51">AVERAGE(AN16:AP16)</f>
        <v>1.8078443517817497E-2</v>
      </c>
      <c r="AI34" s="110">
        <f t="shared" ref="AI34:AI38" si="52">AVERAGE(AQ16:AS16)</f>
        <v>2.7462550603869384E-2</v>
      </c>
      <c r="AJ34" s="110">
        <f t="shared" ref="AJ34:AJ38" si="53">AVERAGE(AT16:AV16)</f>
        <v>2.2124588501259906E-2</v>
      </c>
      <c r="AK34" s="110">
        <f t="shared" ref="AK34:AK38" si="54">AVERAGE(AW16:AY16)</f>
        <v>2.909140530012334E-2</v>
      </c>
      <c r="AL34" s="111">
        <f t="shared" ref="AL34:AL38" si="55">AVERAGE(AZ16:BB16)</f>
        <v>2.1821971442406347E-2</v>
      </c>
      <c r="AN34" s="76">
        <f t="shared" ref="AN34:AN38" si="56">STDEV(AE16:AG16)</f>
        <v>2.8707083154280277E-4</v>
      </c>
      <c r="AO34" s="71">
        <f t="shared" ref="AO34:AO38" si="57">STDEV(AH16:AJ16)</f>
        <v>5.5458687072424111E-4</v>
      </c>
      <c r="AP34" s="71">
        <f t="shared" ref="AP34:AP38" si="58">STDEV(AK16:AM16)</f>
        <v>3.2446995168383094E-4</v>
      </c>
      <c r="AQ34" s="71">
        <f t="shared" ref="AQ34:AQ38" si="59">STDEV(AN16:AP16)</f>
        <v>8.3873193349490584E-4</v>
      </c>
      <c r="AR34" s="71">
        <f t="shared" ref="AR34:AR38" si="60">STDEV(AQ16:AS16)</f>
        <v>7.763507847919131E-3</v>
      </c>
      <c r="AS34" s="71">
        <f t="shared" ref="AS34:AS38" si="61">STDEV(AT16:AV16)</f>
        <v>8.7632542696038812E-4</v>
      </c>
      <c r="AT34" s="71">
        <f t="shared" ref="AT34:AT38" si="62">STDEV(AW16:AY16)</f>
        <v>1.2282490825561915E-3</v>
      </c>
      <c r="AU34" s="77">
        <f t="shared" ref="AU34:AU38" si="63">STDEV(AZ16:BB16)</f>
        <v>1.6718755635881594E-3</v>
      </c>
      <c r="BE34" s="93" t="s">
        <v>234</v>
      </c>
      <c r="BF34" s="93" t="s">
        <v>3</v>
      </c>
      <c r="BG34" s="106">
        <f>AVERAGE(BG5:BI5)</f>
        <v>7.0094679030331328E-3</v>
      </c>
      <c r="BH34" s="107">
        <f>AVERAGE(BJ5:BL5)</f>
        <v>3.2620020963669068E-2</v>
      </c>
      <c r="BI34" s="107">
        <f>AVERAGE(BM5:BO5)</f>
        <v>3.1350340635101247E-2</v>
      </c>
      <c r="BJ34" s="107">
        <f>AVERAGE(BP5:BR5)</f>
        <v>3.1410956451813743E-2</v>
      </c>
      <c r="BK34" s="107">
        <f>AVERAGE(BS5:BU5)</f>
        <v>3.1953340333240522E-2</v>
      </c>
      <c r="BL34" s="107">
        <f>AVERAGE(BV5:BX5)</f>
        <v>3.3722861126601847E-2</v>
      </c>
      <c r="BM34" s="107">
        <f>AVERAGE(BY5:CA5)</f>
        <v>3.2231119146967323E-2</v>
      </c>
      <c r="BN34" s="108">
        <f>AVERAGE(CB5:CD5)</f>
        <v>3.2906872908227115E-2</v>
      </c>
      <c r="BP34" s="73">
        <f t="shared" ref="BP34:BP39" si="64">STDEV(BG15:BI15)</f>
        <v>2.7625718727688071E-4</v>
      </c>
      <c r="BQ34" s="74">
        <f t="shared" ref="BQ34:BQ39" si="65">STDEV(BJ15:BL15)</f>
        <v>1.3419839488033156E-3</v>
      </c>
      <c r="BR34" s="74">
        <f t="shared" ref="BR34:BR39" si="66">STDEV(BM15:BO15)</f>
        <v>8.8597305073565924E-4</v>
      </c>
      <c r="BS34" s="74">
        <f t="shared" ref="BS34:BS39" si="67">STDEV(BP15:BR15)</f>
        <v>4.7517451318932348E-4</v>
      </c>
      <c r="BT34" s="74">
        <f t="shared" ref="BT34:BT39" si="68">STDEV(BS15:BU15)</f>
        <v>1.6580140231663564E-3</v>
      </c>
      <c r="BU34" s="74">
        <f t="shared" ref="BU34:BU39" si="69">STDEV(BV15:BX15)</f>
        <v>1.1502298389962444E-3</v>
      </c>
      <c r="BV34" s="74">
        <f t="shared" ref="BV34:BV39" si="70">STDEV(BY15:CA15)</f>
        <v>4.5613421646114634E-4</v>
      </c>
      <c r="BW34" s="75">
        <f t="shared" ref="BW34:BW39" si="71">STDEV(CB15:CD15)</f>
        <v>1.0479798981053779E-3</v>
      </c>
    </row>
    <row r="35" spans="29:75">
      <c r="AC35" s="93" t="s">
        <v>228</v>
      </c>
      <c r="AD35" s="93" t="s">
        <v>229</v>
      </c>
      <c r="AE35" s="109">
        <f t="shared" si="48"/>
        <v>4.6190790361917526E-3</v>
      </c>
      <c r="AF35" s="110">
        <f t="shared" si="49"/>
        <v>5.3245271200003793E-3</v>
      </c>
      <c r="AG35" s="110">
        <f t="shared" si="50"/>
        <v>3.9016870077086476E-3</v>
      </c>
      <c r="AH35" s="110">
        <f t="shared" si="51"/>
        <v>2.185244630680479E-3</v>
      </c>
      <c r="AI35" s="110">
        <f t="shared" si="52"/>
        <v>8.9297993502396398E-3</v>
      </c>
      <c r="AJ35" s="110">
        <f t="shared" si="53"/>
        <v>4.6587794403655678E-3</v>
      </c>
      <c r="AK35" s="110">
        <f t="shared" si="54"/>
        <v>8.3463033300276348E-3</v>
      </c>
      <c r="AL35" s="111">
        <f t="shared" si="55"/>
        <v>5.9297221930217046E-3</v>
      </c>
      <c r="AN35" s="76">
        <f t="shared" si="56"/>
        <v>1.2923007773222567E-4</v>
      </c>
      <c r="AO35" s="71">
        <f t="shared" si="57"/>
        <v>5.1490913255896969E-4</v>
      </c>
      <c r="AP35" s="71">
        <f t="shared" si="58"/>
        <v>3.9189027421598666E-4</v>
      </c>
      <c r="AQ35" s="71">
        <f t="shared" si="59"/>
        <v>3.3615531157290597E-4</v>
      </c>
      <c r="AR35" s="71">
        <f t="shared" si="60"/>
        <v>4.1745864068064766E-3</v>
      </c>
      <c r="AS35" s="71">
        <f t="shared" si="61"/>
        <v>2.2804339040322059E-4</v>
      </c>
      <c r="AT35" s="71">
        <f t="shared" si="62"/>
        <v>8.9316957714759325E-4</v>
      </c>
      <c r="AU35" s="77">
        <f t="shared" si="63"/>
        <v>8.6329083658004901E-4</v>
      </c>
      <c r="BE35" s="93" t="s">
        <v>235</v>
      </c>
      <c r="BF35" s="93" t="s">
        <v>9</v>
      </c>
      <c r="BG35" s="109">
        <f t="shared" ref="BG35:BG39" si="72">AVERAGE(BG6:BI6)</f>
        <v>1.9852796496031794E-2</v>
      </c>
      <c r="BH35" s="110">
        <f t="shared" ref="BH35:BH39" si="73">AVERAGE(BJ6:BL6)</f>
        <v>4.4341616081565623E-2</v>
      </c>
      <c r="BI35" s="110">
        <f t="shared" ref="BI35:BI39" si="74">AVERAGE(BM6:BO6)</f>
        <v>3.9043302013557921E-2</v>
      </c>
      <c r="BJ35" s="110">
        <f t="shared" ref="BJ35:BJ39" si="75">AVERAGE(BP6:BR6)</f>
        <v>3.4760923921280752E-2</v>
      </c>
      <c r="BK35" s="110">
        <f t="shared" ref="BK35:BK39" si="76">AVERAGE(BS6:BU6)</f>
        <v>3.438534304920126E-2</v>
      </c>
      <c r="BL35" s="110">
        <f t="shared" ref="BL35:BL39" si="77">AVERAGE(BV6:BX6)</f>
        <v>4.1985567016802013E-2</v>
      </c>
      <c r="BM35" s="110">
        <f t="shared" ref="BM35:BM39" si="78">AVERAGE(BY6:CA6)</f>
        <v>4.3360431635963391E-2</v>
      </c>
      <c r="BN35" s="111">
        <f t="shared" ref="BN35:BN39" si="79">AVERAGE(CB6:CD6)</f>
        <v>4.0732477731955145E-2</v>
      </c>
      <c r="BP35" s="76">
        <f t="shared" si="64"/>
        <v>2.0696105446149846E-3</v>
      </c>
      <c r="BQ35" s="71">
        <f t="shared" si="65"/>
        <v>1.4099078995759926E-3</v>
      </c>
      <c r="BR35" s="71">
        <f t="shared" si="66"/>
        <v>1.2031268435199682E-3</v>
      </c>
      <c r="BS35" s="71">
        <f t="shared" si="67"/>
        <v>1.1864141087182466E-3</v>
      </c>
      <c r="BT35" s="71">
        <f t="shared" si="68"/>
        <v>1.4226086062398881E-3</v>
      </c>
      <c r="BU35" s="71">
        <f t="shared" si="69"/>
        <v>1.3416020624541225E-3</v>
      </c>
      <c r="BV35" s="71">
        <f t="shared" si="70"/>
        <v>1.3249481582598337E-3</v>
      </c>
      <c r="BW35" s="77">
        <f t="shared" si="71"/>
        <v>4.113896904902296E-3</v>
      </c>
    </row>
    <row r="36" spans="29:75">
      <c r="AC36" s="93" t="s">
        <v>230</v>
      </c>
      <c r="AD36" s="93" t="s">
        <v>5</v>
      </c>
      <c r="AE36" s="109">
        <f t="shared" si="48"/>
        <v>5.2309798002480997E-3</v>
      </c>
      <c r="AF36" s="110">
        <f t="shared" si="49"/>
        <v>5.7575338820879561E-3</v>
      </c>
      <c r="AG36" s="110">
        <f t="shared" si="50"/>
        <v>6.3976109309797332E-3</v>
      </c>
      <c r="AH36" s="110">
        <f t="shared" si="51"/>
        <v>3.7086043435778358E-3</v>
      </c>
      <c r="AI36" s="110">
        <f t="shared" si="52"/>
        <v>7.2782134621122915E-3</v>
      </c>
      <c r="AJ36" s="110">
        <f t="shared" si="53"/>
        <v>4.4564191961758738E-3</v>
      </c>
      <c r="AK36" s="110">
        <f t="shared" si="54"/>
        <v>8.2770117490407486E-3</v>
      </c>
      <c r="AL36" s="111">
        <f t="shared" si="55"/>
        <v>5.8896704671829942E-3</v>
      </c>
      <c r="AN36" s="76">
        <f t="shared" si="56"/>
        <v>7.2862638295745762E-5</v>
      </c>
      <c r="AO36" s="71">
        <f t="shared" si="57"/>
        <v>3.1421962480563987E-4</v>
      </c>
      <c r="AP36" s="71">
        <f t="shared" si="58"/>
        <v>4.7961607866209662E-4</v>
      </c>
      <c r="AQ36" s="71">
        <f t="shared" si="59"/>
        <v>8.3232484255562115E-5</v>
      </c>
      <c r="AR36" s="71">
        <f t="shared" si="60"/>
        <v>2.0165262760120004E-3</v>
      </c>
      <c r="AS36" s="71">
        <f t="shared" si="61"/>
        <v>1.5251324229036503E-4</v>
      </c>
      <c r="AT36" s="71">
        <f t="shared" si="62"/>
        <v>7.7331692545889823E-4</v>
      </c>
      <c r="AU36" s="77">
        <f t="shared" si="63"/>
        <v>4.4667422218153043E-5</v>
      </c>
      <c r="BE36" s="93" t="s">
        <v>236</v>
      </c>
      <c r="BF36" s="93" t="s">
        <v>3</v>
      </c>
      <c r="BG36" s="109">
        <f t="shared" si="72"/>
        <v>2.5012750579747622E-2</v>
      </c>
      <c r="BH36" s="110">
        <f t="shared" si="73"/>
        <v>0.11060682106877566</v>
      </c>
      <c r="BI36" s="110">
        <f t="shared" si="74"/>
        <v>9.5394201620170052E-2</v>
      </c>
      <c r="BJ36" s="110">
        <f t="shared" si="75"/>
        <v>0.11212897925735206</v>
      </c>
      <c r="BK36" s="110">
        <f t="shared" si="76"/>
        <v>0.10951190061705236</v>
      </c>
      <c r="BL36" s="110">
        <f t="shared" si="77"/>
        <v>0.10793283184367501</v>
      </c>
      <c r="BM36" s="110">
        <f t="shared" si="78"/>
        <v>9.2116685665971712E-2</v>
      </c>
      <c r="BN36" s="111">
        <f t="shared" si="79"/>
        <v>0.10357600717406229</v>
      </c>
      <c r="BP36" s="76">
        <f t="shared" si="64"/>
        <v>5.394736542429188E-4</v>
      </c>
      <c r="BQ36" s="71">
        <f t="shared" si="65"/>
        <v>9.6963632598457198E-4</v>
      </c>
      <c r="BR36" s="71">
        <f t="shared" si="66"/>
        <v>2.9791506835151627E-3</v>
      </c>
      <c r="BS36" s="71">
        <f t="shared" si="67"/>
        <v>4.8632900699573482E-3</v>
      </c>
      <c r="BT36" s="71">
        <f t="shared" si="68"/>
        <v>1.1578249334560128E-2</v>
      </c>
      <c r="BU36" s="71">
        <f t="shared" si="69"/>
        <v>5.5593050960147774E-3</v>
      </c>
      <c r="BV36" s="71">
        <f t="shared" si="70"/>
        <v>3.3270211375795613E-3</v>
      </c>
      <c r="BW36" s="77">
        <f t="shared" si="71"/>
        <v>4.3004421457745572E-3</v>
      </c>
    </row>
    <row r="37" spans="29:75">
      <c r="AC37" s="93" t="s">
        <v>231</v>
      </c>
      <c r="AD37" s="93" t="s">
        <v>7</v>
      </c>
      <c r="AE37" s="109">
        <f t="shared" si="48"/>
        <v>9.2114968456083208E-3</v>
      </c>
      <c r="AF37" s="110">
        <f t="shared" si="49"/>
        <v>1.2178761105866692E-2</v>
      </c>
      <c r="AG37" s="110">
        <f t="shared" si="50"/>
        <v>5.1241259518475281E-3</v>
      </c>
      <c r="AH37" s="110">
        <f t="shared" si="51"/>
        <v>4.6740617595966054E-3</v>
      </c>
      <c r="AI37" s="110">
        <f t="shared" si="52"/>
        <v>1.5959469225565289E-2</v>
      </c>
      <c r="AJ37" s="110">
        <f t="shared" si="53"/>
        <v>1.6051186598374324E-2</v>
      </c>
      <c r="AK37" s="110">
        <f t="shared" si="54"/>
        <v>1.5493469389153717E-2</v>
      </c>
      <c r="AL37" s="111">
        <f t="shared" si="55"/>
        <v>1.444655919889149E-2</v>
      </c>
      <c r="AN37" s="76">
        <f t="shared" si="56"/>
        <v>4.2728497735315706E-4</v>
      </c>
      <c r="AO37" s="71">
        <f t="shared" si="57"/>
        <v>5.9876359260094118E-4</v>
      </c>
      <c r="AP37" s="71">
        <f t="shared" si="58"/>
        <v>1.5974463586796616E-4</v>
      </c>
      <c r="AQ37" s="71">
        <f t="shared" si="59"/>
        <v>5.8539885249509112E-4</v>
      </c>
      <c r="AR37" s="71">
        <f t="shared" si="60"/>
        <v>9.3398861279177028E-3</v>
      </c>
      <c r="AS37" s="71">
        <f t="shared" si="61"/>
        <v>1.1833261329562569E-3</v>
      </c>
      <c r="AT37" s="71">
        <f t="shared" si="62"/>
        <v>1.8482813900383491E-3</v>
      </c>
      <c r="AU37" s="77">
        <f t="shared" si="63"/>
        <v>1.7094758458906165E-3</v>
      </c>
      <c r="BE37" s="93" t="s">
        <v>237</v>
      </c>
      <c r="BF37" s="93" t="s">
        <v>9</v>
      </c>
      <c r="BG37" s="109">
        <f t="shared" si="72"/>
        <v>1.3385141444897594E-2</v>
      </c>
      <c r="BH37" s="110">
        <f t="shared" si="73"/>
        <v>0.11199522676637085</v>
      </c>
      <c r="BI37" s="110">
        <f t="shared" si="74"/>
        <v>9.4653464684278377E-2</v>
      </c>
      <c r="BJ37" s="110">
        <f t="shared" si="75"/>
        <v>0.1082154028716283</v>
      </c>
      <c r="BK37" s="110">
        <f t="shared" si="76"/>
        <v>0.10407137111483622</v>
      </c>
      <c r="BL37" s="110">
        <f t="shared" si="77"/>
        <v>0.11956548483454488</v>
      </c>
      <c r="BM37" s="110">
        <f t="shared" si="78"/>
        <v>0.10307484987338812</v>
      </c>
      <c r="BN37" s="111">
        <f t="shared" si="79"/>
        <v>0.11447264579830446</v>
      </c>
      <c r="BP37" s="76">
        <f t="shared" si="64"/>
        <v>4.3948147051944218E-4</v>
      </c>
      <c r="BQ37" s="71">
        <f t="shared" si="65"/>
        <v>6.3172292801448628E-3</v>
      </c>
      <c r="BR37" s="71">
        <f t="shared" si="66"/>
        <v>1.972497339562688E-3</v>
      </c>
      <c r="BS37" s="71">
        <f t="shared" si="67"/>
        <v>4.2694573047785712E-3</v>
      </c>
      <c r="BT37" s="71">
        <f t="shared" si="68"/>
        <v>1.2774894785540711E-2</v>
      </c>
      <c r="BU37" s="71">
        <f t="shared" si="69"/>
        <v>5.693424590968104E-4</v>
      </c>
      <c r="BV37" s="71">
        <f t="shared" si="70"/>
        <v>4.1751804529320492E-3</v>
      </c>
      <c r="BW37" s="77">
        <f t="shared" si="71"/>
        <v>8.0334431169847877E-3</v>
      </c>
    </row>
    <row r="38" spans="29:75" ht="17" thickBot="1">
      <c r="AC38" s="93" t="s">
        <v>232</v>
      </c>
      <c r="AD38" s="93" t="s">
        <v>233</v>
      </c>
      <c r="AE38" s="112">
        <f t="shared" si="48"/>
        <v>2.772414697267343E-2</v>
      </c>
      <c r="AF38" s="113">
        <f t="shared" si="49"/>
        <v>4.4998460282780539E-2</v>
      </c>
      <c r="AG38" s="113">
        <f t="shared" si="50"/>
        <v>3.0791629283216038E-2</v>
      </c>
      <c r="AH38" s="113">
        <f t="shared" si="51"/>
        <v>3.8852255552194452E-2</v>
      </c>
      <c r="AI38" s="113">
        <f t="shared" si="52"/>
        <v>2.3902389981821606E-2</v>
      </c>
      <c r="AJ38" s="113">
        <f t="shared" si="53"/>
        <v>4.112207357552139E-2</v>
      </c>
      <c r="AK38" s="113">
        <f t="shared" si="54"/>
        <v>2.328184308748071E-2</v>
      </c>
      <c r="AL38" s="114">
        <f t="shared" si="55"/>
        <v>3.6915639550223124E-2</v>
      </c>
      <c r="AN38" s="78">
        <f t="shared" si="56"/>
        <v>1.5553677674035669E-3</v>
      </c>
      <c r="AO38" s="79">
        <f t="shared" si="57"/>
        <v>1.107391854305349E-3</v>
      </c>
      <c r="AP38" s="79">
        <f t="shared" si="58"/>
        <v>7.2463968310969502E-4</v>
      </c>
      <c r="AQ38" s="79">
        <f t="shared" si="59"/>
        <v>7.5070042595925071E-4</v>
      </c>
      <c r="AR38" s="79">
        <f t="shared" si="60"/>
        <v>3.2205867926224678E-3</v>
      </c>
      <c r="AS38" s="79">
        <f t="shared" si="61"/>
        <v>5.2785292382937854E-4</v>
      </c>
      <c r="AT38" s="79">
        <f t="shared" si="62"/>
        <v>1.4710802374609678E-3</v>
      </c>
      <c r="AU38" s="80">
        <f t="shared" si="63"/>
        <v>2.1086282290228449E-3</v>
      </c>
      <c r="BE38" s="93" t="s">
        <v>238</v>
      </c>
      <c r="BF38" s="93" t="s">
        <v>3</v>
      </c>
      <c r="BG38" s="109">
        <f t="shared" si="72"/>
        <v>5.0696442910245091E-3</v>
      </c>
      <c r="BH38" s="110">
        <f t="shared" si="73"/>
        <v>1.7067756025797316E-2</v>
      </c>
      <c r="BI38" s="110">
        <f t="shared" si="74"/>
        <v>1.5207404731853705E-2</v>
      </c>
      <c r="BJ38" s="110">
        <f t="shared" si="75"/>
        <v>9.4927515628091055E-3</v>
      </c>
      <c r="BK38" s="110">
        <f t="shared" si="76"/>
        <v>9.262348897978577E-3</v>
      </c>
      <c r="BL38" s="110">
        <f t="shared" si="77"/>
        <v>9.8355944381450944E-3</v>
      </c>
      <c r="BM38" s="110">
        <f t="shared" si="78"/>
        <v>1.4014394648801947E-2</v>
      </c>
      <c r="BN38" s="111">
        <f t="shared" si="79"/>
        <v>1.1721700055443351E-2</v>
      </c>
      <c r="BP38" s="76">
        <f t="shared" si="64"/>
        <v>7.7884950246848739E-5</v>
      </c>
      <c r="BQ38" s="71">
        <f t="shared" si="65"/>
        <v>6.256177814254676E-4</v>
      </c>
      <c r="BR38" s="71">
        <f t="shared" si="66"/>
        <v>6.7496825430740388E-4</v>
      </c>
      <c r="BS38" s="71">
        <f t="shared" si="67"/>
        <v>4.6900944957793586E-4</v>
      </c>
      <c r="BT38" s="71">
        <f t="shared" si="68"/>
        <v>1.3689978069088521E-3</v>
      </c>
      <c r="BU38" s="71">
        <f t="shared" si="69"/>
        <v>8.3414008382802062E-4</v>
      </c>
      <c r="BV38" s="71">
        <f t="shared" si="70"/>
        <v>8.8729590256804924E-5</v>
      </c>
      <c r="BW38" s="77">
        <f t="shared" si="71"/>
        <v>9.6409202277168227E-4</v>
      </c>
    </row>
    <row r="39" spans="29:75" ht="17" thickBot="1">
      <c r="BE39" s="93" t="s">
        <v>239</v>
      </c>
      <c r="BF39" s="93" t="s">
        <v>9</v>
      </c>
      <c r="BG39" s="112">
        <f t="shared" si="72"/>
        <v>9.1676559877281408E-3</v>
      </c>
      <c r="BH39" s="113">
        <f t="shared" si="73"/>
        <v>2.3378038663903727E-2</v>
      </c>
      <c r="BI39" s="113">
        <f t="shared" si="74"/>
        <v>1.7807009643738495E-2</v>
      </c>
      <c r="BJ39" s="113">
        <f t="shared" si="75"/>
        <v>1.3312316127177926E-2</v>
      </c>
      <c r="BK39" s="113">
        <f t="shared" si="76"/>
        <v>1.2343578111546962E-2</v>
      </c>
      <c r="BL39" s="113">
        <f t="shared" si="77"/>
        <v>1.5794420130222208E-2</v>
      </c>
      <c r="BM39" s="113">
        <f t="shared" si="78"/>
        <v>2.1338025930908357E-2</v>
      </c>
      <c r="BN39" s="114">
        <f t="shared" si="79"/>
        <v>1.6701525227411956E-2</v>
      </c>
      <c r="BP39" s="78">
        <f t="shared" si="64"/>
        <v>4.8483870409844222E-4</v>
      </c>
      <c r="BQ39" s="79">
        <f t="shared" si="65"/>
        <v>1.3416121495970685E-3</v>
      </c>
      <c r="BR39" s="79">
        <f t="shared" si="66"/>
        <v>8.6440617743524246E-4</v>
      </c>
      <c r="BS39" s="79">
        <f t="shared" si="67"/>
        <v>1.3160335157587848E-4</v>
      </c>
      <c r="BT39" s="79">
        <f t="shared" si="68"/>
        <v>2.609331564583546E-3</v>
      </c>
      <c r="BU39" s="79">
        <f t="shared" si="69"/>
        <v>2.9331600345702683E-4</v>
      </c>
      <c r="BV39" s="79">
        <f t="shared" si="70"/>
        <v>1.2367550041600742E-3</v>
      </c>
      <c r="BW39" s="80">
        <f t="shared" si="71"/>
        <v>1.1616296238046084E-3</v>
      </c>
    </row>
  </sheetData>
  <mergeCells count="59">
    <mergeCell ref="BM3:BO3"/>
    <mergeCell ref="BP3:BR3"/>
    <mergeCell ref="BS3:BU3"/>
    <mergeCell ref="BV3:BX3"/>
    <mergeCell ref="AT13:AV13"/>
    <mergeCell ref="AW13:AY13"/>
    <mergeCell ref="AZ13:BB13"/>
    <mergeCell ref="BG13:BI13"/>
    <mergeCell ref="BJ13:BL13"/>
    <mergeCell ref="BM13:BO13"/>
    <mergeCell ref="BP13:BR13"/>
    <mergeCell ref="BS13:BU13"/>
    <mergeCell ref="BV13:BX13"/>
    <mergeCell ref="AH3:AJ3"/>
    <mergeCell ref="AK3:AM3"/>
    <mergeCell ref="AN3:AP3"/>
    <mergeCell ref="AQ3:AS3"/>
    <mergeCell ref="D1:F1"/>
    <mergeCell ref="C3:E3"/>
    <mergeCell ref="F3:H3"/>
    <mergeCell ref="I3:K3"/>
    <mergeCell ref="L3:N3"/>
    <mergeCell ref="O3:Q3"/>
    <mergeCell ref="R3:T3"/>
    <mergeCell ref="U3:W3"/>
    <mergeCell ref="X3:Z3"/>
    <mergeCell ref="BY3:CA3"/>
    <mergeCell ref="CB3:CD3"/>
    <mergeCell ref="C9:E9"/>
    <mergeCell ref="F9:H9"/>
    <mergeCell ref="I9:K9"/>
    <mergeCell ref="L9:N9"/>
    <mergeCell ref="O9:Q9"/>
    <mergeCell ref="R9:T9"/>
    <mergeCell ref="U9:W9"/>
    <mergeCell ref="X9:Z9"/>
    <mergeCell ref="AT3:AV3"/>
    <mergeCell ref="AW3:AY3"/>
    <mergeCell ref="AZ3:BB3"/>
    <mergeCell ref="BG3:BI3"/>
    <mergeCell ref="BJ3:BL3"/>
    <mergeCell ref="AE3:AG3"/>
    <mergeCell ref="BY13:CA13"/>
    <mergeCell ref="CB13:CD13"/>
    <mergeCell ref="C16:J16"/>
    <mergeCell ref="L16:S16"/>
    <mergeCell ref="AE13:AG13"/>
    <mergeCell ref="AH13:AJ13"/>
    <mergeCell ref="AK13:AM13"/>
    <mergeCell ref="AN13:AP13"/>
    <mergeCell ref="AQ13:AS13"/>
    <mergeCell ref="BP22:BW22"/>
    <mergeCell ref="BG32:BO32"/>
    <mergeCell ref="BP32:BW32"/>
    <mergeCell ref="C22:J22"/>
    <mergeCell ref="L22:S22"/>
    <mergeCell ref="AD22:AL22"/>
    <mergeCell ref="AN22:AU22"/>
    <mergeCell ref="BG22:BO22"/>
  </mergeCells>
  <pageMargins left="0.7" right="0.7" top="0.75" bottom="0.75" header="0.3" footer="0.3"/>
  <ignoredErrors>
    <ignoredError sqref="AE24:AL29 AE33:AL38 C18:J20 C24:J26 L18:S20 L24:S26 AN24:AU29 AN33:AU38 BG24:BN29 BG34:BN39 BP24:BW29 BP34:BW3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62447-1CFE-BC40-BCAF-234BCC67F610}">
  <dimension ref="B1:M32"/>
  <sheetViews>
    <sheetView topLeftCell="A12" zoomScale="200" zoomScaleNormal="77" workbookViewId="0">
      <selection activeCell="H21" sqref="H21"/>
    </sheetView>
  </sheetViews>
  <sheetFormatPr baseColWidth="10" defaultColWidth="10.6640625" defaultRowHeight="16"/>
  <cols>
    <col min="1" max="1" width="10.6640625" style="71"/>
    <col min="2" max="2" width="14" style="71" customWidth="1"/>
    <col min="3" max="6" width="10.6640625" style="71"/>
    <col min="7" max="7" width="13" style="71" bestFit="1" customWidth="1"/>
    <col min="8" max="16384" width="10.6640625" style="71"/>
  </cols>
  <sheetData>
    <row r="1" spans="2:12">
      <c r="D1" s="120" t="s">
        <v>252</v>
      </c>
      <c r="E1" s="120"/>
      <c r="F1" s="120"/>
      <c r="G1" s="120"/>
      <c r="H1" s="120"/>
    </row>
    <row r="2" spans="2:12">
      <c r="D2" s="91"/>
      <c r="E2" s="91"/>
      <c r="F2" s="91"/>
      <c r="G2" s="91"/>
      <c r="H2" s="91"/>
    </row>
    <row r="3" spans="2:12">
      <c r="C3" s="120" t="s">
        <v>28</v>
      </c>
      <c r="D3" s="120"/>
      <c r="E3" s="120"/>
      <c r="F3" s="120"/>
      <c r="H3" s="120" t="s">
        <v>29</v>
      </c>
      <c r="I3" s="120"/>
      <c r="J3" s="120"/>
      <c r="K3" s="120"/>
    </row>
    <row r="4" spans="2:12">
      <c r="B4" s="91"/>
      <c r="C4" s="91" t="s">
        <v>12</v>
      </c>
      <c r="D4" s="91" t="s">
        <v>13</v>
      </c>
      <c r="E4" s="91" t="s">
        <v>14</v>
      </c>
      <c r="F4" s="91" t="s">
        <v>40</v>
      </c>
      <c r="H4" s="91" t="s">
        <v>12</v>
      </c>
      <c r="I4" s="91" t="s">
        <v>13</v>
      </c>
      <c r="J4" s="91" t="s">
        <v>14</v>
      </c>
      <c r="K4" s="91" t="s">
        <v>40</v>
      </c>
      <c r="L4" s="91"/>
    </row>
    <row r="5" spans="2:12">
      <c r="B5" s="71" t="s">
        <v>22</v>
      </c>
      <c r="C5" s="71">
        <v>7.3634846840206603</v>
      </c>
      <c r="D5" s="71">
        <v>6.32018487373829</v>
      </c>
      <c r="E5" s="71">
        <v>7.1734849141502899</v>
      </c>
      <c r="F5" s="71">
        <v>7.3061895725356001</v>
      </c>
      <c r="H5" s="71">
        <v>1.3648179554428901</v>
      </c>
      <c r="I5" s="71">
        <v>1.21511098363859</v>
      </c>
      <c r="J5" s="71">
        <v>0.99687147545590205</v>
      </c>
      <c r="K5" s="71">
        <v>1.05916671641759</v>
      </c>
    </row>
    <row r="6" spans="2:12">
      <c r="B6" s="71" t="s">
        <v>23</v>
      </c>
      <c r="C6" s="71">
        <v>0.35112602870135201</v>
      </c>
      <c r="D6" s="71">
        <v>1.4175688104263799</v>
      </c>
      <c r="E6" s="71">
        <v>0.78735079771127603</v>
      </c>
      <c r="F6" s="71">
        <v>0.84914989529806695</v>
      </c>
      <c r="H6" s="71">
        <v>0.551796060384804</v>
      </c>
      <c r="I6" s="71">
        <v>0.73330948339186197</v>
      </c>
      <c r="J6" s="71">
        <v>0.72117447886984398</v>
      </c>
      <c r="K6" s="71">
        <v>0.58404444420105905</v>
      </c>
    </row>
    <row r="7" spans="2:12">
      <c r="B7" s="71" t="s">
        <v>27</v>
      </c>
      <c r="C7" s="71">
        <f>C6/C5</f>
        <v>4.7684763908496075E-2</v>
      </c>
      <c r="D7" s="71">
        <f t="shared" ref="D7:F7" si="0">D6/D5</f>
        <v>0.22429230137186007</v>
      </c>
      <c r="E7" s="71">
        <f t="shared" si="0"/>
        <v>0.10975847961402438</v>
      </c>
      <c r="F7" s="71">
        <f t="shared" si="0"/>
        <v>0.11622335923092822</v>
      </c>
      <c r="H7" s="71">
        <f>H6/H5</f>
        <v>0.40430011796389614</v>
      </c>
      <c r="I7" s="71">
        <f t="shared" ref="I7:K7" si="1">I6/I5</f>
        <v>0.60349177422131661</v>
      </c>
      <c r="J7" s="71">
        <f t="shared" si="1"/>
        <v>0.72343777169471846</v>
      </c>
      <c r="K7" s="71">
        <f t="shared" si="1"/>
        <v>0.55141880418643374</v>
      </c>
    </row>
    <row r="8" spans="2:12">
      <c r="B8" s="71" t="s">
        <v>24</v>
      </c>
      <c r="C8" s="71">
        <v>26.394681002907902</v>
      </c>
      <c r="D8" s="71">
        <v>24.472033819535</v>
      </c>
      <c r="E8" s="71">
        <v>24.616689751949401</v>
      </c>
      <c r="F8" s="71">
        <v>23.296637485941801</v>
      </c>
      <c r="H8" s="71">
        <v>7.6828115619546704</v>
      </c>
      <c r="I8" s="71">
        <v>8.7087464631165901</v>
      </c>
      <c r="J8" s="71">
        <v>7.0561792481101504</v>
      </c>
      <c r="K8" s="71">
        <v>6.1067472230780098</v>
      </c>
    </row>
    <row r="9" spans="2:12">
      <c r="B9" s="71" t="s">
        <v>30</v>
      </c>
      <c r="C9" s="71">
        <v>8.1237400000000008E-3</v>
      </c>
      <c r="D9" s="71">
        <v>3.0651099999999998E-3</v>
      </c>
      <c r="E9" s="71">
        <v>2.6399399999999999E-3</v>
      </c>
      <c r="F9" s="71">
        <v>1.38134E-3</v>
      </c>
      <c r="H9" s="71">
        <v>0</v>
      </c>
      <c r="I9" s="71">
        <v>0</v>
      </c>
      <c r="J9" s="71">
        <v>0</v>
      </c>
      <c r="K9" s="71">
        <v>0</v>
      </c>
    </row>
    <row r="10" spans="2:12">
      <c r="B10" s="71" t="s">
        <v>25</v>
      </c>
      <c r="C10" s="71">
        <v>39.798431022222303</v>
      </c>
      <c r="D10" s="71">
        <v>30.7251467263054</v>
      </c>
      <c r="E10" s="71">
        <v>35.450278128829098</v>
      </c>
      <c r="F10" s="71">
        <v>33.868808396047797</v>
      </c>
      <c r="H10" s="71">
        <v>63.521416323841102</v>
      </c>
      <c r="I10" s="71">
        <v>64.170221991348996</v>
      </c>
      <c r="J10" s="71">
        <v>65.238671651515901</v>
      </c>
      <c r="K10" s="71">
        <v>58.629378852955199</v>
      </c>
    </row>
    <row r="11" spans="2:12">
      <c r="B11" s="71" t="s">
        <v>26</v>
      </c>
      <c r="C11" s="71">
        <v>2.8597579092907299</v>
      </c>
      <c r="D11" s="71">
        <v>0.46683405291984598</v>
      </c>
      <c r="E11" s="71">
        <v>1.4953574934684499</v>
      </c>
      <c r="F11" s="71">
        <v>1.53791058768318</v>
      </c>
      <c r="H11" s="71">
        <v>2.5617265961656501E-2</v>
      </c>
      <c r="I11" s="71">
        <v>1.15656070862612E-2</v>
      </c>
      <c r="J11" s="71">
        <v>0.17306255990147701</v>
      </c>
      <c r="K11" s="71">
        <v>0.16851934316275399</v>
      </c>
    </row>
    <row r="12" spans="2:12" ht="17" thickBot="1"/>
    <row r="13" spans="2:12" ht="17" thickBot="1">
      <c r="B13" s="84"/>
      <c r="C13" s="121" t="s">
        <v>20</v>
      </c>
      <c r="D13" s="121"/>
      <c r="E13" s="122" t="s">
        <v>21</v>
      </c>
      <c r="F13" s="121"/>
      <c r="G13" s="15" t="s">
        <v>107</v>
      </c>
    </row>
    <row r="14" spans="2:12">
      <c r="B14" s="76"/>
      <c r="C14" s="81" t="s">
        <v>28</v>
      </c>
      <c r="D14" s="12" t="s">
        <v>29</v>
      </c>
      <c r="E14" s="91" t="s">
        <v>28</v>
      </c>
      <c r="F14" s="12" t="s">
        <v>29</v>
      </c>
      <c r="G14" s="15"/>
    </row>
    <row r="15" spans="2:12">
      <c r="B15" s="76" t="s">
        <v>22</v>
      </c>
      <c r="C15" s="76">
        <f>AVERAGE(C5:F5)</f>
        <v>7.0408360111112103</v>
      </c>
      <c r="D15" s="77">
        <f>AVERAGE(H5:K5)</f>
        <v>1.158991782738743</v>
      </c>
      <c r="E15" s="71">
        <f>STDEV(C5:F5)</f>
        <v>0.48697996945979599</v>
      </c>
      <c r="F15" s="77">
        <f>STDEV(H5:K5)</f>
        <v>0.16508766961746962</v>
      </c>
      <c r="G15" s="15">
        <f>_xlfn.T.TEST(C5:F5,H5:K5,2,2)</f>
        <v>4.5692755669060749E-7</v>
      </c>
    </row>
    <row r="16" spans="2:12">
      <c r="B16" s="76" t="s">
        <v>23</v>
      </c>
      <c r="C16" s="76">
        <f t="shared" ref="C16:C21" si="2">AVERAGE(C6:F6)</f>
        <v>0.85129888303426871</v>
      </c>
      <c r="D16" s="77">
        <f t="shared" ref="D16:D21" si="3">AVERAGE(H6:K6)</f>
        <v>0.64758111671189222</v>
      </c>
      <c r="E16" s="71">
        <f t="shared" ref="E16:E21" si="4">STDEV(C6:F6)</f>
        <v>0.4377702938928022</v>
      </c>
      <c r="F16" s="77">
        <f t="shared" ref="F16:F21" si="5">STDEV(H6:K6)</f>
        <v>9.3053786554979881E-2</v>
      </c>
      <c r="G16" s="15">
        <f t="shared" ref="G16:G21" si="6">_xlfn.T.TEST(C6:F6,H6:K6,2,2)</f>
        <v>0.39772532721823184</v>
      </c>
    </row>
    <row r="17" spans="2:13">
      <c r="B17" s="76" t="s">
        <v>27</v>
      </c>
      <c r="C17" s="76">
        <f t="shared" si="2"/>
        <v>0.12448972603132719</v>
      </c>
      <c r="D17" s="77">
        <f t="shared" si="3"/>
        <v>0.5706621170165912</v>
      </c>
      <c r="E17" s="71">
        <f t="shared" si="4"/>
        <v>7.335961353128459E-2</v>
      </c>
      <c r="F17" s="77">
        <f t="shared" si="5"/>
        <v>0.13224321894650326</v>
      </c>
      <c r="G17" s="15">
        <f t="shared" si="6"/>
        <v>1.0526497131698675E-3</v>
      </c>
    </row>
    <row r="18" spans="2:13">
      <c r="B18" s="76" t="s">
        <v>24</v>
      </c>
      <c r="C18" s="76">
        <f t="shared" si="2"/>
        <v>24.695010515083524</v>
      </c>
      <c r="D18" s="77">
        <f t="shared" si="3"/>
        <v>7.3886211240648558</v>
      </c>
      <c r="E18" s="71">
        <f t="shared" si="4"/>
        <v>1.2780427280947753</v>
      </c>
      <c r="F18" s="77">
        <f t="shared" si="5"/>
        <v>1.0928551632416381</v>
      </c>
      <c r="G18" s="15">
        <f t="shared" si="6"/>
        <v>8.5538677519654435E-7</v>
      </c>
    </row>
    <row r="19" spans="2:13">
      <c r="B19" s="76" t="s">
        <v>30</v>
      </c>
      <c r="C19" s="76">
        <f t="shared" si="2"/>
        <v>3.8025325000000001E-3</v>
      </c>
      <c r="D19" s="77">
        <f t="shared" si="3"/>
        <v>0</v>
      </c>
      <c r="E19" s="71">
        <f t="shared" si="4"/>
        <v>2.968188035635826E-3</v>
      </c>
      <c r="F19" s="77">
        <f t="shared" si="5"/>
        <v>0</v>
      </c>
      <c r="G19" s="15">
        <f t="shared" si="6"/>
        <v>4.2782285083377433E-2</v>
      </c>
    </row>
    <row r="20" spans="2:13">
      <c r="B20" s="76" t="s">
        <v>25</v>
      </c>
      <c r="C20" s="76">
        <f t="shared" si="2"/>
        <v>34.960666068351145</v>
      </c>
      <c r="D20" s="77">
        <f t="shared" si="3"/>
        <v>62.889922204915294</v>
      </c>
      <c r="E20" s="71">
        <f t="shared" si="4"/>
        <v>3.7760414453975817</v>
      </c>
      <c r="F20" s="77">
        <f t="shared" si="5"/>
        <v>2.9272743853977929</v>
      </c>
      <c r="G20" s="15">
        <f t="shared" si="6"/>
        <v>2.3612185900756747E-5</v>
      </c>
    </row>
    <row r="21" spans="2:13" ht="17" thickBot="1">
      <c r="B21" s="78" t="s">
        <v>26</v>
      </c>
      <c r="C21" s="78">
        <f t="shared" si="2"/>
        <v>1.5899650108405514</v>
      </c>
      <c r="D21" s="80">
        <f t="shared" si="3"/>
        <v>9.4691194028037176E-2</v>
      </c>
      <c r="E21" s="79">
        <f t="shared" si="4"/>
        <v>0.98072378015897821</v>
      </c>
      <c r="F21" s="80">
        <f t="shared" si="5"/>
        <v>8.8079012514258731E-2</v>
      </c>
      <c r="G21" s="15">
        <f t="shared" si="6"/>
        <v>2.2887917038535949E-2</v>
      </c>
    </row>
    <row r="26" spans="2:13">
      <c r="B26" s="71" t="s">
        <v>253</v>
      </c>
    </row>
    <row r="30" spans="2:13">
      <c r="H30" s="72"/>
      <c r="I30" s="72"/>
      <c r="J30" s="72"/>
      <c r="K30" s="72"/>
      <c r="L30" s="72"/>
      <c r="M30" s="72"/>
    </row>
    <row r="31" spans="2:13">
      <c r="H31" s="72"/>
      <c r="I31" s="72"/>
      <c r="J31" s="72"/>
      <c r="K31" s="72"/>
      <c r="L31" s="72"/>
      <c r="M31" s="72"/>
    </row>
    <row r="32" spans="2:13">
      <c r="H32" s="72"/>
      <c r="I32" s="72"/>
      <c r="J32" s="72"/>
      <c r="K32" s="72"/>
      <c r="L32" s="72"/>
      <c r="M32" s="72"/>
    </row>
  </sheetData>
  <mergeCells count="5">
    <mergeCell ref="C13:D13"/>
    <mergeCell ref="E13:F13"/>
    <mergeCell ref="D1:H1"/>
    <mergeCell ref="C3:F3"/>
    <mergeCell ref="H3:K3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FB684-FC2A-904B-9BA1-9C923F145F77}">
  <dimension ref="A1:AZ35"/>
  <sheetViews>
    <sheetView topLeftCell="A15" zoomScale="125" zoomScaleNormal="59" workbookViewId="0">
      <selection activeCell="G37" sqref="G37"/>
    </sheetView>
  </sheetViews>
  <sheetFormatPr baseColWidth="10" defaultColWidth="10.6640625" defaultRowHeight="16"/>
  <cols>
    <col min="1" max="1" width="10.6640625" style="71"/>
    <col min="2" max="2" width="13.1640625" style="71" bestFit="1" customWidth="1"/>
    <col min="3" max="16384" width="10.6640625" style="71"/>
  </cols>
  <sheetData>
    <row r="1" spans="1:52">
      <c r="F1" s="123" t="s">
        <v>252</v>
      </c>
      <c r="G1" s="123"/>
      <c r="H1" s="123"/>
      <c r="I1" s="123"/>
      <c r="J1" s="123"/>
      <c r="K1" s="72"/>
      <c r="L1" s="72"/>
      <c r="M1" s="72"/>
      <c r="N1" s="72"/>
      <c r="P1" s="72"/>
      <c r="Q1" s="72"/>
      <c r="R1" s="72"/>
      <c r="S1" s="72"/>
      <c r="T1" s="72"/>
      <c r="U1" s="72"/>
      <c r="V1" s="72"/>
      <c r="W1" s="72"/>
    </row>
    <row r="2" spans="1:52">
      <c r="F2" s="92"/>
      <c r="G2" s="92"/>
      <c r="H2" s="92"/>
      <c r="I2" s="92"/>
      <c r="J2" s="92"/>
      <c r="K2" s="72"/>
      <c r="L2" s="72"/>
      <c r="M2" s="72"/>
      <c r="N2" s="72"/>
      <c r="P2" s="72"/>
      <c r="Q2" s="72"/>
      <c r="R2" s="72"/>
      <c r="S2" s="72"/>
      <c r="T2" s="72"/>
      <c r="U2" s="72"/>
      <c r="V2" s="72"/>
      <c r="W2" s="72"/>
    </row>
    <row r="3" spans="1:52">
      <c r="B3" s="124" t="s">
        <v>104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52"/>
      <c r="O3" s="124" t="s">
        <v>15</v>
      </c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52"/>
      <c r="AB3" s="124" t="s">
        <v>16</v>
      </c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52"/>
      <c r="AO3" s="124" t="s">
        <v>41</v>
      </c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</row>
    <row r="4" spans="1:52" ht="17" thickBot="1"/>
    <row r="5" spans="1:52" ht="17" thickBot="1">
      <c r="B5" s="125" t="s">
        <v>28</v>
      </c>
      <c r="C5" s="126"/>
      <c r="D5" s="126"/>
      <c r="E5" s="122"/>
      <c r="F5" s="125" t="s">
        <v>29</v>
      </c>
      <c r="G5" s="126"/>
      <c r="H5" s="126"/>
      <c r="I5" s="122"/>
      <c r="J5" s="83" t="s">
        <v>28</v>
      </c>
      <c r="K5" s="83" t="s">
        <v>29</v>
      </c>
      <c r="L5" s="83" t="s">
        <v>28</v>
      </c>
      <c r="M5" s="83" t="s">
        <v>29</v>
      </c>
      <c r="O5" s="125" t="s">
        <v>28</v>
      </c>
      <c r="P5" s="126"/>
      <c r="Q5" s="126"/>
      <c r="R5" s="122"/>
      <c r="S5" s="125" t="s">
        <v>29</v>
      </c>
      <c r="T5" s="126"/>
      <c r="U5" s="126"/>
      <c r="V5" s="122"/>
      <c r="W5" s="83" t="s">
        <v>28</v>
      </c>
      <c r="X5" s="83" t="s">
        <v>29</v>
      </c>
      <c r="Y5" s="83" t="s">
        <v>28</v>
      </c>
      <c r="Z5" s="83" t="s">
        <v>29</v>
      </c>
      <c r="AB5" s="125" t="s">
        <v>28</v>
      </c>
      <c r="AC5" s="126"/>
      <c r="AD5" s="126"/>
      <c r="AE5" s="122"/>
      <c r="AF5" s="125" t="s">
        <v>29</v>
      </c>
      <c r="AG5" s="126"/>
      <c r="AH5" s="126"/>
      <c r="AI5" s="122"/>
      <c r="AJ5" s="83" t="s">
        <v>28</v>
      </c>
      <c r="AK5" s="83" t="s">
        <v>29</v>
      </c>
      <c r="AL5" s="83" t="s">
        <v>28</v>
      </c>
      <c r="AM5" s="83" t="s">
        <v>29</v>
      </c>
      <c r="AO5" s="125" t="s">
        <v>28</v>
      </c>
      <c r="AP5" s="126"/>
      <c r="AQ5" s="126"/>
      <c r="AR5" s="122"/>
      <c r="AS5" s="125" t="s">
        <v>29</v>
      </c>
      <c r="AT5" s="126"/>
      <c r="AU5" s="126"/>
      <c r="AV5" s="122"/>
      <c r="AW5" s="83" t="s">
        <v>28</v>
      </c>
      <c r="AX5" s="83" t="s">
        <v>29</v>
      </c>
      <c r="AY5" s="83" t="s">
        <v>28</v>
      </c>
      <c r="AZ5" s="83" t="s">
        <v>29</v>
      </c>
    </row>
    <row r="6" spans="1:52" ht="17" thickBot="1">
      <c r="B6" s="83" t="s">
        <v>36</v>
      </c>
      <c r="C6" s="83" t="s">
        <v>39</v>
      </c>
      <c r="D6" s="83" t="s">
        <v>38</v>
      </c>
      <c r="E6" s="84" t="s">
        <v>37</v>
      </c>
      <c r="F6" s="83" t="s">
        <v>36</v>
      </c>
      <c r="G6" s="83" t="s">
        <v>39</v>
      </c>
      <c r="H6" s="83" t="s">
        <v>38</v>
      </c>
      <c r="I6" s="83" t="s">
        <v>37</v>
      </c>
      <c r="J6" s="125" t="s">
        <v>20</v>
      </c>
      <c r="K6" s="122"/>
      <c r="L6" s="125" t="s">
        <v>96</v>
      </c>
      <c r="M6" s="122"/>
      <c r="O6" s="83" t="s">
        <v>36</v>
      </c>
      <c r="P6" s="83" t="s">
        <v>39</v>
      </c>
      <c r="Q6" s="83" t="s">
        <v>38</v>
      </c>
      <c r="R6" s="83" t="s">
        <v>37</v>
      </c>
      <c r="S6" s="83" t="s">
        <v>36</v>
      </c>
      <c r="T6" s="83" t="s">
        <v>39</v>
      </c>
      <c r="U6" s="83" t="s">
        <v>38</v>
      </c>
      <c r="V6" s="83" t="s">
        <v>37</v>
      </c>
      <c r="W6" s="125" t="s">
        <v>20</v>
      </c>
      <c r="X6" s="122"/>
      <c r="Y6" s="125" t="s">
        <v>96</v>
      </c>
      <c r="Z6" s="122"/>
      <c r="AB6" s="83" t="s">
        <v>36</v>
      </c>
      <c r="AC6" s="83" t="s">
        <v>39</v>
      </c>
      <c r="AD6" s="83" t="s">
        <v>38</v>
      </c>
      <c r="AE6" s="83" t="s">
        <v>37</v>
      </c>
      <c r="AF6" s="83" t="s">
        <v>36</v>
      </c>
      <c r="AG6" s="83" t="s">
        <v>39</v>
      </c>
      <c r="AH6" s="83" t="s">
        <v>38</v>
      </c>
      <c r="AI6" s="83" t="s">
        <v>37</v>
      </c>
      <c r="AJ6" s="125" t="s">
        <v>20</v>
      </c>
      <c r="AK6" s="122"/>
      <c r="AL6" s="125" t="s">
        <v>96</v>
      </c>
      <c r="AM6" s="122"/>
      <c r="AO6" s="83" t="s">
        <v>36</v>
      </c>
      <c r="AP6" s="83" t="s">
        <v>39</v>
      </c>
      <c r="AQ6" s="83" t="s">
        <v>38</v>
      </c>
      <c r="AR6" s="83" t="s">
        <v>37</v>
      </c>
      <c r="AS6" s="83" t="s">
        <v>36</v>
      </c>
      <c r="AT6" s="83" t="s">
        <v>39</v>
      </c>
      <c r="AU6" s="83" t="s">
        <v>38</v>
      </c>
      <c r="AV6" s="83" t="s">
        <v>37</v>
      </c>
      <c r="AW6" s="125" t="s">
        <v>20</v>
      </c>
      <c r="AX6" s="122"/>
      <c r="AY6" s="125" t="s">
        <v>96</v>
      </c>
      <c r="AZ6" s="122"/>
    </row>
    <row r="7" spans="1:52">
      <c r="A7" s="71" t="s">
        <v>22</v>
      </c>
      <c r="B7" s="73">
        <v>7.3634846840206603</v>
      </c>
      <c r="C7" s="74">
        <v>6.32018487373829</v>
      </c>
      <c r="D7" s="74">
        <v>7.1734849141502899</v>
      </c>
      <c r="E7" s="74">
        <v>7.3061895725356001</v>
      </c>
      <c r="F7" s="73">
        <v>1.3648179554428901</v>
      </c>
      <c r="G7" s="74">
        <v>1.21511098363859</v>
      </c>
      <c r="H7" s="74">
        <v>0.99687147545590205</v>
      </c>
      <c r="I7" s="75">
        <v>1.05916671641759</v>
      </c>
      <c r="J7" s="73">
        <f>AVERAGE(B7:E7)</f>
        <v>7.0408360111112103</v>
      </c>
      <c r="K7" s="75">
        <f>AVERAGE(F7:I7)</f>
        <v>1.158991782738743</v>
      </c>
      <c r="L7" s="74">
        <f>STDEV(B7:E7)</f>
        <v>0.48697996945979599</v>
      </c>
      <c r="M7" s="75">
        <f>STDEV(F7:I7)</f>
        <v>0.16508766961746962</v>
      </c>
      <c r="O7" s="73">
        <v>0.28092056752286099</v>
      </c>
      <c r="P7" s="74">
        <v>0.20477854769411299</v>
      </c>
      <c r="Q7" s="74">
        <v>0.197055206229939</v>
      </c>
      <c r="R7" s="74">
        <v>0.208507393135903</v>
      </c>
      <c r="S7" s="73">
        <v>0.37452498652349497</v>
      </c>
      <c r="T7" s="74">
        <v>1.41096251197963E-2</v>
      </c>
      <c r="U7" s="74">
        <v>0.23412180089755</v>
      </c>
      <c r="V7" s="75">
        <v>5.9869232275379498E-2</v>
      </c>
      <c r="W7" s="73">
        <f>AVERAGE(O7:R7)</f>
        <v>0.22281542864570397</v>
      </c>
      <c r="X7" s="75">
        <f>AVERAGE(S7:V7)</f>
        <v>0.1706564112040552</v>
      </c>
      <c r="Y7" s="74">
        <f>STDEV(O7:R7)</f>
        <v>3.9029241932406748E-2</v>
      </c>
      <c r="Z7" s="75">
        <f>STDEV(S7:V7)</f>
        <v>0.16570148554957737</v>
      </c>
      <c r="AB7" s="73">
        <v>7.32172151630866</v>
      </c>
      <c r="AC7" s="74">
        <v>3.00192569871649</v>
      </c>
      <c r="AD7" s="74">
        <v>6.9867896759378301</v>
      </c>
      <c r="AE7" s="74">
        <v>7.1557609500778803</v>
      </c>
      <c r="AF7" s="73">
        <v>2.4265952396924702</v>
      </c>
      <c r="AG7" s="74">
        <v>0.91710938117752205</v>
      </c>
      <c r="AH7" s="74">
        <v>1.4463242847048801</v>
      </c>
      <c r="AI7" s="75">
        <v>1.3749200061339699</v>
      </c>
      <c r="AJ7" s="73">
        <f>AVERAGE(AB7:AE7)</f>
        <v>6.1165494602602157</v>
      </c>
      <c r="AK7" s="75">
        <f>AVERAGE(AF7:AI7)</f>
        <v>1.5412372279272106</v>
      </c>
      <c r="AL7" s="74">
        <f>STDEV(AB7:AE7)</f>
        <v>2.0809132141285525</v>
      </c>
      <c r="AM7" s="75">
        <f>STDEV(AF7:AI7)</f>
        <v>0.63510216058559721</v>
      </c>
      <c r="AO7" s="73">
        <v>11.5861196880915</v>
      </c>
      <c r="AP7" s="74">
        <v>8.2295431388862603</v>
      </c>
      <c r="AQ7" s="74">
        <v>9.82676829323694</v>
      </c>
      <c r="AR7" s="74">
        <v>11.273668775670901</v>
      </c>
      <c r="AS7" s="73">
        <v>11.7445480951218</v>
      </c>
      <c r="AT7" s="74">
        <v>8.8728270605032407</v>
      </c>
      <c r="AU7" s="74">
        <v>9.5624673043636701</v>
      </c>
      <c r="AV7" s="75">
        <v>9.8010844742561201</v>
      </c>
      <c r="AW7" s="73">
        <f>AVERAGE(AO7:AR7)</f>
        <v>10.2290249739714</v>
      </c>
      <c r="AX7" s="75">
        <f>AVERAGE(AS7:AV7)</f>
        <v>9.9952317335612086</v>
      </c>
      <c r="AY7" s="74">
        <f>STDEV(AO7:AR7)</f>
        <v>1.5376090510435212</v>
      </c>
      <c r="AZ7" s="75">
        <f>STDEV(AS7:AV7)</f>
        <v>1.2308368687469364</v>
      </c>
    </row>
    <row r="8" spans="1:52">
      <c r="A8" s="71" t="s">
        <v>25</v>
      </c>
      <c r="B8" s="76">
        <v>39.798431022222303</v>
      </c>
      <c r="C8" s="71">
        <v>30.7251467263054</v>
      </c>
      <c r="D8" s="71">
        <v>35.450278128829098</v>
      </c>
      <c r="E8" s="71">
        <v>33.868808396047797</v>
      </c>
      <c r="F8" s="76">
        <v>63.521416323841102</v>
      </c>
      <c r="G8" s="71">
        <v>64.170221991348996</v>
      </c>
      <c r="H8" s="71">
        <v>65.238671651515901</v>
      </c>
      <c r="I8" s="77">
        <v>58.629378852955199</v>
      </c>
      <c r="J8" s="76">
        <f t="shared" ref="J8:J15" si="0">AVERAGE(B8:E8)</f>
        <v>34.960666068351145</v>
      </c>
      <c r="K8" s="77">
        <f t="shared" ref="K8:K15" si="1">AVERAGE(F8:I8)</f>
        <v>62.889922204915294</v>
      </c>
      <c r="L8" s="71">
        <f t="shared" ref="L8:L15" si="2">STDEV(B8:E8)</f>
        <v>3.7760414453975817</v>
      </c>
      <c r="M8" s="77">
        <f t="shared" ref="M8:M15" si="3">STDEV(F8:I8)</f>
        <v>2.9272743853977929</v>
      </c>
      <c r="O8" s="76">
        <v>46.700295349054898</v>
      </c>
      <c r="P8" s="71">
        <v>41.155518211412399</v>
      </c>
      <c r="Q8" s="71">
        <v>43.829505558936702</v>
      </c>
      <c r="R8" s="71">
        <v>41.806371964115598</v>
      </c>
      <c r="S8" s="76">
        <v>70.257115996773607</v>
      </c>
      <c r="T8" s="71">
        <v>68.700049584026601</v>
      </c>
      <c r="U8" s="71">
        <v>53.188539934322002</v>
      </c>
      <c r="V8" s="77">
        <v>64.730583605680494</v>
      </c>
      <c r="W8" s="76">
        <f t="shared" ref="W8:W15" si="4">AVERAGE(O8:R8)</f>
        <v>43.372922770879896</v>
      </c>
      <c r="X8" s="77">
        <f t="shared" ref="X8:X15" si="5">AVERAGE(S8:V8)</f>
        <v>64.219072280200677</v>
      </c>
      <c r="Y8" s="71">
        <f t="shared" ref="Y8:Y15" si="6">STDEV(O8:R8)</f>
        <v>2.4933806051798966</v>
      </c>
      <c r="Z8" s="77">
        <f t="shared" ref="Z8:Z15" si="7">STDEV(S8:V8)</f>
        <v>7.7130067027546838</v>
      </c>
      <c r="AB8" s="76">
        <v>37.7266214024501</v>
      </c>
      <c r="AC8" s="71">
        <v>38.0040779920297</v>
      </c>
      <c r="AD8" s="71">
        <v>33.3278902579207</v>
      </c>
      <c r="AE8" s="71">
        <v>33.332448087838401</v>
      </c>
      <c r="AF8" s="76">
        <v>57.868062142738999</v>
      </c>
      <c r="AG8" s="71">
        <v>65.530949819514603</v>
      </c>
      <c r="AH8" s="71">
        <v>66.893660144464903</v>
      </c>
      <c r="AI8" s="77">
        <v>57.349115287453301</v>
      </c>
      <c r="AJ8" s="76">
        <f t="shared" ref="AJ8:AJ15" si="8">AVERAGE(AB8:AE8)</f>
        <v>35.597759435059729</v>
      </c>
      <c r="AK8" s="77">
        <f t="shared" ref="AK8:AK15" si="9">AVERAGE(AF8:AI8)</f>
        <v>61.910446848542946</v>
      </c>
      <c r="AL8" s="71">
        <f t="shared" ref="AL8:AL15" si="10">STDEV(AB8:AE8)</f>
        <v>2.6208372615759492</v>
      </c>
      <c r="AM8" s="77">
        <f t="shared" ref="AM8:AM15" si="11">STDEV(AF8:AI8)</f>
        <v>5.0029016991934503</v>
      </c>
      <c r="AO8" s="76">
        <v>31.5569986591956</v>
      </c>
      <c r="AP8" s="71">
        <v>30.633284288193401</v>
      </c>
      <c r="AQ8" s="71">
        <v>27.699447322025399</v>
      </c>
      <c r="AR8" s="71">
        <v>27.762494223003301</v>
      </c>
      <c r="AS8" s="76">
        <v>52.353150378290898</v>
      </c>
      <c r="AT8" s="71">
        <v>44.927586900918001</v>
      </c>
      <c r="AU8" s="71">
        <v>41.039993590362002</v>
      </c>
      <c r="AV8" s="77">
        <v>45.923832588393203</v>
      </c>
      <c r="AW8" s="76">
        <f t="shared" ref="AW8:AW15" si="12">AVERAGE(AO8:AR8)</f>
        <v>29.413056123104425</v>
      </c>
      <c r="AX8" s="77">
        <f t="shared" ref="AX8:AX15" si="13">AVERAGE(AS8:AV8)</f>
        <v>46.061140864491023</v>
      </c>
      <c r="AY8" s="71">
        <f t="shared" ref="AY8:AY15" si="14">STDEV(AO8:AR8)</f>
        <v>1.9787416946246752</v>
      </c>
      <c r="AZ8" s="77">
        <f t="shared" ref="AZ8:AZ15" si="15">STDEV(AS8:AV8)</f>
        <v>4.6941489047983458</v>
      </c>
    </row>
    <row r="9" spans="1:52">
      <c r="A9" s="71" t="s">
        <v>242</v>
      </c>
      <c r="B9" s="76">
        <v>0.80303537999999997</v>
      </c>
      <c r="C9" s="71">
        <v>0.67560089000000001</v>
      </c>
      <c r="D9" s="71">
        <v>0.84489831999999998</v>
      </c>
      <c r="E9" s="71">
        <v>0.76817106000000002</v>
      </c>
      <c r="F9" s="76">
        <v>0.59461582000000002</v>
      </c>
      <c r="G9" s="71">
        <v>0.40193443000000001</v>
      </c>
      <c r="H9" s="71">
        <v>0.26069108000000002</v>
      </c>
      <c r="I9" s="77">
        <v>0.26185366999999998</v>
      </c>
      <c r="J9" s="76">
        <f t="shared" si="0"/>
        <v>0.77292641249999994</v>
      </c>
      <c r="K9" s="77">
        <f t="shared" si="1"/>
        <v>0.37977375000000002</v>
      </c>
      <c r="L9" s="71">
        <f t="shared" si="2"/>
        <v>7.2067968151372841E-2</v>
      </c>
      <c r="M9" s="77">
        <f t="shared" si="3"/>
        <v>0.15783328582345216</v>
      </c>
      <c r="O9" s="76">
        <v>2.0191157199999998</v>
      </c>
      <c r="P9" s="71">
        <v>1.6777707399999999</v>
      </c>
      <c r="Q9" s="71">
        <v>2.0396200200000001</v>
      </c>
      <c r="R9" s="71">
        <v>2.0823035299999999</v>
      </c>
      <c r="S9" s="76">
        <v>0.54305822999999998</v>
      </c>
      <c r="T9" s="71">
        <v>0.54106463000000005</v>
      </c>
      <c r="U9" s="71">
        <v>2.1153831300000001</v>
      </c>
      <c r="V9" s="77">
        <v>0.97871134999999998</v>
      </c>
      <c r="W9" s="76">
        <f t="shared" si="4"/>
        <v>1.9547025025</v>
      </c>
      <c r="X9" s="77">
        <f t="shared" si="5"/>
        <v>1.0445543349999999</v>
      </c>
      <c r="Y9" s="71">
        <f t="shared" si="6"/>
        <v>0.18648795373739049</v>
      </c>
      <c r="Z9" s="77">
        <f t="shared" si="7"/>
        <v>0.74296923068770049</v>
      </c>
      <c r="AB9" s="76">
        <v>1.34067219</v>
      </c>
      <c r="AC9" s="71">
        <v>2.2669774600000001</v>
      </c>
      <c r="AD9" s="71">
        <v>1.2093697299999999</v>
      </c>
      <c r="AE9" s="71">
        <v>1.27846175</v>
      </c>
      <c r="AF9" s="76">
        <v>1.4487734800000001</v>
      </c>
      <c r="AG9" s="71">
        <v>0.74068727000000001</v>
      </c>
      <c r="AH9" s="71">
        <v>0.31395191</v>
      </c>
      <c r="AI9" s="77">
        <v>0.40648896000000001</v>
      </c>
      <c r="AJ9" s="76">
        <f t="shared" si="8"/>
        <v>1.5238702824999999</v>
      </c>
      <c r="AK9" s="77">
        <f t="shared" si="9"/>
        <v>0.72747540500000007</v>
      </c>
      <c r="AL9" s="71">
        <f t="shared" si="10"/>
        <v>0.49829902792542297</v>
      </c>
      <c r="AM9" s="77">
        <f t="shared" si="11"/>
        <v>0.51461294360138155</v>
      </c>
      <c r="AO9" s="76">
        <v>1.3695571</v>
      </c>
      <c r="AP9" s="71">
        <v>1.9566469</v>
      </c>
      <c r="AQ9" s="71">
        <v>1.19538327</v>
      </c>
      <c r="AR9" s="71">
        <v>1.08947763</v>
      </c>
      <c r="AS9" s="76">
        <v>0.62785464000000002</v>
      </c>
      <c r="AT9" s="71">
        <v>1.14804412</v>
      </c>
      <c r="AU9" s="71">
        <v>0.61898699000000001</v>
      </c>
      <c r="AV9" s="77">
        <v>0.54696613000000005</v>
      </c>
      <c r="AW9" s="76">
        <f t="shared" si="12"/>
        <v>1.4027662249999999</v>
      </c>
      <c r="AX9" s="77">
        <f t="shared" si="13"/>
        <v>0.73546297000000005</v>
      </c>
      <c r="AY9" s="71">
        <f t="shared" si="14"/>
        <v>0.38688675427629049</v>
      </c>
      <c r="AZ9" s="77">
        <f t="shared" si="15"/>
        <v>0.27742895224282643</v>
      </c>
    </row>
    <row r="10" spans="1:52">
      <c r="A10" s="71" t="s">
        <v>32</v>
      </c>
      <c r="B10" s="76">
        <v>1.46024505725453</v>
      </c>
      <c r="C10" s="71">
        <v>1.1842298284374799</v>
      </c>
      <c r="D10" s="71">
        <v>1.08187283534058</v>
      </c>
      <c r="E10" s="71">
        <v>1.15662008025945</v>
      </c>
      <c r="F10" s="76">
        <v>1.8633249737826401</v>
      </c>
      <c r="G10" s="71">
        <v>2.1212184868436901</v>
      </c>
      <c r="H10" s="71">
        <v>1.79023832529507</v>
      </c>
      <c r="I10" s="77">
        <v>1.39673842057474</v>
      </c>
      <c r="J10" s="76">
        <f t="shared" si="0"/>
        <v>1.2207419503230099</v>
      </c>
      <c r="K10" s="77">
        <f t="shared" si="1"/>
        <v>1.7928800516240351</v>
      </c>
      <c r="L10" s="71">
        <f t="shared" si="2"/>
        <v>0.16541978780352273</v>
      </c>
      <c r="M10" s="77">
        <f t="shared" si="3"/>
        <v>0.2998353913226473</v>
      </c>
      <c r="O10" s="76">
        <v>1.67054259752241</v>
      </c>
      <c r="P10" s="71">
        <v>1.10479348532264</v>
      </c>
      <c r="Q10" s="71">
        <v>1.0679164029652799</v>
      </c>
      <c r="R10" s="71">
        <v>1.05672520867038</v>
      </c>
      <c r="S10" s="76">
        <v>2.4263401180267898</v>
      </c>
      <c r="T10" s="71">
        <v>2.1822365596315101</v>
      </c>
      <c r="U10" s="71">
        <v>1.54908254090383</v>
      </c>
      <c r="V10" s="77">
        <v>1.9225095247900801</v>
      </c>
      <c r="W10" s="76">
        <f t="shared" si="4"/>
        <v>1.2249944236201775</v>
      </c>
      <c r="X10" s="77">
        <f t="shared" si="5"/>
        <v>2.0200421858380526</v>
      </c>
      <c r="Y10" s="71">
        <f t="shared" si="6"/>
        <v>0.29774120424058609</v>
      </c>
      <c r="Z10" s="77">
        <f t="shared" si="7"/>
        <v>0.37536676807213576</v>
      </c>
      <c r="AB10" s="76">
        <v>1.3836539138769299</v>
      </c>
      <c r="AC10" s="71">
        <v>0.94431555373833198</v>
      </c>
      <c r="AD10" s="71">
        <v>0.53226445463703898</v>
      </c>
      <c r="AE10" s="71">
        <v>0.75651728817602604</v>
      </c>
      <c r="AF10" s="76">
        <v>2.2451785738846302</v>
      </c>
      <c r="AG10" s="71">
        <v>1.4131401792915801</v>
      </c>
      <c r="AH10" s="71">
        <v>1.3670817460232001</v>
      </c>
      <c r="AI10" s="77">
        <v>1.7020667197035699</v>
      </c>
      <c r="AJ10" s="76">
        <f t="shared" si="8"/>
        <v>0.90418780260708176</v>
      </c>
      <c r="AK10" s="77">
        <f t="shared" si="9"/>
        <v>1.681866804725745</v>
      </c>
      <c r="AL10" s="71">
        <f t="shared" si="10"/>
        <v>0.36130852276351505</v>
      </c>
      <c r="AM10" s="77">
        <f t="shared" si="11"/>
        <v>0.4037457195800439</v>
      </c>
      <c r="AO10" s="76">
        <v>1.7070689296966399</v>
      </c>
      <c r="AP10" s="71">
        <v>1.02772975095987</v>
      </c>
      <c r="AQ10" s="71">
        <v>1.23644055199795</v>
      </c>
      <c r="AR10" s="71">
        <v>1.4394215506058301</v>
      </c>
      <c r="AS10" s="76">
        <v>2.52214851861652</v>
      </c>
      <c r="AT10" s="71">
        <v>2.9415603490253299</v>
      </c>
      <c r="AU10" s="71">
        <v>4.9115710595537196</v>
      </c>
      <c r="AV10" s="77">
        <v>4.25869628961114</v>
      </c>
      <c r="AW10" s="76">
        <f t="shared" si="12"/>
        <v>1.3526651958150726</v>
      </c>
      <c r="AX10" s="77">
        <f t="shared" si="13"/>
        <v>3.6584940542016779</v>
      </c>
      <c r="AY10" s="71">
        <f t="shared" si="14"/>
        <v>0.28995395199895674</v>
      </c>
      <c r="AZ10" s="77">
        <f t="shared" si="15"/>
        <v>1.1159031945162556</v>
      </c>
    </row>
    <row r="11" spans="1:52">
      <c r="A11" s="71" t="s">
        <v>23</v>
      </c>
      <c r="B11" s="76">
        <v>0.35112602870135201</v>
      </c>
      <c r="C11" s="71">
        <v>1.4175688104263799</v>
      </c>
      <c r="D11" s="71">
        <v>0.78735079771127603</v>
      </c>
      <c r="E11" s="71">
        <v>0.84914989529806695</v>
      </c>
      <c r="F11" s="76">
        <v>0.551796060384804</v>
      </c>
      <c r="G11" s="71">
        <v>0.73330948339186197</v>
      </c>
      <c r="H11" s="71">
        <v>0.72117447886984398</v>
      </c>
      <c r="I11" s="77">
        <v>0.58404444420105905</v>
      </c>
      <c r="J11" s="76">
        <f t="shared" si="0"/>
        <v>0.85129888303426871</v>
      </c>
      <c r="K11" s="77">
        <f t="shared" si="1"/>
        <v>0.64758111671189222</v>
      </c>
      <c r="L11" s="71">
        <f t="shared" si="2"/>
        <v>0.4377702938928022</v>
      </c>
      <c r="M11" s="77">
        <f t="shared" si="3"/>
        <v>9.3053786554979881E-2</v>
      </c>
      <c r="O11" s="76">
        <v>0.37644920729664599</v>
      </c>
      <c r="P11" s="71">
        <v>1.19523029574873</v>
      </c>
      <c r="Q11" s="71">
        <v>0.89247917107693198</v>
      </c>
      <c r="R11" s="71">
        <v>1.1102209301444399</v>
      </c>
      <c r="S11" s="76">
        <v>0.74044655645405899</v>
      </c>
      <c r="T11" s="71">
        <v>0.83203529535480303</v>
      </c>
      <c r="U11" s="71">
        <v>0.61082861557371004</v>
      </c>
      <c r="V11" s="77">
        <v>0.660709643677311</v>
      </c>
      <c r="W11" s="76">
        <f t="shared" si="4"/>
        <v>0.89359490106668704</v>
      </c>
      <c r="X11" s="77">
        <f t="shared" si="5"/>
        <v>0.71100502776497065</v>
      </c>
      <c r="Y11" s="71">
        <f t="shared" si="6"/>
        <v>0.36758294358203192</v>
      </c>
      <c r="Z11" s="77">
        <f t="shared" si="7"/>
        <v>9.6747210992455299E-2</v>
      </c>
      <c r="AB11" s="76">
        <v>0.25255908550873302</v>
      </c>
      <c r="AC11" s="71">
        <v>0.76375957478400602</v>
      </c>
      <c r="AD11" s="71">
        <v>0.72425587680465298</v>
      </c>
      <c r="AE11" s="71">
        <v>0.74810553460350404</v>
      </c>
      <c r="AF11" s="76">
        <v>0.45664706863549198</v>
      </c>
      <c r="AG11" s="71">
        <v>0.68034860629602101</v>
      </c>
      <c r="AH11" s="71">
        <v>0.41900662631949098</v>
      </c>
      <c r="AI11" s="77">
        <v>0.429788884856807</v>
      </c>
      <c r="AJ11" s="76">
        <f t="shared" si="8"/>
        <v>0.62217001792522397</v>
      </c>
      <c r="AK11" s="77">
        <f t="shared" si="9"/>
        <v>0.49644779652695276</v>
      </c>
      <c r="AL11" s="71">
        <f t="shared" si="10"/>
        <v>0.24694204510197026</v>
      </c>
      <c r="AM11" s="77">
        <f t="shared" si="11"/>
        <v>0.12361789396167323</v>
      </c>
      <c r="AO11" s="76">
        <v>0.21085245845278</v>
      </c>
      <c r="AP11" s="71">
        <v>1.10600199857835</v>
      </c>
      <c r="AQ11" s="71">
        <v>1.0351833089742</v>
      </c>
      <c r="AR11" s="71">
        <v>0.810451350337409</v>
      </c>
      <c r="AS11" s="76">
        <v>0.34824461827703801</v>
      </c>
      <c r="AT11" s="71">
        <v>0.39463908193813402</v>
      </c>
      <c r="AU11" s="71">
        <v>0.236632526150964</v>
      </c>
      <c r="AV11" s="77">
        <v>0.37988795479701698</v>
      </c>
      <c r="AW11" s="76">
        <f t="shared" si="12"/>
        <v>0.79062227908568472</v>
      </c>
      <c r="AX11" s="77">
        <f t="shared" si="13"/>
        <v>0.33985104529078825</v>
      </c>
      <c r="AY11" s="71">
        <f t="shared" si="14"/>
        <v>0.40653031940673279</v>
      </c>
      <c r="AZ11" s="77">
        <f t="shared" si="15"/>
        <v>7.1482393737606481E-2</v>
      </c>
    </row>
    <row r="12" spans="1:52">
      <c r="A12" s="71" t="s">
        <v>33</v>
      </c>
      <c r="B12" s="76">
        <v>0.988981653106766</v>
      </c>
      <c r="C12" s="71">
        <v>0.58184886312468398</v>
      </c>
      <c r="D12" s="71">
        <v>1.0487098246019799</v>
      </c>
      <c r="E12" s="71">
        <v>0.912385762781314</v>
      </c>
      <c r="F12" s="76">
        <v>0.56025080125370597</v>
      </c>
      <c r="G12" s="71">
        <v>0.43779764910465602</v>
      </c>
      <c r="H12" s="71">
        <v>0.365266599200679</v>
      </c>
      <c r="I12" s="77">
        <v>0.56599690421524196</v>
      </c>
      <c r="J12" s="76">
        <f t="shared" si="0"/>
        <v>0.88298152590368595</v>
      </c>
      <c r="K12" s="77">
        <f t="shared" si="1"/>
        <v>0.48232798844357072</v>
      </c>
      <c r="L12" s="71">
        <f t="shared" si="2"/>
        <v>0.20836457288066704</v>
      </c>
      <c r="M12" s="77">
        <f t="shared" si="3"/>
        <v>9.7909434676073936E-2</v>
      </c>
      <c r="O12" s="76">
        <v>0.94942029856275201</v>
      </c>
      <c r="P12" s="71">
        <v>0.76839888306491999</v>
      </c>
      <c r="Q12" s="71">
        <v>0.82336814165384997</v>
      </c>
      <c r="R12" s="71">
        <v>0.81304935884474505</v>
      </c>
      <c r="S12" s="76">
        <v>0.41899849143172802</v>
      </c>
      <c r="T12" s="71">
        <v>0.432913064248724</v>
      </c>
      <c r="U12" s="71">
        <v>1.7968159359759599</v>
      </c>
      <c r="V12" s="77">
        <v>0.48643009214165001</v>
      </c>
      <c r="W12" s="76">
        <f t="shared" si="4"/>
        <v>0.8385591705315667</v>
      </c>
      <c r="X12" s="77">
        <f t="shared" si="5"/>
        <v>0.78378939594951547</v>
      </c>
      <c r="Y12" s="71">
        <f t="shared" si="6"/>
        <v>7.7662031685180821E-2</v>
      </c>
      <c r="Z12" s="77">
        <f t="shared" si="7"/>
        <v>0.67597631381722179</v>
      </c>
      <c r="AB12" s="76">
        <v>1.3668581253127801</v>
      </c>
      <c r="AC12" s="71">
        <v>0.83548416632567601</v>
      </c>
      <c r="AD12" s="71">
        <v>1.1224863130673399</v>
      </c>
      <c r="AE12" s="71">
        <v>1.05755495945859</v>
      </c>
      <c r="AF12" s="76">
        <v>0.58051872398177695</v>
      </c>
      <c r="AG12" s="71">
        <v>0.36355264150672201</v>
      </c>
      <c r="AH12" s="71">
        <v>0.52519662413135104</v>
      </c>
      <c r="AI12" s="77">
        <v>0.90208830822128105</v>
      </c>
      <c r="AJ12" s="76">
        <f t="shared" si="8"/>
        <v>1.0955958910410966</v>
      </c>
      <c r="AK12" s="77">
        <f t="shared" si="9"/>
        <v>0.59283907446028272</v>
      </c>
      <c r="AL12" s="71">
        <f t="shared" si="10"/>
        <v>0.21864089000681056</v>
      </c>
      <c r="AM12" s="77">
        <f t="shared" si="11"/>
        <v>0.2257835608429361</v>
      </c>
      <c r="AO12" s="76">
        <v>0.99434078790704705</v>
      </c>
      <c r="AP12" s="71">
        <v>0.69910620836642601</v>
      </c>
      <c r="AQ12" s="71">
        <v>0.59811751739443098</v>
      </c>
      <c r="AR12" s="71">
        <v>0.59786705797519502</v>
      </c>
      <c r="AS12" s="76">
        <v>0.82505351441278396</v>
      </c>
      <c r="AT12" s="71">
        <v>0.56272332888245702</v>
      </c>
      <c r="AU12" s="72">
        <v>0.72914710277825101</v>
      </c>
      <c r="AV12" s="116">
        <v>0.30141700367354501</v>
      </c>
      <c r="AW12" s="76">
        <f>AVERAGE(AO12:AR12)</f>
        <v>0.72235789291077479</v>
      </c>
      <c r="AX12" s="77">
        <f>AVERAGE(AS12:AV12)</f>
        <v>0.60458523743675918</v>
      </c>
      <c r="AY12" s="71">
        <f>STDEV(AO12:AR12)</f>
        <v>0.18748242130584131</v>
      </c>
      <c r="AZ12" s="77">
        <f>STDEV(AS12:AV12)</f>
        <v>0.22933622827706124</v>
      </c>
    </row>
    <row r="13" spans="1:52">
      <c r="A13" s="71" t="s">
        <v>34</v>
      </c>
      <c r="B13" s="76">
        <v>2.2285792219947599E-3</v>
      </c>
      <c r="C13" s="71">
        <v>1.51288640437352E-2</v>
      </c>
      <c r="D13" s="71">
        <v>6.4961448085780003E-3</v>
      </c>
      <c r="E13" s="71">
        <v>9.9006689226615804E-3</v>
      </c>
      <c r="F13" s="76">
        <v>0</v>
      </c>
      <c r="G13" s="71">
        <v>0</v>
      </c>
      <c r="H13" s="71">
        <v>0</v>
      </c>
      <c r="I13" s="77">
        <v>1.2498337305612099E-4</v>
      </c>
      <c r="J13" s="76">
        <f t="shared" si="0"/>
        <v>8.4385642492423845E-3</v>
      </c>
      <c r="K13" s="77">
        <f t="shared" si="1"/>
        <v>3.1245843264030249E-5</v>
      </c>
      <c r="L13" s="71">
        <f t="shared" si="2"/>
        <v>5.4538906216368603E-3</v>
      </c>
      <c r="M13" s="77">
        <f t="shared" si="3"/>
        <v>6.2491686528060497E-5</v>
      </c>
      <c r="O13" s="76">
        <v>0</v>
      </c>
      <c r="P13" s="71">
        <v>1.7205650238917E-4</v>
      </c>
      <c r="Q13" s="71">
        <v>4.88079907251974E-4</v>
      </c>
      <c r="R13" s="71">
        <v>0</v>
      </c>
      <c r="S13" s="76">
        <v>2.4250767403276801E-4</v>
      </c>
      <c r="T13" s="71">
        <v>1.05446754286884E-4</v>
      </c>
      <c r="U13" s="71">
        <v>1.2924498641614199E-3</v>
      </c>
      <c r="V13" s="77">
        <v>6.8976966350161998E-4</v>
      </c>
      <c r="W13" s="76">
        <f t="shared" si="4"/>
        <v>1.65034102410286E-4</v>
      </c>
      <c r="X13" s="77">
        <f t="shared" si="5"/>
        <v>5.8254348899567298E-4</v>
      </c>
      <c r="Y13" s="71">
        <f t="shared" si="6"/>
        <v>2.301306991284264E-4</v>
      </c>
      <c r="Z13" s="77">
        <f t="shared" si="7"/>
        <v>5.3501095432007288E-4</v>
      </c>
      <c r="AB13" s="76">
        <v>3.8438048516021102E-3</v>
      </c>
      <c r="AC13" s="71">
        <v>3.3657357044830699E-3</v>
      </c>
      <c r="AD13" s="71">
        <v>1.76194419648831E-2</v>
      </c>
      <c r="AE13" s="71">
        <v>2.8646961543892801E-2</v>
      </c>
      <c r="AF13" s="76">
        <v>7.7621870744111303E-4</v>
      </c>
      <c r="AG13" s="71">
        <v>0</v>
      </c>
      <c r="AH13" s="71">
        <v>2.6361343088942001E-4</v>
      </c>
      <c r="AI13" s="77">
        <v>5.32203220876141E-3</v>
      </c>
      <c r="AJ13" s="76">
        <f t="shared" si="8"/>
        <v>1.3368986016215272E-2</v>
      </c>
      <c r="AK13" s="77">
        <f t="shared" si="9"/>
        <v>1.5904660867729857E-3</v>
      </c>
      <c r="AL13" s="71">
        <f t="shared" si="10"/>
        <v>1.2141897229754374E-2</v>
      </c>
      <c r="AM13" s="77">
        <f t="shared" si="11"/>
        <v>2.50849921009361E-3</v>
      </c>
      <c r="AO13" s="76">
        <v>4.2722553807602202E-3</v>
      </c>
      <c r="AP13" s="71">
        <v>1.2874413284667201E-2</v>
      </c>
      <c r="AQ13" s="71">
        <v>1.83014286343345E-2</v>
      </c>
      <c r="AR13" s="71">
        <v>2.5304867651923399E-2</v>
      </c>
      <c r="AS13" s="76">
        <v>3.8771255979315803E-4</v>
      </c>
      <c r="AT13" s="71">
        <v>5.4346204991460097E-2</v>
      </c>
      <c r="AU13" s="71">
        <v>2.6467701210803E-2</v>
      </c>
      <c r="AV13" s="77">
        <v>6.5330744565327004E-2</v>
      </c>
      <c r="AW13" s="76">
        <f t="shared" si="12"/>
        <v>1.518824123792133E-2</v>
      </c>
      <c r="AX13" s="77">
        <f t="shared" si="13"/>
        <v>3.6633090831845815E-2</v>
      </c>
      <c r="AY13" s="71">
        <f t="shared" si="14"/>
        <v>8.8797637505486134E-3</v>
      </c>
      <c r="AZ13" s="77">
        <f t="shared" si="15"/>
        <v>2.9179743746133815E-2</v>
      </c>
    </row>
    <row r="14" spans="1:52">
      <c r="A14" s="71" t="s">
        <v>35</v>
      </c>
      <c r="B14" s="76">
        <v>4.4141663033141798</v>
      </c>
      <c r="C14" s="72">
        <v>8.1273706822522005</v>
      </c>
      <c r="D14" s="72">
        <v>6.7151465281338698</v>
      </c>
      <c r="E14" s="77">
        <v>8.2023641457444398</v>
      </c>
      <c r="F14" s="76">
        <v>5.3419609805296897</v>
      </c>
      <c r="G14" s="72">
        <v>3.10693271607279</v>
      </c>
      <c r="H14" s="72">
        <v>4.5380357558021096</v>
      </c>
      <c r="I14" s="77">
        <v>6.3594581367062304</v>
      </c>
      <c r="J14" s="76">
        <f t="shared" si="0"/>
        <v>6.8647619148611732</v>
      </c>
      <c r="K14" s="77">
        <f t="shared" si="1"/>
        <v>4.8365968972777047</v>
      </c>
      <c r="L14" s="71">
        <f t="shared" si="2"/>
        <v>1.771173268658897</v>
      </c>
      <c r="M14" s="77">
        <f t="shared" si="3"/>
        <v>1.3729986824632407</v>
      </c>
      <c r="O14" s="76">
        <v>5.63467186001317</v>
      </c>
      <c r="P14" s="72">
        <v>7.1957856093482899</v>
      </c>
      <c r="Q14" s="72">
        <v>7.9750839274613403</v>
      </c>
      <c r="R14" s="77">
        <v>7.5955012618261897</v>
      </c>
      <c r="S14" s="76">
        <v>3.4133165445694198</v>
      </c>
      <c r="T14" s="72">
        <v>3.5987643333147101</v>
      </c>
      <c r="U14" s="72">
        <v>5.6004839582791304</v>
      </c>
      <c r="V14" s="77">
        <v>3.26693219847383</v>
      </c>
      <c r="W14" s="76">
        <f t="shared" si="4"/>
        <v>7.1002606646622475</v>
      </c>
      <c r="X14" s="77">
        <f t="shared" si="5"/>
        <v>3.9698742586592726</v>
      </c>
      <c r="Y14" s="71">
        <f t="shared" si="6"/>
        <v>1.0275625771023578</v>
      </c>
      <c r="Z14" s="77">
        <f t="shared" si="7"/>
        <v>1.0955203631569026</v>
      </c>
      <c r="AB14" s="76">
        <v>3.9333774871573199</v>
      </c>
      <c r="AC14" s="72">
        <v>7.2019413245132302</v>
      </c>
      <c r="AD14" s="72">
        <v>7.6640480708815604</v>
      </c>
      <c r="AE14" s="77">
        <v>9.5687335608745698</v>
      </c>
      <c r="AF14" s="76">
        <v>3.0929471101872101</v>
      </c>
      <c r="AG14" s="72">
        <v>4.03148026566606</v>
      </c>
      <c r="AH14" s="72">
        <v>4.0587870910977202</v>
      </c>
      <c r="AI14" s="77">
        <v>6.4467662765539204</v>
      </c>
      <c r="AJ14" s="76">
        <f t="shared" si="8"/>
        <v>7.0920251108566701</v>
      </c>
      <c r="AK14" s="77">
        <f t="shared" si="9"/>
        <v>4.4074951858762272</v>
      </c>
      <c r="AL14" s="71">
        <f t="shared" si="10"/>
        <v>2.3416825430953021</v>
      </c>
      <c r="AM14" s="77">
        <f t="shared" si="11"/>
        <v>1.4317411055723046</v>
      </c>
      <c r="AO14" s="76">
        <v>7.3141668425630604</v>
      </c>
      <c r="AP14" s="72">
        <v>8.3278861692936594</v>
      </c>
      <c r="AQ14" s="72">
        <v>10.0178125710547</v>
      </c>
      <c r="AR14" s="77">
        <v>9.38339838671458</v>
      </c>
      <c r="AS14" s="76">
        <v>9.1548183131010692</v>
      </c>
      <c r="AT14" s="72">
        <v>9.7544530411089507</v>
      </c>
      <c r="AU14" s="72">
        <v>5.6179829592613499</v>
      </c>
      <c r="AV14" s="77">
        <v>7.7998303663333104</v>
      </c>
      <c r="AW14" s="76">
        <f t="shared" si="12"/>
        <v>8.760815992406501</v>
      </c>
      <c r="AX14" s="77">
        <f t="shared" si="13"/>
        <v>8.0817711699511712</v>
      </c>
      <c r="AY14" s="71">
        <f t="shared" si="14"/>
        <v>1.1899399467926748</v>
      </c>
      <c r="AZ14" s="77">
        <f t="shared" si="15"/>
        <v>1.834760454609887</v>
      </c>
    </row>
    <row r="15" spans="1:52">
      <c r="A15" s="71" t="s">
        <v>24</v>
      </c>
      <c r="B15" s="76">
        <v>26.394681002907902</v>
      </c>
      <c r="C15" s="72">
        <v>24.472033819535</v>
      </c>
      <c r="D15" s="72">
        <v>24.616689751949401</v>
      </c>
      <c r="E15" s="77">
        <v>23.296637485941801</v>
      </c>
      <c r="F15" s="76">
        <v>7.6828115619546704</v>
      </c>
      <c r="G15" s="72">
        <v>8.7087464631165901</v>
      </c>
      <c r="H15" s="72">
        <v>7.0561792481101504</v>
      </c>
      <c r="I15" s="77">
        <v>6.1067472230780098</v>
      </c>
      <c r="J15" s="76">
        <f t="shared" si="0"/>
        <v>24.695010515083524</v>
      </c>
      <c r="K15" s="71">
        <f t="shared" si="1"/>
        <v>7.3886211240648558</v>
      </c>
      <c r="L15" s="76">
        <f t="shared" si="2"/>
        <v>1.2780427280947753</v>
      </c>
      <c r="M15" s="77">
        <f t="shared" si="3"/>
        <v>1.0928551632416381</v>
      </c>
      <c r="O15" s="76">
        <v>24.206993763738399</v>
      </c>
      <c r="P15" s="72">
        <v>23.048716360726701</v>
      </c>
      <c r="Q15" s="72">
        <v>22.739608925902001</v>
      </c>
      <c r="R15" s="77">
        <v>23.462201248977699</v>
      </c>
      <c r="S15" s="76">
        <v>6.7640866889889599</v>
      </c>
      <c r="T15" s="72">
        <v>6.15315562183177</v>
      </c>
      <c r="U15" s="72">
        <v>16.711730327614902</v>
      </c>
      <c r="V15" s="77">
        <v>9.5633996827916992</v>
      </c>
      <c r="W15" s="76">
        <f t="shared" si="4"/>
        <v>23.364380074836198</v>
      </c>
      <c r="X15" s="71">
        <f t="shared" si="5"/>
        <v>9.7980930803068329</v>
      </c>
      <c r="Y15" s="76">
        <f t="shared" si="6"/>
        <v>0.63496702795808146</v>
      </c>
      <c r="Z15" s="77">
        <f t="shared" si="7"/>
        <v>4.8423212352808305</v>
      </c>
      <c r="AB15" s="76">
        <v>29.7988648355389</v>
      </c>
      <c r="AC15" s="72">
        <v>25.594826911243999</v>
      </c>
      <c r="AD15" s="72">
        <v>25.676687099334</v>
      </c>
      <c r="AE15" s="77">
        <v>23.174277826806598</v>
      </c>
      <c r="AF15" s="76">
        <v>16.0014219364128</v>
      </c>
      <c r="AG15" s="72">
        <v>7.2203795450727304</v>
      </c>
      <c r="AH15" s="72">
        <v>6.8657242166510102</v>
      </c>
      <c r="AI15" s="77">
        <v>7.3131042212080501</v>
      </c>
      <c r="AJ15" s="76">
        <f t="shared" si="8"/>
        <v>26.061164168230874</v>
      </c>
      <c r="AK15" s="71">
        <f t="shared" si="9"/>
        <v>9.3501574798361489</v>
      </c>
      <c r="AL15" s="76">
        <f t="shared" si="10"/>
        <v>2.7489277958541387</v>
      </c>
      <c r="AM15" s="77">
        <f t="shared" si="11"/>
        <v>4.4383655978461674</v>
      </c>
      <c r="AO15" s="76">
        <v>25.940010068121001</v>
      </c>
      <c r="AP15" s="72">
        <v>28.066139532983499</v>
      </c>
      <c r="AQ15" s="72">
        <v>23.912518653802099</v>
      </c>
      <c r="AR15" s="77">
        <v>24.173206842185301</v>
      </c>
      <c r="AS15" s="76">
        <v>7.6096178458349302</v>
      </c>
      <c r="AT15" s="72">
        <v>12.8533253768053</v>
      </c>
      <c r="AU15" s="72">
        <v>18.1375451238575</v>
      </c>
      <c r="AV15" s="77">
        <v>9.1541464624800692</v>
      </c>
      <c r="AW15" s="76">
        <f t="shared" si="12"/>
        <v>25.522968774272975</v>
      </c>
      <c r="AX15" s="71">
        <f t="shared" si="13"/>
        <v>11.938658702244449</v>
      </c>
      <c r="AY15" s="76">
        <f t="shared" si="14"/>
        <v>1.9198131690846383</v>
      </c>
      <c r="AZ15" s="77">
        <f t="shared" si="15"/>
        <v>4.6817700051537265</v>
      </c>
    </row>
    <row r="16" spans="1:52">
      <c r="A16" s="71" t="s">
        <v>243</v>
      </c>
      <c r="B16" s="76">
        <v>3.3149287088031798</v>
      </c>
      <c r="C16" s="72">
        <v>0.73690259575165995</v>
      </c>
      <c r="D16" s="72">
        <v>0.56300849944248599</v>
      </c>
      <c r="E16" s="77">
        <v>0.45210833254175797</v>
      </c>
      <c r="F16" s="76">
        <v>0.74654711022721099</v>
      </c>
      <c r="G16" s="72">
        <v>0.66005188930889103</v>
      </c>
      <c r="H16" s="72">
        <v>0.77640115481329497</v>
      </c>
      <c r="I16" s="77">
        <v>0.34655496446305001</v>
      </c>
      <c r="J16" s="76">
        <f>AVERAGE(B16:E16)</f>
        <v>1.2667370341347708</v>
      </c>
      <c r="K16" s="72">
        <f>AVERAGE(F16:I16)</f>
        <v>0.6323887797031118</v>
      </c>
      <c r="L16" s="76">
        <f>STDEV(B16:E16)</f>
        <v>1.3704825719768687</v>
      </c>
      <c r="M16" s="77">
        <f>STDEV(F16:I16)</f>
        <v>0.19683995714003819</v>
      </c>
      <c r="N16" s="72"/>
      <c r="O16" s="76">
        <v>5.0627883683630603</v>
      </c>
      <c r="P16" s="72">
        <v>1.20360576003564</v>
      </c>
      <c r="Q16" s="72">
        <v>0.748845232005518</v>
      </c>
      <c r="R16" s="77">
        <v>0.66452777863356804</v>
      </c>
      <c r="S16" s="76">
        <v>1.16635174226178</v>
      </c>
      <c r="T16" s="72">
        <v>0.746306164981277</v>
      </c>
      <c r="U16" s="72">
        <v>0.440455880391319</v>
      </c>
      <c r="V16" s="77">
        <v>0.62318527262123902</v>
      </c>
      <c r="W16" s="76">
        <f>AVERAGE(O16:R16)</f>
        <v>1.9199417847594467</v>
      </c>
      <c r="X16" s="72">
        <f>AVERAGE(S16:V16)</f>
        <v>0.74407476506390369</v>
      </c>
      <c r="Y16" s="76">
        <f>STDEV(O16:R16)</f>
        <v>2.1085661329471566</v>
      </c>
      <c r="Z16" s="77">
        <f>STDEV(S16:V16)</f>
        <v>0.30828640424656872</v>
      </c>
      <c r="AA16" s="72"/>
      <c r="AB16" s="76">
        <v>1.35270256219184</v>
      </c>
      <c r="AC16" s="72">
        <v>0.65228409722868097</v>
      </c>
      <c r="AD16" s="72">
        <v>0.38831341043068701</v>
      </c>
      <c r="AE16" s="77">
        <v>0.41137006613702698</v>
      </c>
      <c r="AF16" s="76">
        <v>0.95613165439746295</v>
      </c>
      <c r="AG16" s="72">
        <v>0.57901892350714501</v>
      </c>
      <c r="AH16" s="72">
        <v>0.21336131585759899</v>
      </c>
      <c r="AI16" s="77">
        <v>0.217364702217995</v>
      </c>
      <c r="AJ16" s="76">
        <f>AVERAGE(AB16:AE16)</f>
        <v>0.70116753399705867</v>
      </c>
      <c r="AK16" s="72">
        <f>AVERAGE(AF16:AI16)</f>
        <v>0.49146914899505051</v>
      </c>
      <c r="AL16" s="76">
        <f>STDEV(AB16:AE16)</f>
        <v>0.45046189567510647</v>
      </c>
      <c r="AM16" s="77">
        <f>STDEV(AF16:AI16)</f>
        <v>0.35404963001408418</v>
      </c>
      <c r="AN16" s="72"/>
      <c r="AO16" s="76">
        <v>1.8395881006303401</v>
      </c>
      <c r="AP16" s="72">
        <v>0.57186026767082698</v>
      </c>
      <c r="AQ16" s="72">
        <v>0.59470969569782695</v>
      </c>
      <c r="AR16" s="77">
        <v>0.52480468229720501</v>
      </c>
      <c r="AS16" s="76">
        <v>0.76172634798786998</v>
      </c>
      <c r="AT16" s="72">
        <v>0.37891663280430898</v>
      </c>
      <c r="AU16" s="72">
        <v>1.5787068583086501</v>
      </c>
      <c r="AV16" s="77">
        <v>0.30038886768213102</v>
      </c>
      <c r="AW16" s="76">
        <f>AVERAGE(AO16:AR16)</f>
        <v>0.88274068657404969</v>
      </c>
      <c r="AX16" s="72">
        <f>AVERAGE(AS16:AV16)</f>
        <v>0.75493467669573999</v>
      </c>
      <c r="AY16" s="76">
        <f>STDEV(AO16:AR16)</f>
        <v>0.6385618329513244</v>
      </c>
      <c r="AZ16" s="77">
        <f>STDEV(AS16:AV16)</f>
        <v>0.58499236343221006</v>
      </c>
    </row>
    <row r="17" spans="1:52">
      <c r="A17" s="71" t="s">
        <v>244</v>
      </c>
      <c r="B17" s="76">
        <v>0.10891287297897299</v>
      </c>
      <c r="C17" s="72">
        <v>0.10338341708736</v>
      </c>
      <c r="D17" s="72">
        <v>0.14150572893723801</v>
      </c>
      <c r="E17" s="77">
        <v>0.116218863011522</v>
      </c>
      <c r="F17" s="76">
        <v>0.171822084675434</v>
      </c>
      <c r="G17" s="72">
        <v>0.14861475686341599</v>
      </c>
      <c r="H17" s="72">
        <v>8.0790373596891604E-2</v>
      </c>
      <c r="I17" s="77">
        <v>0.18794618335200799</v>
      </c>
      <c r="J17" s="76">
        <f t="shared" ref="J17:J18" si="16">AVERAGE(B17:E17)</f>
        <v>0.11750522050377325</v>
      </c>
      <c r="K17" s="72">
        <f t="shared" ref="K17:K18" si="17">AVERAGE(F17:I17)</f>
        <v>0.14729334962193741</v>
      </c>
      <c r="L17" s="76">
        <f t="shared" ref="L17:L18" si="18">STDEV(B17:E17)</f>
        <v>1.6841742668950496E-2</v>
      </c>
      <c r="M17" s="77">
        <f t="shared" ref="M17:M18" si="19">STDEV(F17:I17)</f>
        <v>4.7182990123189675E-2</v>
      </c>
      <c r="N17" s="72"/>
      <c r="O17" s="76">
        <v>9.6724453018390402E-2</v>
      </c>
      <c r="P17" s="72">
        <v>0.14804671917207499</v>
      </c>
      <c r="Q17" s="72">
        <v>0.11629516103538</v>
      </c>
      <c r="R17" s="77">
        <v>0.142883777097224</v>
      </c>
      <c r="S17" s="76">
        <v>0.15298845377446399</v>
      </c>
      <c r="T17" s="72">
        <v>0.16912465107215899</v>
      </c>
      <c r="U17" s="72">
        <v>0.33511137316522599</v>
      </c>
      <c r="V17" s="77">
        <v>0.124882327248677</v>
      </c>
      <c r="W17" s="76">
        <f t="shared" ref="W17:W18" si="20">AVERAGE(O17:R17)</f>
        <v>0.12598752758076737</v>
      </c>
      <c r="X17" s="72">
        <f t="shared" ref="X17:X18" si="21">AVERAGE(S17:V17)</f>
        <v>0.1955267013151315</v>
      </c>
      <c r="Y17" s="76">
        <f t="shared" ref="Y17:Y18" si="22">STDEV(O17:R17)</f>
        <v>2.3960806076297036E-2</v>
      </c>
      <c r="Z17" s="77">
        <f t="shared" ref="Z17:Z18" si="23">STDEV(S17:V17)</f>
        <v>9.4835083106768817E-2</v>
      </c>
      <c r="AB17" s="76">
        <v>0.117594732245613</v>
      </c>
      <c r="AC17" s="72">
        <v>0.11942849563812299</v>
      </c>
      <c r="AD17" s="72">
        <v>9.9776443370690901E-2</v>
      </c>
      <c r="AE17" s="77">
        <v>8.0502533721812E-2</v>
      </c>
      <c r="AF17" s="76">
        <v>8.6789389999999994E-2</v>
      </c>
      <c r="AG17" s="72">
        <v>0.15505399</v>
      </c>
      <c r="AH17" s="72">
        <v>0.18699757</v>
      </c>
      <c r="AI17" s="77">
        <v>0.39285607</v>
      </c>
      <c r="AJ17" s="76">
        <f t="shared" ref="AJ17:AJ18" si="24">AVERAGE(AB17:AE17)</f>
        <v>0.10432555124405972</v>
      </c>
      <c r="AK17" s="72">
        <f t="shared" ref="AK17:AK18" si="25">AVERAGE(AF17:AI17)</f>
        <v>0.205424255</v>
      </c>
      <c r="AL17" s="76">
        <f t="shared" ref="AL17:AL18" si="26">STDEV(AB17:AE17)</f>
        <v>1.8187913936925395E-2</v>
      </c>
      <c r="AM17" s="77">
        <f t="shared" ref="AM17:AM18" si="27">STDEV(AF17:AI17)</f>
        <v>0.13175940546316722</v>
      </c>
      <c r="AO17" s="76">
        <v>8.9887285379044196E-2</v>
      </c>
      <c r="AP17" s="72">
        <v>8.8599221922144006E-2</v>
      </c>
      <c r="AQ17" s="72">
        <v>5.09968965774205E-2</v>
      </c>
      <c r="AR17" s="77">
        <v>5.1378518661662903E-2</v>
      </c>
      <c r="AS17" s="76">
        <v>4.32613015631204E-2</v>
      </c>
      <c r="AT17" s="72">
        <v>0.175311265606406</v>
      </c>
      <c r="AU17" s="72">
        <v>0.112604054647302</v>
      </c>
      <c r="AV17" s="77">
        <v>0.254606773185237</v>
      </c>
      <c r="AW17" s="76">
        <f t="shared" ref="AW17:AW18" si="28">AVERAGE(AO17:AR17)</f>
        <v>7.0215480635067912E-2</v>
      </c>
      <c r="AX17" s="72">
        <f t="shared" ref="AX17:AX18" si="29">AVERAGE(AS17:AV17)</f>
        <v>0.14644584875051636</v>
      </c>
      <c r="AY17" s="76">
        <f t="shared" ref="AY17:AY18" si="30">STDEV(AO17:AR17)</f>
        <v>2.1978223731409164E-2</v>
      </c>
      <c r="AZ17" s="77">
        <f t="shared" ref="AZ17:AZ18" si="31">STDEV(AS17:AV17)</f>
        <v>9.0045017761913412E-2</v>
      </c>
    </row>
    <row r="18" spans="1:52" ht="17" thickBot="1">
      <c r="A18" s="71" t="s">
        <v>105</v>
      </c>
      <c r="B18" s="78">
        <v>1.70539478676739</v>
      </c>
      <c r="C18" s="79">
        <v>2.5076409666481099</v>
      </c>
      <c r="D18" s="79">
        <v>3.4338819271671199</v>
      </c>
      <c r="E18" s="80">
        <v>3.2519550194028799</v>
      </c>
      <c r="F18" s="78">
        <v>5.2928320063446099</v>
      </c>
      <c r="G18" s="79">
        <v>5.6905994157963198</v>
      </c>
      <c r="H18" s="79">
        <v>3.8891690671502999</v>
      </c>
      <c r="I18" s="80">
        <v>8.8320725616369007</v>
      </c>
      <c r="J18" s="78">
        <f t="shared" si="16"/>
        <v>2.7247181749963749</v>
      </c>
      <c r="K18" s="79">
        <f t="shared" si="17"/>
        <v>5.9261682627320322</v>
      </c>
      <c r="L18" s="78">
        <f t="shared" si="18"/>
        <v>0.78888837437403281</v>
      </c>
      <c r="M18" s="80">
        <f t="shared" si="19"/>
        <v>2.0856855797311895</v>
      </c>
      <c r="N18" s="72"/>
      <c r="O18" s="78">
        <v>1.79868003879186</v>
      </c>
      <c r="P18" s="79">
        <v>3.53482759041106</v>
      </c>
      <c r="Q18" s="79">
        <v>2.93907133881038</v>
      </c>
      <c r="R18" s="80">
        <v>3.5895309789267702</v>
      </c>
      <c r="S18" s="78">
        <v>4.07533887245466</v>
      </c>
      <c r="T18" s="79">
        <v>4.8138988542638899</v>
      </c>
      <c r="U18" s="79">
        <v>6.1475245392083702</v>
      </c>
      <c r="V18" s="80">
        <v>5.5595319717426603</v>
      </c>
      <c r="W18" s="78">
        <f t="shared" si="20"/>
        <v>2.9655274867350174</v>
      </c>
      <c r="X18" s="79">
        <f t="shared" si="21"/>
        <v>5.1490735594173955</v>
      </c>
      <c r="Y18" s="78">
        <f t="shared" si="22"/>
        <v>0.83180844366306894</v>
      </c>
      <c r="Z18" s="80">
        <f t="shared" si="23"/>
        <v>0.90011642362823008</v>
      </c>
      <c r="AB18" s="78">
        <v>1.8009326022699701</v>
      </c>
      <c r="AC18" s="79">
        <v>3.4202607658063</v>
      </c>
      <c r="AD18" s="79">
        <v>3.64499669515574</v>
      </c>
      <c r="AE18" s="80">
        <v>3.3483441408835599</v>
      </c>
      <c r="AF18" s="78">
        <v>4.5139706964274096</v>
      </c>
      <c r="AG18" s="79">
        <v>6.1809227491398699</v>
      </c>
      <c r="AH18" s="79">
        <v>6.34056410311128</v>
      </c>
      <c r="AI18" s="80">
        <v>11.733746001657099</v>
      </c>
      <c r="AJ18" s="78">
        <f t="shared" si="24"/>
        <v>3.0536335510288928</v>
      </c>
      <c r="AK18" s="79">
        <f t="shared" si="25"/>
        <v>7.1923008875839143</v>
      </c>
      <c r="AL18" s="78">
        <f t="shared" si="26"/>
        <v>0.84463796616085074</v>
      </c>
      <c r="AM18" s="80">
        <f t="shared" si="27"/>
        <v>3.1382860304071514</v>
      </c>
      <c r="AO18" s="78">
        <v>1.7475311168817</v>
      </c>
      <c r="AP18" s="79">
        <v>3.1672843000562101</v>
      </c>
      <c r="AQ18" s="79">
        <v>2.63419501046253</v>
      </c>
      <c r="AR18" s="80">
        <v>2.86346467060299</v>
      </c>
      <c r="AS18" s="78">
        <v>4.4674160897061599</v>
      </c>
      <c r="AT18" s="79">
        <v>6.6745988493766601</v>
      </c>
      <c r="AU18" s="79">
        <v>8.7832866551664495</v>
      </c>
      <c r="AV18" s="80">
        <v>10.6860906373027</v>
      </c>
      <c r="AW18" s="78">
        <f t="shared" si="28"/>
        <v>2.6031187745008575</v>
      </c>
      <c r="AX18" s="79">
        <f t="shared" si="29"/>
        <v>7.6528480578879918</v>
      </c>
      <c r="AY18" s="78">
        <f t="shared" si="30"/>
        <v>0.61075327756090192</v>
      </c>
      <c r="AZ18" s="80">
        <f t="shared" si="31"/>
        <v>2.6821881804265164</v>
      </c>
    </row>
    <row r="21" spans="1:52" ht="17" thickBot="1">
      <c r="B21" s="127" t="s">
        <v>107</v>
      </c>
      <c r="C21" s="127"/>
      <c r="D21" s="127"/>
      <c r="E21" s="127"/>
    </row>
    <row r="22" spans="1:52" ht="17" thickBot="1">
      <c r="B22" s="125" t="s">
        <v>240</v>
      </c>
      <c r="C22" s="122"/>
      <c r="D22" s="125" t="s">
        <v>241</v>
      </c>
      <c r="E22" s="122"/>
    </row>
    <row r="23" spans="1:52">
      <c r="B23" s="81" t="s">
        <v>28</v>
      </c>
      <c r="C23" s="90" t="s">
        <v>29</v>
      </c>
      <c r="D23" s="81" t="s">
        <v>28</v>
      </c>
      <c r="E23" s="86" t="s">
        <v>29</v>
      </c>
    </row>
    <row r="24" spans="1:52">
      <c r="A24" s="71" t="s">
        <v>22</v>
      </c>
      <c r="B24" s="76">
        <f>_xlfn.T.TEST(B7:E7,O7:R7,2,1)</f>
        <v>9.0782415685961346E-5</v>
      </c>
      <c r="C24" s="72">
        <f>_xlfn.T.TEST(F7:I7,S7:V7,2,1)</f>
        <v>1.5934099707180843E-3</v>
      </c>
      <c r="D24" s="76">
        <f>_xlfn.T.TEST(AB7:AE7,AO7:AR7,2,1)</f>
        <v>3.5564264541565918E-3</v>
      </c>
      <c r="E24" s="77">
        <f>_xlfn.T.TEST(AF7:AI7,AS7:AV7,2,1)</f>
        <v>1.0215424878398194E-4</v>
      </c>
    </row>
    <row r="25" spans="1:52">
      <c r="A25" s="71" t="s">
        <v>25</v>
      </c>
      <c r="B25" s="76">
        <f t="shared" ref="B25:B33" si="32">_xlfn.T.TEST(B8:E8,O8:R8,2,1)</f>
        <v>1.4634056672095952E-3</v>
      </c>
      <c r="C25" s="72">
        <f t="shared" ref="C25:C33" si="33">_xlfn.T.TEST(F8:I8,S8:V8,2,1)</f>
        <v>0.78623569318635156</v>
      </c>
      <c r="D25" s="76">
        <f>_xlfn.T.TEST(AB8:AE8,AO8:AR8,2,1)</f>
        <v>6.6870932863791665E-4</v>
      </c>
      <c r="E25" s="77">
        <f t="shared" ref="E25:E33" si="34">_xlfn.T.TEST(AF8:AI8,AS8:AV8,2,1)</f>
        <v>4.0085532912632907E-2</v>
      </c>
    </row>
    <row r="26" spans="1:52">
      <c r="A26" s="71" t="s">
        <v>242</v>
      </c>
      <c r="B26" s="76">
        <f t="shared" si="32"/>
        <v>3.674882451949587E-4</v>
      </c>
      <c r="C26" s="72">
        <f t="shared" si="33"/>
        <v>0.21897347325600222</v>
      </c>
      <c r="D26" s="76">
        <f t="shared" ref="D26:D33" si="35">_xlfn.T.TEST(AB9:AE9,AO9:AR9,2,1)</f>
        <v>0.22161764780497123</v>
      </c>
      <c r="E26" s="77">
        <f t="shared" si="34"/>
        <v>0.97916115943476878</v>
      </c>
    </row>
    <row r="27" spans="1:52">
      <c r="A27" s="71" t="s">
        <v>32</v>
      </c>
      <c r="B27" s="76">
        <f t="shared" si="32"/>
        <v>0.95605908841595588</v>
      </c>
      <c r="C27" s="72">
        <f t="shared" si="33"/>
        <v>0.3249354432309442</v>
      </c>
      <c r="D27" s="76">
        <f t="shared" si="35"/>
        <v>5.7944768950552915E-2</v>
      </c>
      <c r="E27" s="77">
        <f t="shared" si="34"/>
        <v>6.658874633840102E-2</v>
      </c>
    </row>
    <row r="28" spans="1:52">
      <c r="A28" s="71" t="s">
        <v>23</v>
      </c>
      <c r="B28" s="76">
        <f t="shared" si="32"/>
        <v>0.70324013969562849</v>
      </c>
      <c r="C28" s="72">
        <f t="shared" si="33"/>
        <v>0.38679704302713325</v>
      </c>
      <c r="D28" s="76">
        <f t="shared" si="35"/>
        <v>0.17088632254997152</v>
      </c>
      <c r="E28" s="77">
        <f t="shared" si="34"/>
        <v>5.4180199139188839E-2</v>
      </c>
    </row>
    <row r="29" spans="1:52">
      <c r="A29" s="71" t="s">
        <v>33</v>
      </c>
      <c r="B29" s="76">
        <f t="shared" si="32"/>
        <v>0.64180223026830019</v>
      </c>
      <c r="C29" s="72">
        <f t="shared" si="33"/>
        <v>0.48315090169979563</v>
      </c>
      <c r="D29" s="76">
        <f t="shared" si="35"/>
        <v>2.1786895510620966E-2</v>
      </c>
      <c r="E29" s="77">
        <f>_xlfn.T.TEST(AF12:AI12,AS12:AV12,2,1)</f>
        <v>0.95778549031409355</v>
      </c>
    </row>
    <row r="30" spans="1:52">
      <c r="A30" s="71" t="s">
        <v>34</v>
      </c>
      <c r="B30" s="76">
        <f t="shared" si="32"/>
        <v>5.5946693224374511E-2</v>
      </c>
      <c r="C30" s="72">
        <f t="shared" si="33"/>
        <v>0.12909747846678976</v>
      </c>
      <c r="D30" s="76">
        <f t="shared" si="35"/>
        <v>0.55190863558571868</v>
      </c>
      <c r="E30" s="77">
        <f t="shared" si="34"/>
        <v>8.6544914994692815E-2</v>
      </c>
    </row>
    <row r="31" spans="1:52">
      <c r="A31" s="71" t="s">
        <v>35</v>
      </c>
      <c r="B31" s="76">
        <f t="shared" si="32"/>
        <v>0.71374038285559038</v>
      </c>
      <c r="C31" s="72">
        <f t="shared" si="33"/>
        <v>0.44380401505274547</v>
      </c>
      <c r="D31" s="76">
        <f t="shared" si="35"/>
        <v>0.11906402788487111</v>
      </c>
      <c r="E31" s="77">
        <f t="shared" si="34"/>
        <v>6.4399402599947142E-2</v>
      </c>
    </row>
    <row r="32" spans="1:52">
      <c r="A32" s="71" t="s">
        <v>24</v>
      </c>
      <c r="B32" s="76">
        <f t="shared" si="32"/>
        <v>8.4309917491873623E-2</v>
      </c>
      <c r="C32" s="72">
        <f t="shared" si="33"/>
        <v>0.44221363615314679</v>
      </c>
      <c r="D32" s="76">
        <f t="shared" si="35"/>
        <v>0.72860940046400391</v>
      </c>
      <c r="E32" s="77">
        <f t="shared" si="34"/>
        <v>0.57624722473231327</v>
      </c>
    </row>
    <row r="33" spans="1:5">
      <c r="A33" s="71" t="s">
        <v>243</v>
      </c>
      <c r="B33" s="76">
        <f t="shared" si="32"/>
        <v>0.17595730987617075</v>
      </c>
      <c r="C33" s="72">
        <f t="shared" si="33"/>
        <v>0.54495886226440005</v>
      </c>
      <c r="D33" s="76">
        <f t="shared" si="35"/>
        <v>0.22151523509083429</v>
      </c>
      <c r="E33" s="77">
        <f t="shared" si="34"/>
        <v>0.53108424022237655</v>
      </c>
    </row>
    <row r="34" spans="1:5">
      <c r="A34" s="71" t="s">
        <v>244</v>
      </c>
      <c r="B34" s="76">
        <f t="shared" ref="B34:B35" si="36">_xlfn.T.TEST(B17:E17,O17:R17,2,1)</f>
        <v>0.63945754037956259</v>
      </c>
      <c r="C34" s="72">
        <f t="shared" ref="C34:C35" si="37">_xlfn.T.TEST(F17:I17,S17:V17,2,1)</f>
        <v>0.54450046357487558</v>
      </c>
      <c r="D34" s="76">
        <f t="shared" ref="D34:D35" si="38">_xlfn.T.TEST(AB17:AE17,AO17:AR17,2,1)</f>
        <v>6.1937830265699377E-3</v>
      </c>
      <c r="E34" s="77">
        <f t="shared" ref="E34:E35" si="39">_xlfn.T.TEST(AF17:AI17,AS17:AV17,2,1)</f>
        <v>0.17151875651774995</v>
      </c>
    </row>
    <row r="35" spans="1:5" ht="17" thickBot="1">
      <c r="A35" s="71" t="s">
        <v>105</v>
      </c>
      <c r="B35" s="78">
        <f t="shared" si="36"/>
        <v>0.50020760970802336</v>
      </c>
      <c r="C35" s="79">
        <f t="shared" si="37"/>
        <v>0.54496056766172229</v>
      </c>
      <c r="D35" s="78">
        <f t="shared" si="38"/>
        <v>0.11719252192100121</v>
      </c>
      <c r="E35" s="80">
        <f t="shared" si="39"/>
        <v>0.5747871052700283</v>
      </c>
    </row>
  </sheetData>
  <mergeCells count="24">
    <mergeCell ref="B22:C22"/>
    <mergeCell ref="D22:E22"/>
    <mergeCell ref="B21:E21"/>
    <mergeCell ref="J6:K6"/>
    <mergeCell ref="L6:M6"/>
    <mergeCell ref="S5:V5"/>
    <mergeCell ref="O3:Z3"/>
    <mergeCell ref="AB3:AM3"/>
    <mergeCell ref="AO3:AZ3"/>
    <mergeCell ref="W6:X6"/>
    <mergeCell ref="Y6:Z6"/>
    <mergeCell ref="AJ6:AK6"/>
    <mergeCell ref="AL6:AM6"/>
    <mergeCell ref="AY6:AZ6"/>
    <mergeCell ref="AS5:AV5"/>
    <mergeCell ref="AF5:AI5"/>
    <mergeCell ref="AO5:AR5"/>
    <mergeCell ref="AB5:AE5"/>
    <mergeCell ref="AW6:AX6"/>
    <mergeCell ref="F1:J1"/>
    <mergeCell ref="B3:M3"/>
    <mergeCell ref="B5:E5"/>
    <mergeCell ref="F5:I5"/>
    <mergeCell ref="O5:R5"/>
  </mergeCells>
  <pageMargins left="0.7" right="0.7" top="0.75" bottom="0.75" header="0.3" footer="0.3"/>
  <pageSetup paperSize="9" orientation="portrait" r:id="rId1"/>
  <ignoredErrors>
    <ignoredError sqref="AW12 J7:M18 W7:Z18 AJ7:AM18 B26:E28 AW7:AZ11 AW13:AZ18 AX12:AZ12 B29:E35 B24 D24:E24 B25:C25 E2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C1E8D-F20F-444B-9D40-9EFB3A3B2737}">
  <dimension ref="A2:AT117"/>
  <sheetViews>
    <sheetView topLeftCell="AH21" zoomScale="150" zoomScaleNormal="55" workbookViewId="0">
      <selection activeCell="R31" sqref="R31"/>
    </sheetView>
  </sheetViews>
  <sheetFormatPr baseColWidth="10" defaultColWidth="10.6640625" defaultRowHeight="16"/>
  <cols>
    <col min="13" max="13" width="13.6640625" customWidth="1"/>
    <col min="23" max="23" width="10.83203125" style="6"/>
  </cols>
  <sheetData>
    <row r="2" spans="1:46">
      <c r="B2" s="130" t="s">
        <v>143</v>
      </c>
      <c r="C2" s="130"/>
      <c r="D2" s="130"/>
      <c r="E2" s="130"/>
      <c r="F2" s="130"/>
      <c r="G2" s="130"/>
      <c r="H2" s="130"/>
      <c r="I2" s="130"/>
      <c r="J2" s="130"/>
      <c r="K2" s="130"/>
      <c r="L2" s="21"/>
      <c r="M2" s="130" t="s">
        <v>145</v>
      </c>
      <c r="N2" s="130"/>
      <c r="O2" s="130"/>
      <c r="P2" s="130"/>
      <c r="Q2" s="130"/>
      <c r="R2" s="130"/>
      <c r="S2" s="130"/>
      <c r="T2" s="130"/>
      <c r="U2" s="130"/>
      <c r="V2" s="130"/>
      <c r="W2" s="55"/>
      <c r="Y2" s="130" t="s">
        <v>144</v>
      </c>
      <c r="Z2" s="130"/>
      <c r="AA2" s="130"/>
      <c r="AB2" s="130"/>
      <c r="AC2" s="130"/>
      <c r="AD2" s="130"/>
      <c r="AE2" s="130"/>
      <c r="AF2" s="130"/>
      <c r="AG2" s="130"/>
      <c r="AH2" s="130"/>
      <c r="AI2" s="18"/>
      <c r="AJ2" s="130" t="s">
        <v>146</v>
      </c>
      <c r="AK2" s="130"/>
      <c r="AL2" s="130"/>
      <c r="AM2" s="130"/>
      <c r="AN2" s="130"/>
      <c r="AO2" s="130"/>
      <c r="AP2" s="130"/>
      <c r="AQ2" s="130"/>
      <c r="AR2" s="130"/>
      <c r="AS2" s="130"/>
    </row>
    <row r="3" spans="1:46">
      <c r="C3" s="128" t="s">
        <v>16</v>
      </c>
      <c r="D3" s="128"/>
      <c r="E3" s="128"/>
      <c r="F3" s="128"/>
      <c r="H3" s="128" t="s">
        <v>41</v>
      </c>
      <c r="I3" s="128"/>
      <c r="J3" s="128"/>
      <c r="K3" s="128"/>
      <c r="N3" s="128" t="s">
        <v>16</v>
      </c>
      <c r="O3" s="128"/>
      <c r="P3" s="128"/>
      <c r="Q3" s="128"/>
      <c r="S3" s="128" t="s">
        <v>41</v>
      </c>
      <c r="T3" s="128"/>
      <c r="U3" s="128"/>
      <c r="V3" s="128"/>
      <c r="Z3" s="128" t="s">
        <v>16</v>
      </c>
      <c r="AA3" s="128"/>
      <c r="AB3" s="128"/>
      <c r="AC3" s="128"/>
      <c r="AE3" s="128" t="s">
        <v>41</v>
      </c>
      <c r="AF3" s="128"/>
      <c r="AG3" s="128"/>
      <c r="AH3" s="128"/>
      <c r="AI3" s="18"/>
      <c r="AK3" s="128" t="s">
        <v>16</v>
      </c>
      <c r="AL3" s="128"/>
      <c r="AM3" s="128"/>
      <c r="AN3" s="128"/>
      <c r="AP3" s="128" t="s">
        <v>41</v>
      </c>
      <c r="AQ3" s="128"/>
      <c r="AR3" s="128"/>
      <c r="AS3" s="128"/>
      <c r="AT3" s="39"/>
    </row>
    <row r="4" spans="1:46">
      <c r="A4" s="18"/>
      <c r="B4" s="18"/>
      <c r="C4" s="18" t="s">
        <v>12</v>
      </c>
      <c r="D4" s="18" t="s">
        <v>13</v>
      </c>
      <c r="E4" s="18" t="s">
        <v>14</v>
      </c>
      <c r="F4" s="18" t="s">
        <v>40</v>
      </c>
      <c r="H4" s="18" t="s">
        <v>12</v>
      </c>
      <c r="I4" s="18" t="s">
        <v>13</v>
      </c>
      <c r="J4" s="18" t="s">
        <v>14</v>
      </c>
      <c r="K4" s="18" t="s">
        <v>40</v>
      </c>
      <c r="M4" s="17" t="s">
        <v>94</v>
      </c>
      <c r="N4" s="18" t="s">
        <v>12</v>
      </c>
      <c r="O4" s="18" t="s">
        <v>13</v>
      </c>
      <c r="P4" s="18" t="s">
        <v>14</v>
      </c>
      <c r="Q4" s="18" t="s">
        <v>40</v>
      </c>
      <c r="S4" s="18" t="s">
        <v>12</v>
      </c>
      <c r="T4" s="18" t="s">
        <v>13</v>
      </c>
      <c r="U4" s="18" t="s">
        <v>14</v>
      </c>
      <c r="V4" s="18" t="s">
        <v>40</v>
      </c>
      <c r="X4" s="18"/>
      <c r="Y4" s="18"/>
      <c r="Z4" s="18" t="s">
        <v>12</v>
      </c>
      <c r="AA4" s="18" t="s">
        <v>13</v>
      </c>
      <c r="AB4" s="18" t="s">
        <v>14</v>
      </c>
      <c r="AC4" s="18" t="s">
        <v>40</v>
      </c>
      <c r="AE4" s="18" t="s">
        <v>12</v>
      </c>
      <c r="AF4" s="18" t="s">
        <v>13</v>
      </c>
      <c r="AG4" s="18" t="s">
        <v>14</v>
      </c>
      <c r="AH4" s="18" t="s">
        <v>40</v>
      </c>
      <c r="AI4" s="18"/>
      <c r="AJ4" s="17" t="s">
        <v>99</v>
      </c>
      <c r="AK4" s="18" t="s">
        <v>12</v>
      </c>
      <c r="AL4" s="18" t="s">
        <v>13</v>
      </c>
      <c r="AM4" s="18" t="s">
        <v>14</v>
      </c>
      <c r="AN4" s="18" t="s">
        <v>40</v>
      </c>
      <c r="AP4" s="18" t="s">
        <v>12</v>
      </c>
      <c r="AQ4" s="18" t="s">
        <v>13</v>
      </c>
      <c r="AR4" s="18" t="s">
        <v>14</v>
      </c>
      <c r="AS4" s="18" t="s">
        <v>40</v>
      </c>
    </row>
    <row r="5" spans="1:46">
      <c r="A5" s="18"/>
      <c r="B5" s="18" t="s">
        <v>42</v>
      </c>
      <c r="C5" s="18">
        <v>0</v>
      </c>
      <c r="D5" s="18">
        <v>5.97816564867178E-2</v>
      </c>
      <c r="E5" s="18">
        <v>4.5351256561138802E-2</v>
      </c>
      <c r="F5" s="18">
        <v>2.2795966874266799E-2</v>
      </c>
      <c r="H5" s="18">
        <v>7.3428147011890502E-2</v>
      </c>
      <c r="I5" s="18">
        <v>0.107986672085502</v>
      </c>
      <c r="J5" s="18">
        <v>7.3284730054561098E-2</v>
      </c>
      <c r="K5" s="18">
        <v>6.8114006236250899E-2</v>
      </c>
      <c r="M5" s="19">
        <v>0</v>
      </c>
      <c r="N5" s="18">
        <v>4.3689397898182571</v>
      </c>
      <c r="O5" s="18">
        <v>7.2431650736221389</v>
      </c>
      <c r="P5" s="18">
        <v>4.386853516320631</v>
      </c>
      <c r="Q5" s="18">
        <v>3.5456618913420761</v>
      </c>
      <c r="S5" s="18">
        <v>2.6004966042428359</v>
      </c>
      <c r="T5" s="18">
        <v>3.5255698216583329</v>
      </c>
      <c r="U5" s="18">
        <v>1.9781820322930761</v>
      </c>
      <c r="V5" s="18">
        <v>2.1646562898514099</v>
      </c>
      <c r="X5" s="18"/>
      <c r="Y5" s="18"/>
      <c r="Z5" s="18"/>
      <c r="AA5" s="18"/>
      <c r="AB5" s="18"/>
      <c r="AC5" s="18"/>
      <c r="AE5" s="18"/>
      <c r="AF5" s="18"/>
      <c r="AG5" s="18"/>
      <c r="AH5" s="18"/>
      <c r="AI5" s="18"/>
      <c r="AJ5" s="18">
        <v>28</v>
      </c>
      <c r="AK5">
        <v>0</v>
      </c>
      <c r="AL5">
        <v>5.97816564867178E-2</v>
      </c>
      <c r="AM5">
        <v>4.5351256561138802E-2</v>
      </c>
      <c r="AN5">
        <v>2.2795966874266799E-2</v>
      </c>
      <c r="AP5">
        <v>7.3428147011890502E-2</v>
      </c>
      <c r="AQ5">
        <v>0.107986672085502</v>
      </c>
      <c r="AR5">
        <v>7.3284730054561098E-2</v>
      </c>
      <c r="AS5">
        <v>6.8114006236250899E-2</v>
      </c>
    </row>
    <row r="6" spans="1:46">
      <c r="A6" s="18"/>
      <c r="B6" s="18" t="s">
        <v>43</v>
      </c>
      <c r="C6" s="18">
        <v>0.87763960214758296</v>
      </c>
      <c r="D6" s="18">
        <v>1.9657039583238201</v>
      </c>
      <c r="E6" s="18">
        <v>1.15490104325251</v>
      </c>
      <c r="F6" s="18">
        <v>0.94568432036907901</v>
      </c>
      <c r="H6" s="18">
        <v>1.0194978854546499</v>
      </c>
      <c r="I6" s="18">
        <v>1.43874299929697</v>
      </c>
      <c r="J6" s="18">
        <v>0.94794262527864004</v>
      </c>
      <c r="K6" s="18">
        <v>1.03838648893201</v>
      </c>
      <c r="M6" s="19">
        <v>1</v>
      </c>
      <c r="N6" s="18">
        <v>20.308643352498919</v>
      </c>
      <c r="O6" s="18">
        <v>26.334250819567021</v>
      </c>
      <c r="P6" s="18">
        <v>24.904298454885112</v>
      </c>
      <c r="Q6" s="18">
        <v>20.708346828600007</v>
      </c>
      <c r="S6" s="18">
        <v>16.249121036259361</v>
      </c>
      <c r="T6" s="18">
        <v>16.336153685501408</v>
      </c>
      <c r="U6" s="18">
        <v>13.376323568642103</v>
      </c>
      <c r="V6" s="18">
        <v>15.572373716753749</v>
      </c>
      <c r="X6" s="18"/>
      <c r="Y6" s="18" t="s">
        <v>42</v>
      </c>
      <c r="Z6" s="18">
        <v>0</v>
      </c>
      <c r="AA6" s="18">
        <v>5.97816564867178E-2</v>
      </c>
      <c r="AB6" s="18">
        <v>4.5351256561138802E-2</v>
      </c>
      <c r="AC6" s="18">
        <v>2.2795966874266799E-2</v>
      </c>
      <c r="AE6" s="18">
        <v>7.3428147011890502E-2</v>
      </c>
      <c r="AF6" s="18">
        <v>0.107986672085502</v>
      </c>
      <c r="AG6" s="18">
        <v>7.3284730054561098E-2</v>
      </c>
      <c r="AH6" s="18">
        <v>6.8114006236250899E-2</v>
      </c>
      <c r="AI6" s="18"/>
      <c r="AJ6">
        <v>30</v>
      </c>
      <c r="AK6">
        <v>1.0202326671182458</v>
      </c>
      <c r="AL6">
        <v>2.4085250369527529</v>
      </c>
      <c r="AM6">
        <v>1.493440998750228</v>
      </c>
      <c r="AN6">
        <v>1.2208288085001771</v>
      </c>
      <c r="AP6">
        <v>1.472295008192988</v>
      </c>
      <c r="AQ6">
        <v>1.9655357538298626</v>
      </c>
      <c r="AR6">
        <v>1.3248591185379641</v>
      </c>
      <c r="AS6">
        <v>1.4634245081741097</v>
      </c>
    </row>
    <row r="7" spans="1:46">
      <c r="A7" s="18"/>
      <c r="B7" s="18" t="s">
        <v>44</v>
      </c>
      <c r="C7" s="18">
        <v>3.2072321819132701</v>
      </c>
      <c r="D7" s="18">
        <v>4.5334439750948796</v>
      </c>
      <c r="E7" s="18">
        <v>2.77606779965088</v>
      </c>
      <c r="F7" s="18">
        <v>2.2491925383034301</v>
      </c>
      <c r="H7" s="18">
        <v>1.3417968339802699</v>
      </c>
      <c r="I7" s="18">
        <v>1.72329328642657</v>
      </c>
      <c r="J7" s="18">
        <v>0.76525393939889597</v>
      </c>
      <c r="K7" s="18">
        <v>0.83967277613686997</v>
      </c>
      <c r="M7" s="19">
        <v>2</v>
      </c>
      <c r="N7" s="18">
        <v>19.444910110239576</v>
      </c>
      <c r="O7" s="18">
        <v>19.455508586960125</v>
      </c>
      <c r="P7" s="18">
        <v>22.970605446029463</v>
      </c>
      <c r="Q7" s="18">
        <v>19.48415503343977</v>
      </c>
      <c r="S7" s="18">
        <v>20.532994026313393</v>
      </c>
      <c r="T7" s="18">
        <v>15.078684290981665</v>
      </c>
      <c r="U7" s="18">
        <v>15.991042638682263</v>
      </c>
      <c r="V7" s="18">
        <v>17.923784470008144</v>
      </c>
      <c r="X7" s="18"/>
      <c r="Y7" s="18"/>
      <c r="Z7" s="17">
        <f>SUM(Z6)</f>
        <v>0</v>
      </c>
      <c r="AA7" s="17">
        <f t="shared" ref="AA7:AC7" si="0">SUM(AA6)</f>
        <v>5.97816564867178E-2</v>
      </c>
      <c r="AB7" s="17">
        <f t="shared" si="0"/>
        <v>4.5351256561138802E-2</v>
      </c>
      <c r="AC7" s="17">
        <f t="shared" si="0"/>
        <v>2.2795966874266799E-2</v>
      </c>
      <c r="AE7" s="17">
        <f t="shared" ref="AE7:AH7" si="1">SUM(AE6)</f>
        <v>7.3428147011890502E-2</v>
      </c>
      <c r="AF7" s="17">
        <f t="shared" si="1"/>
        <v>0.107986672085502</v>
      </c>
      <c r="AG7" s="17">
        <f t="shared" si="1"/>
        <v>7.3284730054561098E-2</v>
      </c>
      <c r="AH7" s="17">
        <f t="shared" si="1"/>
        <v>6.8114006236250899E-2</v>
      </c>
      <c r="AI7" s="17"/>
      <c r="AJ7" s="18">
        <v>32</v>
      </c>
      <c r="AK7">
        <v>8.8110622143305637</v>
      </c>
      <c r="AL7">
        <v>12.468909672949485</v>
      </c>
      <c r="AM7">
        <v>9.7149061241672072</v>
      </c>
      <c r="AN7">
        <v>8.0416322864462728</v>
      </c>
      <c r="AP7">
        <v>7.2250430328112722</v>
      </c>
      <c r="AQ7">
        <v>7.2286766057647984</v>
      </c>
      <c r="AR7">
        <v>5.3044661338418884</v>
      </c>
      <c r="AS7">
        <v>6.0289450936299049</v>
      </c>
    </row>
    <row r="8" spans="1:46">
      <c r="A8" s="18"/>
      <c r="B8" s="18" t="s">
        <v>45</v>
      </c>
      <c r="C8" s="18">
        <v>0</v>
      </c>
      <c r="D8" s="18">
        <v>0</v>
      </c>
      <c r="E8" s="18">
        <v>0</v>
      </c>
      <c r="F8" s="18">
        <v>0</v>
      </c>
      <c r="H8" s="18">
        <v>0</v>
      </c>
      <c r="I8" s="18">
        <v>0</v>
      </c>
      <c r="J8" s="18">
        <v>0</v>
      </c>
      <c r="K8" s="18">
        <v>0</v>
      </c>
      <c r="M8" s="19">
        <v>3</v>
      </c>
      <c r="N8" s="18">
        <v>4.8278797025742035</v>
      </c>
      <c r="O8" s="18">
        <v>5.2658988264378284</v>
      </c>
      <c r="P8" s="18">
        <v>6.3899116312180091</v>
      </c>
      <c r="Q8" s="18">
        <v>5.6679373920738314</v>
      </c>
      <c r="S8" s="18">
        <v>6.0968947633559019</v>
      </c>
      <c r="T8" s="18">
        <v>4.0337611966862923</v>
      </c>
      <c r="U8" s="18">
        <v>4.3984511812889497</v>
      </c>
      <c r="V8" s="18">
        <v>4.5162648359955728</v>
      </c>
      <c r="X8" s="18"/>
      <c r="Y8" s="18"/>
      <c r="Z8" s="18"/>
      <c r="AA8" s="18"/>
      <c r="AB8" s="18"/>
      <c r="AC8" s="18"/>
      <c r="AE8" s="18"/>
      <c r="AF8" s="18"/>
      <c r="AG8" s="18"/>
      <c r="AH8" s="18"/>
      <c r="AI8" s="17"/>
      <c r="AJ8">
        <v>34</v>
      </c>
      <c r="AK8">
        <v>23.543367036926362</v>
      </c>
      <c r="AL8">
        <v>26.406661198987145</v>
      </c>
      <c r="AM8">
        <v>25.954023138800341</v>
      </c>
      <c r="AN8">
        <v>21.934761359568803</v>
      </c>
      <c r="AP8">
        <v>19.103703574868788</v>
      </c>
      <c r="AQ8">
        <v>16.772003712810161</v>
      </c>
      <c r="AR8">
        <v>15.065123601418779</v>
      </c>
      <c r="AS8">
        <v>17.296825841824869</v>
      </c>
    </row>
    <row r="9" spans="1:46">
      <c r="A9" s="18"/>
      <c r="B9" s="18" t="s">
        <v>46</v>
      </c>
      <c r="C9" s="18">
        <v>0.28406800575740399</v>
      </c>
      <c r="D9" s="18">
        <v>0.68423548371672105</v>
      </c>
      <c r="E9" s="18">
        <v>0.41053341685610301</v>
      </c>
      <c r="F9" s="18">
        <v>0.32798906579530002</v>
      </c>
      <c r="H9" s="18">
        <v>0.165773737796026</v>
      </c>
      <c r="I9" s="18">
        <v>0.25554686384929098</v>
      </c>
      <c r="J9" s="18">
        <v>0.191700737560979</v>
      </c>
      <c r="K9" s="18">
        <v>0.218483018546279</v>
      </c>
      <c r="M9" s="19">
        <v>4</v>
      </c>
      <c r="N9" s="18">
        <v>3.1930692442823907</v>
      </c>
      <c r="O9" s="18">
        <v>3.2733326523531852</v>
      </c>
      <c r="P9" s="18">
        <v>3.4744615979935252</v>
      </c>
      <c r="Q9" s="18">
        <v>3.3037144058943118</v>
      </c>
      <c r="S9" s="18">
        <v>2.7645648105541478</v>
      </c>
      <c r="T9" s="18">
        <v>2.4327795630697402</v>
      </c>
      <c r="U9" s="18">
        <v>2.2235572214029795</v>
      </c>
      <c r="V9" s="18">
        <v>2.4897144294079125</v>
      </c>
      <c r="X9" s="18"/>
      <c r="Y9" s="18" t="s">
        <v>54</v>
      </c>
      <c r="Z9" s="18">
        <v>1.16098460915638E-2</v>
      </c>
      <c r="AA9" s="18">
        <v>1.04311029154296E-2</v>
      </c>
      <c r="AB9" s="18">
        <v>2.2434348999982E-2</v>
      </c>
      <c r="AC9" s="18">
        <v>1.0576243302116E-2</v>
      </c>
      <c r="AE9" s="18">
        <v>1.8201545952559999E-3</v>
      </c>
      <c r="AF9" s="18">
        <v>6.76770031336104E-2</v>
      </c>
      <c r="AG9" s="18">
        <v>8.1673375963391501E-3</v>
      </c>
      <c r="AH9" s="18">
        <v>4.7723884244468204E-3</v>
      </c>
      <c r="AI9" s="18"/>
      <c r="AJ9" s="18">
        <v>36</v>
      </c>
      <c r="AK9">
        <v>17.986089340891482</v>
      </c>
      <c r="AL9">
        <v>18.871414813901694</v>
      </c>
      <c r="AM9">
        <v>22.710705436820771</v>
      </c>
      <c r="AN9">
        <v>19.599192723718783</v>
      </c>
      <c r="AP9">
        <v>18.453829043756098</v>
      </c>
      <c r="AQ9">
        <v>14.03697268334575</v>
      </c>
      <c r="AR9">
        <v>14.441518981197031</v>
      </c>
      <c r="AS9">
        <v>16.07690166404911</v>
      </c>
    </row>
    <row r="10" spans="1:46">
      <c r="A10" s="18"/>
      <c r="B10" s="18" t="s">
        <v>47</v>
      </c>
      <c r="C10" s="18">
        <v>0</v>
      </c>
      <c r="D10" s="18">
        <v>0</v>
      </c>
      <c r="E10" s="18">
        <v>0</v>
      </c>
      <c r="F10" s="18">
        <v>0</v>
      </c>
      <c r="H10" s="18">
        <v>0</v>
      </c>
      <c r="I10" s="18">
        <v>0</v>
      </c>
      <c r="J10" s="18">
        <v>0</v>
      </c>
      <c r="K10" s="18">
        <v>0</v>
      </c>
      <c r="M10" s="19">
        <v>5</v>
      </c>
      <c r="N10" s="18">
        <v>4.5733802568516522</v>
      </c>
      <c r="O10" s="18">
        <v>2.776461041173182</v>
      </c>
      <c r="P10" s="18">
        <v>3.3513136657042226</v>
      </c>
      <c r="Q10" s="18">
        <v>3.2175246922333001</v>
      </c>
      <c r="S10" s="18">
        <v>2.6215664311252835</v>
      </c>
      <c r="T10" s="18">
        <v>2.2451468300453379</v>
      </c>
      <c r="U10" s="18">
        <v>1.9886698021551101</v>
      </c>
      <c r="V10" s="18">
        <v>2.1858361623048048</v>
      </c>
      <c r="X10" s="18"/>
      <c r="Y10" s="18" t="s">
        <v>48</v>
      </c>
      <c r="Z10" s="18">
        <v>0.130983218879099</v>
      </c>
      <c r="AA10" s="18">
        <v>0.43238997571350302</v>
      </c>
      <c r="AB10" s="18">
        <v>0.316105606497736</v>
      </c>
      <c r="AC10" s="18">
        <v>0.264568244828982</v>
      </c>
      <c r="AE10" s="18">
        <v>0.45097696814308202</v>
      </c>
      <c r="AF10" s="18">
        <v>0.45911575139928201</v>
      </c>
      <c r="AG10" s="18">
        <v>0.368749155662985</v>
      </c>
      <c r="AH10" s="18">
        <v>0.420265630817653</v>
      </c>
      <c r="AI10" s="18"/>
      <c r="AJ10">
        <v>38</v>
      </c>
      <c r="AK10">
        <v>4.8706415955536002</v>
      </c>
      <c r="AL10">
        <v>3.7977485167294578</v>
      </c>
      <c r="AM10">
        <v>4.986929271900709</v>
      </c>
      <c r="AN10">
        <v>4.5979411873073568</v>
      </c>
      <c r="AP10">
        <v>4.1357287402605145</v>
      </c>
      <c r="AQ10">
        <v>3.2072348923316962</v>
      </c>
      <c r="AR10">
        <v>3.243446355772567</v>
      </c>
      <c r="AS10">
        <v>3.5003074859516712</v>
      </c>
    </row>
    <row r="11" spans="1:46">
      <c r="A11" s="18"/>
      <c r="B11" s="18"/>
      <c r="C11" s="17">
        <f t="shared" ref="C11:F11" si="2">SUM(C5:C10)</f>
        <v>4.3689397898182571</v>
      </c>
      <c r="D11" s="17">
        <f t="shared" si="2"/>
        <v>7.2431650736221389</v>
      </c>
      <c r="E11" s="17">
        <f t="shared" si="2"/>
        <v>4.386853516320631</v>
      </c>
      <c r="F11" s="17">
        <f t="shared" si="2"/>
        <v>3.5456618913420761</v>
      </c>
      <c r="H11" s="17">
        <f t="shared" ref="H11:K11" si="3">SUM(H5:H10)</f>
        <v>2.6004966042428359</v>
      </c>
      <c r="I11" s="17">
        <f t="shared" si="3"/>
        <v>3.5255698216583329</v>
      </c>
      <c r="J11" s="17">
        <f t="shared" si="3"/>
        <v>1.9781820322930761</v>
      </c>
      <c r="K11" s="17">
        <f t="shared" si="3"/>
        <v>2.1646562898514099</v>
      </c>
      <c r="M11" s="19">
        <v>6</v>
      </c>
      <c r="N11" s="18">
        <v>0.64332064400683153</v>
      </c>
      <c r="O11" s="18">
        <v>0.26912691551561385</v>
      </c>
      <c r="P11" s="18">
        <v>0.60077368876991466</v>
      </c>
      <c r="Q11" s="18">
        <v>0.61694404050886686</v>
      </c>
      <c r="S11" s="18">
        <v>0.7217443350212025</v>
      </c>
      <c r="T11" s="18">
        <v>0.47297325255050293</v>
      </c>
      <c r="U11" s="18">
        <v>0.30431249155215617</v>
      </c>
      <c r="V11" s="18">
        <v>0.2660551233427379</v>
      </c>
      <c r="X11" s="18"/>
      <c r="Y11" s="18" t="s">
        <v>43</v>
      </c>
      <c r="Z11" s="18">
        <v>0.87763960214758296</v>
      </c>
      <c r="AA11" s="18">
        <v>1.9657039583238201</v>
      </c>
      <c r="AB11" s="18">
        <v>1.15490104325251</v>
      </c>
      <c r="AC11" s="18">
        <v>0.94568432036907901</v>
      </c>
      <c r="AE11" s="18">
        <v>1.0194978854546499</v>
      </c>
      <c r="AF11" s="18">
        <v>1.43874299929697</v>
      </c>
      <c r="AG11" s="18">
        <v>0.94794262527864004</v>
      </c>
      <c r="AH11" s="18">
        <v>1.03838648893201</v>
      </c>
      <c r="AI11" s="18"/>
      <c r="AJ11" s="18">
        <v>40</v>
      </c>
      <c r="AK11">
        <v>1.1972732080379367</v>
      </c>
      <c r="AL11">
        <v>0.61904484346124988</v>
      </c>
      <c r="AM11">
        <v>1.2739029410000164</v>
      </c>
      <c r="AN11">
        <v>1.2280853322831784</v>
      </c>
      <c r="AP11">
        <v>1.3435709619168303</v>
      </c>
      <c r="AQ11">
        <v>0.78679445346605725</v>
      </c>
      <c r="AR11">
        <v>0.68658677301703874</v>
      </c>
      <c r="AS11">
        <v>0.57553145951976348</v>
      </c>
    </row>
    <row r="12" spans="1:46">
      <c r="A12" s="18"/>
      <c r="B12" s="18"/>
      <c r="C12" s="18"/>
      <c r="D12" s="18"/>
      <c r="E12" s="18"/>
      <c r="F12" s="18"/>
      <c r="H12" s="18"/>
      <c r="I12" s="18"/>
      <c r="J12" s="18"/>
      <c r="K12" s="18"/>
      <c r="M12" s="20" t="s">
        <v>95</v>
      </c>
      <c r="N12" s="18">
        <v>0.60886913006676768</v>
      </c>
      <c r="O12" s="18">
        <v>0.91320590388548384</v>
      </c>
      <c r="P12" s="18">
        <v>0.81491408248501773</v>
      </c>
      <c r="Q12" s="18">
        <v>0.80368541041869723</v>
      </c>
      <c r="S12" s="18">
        <v>0.96036058030186733</v>
      </c>
      <c r="T12" s="18">
        <v>0.80284104994917804</v>
      </c>
      <c r="U12" s="18">
        <v>0.79121449478801364</v>
      </c>
      <c r="V12" s="18">
        <v>0.80514756072887872</v>
      </c>
      <c r="X12" s="18"/>
      <c r="Y12" s="18"/>
      <c r="Z12" s="17">
        <f>SUM(Z9:Z11)</f>
        <v>1.0202326671182458</v>
      </c>
      <c r="AA12" s="17">
        <f t="shared" ref="AA12:AC12" si="4">SUM(AA9:AA11)</f>
        <v>2.4085250369527529</v>
      </c>
      <c r="AB12" s="17">
        <f t="shared" si="4"/>
        <v>1.493440998750228</v>
      </c>
      <c r="AC12" s="17">
        <f t="shared" si="4"/>
        <v>1.2208288085001771</v>
      </c>
      <c r="AE12" s="17">
        <f t="shared" ref="AE12:AH12" si="5">SUM(AE9:AE11)</f>
        <v>1.472295008192988</v>
      </c>
      <c r="AF12" s="17">
        <f t="shared" si="5"/>
        <v>1.9655357538298626</v>
      </c>
      <c r="AG12" s="17">
        <f t="shared" si="5"/>
        <v>1.3248591185379641</v>
      </c>
      <c r="AH12" s="17">
        <f t="shared" si="5"/>
        <v>1.4634245081741097</v>
      </c>
      <c r="AI12" s="18"/>
      <c r="AJ12">
        <v>42</v>
      </c>
      <c r="AK12">
        <v>1.2675287501862469E-2</v>
      </c>
      <c r="AL12">
        <v>0.26604188656476863</v>
      </c>
      <c r="AM12">
        <v>0.17108754035143653</v>
      </c>
      <c r="AN12">
        <v>0.19843778202575857</v>
      </c>
      <c r="AP12">
        <v>9.9864848481664131E-2</v>
      </c>
      <c r="AQ12">
        <v>0.23151370591792489</v>
      </c>
      <c r="AR12">
        <v>0.22064174445120519</v>
      </c>
      <c r="AS12">
        <v>0.19485664986890955</v>
      </c>
    </row>
    <row r="13" spans="1:46">
      <c r="A13" s="18"/>
      <c r="B13" s="18" t="s">
        <v>48</v>
      </c>
      <c r="C13" s="18">
        <v>0.130983218879099</v>
      </c>
      <c r="D13" s="18">
        <v>0.43238997571350302</v>
      </c>
      <c r="E13" s="18">
        <v>0.316105606497736</v>
      </c>
      <c r="F13" s="18">
        <v>0.264568244828982</v>
      </c>
      <c r="H13" s="18">
        <v>0.45097696814308202</v>
      </c>
      <c r="I13" s="18">
        <v>0.45911575139928201</v>
      </c>
      <c r="J13" s="18">
        <v>0.368749155662985</v>
      </c>
      <c r="K13" s="18">
        <v>0.420265630817653</v>
      </c>
      <c r="M13" s="20"/>
      <c r="N13" s="17">
        <f>SUM(N5:N12)</f>
        <v>57.969012230338592</v>
      </c>
      <c r="O13" s="17">
        <f>SUM(O5:O12)</f>
        <v>65.530949819514575</v>
      </c>
      <c r="P13" s="17">
        <f>SUM(P5:P12)</f>
        <v>66.893132083405902</v>
      </c>
      <c r="Q13" s="17">
        <f>SUM(Q5:Q12)</f>
        <v>57.347969694510859</v>
      </c>
      <c r="S13" s="17">
        <f>SUM(S5:S12)</f>
        <v>52.547742587173992</v>
      </c>
      <c r="T13" s="17">
        <f>SUM(T5:T12)</f>
        <v>44.927909690442455</v>
      </c>
      <c r="U13" s="17">
        <f>SUM(U5:U12)</f>
        <v>41.051753430804645</v>
      </c>
      <c r="V13" s="17">
        <f>SUM(V5:V12)</f>
        <v>45.923832588393203</v>
      </c>
      <c r="X13" s="18"/>
      <c r="Y13" s="18"/>
      <c r="Z13" s="18"/>
      <c r="AA13" s="18"/>
      <c r="AB13" s="18"/>
      <c r="AC13" s="18"/>
      <c r="AE13" s="18"/>
      <c r="AF13" s="18"/>
      <c r="AG13" s="18"/>
      <c r="AH13" s="18"/>
      <c r="AI13" s="17"/>
      <c r="AJ13" s="18">
        <v>44</v>
      </c>
      <c r="AK13">
        <v>0.52767087997854112</v>
      </c>
      <c r="AL13">
        <v>0.63282219348131596</v>
      </c>
      <c r="AM13">
        <v>0.54331343611308325</v>
      </c>
      <c r="AN13">
        <v>0.50429424778626752</v>
      </c>
      <c r="AP13">
        <v>0.64027922987394825</v>
      </c>
      <c r="AQ13">
        <v>0.59119121089070281</v>
      </c>
      <c r="AR13">
        <v>0.69182599251361465</v>
      </c>
      <c r="AS13">
        <v>0.71892587913862405</v>
      </c>
    </row>
    <row r="14" spans="1:46">
      <c r="A14" s="18"/>
      <c r="B14" s="18" t="s">
        <v>49</v>
      </c>
      <c r="C14" s="18">
        <v>5.0580946384065202</v>
      </c>
      <c r="D14" s="18">
        <v>6.7085338437107804</v>
      </c>
      <c r="E14" s="18">
        <v>5.9360189310604996</v>
      </c>
      <c r="F14" s="18">
        <v>4.9441068206318102</v>
      </c>
      <c r="H14" s="18">
        <v>4.8068932999579799</v>
      </c>
      <c r="I14" s="18">
        <v>4.4964243884547903</v>
      </c>
      <c r="J14" s="18">
        <v>3.7027004059978199</v>
      </c>
      <c r="K14" s="18">
        <v>4.2770927090817903</v>
      </c>
      <c r="M14" s="20"/>
      <c r="N14" s="18"/>
      <c r="O14" s="18"/>
      <c r="P14" s="18"/>
      <c r="Q14" s="18"/>
      <c r="S14" s="18"/>
      <c r="T14" s="18"/>
      <c r="U14" s="18"/>
      <c r="V14" s="18"/>
      <c r="X14" s="18"/>
      <c r="Y14" s="18" t="s">
        <v>69</v>
      </c>
      <c r="Z14" s="18">
        <v>0</v>
      </c>
      <c r="AA14" s="18">
        <v>4.99096710058198E-3</v>
      </c>
      <c r="AB14" s="18">
        <v>0</v>
      </c>
      <c r="AC14" s="18">
        <v>0</v>
      </c>
      <c r="AE14" s="18">
        <v>0</v>
      </c>
      <c r="AF14" s="18">
        <v>0</v>
      </c>
      <c r="AG14" s="18">
        <v>0</v>
      </c>
      <c r="AH14" s="18">
        <v>0</v>
      </c>
      <c r="AI14" s="17"/>
      <c r="AK14" s="15">
        <f>SUM(AK5:AK13)</f>
        <v>57.969012230338592</v>
      </c>
      <c r="AL14" s="15">
        <f t="shared" ref="AL14:AS14" si="6">SUM(AL5:AL13)</f>
        <v>65.530949819514589</v>
      </c>
      <c r="AM14" s="15">
        <f t="shared" si="6"/>
        <v>66.893660144464931</v>
      </c>
      <c r="AN14" s="15">
        <f t="shared" si="6"/>
        <v>57.347969694510859</v>
      </c>
      <c r="AO14" s="15"/>
      <c r="AP14" s="15">
        <f t="shared" si="6"/>
        <v>52.547742587173992</v>
      </c>
      <c r="AQ14" s="15">
        <f t="shared" si="6"/>
        <v>44.927909690442462</v>
      </c>
      <c r="AR14" s="15">
        <f t="shared" si="6"/>
        <v>41.051753430804652</v>
      </c>
      <c r="AS14" s="15">
        <f t="shared" si="6"/>
        <v>45.923832588393218</v>
      </c>
    </row>
    <row r="15" spans="1:46">
      <c r="A15" s="18"/>
      <c r="B15" s="18" t="s">
        <v>50</v>
      </c>
      <c r="C15" s="18">
        <v>15.119565495213299</v>
      </c>
      <c r="D15" s="18">
        <v>17.9844101440539</v>
      </c>
      <c r="E15" s="18">
        <v>17.281386404923001</v>
      </c>
      <c r="F15" s="18">
        <v>14.4279869324986</v>
      </c>
      <c r="H15" s="18">
        <v>10.9912507681583</v>
      </c>
      <c r="I15" s="18">
        <v>10.724701367862201</v>
      </c>
      <c r="J15" s="18">
        <v>9.1087981424724394</v>
      </c>
      <c r="K15" s="18">
        <v>10.6003304329925</v>
      </c>
      <c r="M15" s="18"/>
      <c r="N15" s="18"/>
      <c r="O15" s="18"/>
      <c r="P15" s="18"/>
      <c r="Q15" s="18"/>
      <c r="S15" s="18"/>
      <c r="T15" s="18"/>
      <c r="U15" s="18"/>
      <c r="V15" s="18"/>
      <c r="X15" s="18"/>
      <c r="Y15" s="18" t="s">
        <v>62</v>
      </c>
      <c r="Z15" s="18">
        <v>0</v>
      </c>
      <c r="AA15" s="18">
        <v>0.19769888031255201</v>
      </c>
      <c r="AB15" s="18">
        <v>0.13479591687148301</v>
      </c>
      <c r="AC15" s="18">
        <v>0.114977254805862</v>
      </c>
      <c r="AE15" s="18">
        <v>0.128331882903646</v>
      </c>
      <c r="AF15" s="18">
        <v>0.18126356161408</v>
      </c>
      <c r="AG15" s="18">
        <v>0.12148334390318399</v>
      </c>
      <c r="AH15" s="18">
        <v>0.102008771574907</v>
      </c>
      <c r="AI15" s="18"/>
    </row>
    <row r="16" spans="1:46">
      <c r="A16" s="18"/>
      <c r="B16" s="18" t="s">
        <v>51</v>
      </c>
      <c r="C16" s="18">
        <v>0</v>
      </c>
      <c r="D16" s="18">
        <v>0.83793047393807796</v>
      </c>
      <c r="E16" s="18">
        <v>0.97494548606659204</v>
      </c>
      <c r="F16" s="18">
        <v>0.73323499176085605</v>
      </c>
      <c r="H16" s="18">
        <v>0</v>
      </c>
      <c r="I16" s="18">
        <v>0.52433417379928404</v>
      </c>
      <c r="J16" s="18">
        <v>5.3931598077798001E-2</v>
      </c>
      <c r="K16" s="18">
        <v>0.13918558874695</v>
      </c>
      <c r="M16" s="130" t="s">
        <v>147</v>
      </c>
      <c r="N16" s="130"/>
      <c r="O16" s="130"/>
      <c r="P16" s="130"/>
      <c r="Q16" s="130"/>
      <c r="R16" s="130"/>
      <c r="S16" s="130"/>
      <c r="T16" s="130"/>
      <c r="U16" s="130"/>
      <c r="V16" s="130"/>
      <c r="W16" s="55"/>
      <c r="X16" s="18"/>
      <c r="Y16" s="18" t="s">
        <v>55</v>
      </c>
      <c r="Z16" s="18">
        <v>0.54573539401077398</v>
      </c>
      <c r="AA16" s="18">
        <v>1.0242420067306901</v>
      </c>
      <c r="AB16" s="18">
        <v>0.86802347658434398</v>
      </c>
      <c r="AC16" s="18">
        <v>0.73335567270516999</v>
      </c>
      <c r="AE16" s="18">
        <v>0.94802101596937605</v>
      </c>
      <c r="AF16" s="18">
        <v>0.82769536926935905</v>
      </c>
      <c r="AG16" s="18">
        <v>0.715028444541988</v>
      </c>
      <c r="AH16" s="18">
        <v>0.81017083683633795</v>
      </c>
      <c r="AI16" s="18"/>
    </row>
    <row r="17" spans="1:45">
      <c r="A17" s="18"/>
      <c r="B17" s="18" t="s">
        <v>52</v>
      </c>
      <c r="C17" s="18">
        <v>0</v>
      </c>
      <c r="D17" s="18">
        <v>0.37098638215076202</v>
      </c>
      <c r="E17" s="18">
        <v>0.39584202633728299</v>
      </c>
      <c r="F17" s="18">
        <v>0.33844983887975899</v>
      </c>
      <c r="H17" s="18">
        <v>0</v>
      </c>
      <c r="I17" s="18">
        <v>0.13157800398585201</v>
      </c>
      <c r="J17" s="18">
        <v>0.13062916174543299</v>
      </c>
      <c r="K17" s="18">
        <v>0.13208672759804099</v>
      </c>
      <c r="M17" s="18"/>
      <c r="N17" s="128" t="s">
        <v>16</v>
      </c>
      <c r="O17" s="128"/>
      <c r="P17" s="128"/>
      <c r="Q17" s="128"/>
      <c r="S17" s="128" t="s">
        <v>41</v>
      </c>
      <c r="T17" s="128"/>
      <c r="U17" s="128"/>
      <c r="V17" s="128"/>
      <c r="X17" s="18"/>
      <c r="Y17" s="18" t="s">
        <v>49</v>
      </c>
      <c r="Z17" s="18">
        <v>5.0580946384065202</v>
      </c>
      <c r="AA17" s="18">
        <v>6.7085338437107804</v>
      </c>
      <c r="AB17" s="18">
        <v>5.9360189310604996</v>
      </c>
      <c r="AC17" s="18">
        <v>4.9441068206318102</v>
      </c>
      <c r="AE17" s="18">
        <v>4.8068932999579799</v>
      </c>
      <c r="AF17" s="18">
        <v>4.4964243884547903</v>
      </c>
      <c r="AG17" s="18">
        <v>3.7027004059978199</v>
      </c>
      <c r="AH17" s="18">
        <v>4.2770927090817903</v>
      </c>
      <c r="AI17" s="18"/>
      <c r="AJ17" s="39"/>
      <c r="AK17" s="130" t="s">
        <v>148</v>
      </c>
      <c r="AL17" s="130"/>
      <c r="AM17" s="130"/>
      <c r="AN17" s="130"/>
      <c r="AO17" s="130"/>
      <c r="AP17" s="130"/>
      <c r="AQ17" s="130"/>
      <c r="AR17" s="130"/>
      <c r="AS17" s="130"/>
    </row>
    <row r="18" spans="1:45">
      <c r="A18" s="18"/>
      <c r="B18" s="18" t="s">
        <v>53</v>
      </c>
      <c r="C18" s="18">
        <v>0</v>
      </c>
      <c r="D18" s="18">
        <v>0</v>
      </c>
      <c r="E18" s="18">
        <v>0</v>
      </c>
      <c r="F18" s="18">
        <v>0</v>
      </c>
      <c r="H18" s="18">
        <v>0</v>
      </c>
      <c r="I18" s="18">
        <v>0</v>
      </c>
      <c r="J18" s="18">
        <v>1.9061688673096199E-3</v>
      </c>
      <c r="K18" s="18">
        <v>1.0012668137601201E-3</v>
      </c>
      <c r="M18" s="17" t="s">
        <v>94</v>
      </c>
      <c r="N18" s="18" t="s">
        <v>12</v>
      </c>
      <c r="O18" s="18" t="s">
        <v>13</v>
      </c>
      <c r="P18" s="18" t="s">
        <v>14</v>
      </c>
      <c r="Q18" s="18" t="s">
        <v>40</v>
      </c>
      <c r="S18" s="18" t="s">
        <v>12</v>
      </c>
      <c r="T18" s="18" t="s">
        <v>13</v>
      </c>
      <c r="U18" s="18" t="s">
        <v>14</v>
      </c>
      <c r="V18" s="18" t="s">
        <v>40</v>
      </c>
      <c r="X18" s="18"/>
      <c r="Y18" s="18" t="s">
        <v>44</v>
      </c>
      <c r="Z18" s="18">
        <v>3.2072321819132701</v>
      </c>
      <c r="AA18" s="18">
        <v>4.5334439750948796</v>
      </c>
      <c r="AB18" s="18">
        <v>2.77606779965088</v>
      </c>
      <c r="AC18" s="18">
        <v>2.2491925383034301</v>
      </c>
      <c r="AE18" s="18">
        <v>1.3417968339802699</v>
      </c>
      <c r="AF18" s="18">
        <v>1.72329328642657</v>
      </c>
      <c r="AG18" s="18">
        <v>0.76525393939889597</v>
      </c>
      <c r="AH18" s="18">
        <v>0.83967277613686997</v>
      </c>
      <c r="AI18" s="18"/>
      <c r="AJ18" s="18"/>
      <c r="AK18" s="128" t="s">
        <v>16</v>
      </c>
      <c r="AL18" s="128"/>
      <c r="AM18" s="128"/>
      <c r="AN18" s="128"/>
      <c r="AP18" s="128" t="s">
        <v>41</v>
      </c>
      <c r="AQ18" s="128"/>
      <c r="AR18" s="128"/>
      <c r="AS18" s="128"/>
    </row>
    <row r="19" spans="1:45">
      <c r="A19" s="18"/>
      <c r="B19" s="18"/>
      <c r="C19" s="18">
        <v>0</v>
      </c>
      <c r="D19" s="18">
        <v>0</v>
      </c>
      <c r="E19" s="18">
        <v>0</v>
      </c>
      <c r="F19" s="18">
        <v>0</v>
      </c>
      <c r="G19" s="18"/>
      <c r="H19" s="18">
        <v>0</v>
      </c>
      <c r="I19" s="18">
        <v>0</v>
      </c>
      <c r="J19">
        <v>9.6089358183193106E-3</v>
      </c>
      <c r="K19">
        <v>2.411360703054E-3</v>
      </c>
      <c r="M19" s="19">
        <v>0</v>
      </c>
      <c r="N19" s="19">
        <f>N5/N13</f>
        <v>7.536681447077917E-2</v>
      </c>
      <c r="O19" s="19">
        <f>O5/O13</f>
        <v>0.11053044543946446</v>
      </c>
      <c r="P19" s="19">
        <f>P5/P13</f>
        <v>6.5580028617151148E-2</v>
      </c>
      <c r="Q19" s="19">
        <f>Q5/Q13</f>
        <v>6.1827156396810579E-2</v>
      </c>
      <c r="S19" s="19">
        <f>S5/S13</f>
        <v>4.9488264884618903E-2</v>
      </c>
      <c r="T19" s="19">
        <f>T5/T13</f>
        <v>7.8471708253284922E-2</v>
      </c>
      <c r="U19" s="19">
        <f>U5/U13</f>
        <v>4.8187516170957921E-2</v>
      </c>
      <c r="V19" s="19">
        <f>V5/V13</f>
        <v>4.7135793505146288E-2</v>
      </c>
      <c r="X19" s="18"/>
      <c r="Y19" s="18"/>
      <c r="Z19" s="17">
        <f>SUM(Z14:Z18)</f>
        <v>8.8110622143305637</v>
      </c>
      <c r="AA19" s="17">
        <f t="shared" ref="AA19:AC19" si="7">SUM(AA14:AA18)</f>
        <v>12.468909672949485</v>
      </c>
      <c r="AB19" s="17">
        <f t="shared" si="7"/>
        <v>9.7149061241672072</v>
      </c>
      <c r="AC19" s="17">
        <f t="shared" si="7"/>
        <v>8.0416322864462728</v>
      </c>
      <c r="AE19" s="17">
        <f t="shared" ref="AE19:AH19" si="8">SUM(AE14:AE18)</f>
        <v>7.2250430328112722</v>
      </c>
      <c r="AF19" s="17">
        <f t="shared" si="8"/>
        <v>7.2286766057647984</v>
      </c>
      <c r="AG19" s="17">
        <f t="shared" si="8"/>
        <v>5.3044661338418884</v>
      </c>
      <c r="AH19" s="17">
        <f t="shared" si="8"/>
        <v>6.0289450936299049</v>
      </c>
      <c r="AI19" s="18"/>
      <c r="AJ19" s="17" t="s">
        <v>99</v>
      </c>
      <c r="AK19" s="18" t="s">
        <v>12</v>
      </c>
      <c r="AL19" s="18" t="s">
        <v>13</v>
      </c>
      <c r="AM19" s="18" t="s">
        <v>14</v>
      </c>
      <c r="AN19" s="18" t="s">
        <v>40</v>
      </c>
      <c r="AP19" s="18" t="s">
        <v>12</v>
      </c>
      <c r="AQ19" s="18" t="s">
        <v>13</v>
      </c>
      <c r="AR19" s="18" t="s">
        <v>14</v>
      </c>
      <c r="AS19" s="18" t="s">
        <v>40</v>
      </c>
    </row>
    <row r="20" spans="1:45">
      <c r="A20" s="18"/>
      <c r="B20" s="19"/>
      <c r="C20" s="17">
        <f>SUM(C13:C19)</f>
        <v>20.308643352498919</v>
      </c>
      <c r="D20" s="17">
        <f t="shared" ref="D20:K20" si="9">SUM(D13:D19)</f>
        <v>26.334250819567021</v>
      </c>
      <c r="E20" s="17">
        <f t="shared" si="9"/>
        <v>24.904298454885112</v>
      </c>
      <c r="F20" s="17">
        <f t="shared" si="9"/>
        <v>20.708346828600007</v>
      </c>
      <c r="G20" s="17"/>
      <c r="H20" s="17">
        <f t="shared" si="9"/>
        <v>16.249121036259361</v>
      </c>
      <c r="I20" s="17">
        <f t="shared" si="9"/>
        <v>16.336153685501408</v>
      </c>
      <c r="J20" s="17">
        <f t="shared" si="9"/>
        <v>13.376323568642103</v>
      </c>
      <c r="K20" s="17">
        <f t="shared" si="9"/>
        <v>15.572373716753749</v>
      </c>
      <c r="M20" s="19">
        <v>1</v>
      </c>
      <c r="N20" s="19">
        <f>N6/N13</f>
        <v>0.35033619810189232</v>
      </c>
      <c r="O20" s="19">
        <f>O6/O13</f>
        <v>0.4018597455415624</v>
      </c>
      <c r="P20" s="19">
        <f>P6/P13</f>
        <v>0.37229978144592052</v>
      </c>
      <c r="Q20" s="19">
        <f>Q6/Q13</f>
        <v>0.36109991232317568</v>
      </c>
      <c r="S20" s="19">
        <f>S6/S13</f>
        <v>0.30922586273431074</v>
      </c>
      <c r="T20" s="19">
        <f>T6/T13</f>
        <v>0.36360814019746412</v>
      </c>
      <c r="U20" s="19">
        <f>U6/U13</f>
        <v>0.32584049281083088</v>
      </c>
      <c r="V20" s="19">
        <f>V6/V13</f>
        <v>0.33909133534925201</v>
      </c>
      <c r="X20" s="18"/>
      <c r="Y20" s="18"/>
      <c r="Z20" s="18"/>
      <c r="AA20" s="18"/>
      <c r="AB20" s="18"/>
      <c r="AC20" s="18"/>
      <c r="AE20" s="18"/>
      <c r="AF20" s="18"/>
      <c r="AG20" s="18"/>
      <c r="AH20" s="18"/>
      <c r="AI20" s="18"/>
      <c r="AJ20" s="18">
        <v>28</v>
      </c>
      <c r="AK20">
        <f>AK5/AK14</f>
        <v>0</v>
      </c>
      <c r="AL20">
        <f>AL5/AL14</f>
        <v>9.1226598502491569E-4</v>
      </c>
      <c r="AM20">
        <f>AM5/AM14</f>
        <v>6.7796045937981698E-4</v>
      </c>
      <c r="AN20">
        <f>AN5/AN14</f>
        <v>3.9750259679112486E-4</v>
      </c>
      <c r="AP20">
        <f>AP5/AP14</f>
        <v>1.3973606361886431E-3</v>
      </c>
      <c r="AQ20">
        <f>AQ5/AQ14</f>
        <v>2.4035543347006431E-3</v>
      </c>
      <c r="AR20">
        <f>AR5/AR14</f>
        <v>1.7851790466901051E-3</v>
      </c>
      <c r="AS20">
        <f>AS5/AS14</f>
        <v>1.4831951602720984E-3</v>
      </c>
    </row>
    <row r="21" spans="1:45">
      <c r="A21" s="18"/>
      <c r="B21" s="18"/>
      <c r="C21" s="18"/>
      <c r="D21" s="18"/>
      <c r="E21" s="18"/>
      <c r="F21" s="18"/>
      <c r="H21" s="18"/>
      <c r="I21" s="18"/>
      <c r="J21" s="18"/>
      <c r="K21" s="18"/>
      <c r="M21" s="19">
        <v>2</v>
      </c>
      <c r="N21" s="19">
        <f>N7/N13</f>
        <v>0.3354362850444243</v>
      </c>
      <c r="O21" s="19">
        <f>O7/O13</f>
        <v>0.29689037989750661</v>
      </c>
      <c r="P21" s="19">
        <f>P7/P13</f>
        <v>0.34339258352245333</v>
      </c>
      <c r="Q21" s="19">
        <f>Q7/Q13</f>
        <v>0.33975317935806054</v>
      </c>
      <c r="S21" s="19">
        <f>S7/S13</f>
        <v>0.39074930749404158</v>
      </c>
      <c r="T21" s="19">
        <f>T7/T13</f>
        <v>0.33561953794145388</v>
      </c>
      <c r="U21" s="19">
        <f>U7/U13</f>
        <v>0.38953373004240094</v>
      </c>
      <c r="V21" s="19">
        <f>V7/V13</f>
        <v>0.39029374204578482</v>
      </c>
      <c r="X21" s="18"/>
      <c r="Y21" s="18" t="s">
        <v>75</v>
      </c>
      <c r="Z21" s="18">
        <v>0.745312023624494</v>
      </c>
      <c r="AA21" s="18">
        <v>0.16132703888685801</v>
      </c>
      <c r="AB21" s="18">
        <v>8.4852940837729499E-2</v>
      </c>
      <c r="AC21" s="18">
        <v>9.4144097704896901E-2</v>
      </c>
      <c r="AE21" s="18">
        <v>5.19721047395795E-2</v>
      </c>
      <c r="AF21" s="18">
        <v>0.14304375452616999</v>
      </c>
      <c r="AG21" s="18">
        <v>9.1248097161291203E-2</v>
      </c>
      <c r="AH21" s="18">
        <v>0.16685504921065</v>
      </c>
      <c r="AI21" s="17"/>
      <c r="AJ21">
        <v>30</v>
      </c>
      <c r="AK21">
        <f>AK6/AK14</f>
        <v>1.7599621381581831E-2</v>
      </c>
      <c r="AL21">
        <f>AL6/AL14</f>
        <v>3.6754007741171386E-2</v>
      </c>
      <c r="AM21">
        <f>AM6/AM14</f>
        <v>2.2325598502533153E-2</v>
      </c>
      <c r="AN21">
        <f>AN6/AN14</f>
        <v>2.1288091191431147E-2</v>
      </c>
      <c r="AP21">
        <f>AP6/AP14</f>
        <v>2.8018235145887124E-2</v>
      </c>
      <c r="AQ21">
        <f>AQ6/AQ14</f>
        <v>4.374865795832901E-2</v>
      </c>
      <c r="AR21">
        <f>AR6/AR14</f>
        <v>3.2272899640476957E-2</v>
      </c>
      <c r="AS21">
        <f>AS6/AS14</f>
        <v>3.1866340975730656E-2</v>
      </c>
    </row>
    <row r="22" spans="1:45">
      <c r="A22" s="18"/>
      <c r="B22" s="18" t="s">
        <v>54</v>
      </c>
      <c r="C22" s="18">
        <v>1.16098460915638E-2</v>
      </c>
      <c r="D22" s="18">
        <v>1.04311029154296E-2</v>
      </c>
      <c r="E22" s="18">
        <v>2.2434348999982E-2</v>
      </c>
      <c r="F22" s="18">
        <v>1.0576243302116E-2</v>
      </c>
      <c r="H22" s="18">
        <v>1.8201545952559999E-3</v>
      </c>
      <c r="I22" s="18">
        <v>6.76770031336104E-2</v>
      </c>
      <c r="J22" s="18">
        <v>8.1673375963391501E-3</v>
      </c>
      <c r="K22" s="18">
        <v>4.7723884244468204E-3</v>
      </c>
      <c r="M22" s="19">
        <v>3</v>
      </c>
      <c r="N22" s="19">
        <f>N8/N13</f>
        <v>8.3283801410842226E-2</v>
      </c>
      <c r="O22" s="19">
        <f>O8/O13</f>
        <v>8.0357431731741619E-2</v>
      </c>
      <c r="P22" s="19">
        <f>P8/P13</f>
        <v>9.5524180617686263E-2</v>
      </c>
      <c r="Q22" s="19">
        <f>Q8/Q13</f>
        <v>9.8834142207066586E-2</v>
      </c>
      <c r="S22" s="19">
        <f>S8/S13</f>
        <v>0.1160258169652382</v>
      </c>
      <c r="T22" s="19">
        <f>T8/T13</f>
        <v>8.9782970640728404E-2</v>
      </c>
      <c r="U22" s="19">
        <f>U8/U13</f>
        <v>0.10714405143991768</v>
      </c>
      <c r="V22" s="19">
        <f>V8/V13</f>
        <v>9.834250717865857E-2</v>
      </c>
      <c r="X22" s="18"/>
      <c r="Y22" s="18" t="s">
        <v>70</v>
      </c>
      <c r="Z22" s="18">
        <v>0.25437215992274098</v>
      </c>
      <c r="AA22" s="18">
        <v>0.58639639533444599</v>
      </c>
      <c r="AB22" s="18">
        <v>0.44071221124473098</v>
      </c>
      <c r="AC22" s="18">
        <v>0.39859337225540897</v>
      </c>
      <c r="AE22" s="18">
        <v>0.34111731200664902</v>
      </c>
      <c r="AF22" s="18">
        <v>0.42962442525698402</v>
      </c>
      <c r="AG22" s="18">
        <v>0.29261132379096499</v>
      </c>
      <c r="AH22" s="18">
        <v>0.385353662117211</v>
      </c>
      <c r="AI22" s="17"/>
      <c r="AJ22" s="18">
        <v>32</v>
      </c>
      <c r="AK22">
        <f>AK7/AK14</f>
        <v>0.15199607299361945</v>
      </c>
      <c r="AL22">
        <f>AL7/AL14</f>
        <v>0.19027512507130401</v>
      </c>
      <c r="AM22">
        <f>AM7/AM14</f>
        <v>0.14522910098186725</v>
      </c>
      <c r="AN22">
        <f>AN7/AN14</f>
        <v>0.14022523080212879</v>
      </c>
      <c r="AP22">
        <f>AP7/AP14</f>
        <v>0.13749483188217457</v>
      </c>
      <c r="AQ22">
        <f>AQ7/AQ14</f>
        <v>0.1608950128232331</v>
      </c>
      <c r="AR22">
        <f>AR7/AR14</f>
        <v>0.12921411853413045</v>
      </c>
      <c r="AS22">
        <f>AS7/AS14</f>
        <v>0.13128140126426774</v>
      </c>
    </row>
    <row r="23" spans="1:45">
      <c r="A23" s="19"/>
      <c r="B23" s="18" t="s">
        <v>55</v>
      </c>
      <c r="C23" s="18">
        <v>0.54573539401077398</v>
      </c>
      <c r="D23" s="18">
        <v>1.0242420067306901</v>
      </c>
      <c r="E23" s="18">
        <v>0.86802347658434398</v>
      </c>
      <c r="F23" s="18">
        <v>0.73335567270516999</v>
      </c>
      <c r="H23" s="18">
        <v>0.94802101596937605</v>
      </c>
      <c r="I23" s="18">
        <v>0.82769536926935905</v>
      </c>
      <c r="J23" s="18">
        <v>0.715028444541988</v>
      </c>
      <c r="K23" s="18">
        <v>0.81017083683633795</v>
      </c>
      <c r="M23" s="19">
        <v>4</v>
      </c>
      <c r="N23" s="19">
        <f>N9/N13</f>
        <v>5.5082346954521161E-2</v>
      </c>
      <c r="O23" s="19">
        <f>O9/O13</f>
        <v>4.9950941675171841E-2</v>
      </c>
      <c r="P23" s="19">
        <f>P9/P13</f>
        <v>5.1940483122563053E-2</v>
      </c>
      <c r="Q23" s="19">
        <f>Q9/Q13</f>
        <v>5.7608219148698674E-2</v>
      </c>
      <c r="S23" s="19">
        <f>S9/S13</f>
        <v>5.2610534238799647E-2</v>
      </c>
      <c r="T23" s="19">
        <f>T9/T13</f>
        <v>5.4148514360713003E-2</v>
      </c>
      <c r="U23" s="19">
        <f>U9/U13</f>
        <v>5.4164731968171037E-2</v>
      </c>
      <c r="V23" s="19">
        <f>V9/V13</f>
        <v>5.4213994979965228E-2</v>
      </c>
      <c r="X23" s="18"/>
      <c r="Y23" s="18" t="s">
        <v>63</v>
      </c>
      <c r="Z23" s="18">
        <v>1.04093169480333</v>
      </c>
      <c r="AA23" s="18">
        <v>1.2232524388338399</v>
      </c>
      <c r="AB23" s="18">
        <v>1.1246631870096799</v>
      </c>
      <c r="AC23" s="18">
        <v>1.00143128055005</v>
      </c>
      <c r="AE23" s="18">
        <v>1.1489403616398099</v>
      </c>
      <c r="AF23" s="18">
        <v>0.80818446083981699</v>
      </c>
      <c r="AG23" s="18">
        <v>0.74277260263978495</v>
      </c>
      <c r="AH23" s="18">
        <v>0.78786123800056695</v>
      </c>
      <c r="AI23" s="18"/>
      <c r="AJ23">
        <v>34</v>
      </c>
      <c r="AK23">
        <f>AK8/AK14</f>
        <v>0.40613710896741373</v>
      </c>
      <c r="AL23">
        <f>AL8/AL14</f>
        <v>0.40296472539641803</v>
      </c>
      <c r="AM23">
        <f>AM8/AM14</f>
        <v>0.38798928153653867</v>
      </c>
      <c r="AN23">
        <f>AN8/AN14</f>
        <v>0.38248540404157183</v>
      </c>
      <c r="AP23">
        <f>AP8/AP14</f>
        <v>0.36354946253260512</v>
      </c>
      <c r="AQ23">
        <f>AQ8/AQ14</f>
        <v>0.37330923758462947</v>
      </c>
      <c r="AR23">
        <f>AR8/AR14</f>
        <v>0.36697880948768746</v>
      </c>
      <c r="AS23">
        <f>AS8/AS14</f>
        <v>0.37664160125425739</v>
      </c>
    </row>
    <row r="24" spans="1:45">
      <c r="A24" s="18"/>
      <c r="B24" s="18" t="s">
        <v>56</v>
      </c>
      <c r="C24" s="18">
        <v>6.3831856633625002</v>
      </c>
      <c r="D24" s="18">
        <v>6.4512751818781</v>
      </c>
      <c r="E24" s="18">
        <v>7.0224083947851996</v>
      </c>
      <c r="F24" s="18">
        <v>6.0126056765598497</v>
      </c>
      <c r="H24" s="18">
        <v>6.5704230283244502</v>
      </c>
      <c r="I24" s="18">
        <v>4.6664497043249904</v>
      </c>
      <c r="J24" s="18">
        <v>4.8296934353543</v>
      </c>
      <c r="K24" s="18">
        <v>5.3564254595039396</v>
      </c>
      <c r="M24" s="19">
        <v>5</v>
      </c>
      <c r="N24" s="19">
        <f>N10/N13</f>
        <v>7.8893534336576698E-2</v>
      </c>
      <c r="O24" s="19">
        <f>O10/O13</f>
        <v>4.2368698284094987E-2</v>
      </c>
      <c r="P24" s="19">
        <f>P10/P13</f>
        <v>5.0099517862695189E-2</v>
      </c>
      <c r="Q24" s="19">
        <f>Q10/Q13</f>
        <v>5.6105293864331343E-2</v>
      </c>
      <c r="S24" s="19">
        <f>S10/S13</f>
        <v>4.9889230289507494E-2</v>
      </c>
      <c r="T24" s="19">
        <f>T10/T13</f>
        <v>4.9972207599120723E-2</v>
      </c>
      <c r="U24" s="19">
        <f>U10/U13</f>
        <v>4.8442992952959736E-2</v>
      </c>
      <c r="V24" s="19">
        <f>V10/V13</f>
        <v>4.7596989168914736E-2</v>
      </c>
      <c r="X24" s="18"/>
      <c r="Y24" s="18" t="s">
        <v>56</v>
      </c>
      <c r="Z24" s="18">
        <v>6.3831856633625002</v>
      </c>
      <c r="AA24" s="18">
        <v>6.4512751818781</v>
      </c>
      <c r="AB24" s="18">
        <v>7.0224083947851996</v>
      </c>
      <c r="AC24" s="18">
        <v>6.0126056765598497</v>
      </c>
      <c r="AE24" s="18">
        <v>6.5704230283244502</v>
      </c>
      <c r="AF24" s="18">
        <v>4.6664497043249904</v>
      </c>
      <c r="AG24" s="18">
        <v>4.8296934353543</v>
      </c>
      <c r="AH24" s="18">
        <v>5.3564254595039396</v>
      </c>
      <c r="AI24" s="18"/>
      <c r="AJ24" s="18">
        <v>36</v>
      </c>
      <c r="AK24">
        <f>AK9/AK14</f>
        <v>0.31027075758034572</v>
      </c>
      <c r="AL24">
        <f>AL9/AL14</f>
        <v>0.28797712936982245</v>
      </c>
      <c r="AM24">
        <f>AM9/AM14</f>
        <v>0.33950460159863077</v>
      </c>
      <c r="AN24">
        <f>AN9/AN14</f>
        <v>0.34175913860808826</v>
      </c>
      <c r="AP24">
        <f>AP9/AP14</f>
        <v>0.35118214665724506</v>
      </c>
      <c r="AQ24">
        <f>AQ9/AQ14</f>
        <v>0.31243324650672194</v>
      </c>
      <c r="AR24">
        <f>AR9/AR14</f>
        <v>0.35178811559265388</v>
      </c>
      <c r="AS24">
        <f>AS9/AS14</f>
        <v>0.35007752528286118</v>
      </c>
    </row>
    <row r="25" spans="1:45">
      <c r="A25" s="18"/>
      <c r="B25" s="18" t="s">
        <v>57</v>
      </c>
      <c r="C25" s="18">
        <v>11.9493561330986</v>
      </c>
      <c r="D25" s="18">
        <v>11.267555195565601</v>
      </c>
      <c r="E25" s="18">
        <v>14.1979916468506</v>
      </c>
      <c r="F25" s="18">
        <v>12.0187447266687</v>
      </c>
      <c r="H25" s="18">
        <v>12.138754437137599</v>
      </c>
      <c r="I25" s="18">
        <v>8.7445257827931595</v>
      </c>
      <c r="J25" s="18">
        <v>9.6653633591149806</v>
      </c>
      <c r="K25" s="18">
        <v>10.870282003056801</v>
      </c>
      <c r="M25" s="19">
        <v>6</v>
      </c>
      <c r="N25" s="19">
        <f>N11/N13</f>
        <v>1.1097664411644814E-2</v>
      </c>
      <c r="O25" s="19">
        <f>O11/O13</f>
        <v>4.1068673086052249E-3</v>
      </c>
      <c r="P25" s="19">
        <f>P11/P13</f>
        <v>8.981096714395705E-3</v>
      </c>
      <c r="Q25" s="19">
        <f>Q11/Q13</f>
        <v>1.0757905533452888E-2</v>
      </c>
      <c r="S25" s="19">
        <f>S11/S13</f>
        <v>1.3735020754200161E-2</v>
      </c>
      <c r="T25" s="19">
        <f>T11/T13</f>
        <v>1.0527381661184181E-2</v>
      </c>
      <c r="U25" s="19">
        <f>U11/U13</f>
        <v>7.4128987465808087E-3</v>
      </c>
      <c r="V25" s="19">
        <f>V11/V13</f>
        <v>5.7933998176358803E-3</v>
      </c>
      <c r="X25" s="18"/>
      <c r="Y25" s="18" t="s">
        <v>50</v>
      </c>
      <c r="Z25" s="18">
        <v>15.119565495213299</v>
      </c>
      <c r="AA25" s="18">
        <v>17.9844101440539</v>
      </c>
      <c r="AB25" s="18">
        <v>17.281386404923001</v>
      </c>
      <c r="AC25" s="18">
        <v>14.4279869324986</v>
      </c>
      <c r="AE25" s="18">
        <v>10.9912507681583</v>
      </c>
      <c r="AF25" s="18">
        <v>10.724701367862201</v>
      </c>
      <c r="AG25" s="18">
        <v>9.1087981424724394</v>
      </c>
      <c r="AH25" s="18">
        <v>10.6003304329925</v>
      </c>
      <c r="AI25" s="18"/>
      <c r="AJ25">
        <v>38</v>
      </c>
      <c r="AK25">
        <f>AK10/AK14</f>
        <v>8.4021469543076099E-2</v>
      </c>
      <c r="AL25">
        <f>AL10/AL14</f>
        <v>5.79535094056964E-2</v>
      </c>
      <c r="AM25">
        <f>AM10/AM14</f>
        <v>7.4550103270337328E-2</v>
      </c>
      <c r="AN25">
        <f>AN10/AN14</f>
        <v>8.0176180809892819E-2</v>
      </c>
      <c r="AP25">
        <f>AP10/AP14</f>
        <v>7.8704213285652649E-2</v>
      </c>
      <c r="AQ25">
        <f>AQ10/AQ14</f>
        <v>7.1386247756235435E-2</v>
      </c>
      <c r="AR25">
        <f>AR10/AR14</f>
        <v>7.9008716673688556E-2</v>
      </c>
      <c r="AS25">
        <f>AS10/AS14</f>
        <v>7.6219846834742144E-2</v>
      </c>
    </row>
    <row r="26" spans="1:45">
      <c r="A26" s="18"/>
      <c r="B26" s="18" t="s">
        <v>58</v>
      </c>
      <c r="C26" s="18">
        <v>0.55341555850200197</v>
      </c>
      <c r="D26" s="18">
        <v>0.69976581093422496</v>
      </c>
      <c r="E26" s="18">
        <v>0.81057059600600601</v>
      </c>
      <c r="F26" s="18">
        <v>0.67861091407504504</v>
      </c>
      <c r="H26" s="18">
        <v>0.86927221932118404</v>
      </c>
      <c r="I26" s="18">
        <v>0.73147829904278905</v>
      </c>
      <c r="J26" s="18">
        <v>0.75803268747133601</v>
      </c>
      <c r="K26" s="18">
        <v>0.88213378218662097</v>
      </c>
      <c r="M26" s="20" t="s">
        <v>95</v>
      </c>
      <c r="N26" s="19">
        <f>N12/N13</f>
        <v>1.0503355269319401E-2</v>
      </c>
      <c r="O26" s="19">
        <f>O12/O13</f>
        <v>1.3935490121852906E-2</v>
      </c>
      <c r="P26" s="19">
        <f>P12/P13</f>
        <v>1.218232809713469E-2</v>
      </c>
      <c r="Q26" s="19">
        <f>Q12/Q13</f>
        <v>1.4014191168403703E-2</v>
      </c>
      <c r="S26" s="19">
        <f>S12/S13</f>
        <v>1.8275962639283289E-2</v>
      </c>
      <c r="T26" s="19">
        <f>T12/T13</f>
        <v>1.7869539346050789E-2</v>
      </c>
      <c r="U26" s="19">
        <f>U12/U13</f>
        <v>1.9273585868181155E-2</v>
      </c>
      <c r="V26" s="19">
        <f>V12/V13</f>
        <v>1.7532237954642572E-2</v>
      </c>
      <c r="X26" s="18"/>
      <c r="Y26" s="18" t="s">
        <v>45</v>
      </c>
      <c r="Z26" s="18">
        <v>0</v>
      </c>
      <c r="AA26" s="18">
        <v>0</v>
      </c>
      <c r="AB26" s="18">
        <v>0</v>
      </c>
      <c r="AC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/>
      <c r="AJ26" s="18">
        <v>40</v>
      </c>
      <c r="AK26">
        <f>AK11/AK14</f>
        <v>2.0653676196527172E-2</v>
      </c>
      <c r="AL26">
        <f>AL11/AL14</f>
        <v>9.4466026383903147E-3</v>
      </c>
      <c r="AM26">
        <f>AM11/AM14</f>
        <v>1.9043702172206894E-2</v>
      </c>
      <c r="AN26">
        <f>AN11/AN14</f>
        <v>2.1414626164188797E-2</v>
      </c>
      <c r="AP26">
        <f>AP11/AP14</f>
        <v>2.5568576227378664E-2</v>
      </c>
      <c r="AQ26">
        <f>AQ11/AQ14</f>
        <v>1.7512376135171773E-2</v>
      </c>
      <c r="AR26">
        <f>AR11/AR14</f>
        <v>1.6724907358082148E-2</v>
      </c>
      <c r="AS26">
        <f>AS11/AS14</f>
        <v>1.2532304624445113E-2</v>
      </c>
    </row>
    <row r="27" spans="1:45">
      <c r="A27" s="18"/>
      <c r="B27" s="18" t="s">
        <v>59</v>
      </c>
      <c r="C27" s="18">
        <v>0</v>
      </c>
      <c r="D27" s="18">
        <v>3.6734149360625399E-4</v>
      </c>
      <c r="E27" s="18">
        <v>4.6037134629761799E-2</v>
      </c>
      <c r="F27" s="18">
        <v>2.6806151509629499E-2</v>
      </c>
      <c r="H27" s="18">
        <v>4.7031709655273903E-3</v>
      </c>
      <c r="I27" s="18">
        <v>3.8888668477950201E-2</v>
      </c>
      <c r="J27" s="18">
        <v>0</v>
      </c>
      <c r="K27" s="18">
        <v>0</v>
      </c>
      <c r="M27" s="18"/>
      <c r="N27" s="18"/>
      <c r="O27" s="18"/>
      <c r="P27" s="18"/>
      <c r="Q27" s="18"/>
      <c r="S27" s="18"/>
      <c r="T27" s="18"/>
      <c r="U27" s="18"/>
      <c r="V27" s="18"/>
      <c r="X27" s="18"/>
      <c r="Y27" s="18"/>
      <c r="Z27" s="17">
        <f>SUM(Z21:Z26)</f>
        <v>23.543367036926362</v>
      </c>
      <c r="AA27" s="17">
        <f t="shared" ref="AA27:AC27" si="10">SUM(AA21:AA26)</f>
        <v>26.406661198987145</v>
      </c>
      <c r="AB27" s="17">
        <f t="shared" si="10"/>
        <v>25.954023138800341</v>
      </c>
      <c r="AC27" s="17">
        <f t="shared" si="10"/>
        <v>21.934761359568803</v>
      </c>
      <c r="AE27" s="17">
        <f t="shared" ref="AE27:AH27" si="11">SUM(AE21:AE26)</f>
        <v>19.103703574868788</v>
      </c>
      <c r="AF27" s="17">
        <f t="shared" si="11"/>
        <v>16.772003712810161</v>
      </c>
      <c r="AG27" s="17">
        <f t="shared" si="11"/>
        <v>15.065123601418779</v>
      </c>
      <c r="AH27" s="17">
        <f t="shared" si="11"/>
        <v>17.296825841824869</v>
      </c>
      <c r="AI27" s="18"/>
      <c r="AJ27">
        <v>42</v>
      </c>
      <c r="AK27">
        <f>AK12/AK14</f>
        <v>2.1865626158157556E-4</v>
      </c>
      <c r="AL27">
        <f>AL12/AL14</f>
        <v>4.0597898748225298E-3</v>
      </c>
      <c r="AM27">
        <f>AM12/AM14</f>
        <v>2.5576047114472785E-3</v>
      </c>
      <c r="AN27">
        <f>AN12/AN14</f>
        <v>3.4602407562608502E-3</v>
      </c>
      <c r="AP27">
        <f>AP12/AP14</f>
        <v>1.9004593454417856E-3</v>
      </c>
      <c r="AQ27">
        <f>AQ12/AQ14</f>
        <v>5.1530041685241132E-3</v>
      </c>
      <c r="AR27">
        <f>AR12/AR14</f>
        <v>5.3747215651363325E-3</v>
      </c>
      <c r="AS27">
        <f>AS12/AS14</f>
        <v>4.2430398093158623E-3</v>
      </c>
    </row>
    <row r="28" spans="1:45" ht="17" thickBot="1">
      <c r="A28" s="18"/>
      <c r="B28" s="18" t="s">
        <v>60</v>
      </c>
      <c r="C28" s="18">
        <v>1.6075151741355401E-3</v>
      </c>
      <c r="D28" s="18">
        <v>1.87194744247546E-3</v>
      </c>
      <c r="E28" s="18">
        <v>3.1398481735665802E-3</v>
      </c>
      <c r="F28" s="18">
        <v>3.4556486192619598E-3</v>
      </c>
      <c r="H28" s="18">
        <v>0</v>
      </c>
      <c r="I28" s="18">
        <v>1.64667441529981E-3</v>
      </c>
      <c r="J28" s="18">
        <v>1.97468309188247E-3</v>
      </c>
      <c r="K28" s="18">
        <v>0</v>
      </c>
      <c r="M28" s="18"/>
      <c r="N28" s="18"/>
      <c r="O28" s="18"/>
      <c r="P28" s="18"/>
      <c r="Q28" s="18"/>
      <c r="S28" s="18"/>
      <c r="T28" s="18"/>
      <c r="U28" s="18"/>
      <c r="V28" s="18"/>
      <c r="X28" s="18"/>
      <c r="Y28" s="18"/>
      <c r="Z28" s="18"/>
      <c r="AA28" s="18"/>
      <c r="AB28" s="18"/>
      <c r="AC28" s="18"/>
      <c r="AE28" s="18"/>
      <c r="AF28" s="18"/>
      <c r="AG28" s="18"/>
      <c r="AH28" s="18"/>
      <c r="AI28" s="18"/>
      <c r="AJ28" s="18">
        <v>44</v>
      </c>
      <c r="AK28">
        <f>AK13/AK14</f>
        <v>9.102637075854467E-3</v>
      </c>
      <c r="AL28">
        <f>AL13/AL14</f>
        <v>9.6568445173499783E-3</v>
      </c>
      <c r="AM28">
        <f>AM13/AM14</f>
        <v>8.122046767058827E-3</v>
      </c>
      <c r="AN28">
        <f>AN13/AN14</f>
        <v>8.7935850296464238E-3</v>
      </c>
      <c r="AP28">
        <f>AP13/AP14</f>
        <v>1.2184714287426488E-2</v>
      </c>
      <c r="AQ28">
        <f>AQ13/AQ14</f>
        <v>1.3158662732454415E-2</v>
      </c>
      <c r="AR28">
        <f>AR13/AR14</f>
        <v>1.6852532101454119E-2</v>
      </c>
      <c r="AS28">
        <f>AS13/AS14</f>
        <v>1.565474479410774E-2</v>
      </c>
    </row>
    <row r="29" spans="1:45" ht="17" thickBot="1">
      <c r="A29" s="18"/>
      <c r="B29" s="18" t="s">
        <v>61</v>
      </c>
      <c r="C29" s="18">
        <v>0</v>
      </c>
      <c r="D29" s="18">
        <v>0</v>
      </c>
      <c r="E29" s="18">
        <v>0</v>
      </c>
      <c r="F29" s="18">
        <v>0</v>
      </c>
      <c r="H29" s="18">
        <v>0</v>
      </c>
      <c r="I29" s="18">
        <v>3.2278952450542399E-4</v>
      </c>
      <c r="J29" s="18">
        <v>1.2782691511435899E-2</v>
      </c>
      <c r="K29" s="18">
        <v>0</v>
      </c>
      <c r="M29" s="28" t="s">
        <v>94</v>
      </c>
      <c r="N29" s="122" t="s">
        <v>20</v>
      </c>
      <c r="O29" s="121"/>
      <c r="P29" s="129" t="s">
        <v>96</v>
      </c>
      <c r="Q29" s="129"/>
      <c r="R29" s="15" t="s">
        <v>107</v>
      </c>
      <c r="U29" s="18"/>
      <c r="V29" s="18"/>
      <c r="X29" s="18"/>
      <c r="Y29" s="18" t="s">
        <v>80</v>
      </c>
      <c r="Z29" s="18">
        <v>6.8736506124550401E-2</v>
      </c>
      <c r="AA29" s="18">
        <v>5.7268911313709397E-2</v>
      </c>
      <c r="AB29" s="18">
        <v>0.11622402408941999</v>
      </c>
      <c r="AC29" s="18">
        <v>0.11278612368106899</v>
      </c>
      <c r="AE29" s="18">
        <v>0.115352766048127</v>
      </c>
      <c r="AF29" s="18">
        <v>8.2604059717150902E-2</v>
      </c>
      <c r="AG29" s="18">
        <v>6.7457638464462497E-2</v>
      </c>
      <c r="AH29" s="18">
        <v>4.8669928758712303E-2</v>
      </c>
      <c r="AI29" s="18"/>
    </row>
    <row r="30" spans="1:45" ht="17" thickBot="1">
      <c r="A30" s="18"/>
      <c r="B30" s="18"/>
      <c r="C30" s="17">
        <f t="shared" ref="C30:F30" si="12">SUM(C22:C29)</f>
        <v>19.444910110239576</v>
      </c>
      <c r="D30" s="17">
        <f t="shared" si="12"/>
        <v>19.455508586960125</v>
      </c>
      <c r="E30" s="17">
        <f t="shared" si="12"/>
        <v>22.970605446029463</v>
      </c>
      <c r="F30" s="17">
        <f t="shared" si="12"/>
        <v>19.48415503343977</v>
      </c>
      <c r="H30" s="17">
        <f t="shared" ref="H30:K30" si="13">SUM(H22:H29)</f>
        <v>20.532994026313393</v>
      </c>
      <c r="I30" s="17">
        <f t="shared" si="13"/>
        <v>15.078684290981665</v>
      </c>
      <c r="J30" s="17">
        <f t="shared" si="13"/>
        <v>15.991042638682263</v>
      </c>
      <c r="K30" s="17">
        <f t="shared" si="13"/>
        <v>17.923784470008144</v>
      </c>
      <c r="M30" s="36"/>
      <c r="N30" s="37" t="s">
        <v>16</v>
      </c>
      <c r="O30" s="38" t="s">
        <v>41</v>
      </c>
      <c r="P30" s="37" t="s">
        <v>16</v>
      </c>
      <c r="Q30" s="38" t="s">
        <v>41</v>
      </c>
      <c r="R30" s="15"/>
      <c r="S30" s="18"/>
      <c r="T30" s="18"/>
      <c r="U30" s="18"/>
      <c r="V30" s="18"/>
      <c r="X30" s="18"/>
      <c r="Y30" s="18" t="s">
        <v>76</v>
      </c>
      <c r="Z30" s="18">
        <v>0.76686448220999603</v>
      </c>
      <c r="AA30" s="18">
        <v>0.83629181512642303</v>
      </c>
      <c r="AB30" s="18">
        <v>0.87744942188214503</v>
      </c>
      <c r="AC30" s="18">
        <v>0.86231679251537596</v>
      </c>
      <c r="AE30" s="18">
        <v>0.62342047085193597</v>
      </c>
      <c r="AF30" s="18">
        <v>0.58577360681794399</v>
      </c>
      <c r="AG30" s="18">
        <v>0.55051135241560201</v>
      </c>
      <c r="AH30" s="18">
        <v>0.62028633192995797</v>
      </c>
      <c r="AI30" s="17"/>
    </row>
    <row r="31" spans="1:45" ht="17" thickBot="1">
      <c r="A31" s="18"/>
      <c r="B31" s="18"/>
      <c r="C31" s="18"/>
      <c r="D31" s="18"/>
      <c r="E31" s="18"/>
      <c r="F31" s="18"/>
      <c r="H31" s="18"/>
      <c r="I31" s="18"/>
      <c r="J31" s="18"/>
      <c r="K31" s="18"/>
      <c r="M31" s="22">
        <v>0</v>
      </c>
      <c r="N31" s="32">
        <f t="shared" ref="N31:N38" si="14">AVERAGE(N19:Q19)</f>
        <v>7.8326111231051349E-2</v>
      </c>
      <c r="O31" s="33">
        <f t="shared" ref="O31:O38" si="15">AVERAGE(S19:V19)</f>
        <v>5.5820820703502014E-2</v>
      </c>
      <c r="P31" s="29">
        <f t="shared" ref="P31:P38" si="16">STDEV(N19:Q19)</f>
        <v>2.2215270361811965E-2</v>
      </c>
      <c r="Q31" s="33">
        <f t="shared" ref="Q31:Q38" si="17">STDEV(S19:V19)</f>
        <v>1.5131215037298617E-2</v>
      </c>
      <c r="R31" s="15">
        <f>_xlfn.T.TEST(N19:Q19,S19:V19,2,1)</f>
        <v>1.0930591770847948E-2</v>
      </c>
      <c r="S31" s="18"/>
      <c r="T31" s="18"/>
      <c r="U31" s="18"/>
      <c r="V31" s="18"/>
      <c r="X31" s="18"/>
      <c r="Y31" s="18" t="s">
        <v>71</v>
      </c>
      <c r="Z31" s="18">
        <v>1.81425115402798</v>
      </c>
      <c r="AA31" s="18">
        <v>2.0065995127259901</v>
      </c>
      <c r="AB31" s="18">
        <v>1.9997606385114099</v>
      </c>
      <c r="AC31" s="18">
        <v>1.8502974177717599</v>
      </c>
      <c r="AE31" s="18">
        <v>1.5261146958687799</v>
      </c>
      <c r="AF31" s="18">
        <v>1.4419810851078301</v>
      </c>
      <c r="AG31" s="18">
        <v>1.1542973883466101</v>
      </c>
      <c r="AH31" s="18">
        <v>1.3574325781732901</v>
      </c>
      <c r="AI31" s="17"/>
      <c r="AJ31" s="28" t="s">
        <v>99</v>
      </c>
      <c r="AK31" s="122" t="s">
        <v>20</v>
      </c>
      <c r="AL31" s="121"/>
      <c r="AM31" s="129" t="s">
        <v>96</v>
      </c>
      <c r="AN31" s="129"/>
      <c r="AO31" s="15" t="s">
        <v>107</v>
      </c>
    </row>
    <row r="32" spans="1:45" ht="17" thickBot="1">
      <c r="A32" s="18"/>
      <c r="B32" s="18" t="s">
        <v>62</v>
      </c>
      <c r="C32" s="18">
        <v>0</v>
      </c>
      <c r="D32" s="18">
        <v>0.19769888031255201</v>
      </c>
      <c r="E32" s="18">
        <v>0.13479591687148301</v>
      </c>
      <c r="F32" s="18">
        <v>0.114977254805862</v>
      </c>
      <c r="H32" s="18">
        <v>0.128331882903646</v>
      </c>
      <c r="I32" s="18">
        <v>0.18126356161408</v>
      </c>
      <c r="J32" s="18">
        <v>0.12148334390318399</v>
      </c>
      <c r="K32" s="18">
        <v>0.102008771574907</v>
      </c>
      <c r="M32" s="22">
        <v>1</v>
      </c>
      <c r="N32" s="34">
        <f t="shared" si="14"/>
        <v>0.37139890935313774</v>
      </c>
      <c r="O32" s="24">
        <f t="shared" si="15"/>
        <v>0.33444145777296441</v>
      </c>
      <c r="P32" s="30">
        <f t="shared" si="16"/>
        <v>2.2198958360713714E-2</v>
      </c>
      <c r="Q32" s="24">
        <f t="shared" si="17"/>
        <v>2.2964607236348914E-2</v>
      </c>
      <c r="R32" s="15">
        <f t="shared" ref="R32:R38" si="18">_xlfn.T.TEST(N20:Q20,S20:V20,2,1)</f>
        <v>5.9397193688263119E-3</v>
      </c>
      <c r="S32" s="18"/>
      <c r="T32" s="18"/>
      <c r="U32" s="18"/>
      <c r="V32" s="18"/>
      <c r="X32" s="18"/>
      <c r="Y32" s="18" t="s">
        <v>64</v>
      </c>
      <c r="Z32" s="18">
        <v>3.10281305967295</v>
      </c>
      <c r="AA32" s="18">
        <v>3.1815334215151698</v>
      </c>
      <c r="AB32" s="18">
        <v>4.1338008025645001</v>
      </c>
      <c r="AC32" s="18">
        <v>3.6938236055257199</v>
      </c>
      <c r="AE32" s="18">
        <v>3.8844129360536299</v>
      </c>
      <c r="AF32" s="18">
        <v>2.4022071112610899</v>
      </c>
      <c r="AG32" s="18">
        <v>2.7582569072165999</v>
      </c>
      <c r="AH32" s="18">
        <v>2.8225622148371201</v>
      </c>
      <c r="AI32" s="18"/>
      <c r="AJ32" s="41"/>
      <c r="AK32" s="40" t="s">
        <v>16</v>
      </c>
      <c r="AL32" s="38" t="s">
        <v>41</v>
      </c>
      <c r="AM32" s="40" t="s">
        <v>16</v>
      </c>
      <c r="AN32" s="38" t="s">
        <v>41</v>
      </c>
      <c r="AO32" s="15"/>
    </row>
    <row r="33" spans="1:41">
      <c r="A33" s="18"/>
      <c r="B33" s="18" t="s">
        <v>63</v>
      </c>
      <c r="C33" s="18">
        <v>1.04093169480333</v>
      </c>
      <c r="D33" s="18">
        <v>1.2232524388338399</v>
      </c>
      <c r="E33" s="18">
        <v>1.1246631870096799</v>
      </c>
      <c r="F33" s="18">
        <v>1.00143128055005</v>
      </c>
      <c r="H33" s="18">
        <v>1.1489403616398099</v>
      </c>
      <c r="I33" s="18">
        <v>0.80818446083981699</v>
      </c>
      <c r="J33" s="18">
        <v>0.74277260263978495</v>
      </c>
      <c r="K33" s="18">
        <v>0.78786123800056695</v>
      </c>
      <c r="M33" s="22">
        <v>2</v>
      </c>
      <c r="N33" s="34">
        <f t="shared" si="14"/>
        <v>0.32886810695561119</v>
      </c>
      <c r="O33" s="24">
        <f t="shared" si="15"/>
        <v>0.3765490793809203</v>
      </c>
      <c r="P33" s="30">
        <f t="shared" si="16"/>
        <v>2.1565104621094931E-2</v>
      </c>
      <c r="Q33" s="24">
        <f t="shared" si="17"/>
        <v>2.7290967647931239E-2</v>
      </c>
      <c r="R33" s="15">
        <f t="shared" si="18"/>
        <v>8.7231551532147736E-4</v>
      </c>
      <c r="S33" s="18"/>
      <c r="T33" s="18"/>
      <c r="U33" s="18"/>
      <c r="V33" s="18"/>
      <c r="X33" s="18"/>
      <c r="Y33" s="18" t="s">
        <v>57</v>
      </c>
      <c r="Z33" s="18">
        <v>11.9493561330986</v>
      </c>
      <c r="AA33" s="18">
        <v>11.267555195565601</v>
      </c>
      <c r="AB33" s="18">
        <v>14.1979916468506</v>
      </c>
      <c r="AC33" s="18">
        <v>12.0187447266687</v>
      </c>
      <c r="AE33" s="18">
        <v>12.138754437137599</v>
      </c>
      <c r="AF33" s="18">
        <v>8.7445257827931595</v>
      </c>
      <c r="AG33" s="18">
        <v>9.6653633591149806</v>
      </c>
      <c r="AH33" s="18">
        <v>10.870282003056801</v>
      </c>
      <c r="AI33" s="18"/>
      <c r="AJ33" s="30">
        <v>28</v>
      </c>
      <c r="AK33" s="1">
        <f>AVERAGE(AK20:AN20)</f>
        <v>4.9693226029896441E-4</v>
      </c>
      <c r="AL33" s="6">
        <f>AVERAGE(AP20:AS20)</f>
        <v>1.7673222944628725E-3</v>
      </c>
      <c r="AM33" s="1">
        <f>STDEV(AK20:AN20)</f>
        <v>3.9247133274007375E-4</v>
      </c>
      <c r="AN33" s="4">
        <f>STDEV(AP20:AS20)</f>
        <v>4.5559848170719387E-4</v>
      </c>
      <c r="AO33" s="15">
        <f>_xlfn.T.TEST(AK20:AN20,AP20:AS20,2,1)</f>
        <v>1.1261821454784779E-3</v>
      </c>
    </row>
    <row r="34" spans="1:41">
      <c r="A34" s="18"/>
      <c r="B34" s="18" t="s">
        <v>64</v>
      </c>
      <c r="C34" s="18">
        <v>3.10281305967295</v>
      </c>
      <c r="D34" s="18">
        <v>3.1815334215151698</v>
      </c>
      <c r="E34" s="18">
        <v>4.1338008025645001</v>
      </c>
      <c r="F34" s="18">
        <v>3.6938236055257199</v>
      </c>
      <c r="H34" s="18">
        <v>3.8844129360536299</v>
      </c>
      <c r="I34" s="18">
        <v>2.4022071112610899</v>
      </c>
      <c r="J34" s="18">
        <v>2.7582569072165999</v>
      </c>
      <c r="K34" s="18">
        <v>2.8225622148371201</v>
      </c>
      <c r="M34" s="22">
        <v>3</v>
      </c>
      <c r="N34" s="34">
        <f t="shared" si="14"/>
        <v>8.949988899183417E-2</v>
      </c>
      <c r="O34" s="24">
        <f t="shared" si="15"/>
        <v>0.10282383655613571</v>
      </c>
      <c r="P34" s="30">
        <f t="shared" si="16"/>
        <v>9.048842324602813E-3</v>
      </c>
      <c r="Q34" s="24">
        <f t="shared" si="17"/>
        <v>1.1300487307743986E-2</v>
      </c>
      <c r="R34" s="15">
        <f t="shared" si="18"/>
        <v>0.15263405567738988</v>
      </c>
      <c r="S34" s="18"/>
      <c r="T34" s="18"/>
      <c r="U34" s="18"/>
      <c r="V34" s="18"/>
      <c r="X34" s="18"/>
      <c r="Y34" s="18" t="s">
        <v>51</v>
      </c>
      <c r="Z34" s="18">
        <v>0</v>
      </c>
      <c r="AA34" s="18">
        <v>0.83793047393807796</v>
      </c>
      <c r="AB34" s="18">
        <v>0.97494548606659204</v>
      </c>
      <c r="AC34" s="18">
        <v>0.73323499176085605</v>
      </c>
      <c r="AE34" s="18">
        <v>0</v>
      </c>
      <c r="AF34" s="18">
        <v>0.52433417379928404</v>
      </c>
      <c r="AG34" s="18">
        <v>5.3931598077798001E-2</v>
      </c>
      <c r="AH34" s="18">
        <v>0.13918558874695</v>
      </c>
      <c r="AI34" s="18"/>
      <c r="AJ34" s="14">
        <v>30</v>
      </c>
      <c r="AK34" s="1">
        <f t="shared" ref="AK34:AK41" si="19">AVERAGE(AK21:AN21)</f>
        <v>2.4491829704179378E-2</v>
      </c>
      <c r="AL34" s="6">
        <f t="shared" ref="AL34:AL41" si="20">AVERAGE(AP21:AS21)</f>
        <v>3.397653343010594E-2</v>
      </c>
      <c r="AM34" s="1">
        <f t="shared" ref="AM34:AM41" si="21">STDEV(AK21:AN21)</f>
        <v>8.422589543404968E-3</v>
      </c>
      <c r="AN34" s="6">
        <f t="shared" ref="AN34:AN41" si="22">STDEV(AP21:AS21)</f>
        <v>6.7909502654265536E-3</v>
      </c>
      <c r="AO34" s="15">
        <f t="shared" ref="AO34:AO41" si="23">_xlfn.T.TEST(AK21:AN21,AP21:AS21,2,1)</f>
        <v>1.4936699722464151E-3</v>
      </c>
    </row>
    <row r="35" spans="1:41">
      <c r="A35" s="18"/>
      <c r="B35" s="18" t="s">
        <v>65</v>
      </c>
      <c r="C35" s="18">
        <v>0.68413494809792297</v>
      </c>
      <c r="D35" s="18">
        <v>0.59241822366202102</v>
      </c>
      <c r="E35" s="18">
        <v>0.82658258742714996</v>
      </c>
      <c r="F35" s="18">
        <v>0.72326828205647498</v>
      </c>
      <c r="H35" s="18">
        <v>0.804408464962589</v>
      </c>
      <c r="I35" s="18">
        <v>0.53874229307561206</v>
      </c>
      <c r="J35" s="18">
        <v>0.66057554961779896</v>
      </c>
      <c r="K35" s="18">
        <v>0.70930046679870096</v>
      </c>
      <c r="M35" s="22">
        <v>4</v>
      </c>
      <c r="N35" s="34">
        <f t="shared" si="14"/>
        <v>5.3645497725238682E-2</v>
      </c>
      <c r="O35" s="24">
        <f t="shared" si="15"/>
        <v>5.3784443886912232E-2</v>
      </c>
      <c r="P35" s="30">
        <f t="shared" si="16"/>
        <v>3.3825294278129136E-3</v>
      </c>
      <c r="Q35" s="24">
        <f t="shared" si="17"/>
        <v>7.8310159794581322E-4</v>
      </c>
      <c r="R35" s="15">
        <f t="shared" si="18"/>
        <v>0.94421108092582007</v>
      </c>
      <c r="S35" s="18"/>
      <c r="T35" s="18"/>
      <c r="U35" s="18"/>
      <c r="V35" s="18"/>
      <c r="X35" s="18"/>
      <c r="Y35" s="18" t="s">
        <v>46</v>
      </c>
      <c r="Z35" s="18">
        <v>0.28406800575740399</v>
      </c>
      <c r="AA35" s="18">
        <v>0.68423548371672105</v>
      </c>
      <c r="AB35" s="18">
        <v>0.41053341685610301</v>
      </c>
      <c r="AC35" s="18">
        <v>0.32798906579530002</v>
      </c>
      <c r="AE35" s="18">
        <v>0.165773737796026</v>
      </c>
      <c r="AF35" s="18">
        <v>0.25554686384929098</v>
      </c>
      <c r="AG35" s="18">
        <v>0.191700737560979</v>
      </c>
      <c r="AH35" s="18">
        <v>0.218483018546279</v>
      </c>
      <c r="AI35" s="18"/>
      <c r="AJ35" s="30">
        <v>32</v>
      </c>
      <c r="AK35" s="1">
        <f t="shared" si="19"/>
        <v>0.15693138246222987</v>
      </c>
      <c r="AL35" s="6">
        <f t="shared" si="20"/>
        <v>0.13972134112595147</v>
      </c>
      <c r="AM35" s="1">
        <f t="shared" si="21"/>
        <v>2.2746438152430666E-2</v>
      </c>
      <c r="AN35" s="6">
        <f t="shared" si="22"/>
        <v>1.4547806570290943E-2</v>
      </c>
      <c r="AO35" s="15">
        <f t="shared" si="23"/>
        <v>2.8515238280144288E-2</v>
      </c>
    </row>
    <row r="36" spans="1:41">
      <c r="A36" s="18"/>
      <c r="B36" s="18" t="s">
        <v>66</v>
      </c>
      <c r="C36" s="18">
        <v>0</v>
      </c>
      <c r="D36" s="18">
        <v>7.0616891429073403E-2</v>
      </c>
      <c r="E36" s="18">
        <v>0.15804708906347201</v>
      </c>
      <c r="F36" s="18">
        <v>0.134436969135725</v>
      </c>
      <c r="H36" s="18">
        <v>0.130280108243159</v>
      </c>
      <c r="I36" s="18">
        <v>0.103363769895694</v>
      </c>
      <c r="J36" s="18">
        <v>0.115362777911582</v>
      </c>
      <c r="K36" s="18">
        <v>9.4532144784278294E-2</v>
      </c>
      <c r="M36" s="22">
        <v>5</v>
      </c>
      <c r="N36" s="34">
        <f t="shared" si="14"/>
        <v>5.6866761086924553E-2</v>
      </c>
      <c r="O36" s="24">
        <f t="shared" si="15"/>
        <v>4.8975355002625676E-2</v>
      </c>
      <c r="P36" s="30">
        <f t="shared" si="16"/>
        <v>1.5724163761690103E-2</v>
      </c>
      <c r="Q36" s="24">
        <f t="shared" si="17"/>
        <v>1.1564579344674867E-3</v>
      </c>
      <c r="R36" s="15">
        <f t="shared" si="18"/>
        <v>0.38477032785363402</v>
      </c>
      <c r="S36" s="18"/>
      <c r="T36" s="18"/>
      <c r="U36" s="18"/>
      <c r="V36" s="18"/>
      <c r="X36" s="18"/>
      <c r="Y36" s="18"/>
      <c r="Z36" s="17">
        <f>SUM(Z29:Z35)</f>
        <v>17.986089340891482</v>
      </c>
      <c r="AA36" s="17">
        <f t="shared" ref="AA36:AC36" si="24">SUM(AA29:AA35)</f>
        <v>18.871414813901694</v>
      </c>
      <c r="AB36" s="17">
        <f t="shared" si="24"/>
        <v>22.710705436820771</v>
      </c>
      <c r="AC36" s="17">
        <f t="shared" si="24"/>
        <v>19.599192723718783</v>
      </c>
      <c r="AE36" s="17">
        <f t="shared" ref="AE36:AH36" si="25">SUM(AE29:AE35)</f>
        <v>18.453829043756098</v>
      </c>
      <c r="AF36" s="17">
        <f t="shared" si="25"/>
        <v>14.03697268334575</v>
      </c>
      <c r="AG36" s="17">
        <f t="shared" si="25"/>
        <v>14.441518981197031</v>
      </c>
      <c r="AH36" s="17">
        <f t="shared" si="25"/>
        <v>16.07690166404911</v>
      </c>
      <c r="AI36" s="18"/>
      <c r="AJ36" s="14">
        <v>34</v>
      </c>
      <c r="AK36" s="1">
        <f t="shared" si="19"/>
        <v>0.39489412998548556</v>
      </c>
      <c r="AL36" s="6">
        <f t="shared" si="20"/>
        <v>0.37011977771479487</v>
      </c>
      <c r="AM36" s="1">
        <f t="shared" si="21"/>
        <v>1.1448325908608135E-2</v>
      </c>
      <c r="AN36" s="6">
        <f t="shared" si="22"/>
        <v>5.93693410041985E-3</v>
      </c>
      <c r="AO36" s="15">
        <f t="shared" si="23"/>
        <v>4.8862738361216004E-2</v>
      </c>
    </row>
    <row r="37" spans="1:41">
      <c r="A37" s="18"/>
      <c r="B37" s="18" t="s">
        <v>67</v>
      </c>
      <c r="C37" s="18">
        <v>0</v>
      </c>
      <c r="D37" s="18">
        <v>3.7897068517283699E-4</v>
      </c>
      <c r="E37" s="18">
        <v>1.20220482817245E-2</v>
      </c>
      <c r="F37" s="18">
        <v>0</v>
      </c>
      <c r="H37" s="18">
        <v>5.2100955306775296E-4</v>
      </c>
      <c r="I37" s="18">
        <v>0</v>
      </c>
      <c r="J37" s="18">
        <v>0</v>
      </c>
      <c r="K37" s="18">
        <v>0</v>
      </c>
      <c r="M37" s="22">
        <v>6</v>
      </c>
      <c r="N37" s="34">
        <f t="shared" si="14"/>
        <v>8.735883492024657E-3</v>
      </c>
      <c r="O37" s="24">
        <f t="shared" si="15"/>
        <v>9.3671752449002582E-3</v>
      </c>
      <c r="P37" s="30">
        <f t="shared" si="16"/>
        <v>3.2225508839576157E-3</v>
      </c>
      <c r="Q37" s="24">
        <f t="shared" si="17"/>
        <v>3.5126068552145178E-3</v>
      </c>
      <c r="R37" s="15">
        <f t="shared" si="18"/>
        <v>0.81538033388016062</v>
      </c>
      <c r="S37" s="18"/>
      <c r="T37" s="18"/>
      <c r="U37" s="18"/>
      <c r="V37" s="18"/>
      <c r="X37" s="18"/>
      <c r="Y37" s="18"/>
      <c r="Z37" s="18"/>
      <c r="AA37" s="18"/>
      <c r="AB37" s="18"/>
      <c r="AC37" s="18"/>
      <c r="AE37" s="18"/>
      <c r="AF37" s="18"/>
      <c r="AG37" s="18"/>
      <c r="AH37" s="18"/>
      <c r="AI37" s="18"/>
      <c r="AJ37" s="30">
        <v>36</v>
      </c>
      <c r="AK37" s="1">
        <f t="shared" si="19"/>
        <v>0.31987790678922179</v>
      </c>
      <c r="AL37" s="6">
        <f t="shared" si="20"/>
        <v>0.34137025850987052</v>
      </c>
      <c r="AM37" s="1">
        <f t="shared" si="21"/>
        <v>2.5651201212524941E-2</v>
      </c>
      <c r="AN37" s="6">
        <f t="shared" si="22"/>
        <v>1.9304335035947071E-2</v>
      </c>
      <c r="AO37" s="15">
        <f t="shared" si="23"/>
        <v>6.0840060928895295E-2</v>
      </c>
    </row>
    <row r="38" spans="1:41" ht="17" thickBot="1">
      <c r="A38" s="18"/>
      <c r="B38" s="18" t="s">
        <v>68</v>
      </c>
      <c r="C38" s="18">
        <v>0</v>
      </c>
      <c r="D38" s="18">
        <v>0</v>
      </c>
      <c r="E38" s="18">
        <v>0</v>
      </c>
      <c r="F38" s="18">
        <v>0</v>
      </c>
      <c r="H38" s="18">
        <v>0</v>
      </c>
      <c r="I38" s="18">
        <v>0</v>
      </c>
      <c r="J38" s="18">
        <v>0</v>
      </c>
      <c r="K38" s="18">
        <v>0</v>
      </c>
      <c r="M38" s="25" t="s">
        <v>95</v>
      </c>
      <c r="N38" s="35">
        <f t="shared" si="14"/>
        <v>1.2658841164177675E-2</v>
      </c>
      <c r="O38" s="27">
        <f t="shared" si="15"/>
        <v>1.823783145203945E-2</v>
      </c>
      <c r="P38" s="31">
        <f t="shared" si="16"/>
        <v>1.6673322345475956E-3</v>
      </c>
      <c r="Q38" s="27">
        <f t="shared" si="17"/>
        <v>7.5448491411911594E-4</v>
      </c>
      <c r="R38" s="15">
        <f t="shared" si="18"/>
        <v>1.4149673057230316E-2</v>
      </c>
      <c r="S38" s="18"/>
      <c r="T38" s="18"/>
      <c r="U38" s="18"/>
      <c r="V38" s="18"/>
      <c r="X38" s="18"/>
      <c r="Y38" s="18" t="s">
        <v>84</v>
      </c>
      <c r="Z38" s="18">
        <v>4.9921432213205601E-2</v>
      </c>
      <c r="AA38" s="18">
        <v>3.0791843909948002E-2</v>
      </c>
      <c r="AB38" s="18">
        <v>0.10850960269903</v>
      </c>
      <c r="AC38" s="18">
        <v>0.110154062641935</v>
      </c>
      <c r="AE38" s="18">
        <v>0.10281726180133</v>
      </c>
      <c r="AF38" s="18">
        <v>5.8291992444067998E-2</v>
      </c>
      <c r="AG38" s="18">
        <v>1.8285488812774101E-2</v>
      </c>
      <c r="AH38" s="18">
        <v>3.3231323938094099E-3</v>
      </c>
      <c r="AI38" s="18"/>
      <c r="AJ38" s="14">
        <v>38</v>
      </c>
      <c r="AK38" s="1">
        <f t="shared" si="19"/>
        <v>7.4175315757250657E-2</v>
      </c>
      <c r="AL38" s="6">
        <f t="shared" si="20"/>
        <v>7.6329756137579696E-2</v>
      </c>
      <c r="AM38" s="1">
        <f t="shared" si="21"/>
        <v>1.1492672922945923E-2</v>
      </c>
      <c r="AN38" s="6">
        <f t="shared" si="22"/>
        <v>3.5244494356487608E-3</v>
      </c>
      <c r="AO38" s="15">
        <f t="shared" si="23"/>
        <v>0.65345441224570222</v>
      </c>
    </row>
    <row r="39" spans="1:41">
      <c r="A39" s="18"/>
      <c r="B39" s="18"/>
      <c r="C39" s="17">
        <f t="shared" ref="C39:F39" si="26">SUM(C32:C38)</f>
        <v>4.8278797025742035</v>
      </c>
      <c r="D39" s="17">
        <f t="shared" si="26"/>
        <v>5.2658988264378284</v>
      </c>
      <c r="E39" s="17">
        <f t="shared" si="26"/>
        <v>6.3899116312180091</v>
      </c>
      <c r="F39" s="17">
        <f t="shared" si="26"/>
        <v>5.6679373920738314</v>
      </c>
      <c r="H39" s="17">
        <f t="shared" ref="H39:K39" si="27">SUM(H32:H38)</f>
        <v>6.0968947633559019</v>
      </c>
      <c r="I39" s="17">
        <f t="shared" si="27"/>
        <v>4.0337611966862923</v>
      </c>
      <c r="J39" s="17">
        <f t="shared" si="27"/>
        <v>4.3984511812889497</v>
      </c>
      <c r="K39" s="17">
        <f t="shared" si="27"/>
        <v>4.5162648359955728</v>
      </c>
      <c r="M39" s="18"/>
      <c r="N39" s="18"/>
      <c r="O39" s="18"/>
      <c r="P39" s="18"/>
      <c r="Q39" s="18"/>
      <c r="S39" s="18"/>
      <c r="T39" s="18"/>
      <c r="U39" s="18"/>
      <c r="V39" s="18"/>
      <c r="X39" s="18"/>
      <c r="Y39" s="18" t="s">
        <v>81</v>
      </c>
      <c r="Z39" s="18">
        <v>0</v>
      </c>
      <c r="AA39" s="18">
        <v>0</v>
      </c>
      <c r="AB39" s="18">
        <v>0</v>
      </c>
      <c r="AC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/>
      <c r="AJ39" s="30">
        <v>40</v>
      </c>
      <c r="AK39" s="1">
        <f t="shared" si="19"/>
        <v>1.7639651792828295E-2</v>
      </c>
      <c r="AL39" s="6">
        <f t="shared" si="20"/>
        <v>1.8084541086269425E-2</v>
      </c>
      <c r="AM39" s="1">
        <f t="shared" si="21"/>
        <v>5.5507412875936664E-3</v>
      </c>
      <c r="AN39" s="6">
        <f t="shared" si="22"/>
        <v>5.4471426248832062E-3</v>
      </c>
      <c r="AO39" s="15">
        <f t="shared" si="23"/>
        <v>0.91405315402857967</v>
      </c>
    </row>
    <row r="40" spans="1:41">
      <c r="A40" s="18"/>
      <c r="B40" s="18"/>
      <c r="C40" s="18"/>
      <c r="D40" s="18"/>
      <c r="E40" s="18"/>
      <c r="F40" s="18"/>
      <c r="H40" s="18"/>
      <c r="I40" s="18"/>
      <c r="J40" s="18"/>
      <c r="K40" s="18"/>
      <c r="M40" s="18"/>
      <c r="N40" s="18"/>
      <c r="O40" s="18"/>
      <c r="P40" s="18"/>
      <c r="Q40" s="18"/>
      <c r="S40" s="18"/>
      <c r="T40" s="18"/>
      <c r="U40" s="18"/>
      <c r="V40" s="18"/>
      <c r="X40" s="18"/>
      <c r="Y40" s="18" t="s">
        <v>77</v>
      </c>
      <c r="Z40" s="18">
        <v>2.5580450374558898</v>
      </c>
      <c r="AA40" s="18">
        <v>1.5203592299701201</v>
      </c>
      <c r="AB40" s="18">
        <v>2.00924246250923</v>
      </c>
      <c r="AC40" s="18">
        <v>1.9692611400172899</v>
      </c>
      <c r="AE40" s="18">
        <v>1.6338904134166501</v>
      </c>
      <c r="AF40" s="18">
        <v>1.3062532420478199</v>
      </c>
      <c r="AG40" s="18">
        <v>1.14946090321953</v>
      </c>
      <c r="AH40" s="18">
        <v>1.2607098651507</v>
      </c>
      <c r="AI40" s="17"/>
      <c r="AJ40" s="14">
        <v>42</v>
      </c>
      <c r="AK40" s="1">
        <f t="shared" si="19"/>
        <v>2.5740729010280583E-3</v>
      </c>
      <c r="AL40" s="6">
        <f t="shared" si="20"/>
        <v>4.1678062221045236E-3</v>
      </c>
      <c r="AM40" s="1">
        <f t="shared" si="21"/>
        <v>1.6872963719629824E-3</v>
      </c>
      <c r="AN40" s="6">
        <f t="shared" si="22"/>
        <v>1.58889705882539E-3</v>
      </c>
      <c r="AO40" s="15">
        <f t="shared" si="23"/>
        <v>3.7971098322433026E-2</v>
      </c>
    </row>
    <row r="41" spans="1:41" ht="17" thickBot="1">
      <c r="A41" s="18"/>
      <c r="B41" s="18" t="s">
        <v>69</v>
      </c>
      <c r="C41" s="18">
        <v>0</v>
      </c>
      <c r="D41" s="18">
        <v>4.99096710058198E-3</v>
      </c>
      <c r="E41" s="18">
        <v>0</v>
      </c>
      <c r="F41" s="18">
        <v>0</v>
      </c>
      <c r="H41" s="18">
        <v>0</v>
      </c>
      <c r="I41" s="18">
        <v>0</v>
      </c>
      <c r="J41" s="18">
        <v>0</v>
      </c>
      <c r="K41" s="18">
        <v>0</v>
      </c>
      <c r="M41" s="18"/>
      <c r="N41" s="18"/>
      <c r="O41" s="18"/>
      <c r="P41" s="18"/>
      <c r="Q41" s="18"/>
      <c r="S41" s="18"/>
      <c r="T41" s="18"/>
      <c r="U41" s="18"/>
      <c r="V41" s="18"/>
      <c r="X41" s="18"/>
      <c r="Y41" s="18" t="s">
        <v>72</v>
      </c>
      <c r="Z41" s="18">
        <v>1.02512461928458</v>
      </c>
      <c r="AA41" s="18">
        <v>0.58342702610238195</v>
      </c>
      <c r="AB41" s="18">
        <v>0.83618199692201101</v>
      </c>
      <c r="AC41" s="18">
        <v>0.77819694963685204</v>
      </c>
      <c r="AE41" s="18">
        <v>0.72534038075876095</v>
      </c>
      <c r="AF41" s="18">
        <v>0.44089106173555598</v>
      </c>
      <c r="AG41" s="18">
        <v>0.52646256490569499</v>
      </c>
      <c r="AH41" s="18">
        <v>0.51275351182379902</v>
      </c>
      <c r="AI41" s="17"/>
      <c r="AJ41" s="31">
        <v>44</v>
      </c>
      <c r="AK41" s="8">
        <f t="shared" si="19"/>
        <v>8.918778347477424E-3</v>
      </c>
      <c r="AL41" s="9">
        <f t="shared" si="20"/>
        <v>1.4462663478860691E-2</v>
      </c>
      <c r="AM41" s="8">
        <f t="shared" si="21"/>
        <v>6.4005215443134402E-4</v>
      </c>
      <c r="AN41" s="9">
        <f t="shared" si="22"/>
        <v>2.1619435978459762E-3</v>
      </c>
      <c r="AO41" s="15">
        <f t="shared" si="23"/>
        <v>2.6534019829267754E-2</v>
      </c>
    </row>
    <row r="42" spans="1:41">
      <c r="A42" s="18"/>
      <c r="B42" s="18" t="s">
        <v>70</v>
      </c>
      <c r="C42" s="18">
        <v>0.25437215992274098</v>
      </c>
      <c r="D42" s="18">
        <v>0.58639639533444599</v>
      </c>
      <c r="E42" s="18">
        <v>0.44071221124473098</v>
      </c>
      <c r="F42" s="18">
        <v>0.39859337225540897</v>
      </c>
      <c r="H42" s="18">
        <v>0.34111731200664902</v>
      </c>
      <c r="I42" s="18">
        <v>0.42962442525698402</v>
      </c>
      <c r="J42" s="18">
        <v>0.29261132379096499</v>
      </c>
      <c r="K42" s="18">
        <v>0.385353662117211</v>
      </c>
      <c r="M42" s="18"/>
      <c r="N42" s="18"/>
      <c r="O42" s="18"/>
      <c r="P42" s="18"/>
      <c r="Q42" s="18"/>
      <c r="S42" s="18"/>
      <c r="T42" s="18"/>
      <c r="U42" s="18"/>
      <c r="V42" s="18"/>
      <c r="X42" s="18"/>
      <c r="Y42" s="18" t="s">
        <v>65</v>
      </c>
      <c r="Z42" s="18">
        <v>0.68413494809792297</v>
      </c>
      <c r="AA42" s="18">
        <v>0.59241822366202102</v>
      </c>
      <c r="AB42" s="18">
        <v>0.82658258742714996</v>
      </c>
      <c r="AC42" s="18">
        <v>0.72326828205647498</v>
      </c>
      <c r="AE42" s="18">
        <v>0.804408464962589</v>
      </c>
      <c r="AF42" s="18">
        <v>0.53874229307561206</v>
      </c>
      <c r="AG42" s="18">
        <v>0.66057554961779896</v>
      </c>
      <c r="AH42" s="18">
        <v>0.70930046679870096</v>
      </c>
      <c r="AI42" s="18"/>
    </row>
    <row r="43" spans="1:41">
      <c r="A43" s="18"/>
      <c r="B43" s="18" t="s">
        <v>71</v>
      </c>
      <c r="C43" s="18">
        <v>1.81425115402798</v>
      </c>
      <c r="D43" s="18">
        <v>2.0065995127259901</v>
      </c>
      <c r="E43" s="18">
        <v>1.9997606385114099</v>
      </c>
      <c r="F43" s="18">
        <v>1.8502974177717599</v>
      </c>
      <c r="H43" s="18">
        <v>1.5261146958687799</v>
      </c>
      <c r="I43" s="18">
        <v>1.4419810851078301</v>
      </c>
      <c r="J43" s="18">
        <v>1.1542973883466101</v>
      </c>
      <c r="K43" s="18">
        <v>1.3574325781732901</v>
      </c>
      <c r="M43" s="18"/>
      <c r="N43" s="18"/>
      <c r="O43" s="18"/>
      <c r="P43" s="18"/>
      <c r="Q43" s="18"/>
      <c r="S43" s="18"/>
      <c r="T43" s="18"/>
      <c r="U43" s="18"/>
      <c r="V43" s="18"/>
      <c r="X43" s="18"/>
      <c r="Y43" s="18" t="s">
        <v>58</v>
      </c>
      <c r="Z43" s="18">
        <v>0.55341555850200197</v>
      </c>
      <c r="AA43" s="18">
        <v>0.69976581093422496</v>
      </c>
      <c r="AB43" s="18">
        <v>0.81057059600600601</v>
      </c>
      <c r="AC43" s="18">
        <v>0.67861091407504504</v>
      </c>
      <c r="AE43" s="18">
        <v>0.86927221932118404</v>
      </c>
      <c r="AF43" s="18">
        <v>0.73147829904278905</v>
      </c>
      <c r="AG43" s="18">
        <v>0.75803268747133601</v>
      </c>
      <c r="AH43" s="18">
        <v>0.88213378218662097</v>
      </c>
      <c r="AI43" s="18"/>
    </row>
    <row r="44" spans="1:41">
      <c r="A44" s="18"/>
      <c r="B44" s="18" t="s">
        <v>72</v>
      </c>
      <c r="C44" s="18">
        <v>1.02512461928458</v>
      </c>
      <c r="D44" s="18">
        <v>0.58342702610238195</v>
      </c>
      <c r="E44" s="18">
        <v>0.83618199692201101</v>
      </c>
      <c r="F44" s="18">
        <v>0.77819694963685204</v>
      </c>
      <c r="H44" s="18">
        <v>0.72534038075876095</v>
      </c>
      <c r="I44" s="18">
        <v>0.44089106173555598</v>
      </c>
      <c r="J44" s="18">
        <v>0.52646256490569499</v>
      </c>
      <c r="K44" s="18">
        <v>0.51275351182379902</v>
      </c>
      <c r="M44" s="18"/>
      <c r="N44" s="18"/>
      <c r="O44" s="18"/>
      <c r="P44" s="18"/>
      <c r="Q44" s="18"/>
      <c r="S44" s="18"/>
      <c r="T44" s="18"/>
      <c r="U44" s="18"/>
      <c r="V44" s="18"/>
      <c r="X44" s="18"/>
      <c r="Y44" s="18" t="s">
        <v>52</v>
      </c>
      <c r="Z44" s="18">
        <v>0</v>
      </c>
      <c r="AA44" s="18">
        <v>0.37098638215076202</v>
      </c>
      <c r="AB44" s="18">
        <v>0.39584202633728299</v>
      </c>
      <c r="AC44" s="18">
        <v>0.33844983887975899</v>
      </c>
      <c r="AE44" s="18">
        <v>0</v>
      </c>
      <c r="AF44" s="18">
        <v>0.13157800398585201</v>
      </c>
      <c r="AG44" s="18">
        <v>0.13062916174543299</v>
      </c>
      <c r="AH44" s="18">
        <v>0.13208672759804099</v>
      </c>
      <c r="AI44" s="18"/>
    </row>
    <row r="45" spans="1:41">
      <c r="A45" s="18"/>
      <c r="B45" s="18" t="s">
        <v>73</v>
      </c>
      <c r="C45" s="18">
        <v>9.9321311047089605E-2</v>
      </c>
      <c r="D45" s="18">
        <v>9.1918751089785103E-2</v>
      </c>
      <c r="E45" s="18">
        <v>0.195800865949258</v>
      </c>
      <c r="F45" s="18">
        <v>0.19309696883344399</v>
      </c>
      <c r="H45" s="18">
        <v>0.17199242191995801</v>
      </c>
      <c r="I45" s="18">
        <v>9.1528554190038094E-2</v>
      </c>
      <c r="J45" s="18">
        <v>0.177930392036945</v>
      </c>
      <c r="K45" s="18">
        <v>0.14968991017757299</v>
      </c>
      <c r="M45" s="18"/>
      <c r="N45" s="18"/>
      <c r="O45" s="18"/>
      <c r="P45" s="18"/>
      <c r="Q45" s="18"/>
      <c r="S45" s="18"/>
      <c r="T45" s="18"/>
      <c r="U45" s="18"/>
      <c r="V45" s="18"/>
      <c r="X45" s="18"/>
      <c r="Y45" s="18" t="s">
        <v>47</v>
      </c>
      <c r="Z45" s="18">
        <v>0</v>
      </c>
      <c r="AA45" s="18">
        <v>0</v>
      </c>
      <c r="AB45" s="18">
        <v>0</v>
      </c>
      <c r="AC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/>
    </row>
    <row r="46" spans="1:41">
      <c r="A46" s="18"/>
      <c r="B46" s="18" t="s">
        <v>74</v>
      </c>
      <c r="C46" s="18">
        <v>0</v>
      </c>
      <c r="D46" s="18">
        <v>0</v>
      </c>
      <c r="E46" s="18">
        <v>2.0058853661156298E-3</v>
      </c>
      <c r="F46" s="18">
        <v>8.3529697396847E-2</v>
      </c>
      <c r="H46" s="18">
        <v>0</v>
      </c>
      <c r="I46" s="18">
        <v>2.8754436779331798E-2</v>
      </c>
      <c r="J46" s="18">
        <v>7.2255552322764205E-2</v>
      </c>
      <c r="K46" s="18">
        <v>8.4484767116039694E-2</v>
      </c>
      <c r="M46" s="18"/>
      <c r="N46" s="18"/>
      <c r="O46" s="18"/>
      <c r="P46" s="18"/>
      <c r="Q46" s="18"/>
      <c r="S46" s="18"/>
      <c r="T46" s="18"/>
      <c r="U46" s="18"/>
      <c r="V46" s="18"/>
      <c r="X46" s="18"/>
      <c r="Y46" s="18"/>
      <c r="Z46" s="17">
        <f>SUM(Z38:Z45)</f>
        <v>4.8706415955536002</v>
      </c>
      <c r="AA46" s="17">
        <f t="shared" ref="AA46:AC46" si="28">SUM(AA38:AA45)</f>
        <v>3.7977485167294578</v>
      </c>
      <c r="AB46" s="17">
        <f t="shared" si="28"/>
        <v>4.986929271900709</v>
      </c>
      <c r="AC46" s="17">
        <f t="shared" si="28"/>
        <v>4.5979411873073568</v>
      </c>
      <c r="AE46" s="17">
        <f t="shared" ref="AE46:AH46" si="29">SUM(AE38:AE45)</f>
        <v>4.1357287402605145</v>
      </c>
      <c r="AF46" s="17">
        <f t="shared" si="29"/>
        <v>3.2072348923316962</v>
      </c>
      <c r="AG46" s="17">
        <f t="shared" si="29"/>
        <v>3.243446355772567</v>
      </c>
      <c r="AH46" s="17">
        <f t="shared" si="29"/>
        <v>3.5003074859516712</v>
      </c>
      <c r="AI46" s="18"/>
    </row>
    <row r="47" spans="1:41">
      <c r="A47" s="18"/>
      <c r="B47" s="18"/>
      <c r="C47" s="17">
        <f t="shared" ref="C47:F47" si="30">SUM(C41:C46)</f>
        <v>3.1930692442823907</v>
      </c>
      <c r="D47" s="17">
        <f t="shared" si="30"/>
        <v>3.2733326523531852</v>
      </c>
      <c r="E47" s="17">
        <f t="shared" si="30"/>
        <v>3.4744615979935252</v>
      </c>
      <c r="F47" s="17">
        <f t="shared" si="30"/>
        <v>3.3037144058943118</v>
      </c>
      <c r="H47" s="17">
        <f t="shared" ref="H47:K47" si="31">SUM(H41:H46)</f>
        <v>2.7645648105541478</v>
      </c>
      <c r="I47" s="17">
        <f t="shared" si="31"/>
        <v>2.4327795630697402</v>
      </c>
      <c r="J47" s="17">
        <f t="shared" si="31"/>
        <v>2.2235572214029795</v>
      </c>
      <c r="K47" s="17">
        <f t="shared" si="31"/>
        <v>2.4897144294079125</v>
      </c>
      <c r="M47" s="18"/>
      <c r="N47" s="18"/>
      <c r="O47" s="18"/>
      <c r="P47" s="18"/>
      <c r="Q47" s="18"/>
      <c r="S47" s="18"/>
      <c r="T47" s="18"/>
      <c r="U47" s="18"/>
      <c r="V47" s="18"/>
      <c r="X47" s="18"/>
      <c r="Y47" s="18"/>
      <c r="Z47" s="18"/>
      <c r="AA47" s="18"/>
      <c r="AB47" s="18"/>
      <c r="AC47" s="18"/>
      <c r="AE47" s="18"/>
      <c r="AF47" s="18"/>
      <c r="AG47" s="18"/>
      <c r="AH47" s="18"/>
      <c r="AI47" s="18"/>
    </row>
    <row r="48" spans="1:41">
      <c r="A48" s="18"/>
      <c r="B48" s="18"/>
      <c r="C48" s="18"/>
      <c r="D48" s="18"/>
      <c r="E48" s="18"/>
      <c r="F48" s="18"/>
      <c r="H48" s="18"/>
      <c r="I48" s="18"/>
      <c r="J48" s="18"/>
      <c r="K48" s="18"/>
      <c r="M48" s="18"/>
      <c r="N48" s="18"/>
      <c r="O48" s="18"/>
      <c r="P48" s="18"/>
      <c r="Q48" s="18"/>
      <c r="S48" s="18"/>
      <c r="T48" s="18"/>
      <c r="U48" s="18"/>
      <c r="V48" s="18"/>
      <c r="X48" s="18"/>
      <c r="Y48" s="18" t="s">
        <v>85</v>
      </c>
      <c r="Z48" s="18">
        <v>2.1980666195209199E-2</v>
      </c>
      <c r="AA48" s="18">
        <v>0</v>
      </c>
      <c r="AB48" s="18">
        <v>9.6917718293924801E-2</v>
      </c>
      <c r="AC48" s="18">
        <v>0.116629624930618</v>
      </c>
      <c r="AE48" s="18">
        <v>0.139974539927085</v>
      </c>
      <c r="AF48" s="18">
        <v>5.6161368623297903E-2</v>
      </c>
      <c r="AG48" s="18">
        <v>0</v>
      </c>
      <c r="AH48" s="18">
        <v>0</v>
      </c>
      <c r="AI48" s="18"/>
    </row>
    <row r="49" spans="1:35">
      <c r="A49" s="18"/>
      <c r="B49" s="18" t="s">
        <v>75</v>
      </c>
      <c r="C49" s="18">
        <v>0.745312023624494</v>
      </c>
      <c r="D49" s="18">
        <v>0.16132703888685801</v>
      </c>
      <c r="E49" s="18">
        <v>8.4852940837729499E-2</v>
      </c>
      <c r="F49" s="18">
        <v>9.4144097704896901E-2</v>
      </c>
      <c r="H49" s="18">
        <v>5.19721047395795E-2</v>
      </c>
      <c r="I49" s="18">
        <v>0.14304375452616999</v>
      </c>
      <c r="J49" s="18">
        <v>9.1248097161291203E-2</v>
      </c>
      <c r="K49" s="18">
        <v>0.16685504921065</v>
      </c>
      <c r="M49" s="18"/>
      <c r="N49" s="18"/>
      <c r="O49" s="18"/>
      <c r="P49" s="18"/>
      <c r="Q49" s="18"/>
      <c r="S49" s="18"/>
      <c r="T49" s="18"/>
      <c r="U49" s="18"/>
      <c r="V49" s="18"/>
      <c r="X49" s="18"/>
      <c r="Y49" s="18" t="s">
        <v>82</v>
      </c>
      <c r="Z49" s="18">
        <v>0.57281251723436599</v>
      </c>
      <c r="AA49" s="18">
        <v>0.19765890225900401</v>
      </c>
      <c r="AB49" s="18">
        <v>0.44531708751308102</v>
      </c>
      <c r="AC49" s="18">
        <v>0.46531295587802501</v>
      </c>
      <c r="AE49" s="18">
        <v>0.58627763207951</v>
      </c>
      <c r="AF49" s="18">
        <v>0.287238174635157</v>
      </c>
      <c r="AG49" s="18">
        <v>0.19596851071098501</v>
      </c>
      <c r="AH49" s="18">
        <v>0.192323221730655</v>
      </c>
      <c r="AI49" s="18"/>
    </row>
    <row r="50" spans="1:35">
      <c r="A50" s="18"/>
      <c r="B50" s="18" t="s">
        <v>76</v>
      </c>
      <c r="C50" s="18">
        <v>0.76686448220999603</v>
      </c>
      <c r="D50" s="18">
        <v>0.83629181512642303</v>
      </c>
      <c r="E50" s="18">
        <v>0.87744942188214503</v>
      </c>
      <c r="F50" s="18">
        <v>0.86231679251537596</v>
      </c>
      <c r="H50" s="18">
        <v>0.62342047085193597</v>
      </c>
      <c r="I50" s="18">
        <v>0.58577360681794399</v>
      </c>
      <c r="J50" s="18">
        <v>0.55051135241560201</v>
      </c>
      <c r="K50" s="18">
        <v>0.62028633192995797</v>
      </c>
      <c r="M50" s="18"/>
      <c r="N50" s="18"/>
      <c r="O50" s="18"/>
      <c r="P50" s="18"/>
      <c r="Q50" s="18"/>
      <c r="S50" s="18"/>
      <c r="T50" s="18"/>
      <c r="U50" s="18"/>
      <c r="V50" s="18"/>
      <c r="X50" s="18"/>
      <c r="Y50" s="18" t="s">
        <v>78</v>
      </c>
      <c r="Z50" s="18">
        <v>0.50315871356127195</v>
      </c>
      <c r="AA50" s="18">
        <v>0.25848295718978098</v>
      </c>
      <c r="AB50" s="18">
        <v>0.331254984491482</v>
      </c>
      <c r="AC50" s="18">
        <v>0.29180266199573701</v>
      </c>
      <c r="AE50" s="18">
        <v>0.310343088781591</v>
      </c>
      <c r="AF50" s="18">
        <v>0.20961391764392001</v>
      </c>
      <c r="AG50" s="18">
        <v>0.195418923490217</v>
      </c>
      <c r="AH50" s="18">
        <v>0.13798491601349699</v>
      </c>
      <c r="AI50" s="18"/>
    </row>
    <row r="51" spans="1:35">
      <c r="A51" s="18"/>
      <c r="B51" s="18" t="s">
        <v>77</v>
      </c>
      <c r="C51" s="18">
        <v>2.5580450374558898</v>
      </c>
      <c r="D51" s="18">
        <v>1.5203592299701201</v>
      </c>
      <c r="E51" s="18">
        <v>2.00924246250923</v>
      </c>
      <c r="F51" s="18">
        <v>1.9692611400172899</v>
      </c>
      <c r="H51" s="18">
        <v>1.6338904134166501</v>
      </c>
      <c r="I51" s="18">
        <v>1.3062532420478199</v>
      </c>
      <c r="J51" s="18">
        <v>1.14946090321953</v>
      </c>
      <c r="K51" s="18">
        <v>1.2607098651507</v>
      </c>
      <c r="M51" s="18"/>
      <c r="N51" s="18"/>
      <c r="O51" s="18"/>
      <c r="P51" s="18"/>
      <c r="Q51" s="18"/>
      <c r="S51" s="18"/>
      <c r="T51" s="18"/>
      <c r="U51" s="18"/>
      <c r="V51" s="18"/>
      <c r="X51" s="18"/>
      <c r="Y51" s="18" t="s">
        <v>73</v>
      </c>
      <c r="Z51" s="18">
        <v>9.9321311047089605E-2</v>
      </c>
      <c r="AA51" s="18">
        <v>9.1918751089785103E-2</v>
      </c>
      <c r="AB51" s="18">
        <v>0.195800865949258</v>
      </c>
      <c r="AC51" s="18">
        <v>0.19309696883344399</v>
      </c>
      <c r="AE51" s="18">
        <v>0.17199242191995801</v>
      </c>
      <c r="AF51" s="18">
        <v>9.1528554190038094E-2</v>
      </c>
      <c r="AG51" s="18">
        <v>0.177930392036945</v>
      </c>
      <c r="AH51" s="18">
        <v>0.14968991017757299</v>
      </c>
      <c r="AI51" s="17"/>
    </row>
    <row r="52" spans="1:35">
      <c r="A52" s="18"/>
      <c r="B52" s="18" t="s">
        <v>78</v>
      </c>
      <c r="C52" s="18">
        <v>0.50315871356127195</v>
      </c>
      <c r="D52" s="18">
        <v>0.25848295718978098</v>
      </c>
      <c r="E52" s="18">
        <v>0.331254984491482</v>
      </c>
      <c r="F52" s="18">
        <v>0.29180266199573701</v>
      </c>
      <c r="H52" s="18">
        <v>0.310343088781591</v>
      </c>
      <c r="I52" s="18">
        <v>0.20961391764392001</v>
      </c>
      <c r="J52" s="18">
        <v>0.195418923490217</v>
      </c>
      <c r="K52" s="18">
        <v>0.13798491601349699</v>
      </c>
      <c r="M52" s="18"/>
      <c r="N52" s="18"/>
      <c r="O52" s="18"/>
      <c r="P52" s="18"/>
      <c r="Q52" s="18"/>
      <c r="S52" s="18"/>
      <c r="T52" s="18"/>
      <c r="U52" s="18"/>
      <c r="V52" s="18"/>
      <c r="X52" s="18"/>
      <c r="Y52" s="18" t="s">
        <v>66</v>
      </c>
      <c r="Z52" s="18">
        <v>0</v>
      </c>
      <c r="AA52" s="18">
        <v>7.0616891429073403E-2</v>
      </c>
      <c r="AB52" s="18">
        <v>0.15804708906347201</v>
      </c>
      <c r="AC52" s="18">
        <v>0.134436969135725</v>
      </c>
      <c r="AE52" s="18">
        <v>0.130280108243159</v>
      </c>
      <c r="AF52" s="18">
        <v>0.103363769895694</v>
      </c>
      <c r="AG52" s="18">
        <v>0.115362777911582</v>
      </c>
      <c r="AH52" s="18">
        <v>9.4532144784278294E-2</v>
      </c>
      <c r="AI52" s="17"/>
    </row>
    <row r="53" spans="1:35">
      <c r="A53" s="18"/>
      <c r="B53" s="18" t="s">
        <v>79</v>
      </c>
      <c r="C53" s="18">
        <v>0</v>
      </c>
      <c r="D53" s="18">
        <v>0</v>
      </c>
      <c r="E53" s="18">
        <v>4.8513855983636403E-2</v>
      </c>
      <c r="F53" s="18">
        <v>0</v>
      </c>
      <c r="H53" s="18">
        <v>1.94035333552673E-3</v>
      </c>
      <c r="I53" s="18">
        <v>4.6230900948375498E-4</v>
      </c>
      <c r="J53" s="18">
        <v>2.03052586846981E-3</v>
      </c>
      <c r="K53" s="18">
        <v>0</v>
      </c>
      <c r="M53" s="18"/>
      <c r="N53" s="18"/>
      <c r="O53" s="18"/>
      <c r="P53" s="18"/>
      <c r="Q53" s="18"/>
      <c r="S53" s="18"/>
      <c r="T53" s="18"/>
      <c r="U53" s="18"/>
      <c r="V53" s="18"/>
      <c r="X53" s="18"/>
      <c r="Y53" s="18" t="s">
        <v>59</v>
      </c>
      <c r="Z53" s="18">
        <v>0</v>
      </c>
      <c r="AA53" s="18">
        <v>3.6734149360625399E-4</v>
      </c>
      <c r="AB53" s="18">
        <v>4.6037134629761799E-2</v>
      </c>
      <c r="AC53" s="18">
        <v>2.6806151509629499E-2</v>
      </c>
      <c r="AE53" s="18">
        <v>4.7031709655273903E-3</v>
      </c>
      <c r="AF53" s="18">
        <v>3.8888668477950201E-2</v>
      </c>
      <c r="AG53" s="18">
        <v>0</v>
      </c>
      <c r="AH53" s="18">
        <v>0</v>
      </c>
      <c r="AI53" s="18"/>
    </row>
    <row r="54" spans="1:35">
      <c r="A54" s="18"/>
      <c r="B54" s="18"/>
      <c r="C54" s="17">
        <f t="shared" ref="C54:F54" si="32">SUM(C49:C53)</f>
        <v>4.5733802568516522</v>
      </c>
      <c r="D54" s="17">
        <f t="shared" si="32"/>
        <v>2.776461041173182</v>
      </c>
      <c r="E54" s="17">
        <f t="shared" si="32"/>
        <v>3.3513136657042226</v>
      </c>
      <c r="F54" s="17">
        <f t="shared" si="32"/>
        <v>3.2175246922333001</v>
      </c>
      <c r="H54" s="17">
        <f t="shared" ref="H54:K54" si="33">SUM(H49:H53)</f>
        <v>2.6215664311252835</v>
      </c>
      <c r="I54" s="17">
        <f t="shared" si="33"/>
        <v>2.2451468300453379</v>
      </c>
      <c r="J54" s="17">
        <f t="shared" si="33"/>
        <v>1.9886698021551101</v>
      </c>
      <c r="K54" s="17">
        <f t="shared" si="33"/>
        <v>2.1858361623048048</v>
      </c>
      <c r="M54" s="18"/>
      <c r="N54" s="18"/>
      <c r="O54" s="18"/>
      <c r="P54" s="18"/>
      <c r="Q54" s="18"/>
      <c r="S54" s="18"/>
      <c r="T54" s="18"/>
      <c r="U54" s="18"/>
      <c r="V54" s="18"/>
      <c r="X54" s="18"/>
      <c r="Y54" s="18" t="s">
        <v>53</v>
      </c>
      <c r="Z54" s="18">
        <v>0</v>
      </c>
      <c r="AA54" s="18">
        <v>0</v>
      </c>
      <c r="AB54" s="18">
        <v>0</v>
      </c>
      <c r="AC54" s="18">
        <v>0</v>
      </c>
      <c r="AE54" s="18">
        <v>0</v>
      </c>
      <c r="AF54" s="18">
        <v>0</v>
      </c>
      <c r="AG54" s="18">
        <v>1.9061688673096199E-3</v>
      </c>
      <c r="AH54" s="18">
        <v>1.0012668137601201E-3</v>
      </c>
      <c r="AI54" s="18"/>
    </row>
    <row r="55" spans="1:35">
      <c r="A55" s="18"/>
      <c r="B55" s="18"/>
      <c r="C55" s="18"/>
      <c r="D55" s="18"/>
      <c r="E55" s="18"/>
      <c r="F55" s="18"/>
      <c r="H55" s="18"/>
      <c r="I55" s="18"/>
      <c r="J55" s="18"/>
      <c r="K55" s="18"/>
      <c r="M55" s="18"/>
      <c r="N55" s="18"/>
      <c r="O55" s="18"/>
      <c r="P55" s="18"/>
      <c r="Q55" s="18"/>
      <c r="S55" s="18"/>
      <c r="T55" s="18"/>
      <c r="U55" s="18"/>
      <c r="V55" s="18"/>
      <c r="X55" s="18"/>
      <c r="Y55" s="18" t="s">
        <v>97</v>
      </c>
      <c r="Z55" s="18">
        <v>0</v>
      </c>
      <c r="AA55" s="18">
        <v>0</v>
      </c>
      <c r="AB55" s="18">
        <v>5.2806105903673798E-4</v>
      </c>
      <c r="AC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/>
    </row>
    <row r="56" spans="1:35">
      <c r="A56" s="18"/>
      <c r="B56" s="18" t="s">
        <v>80</v>
      </c>
      <c r="C56" s="18">
        <v>6.8736506124550401E-2</v>
      </c>
      <c r="D56" s="18">
        <v>5.7268911313709397E-2</v>
      </c>
      <c r="E56" s="18">
        <v>0.11622402408941999</v>
      </c>
      <c r="F56" s="18">
        <v>0.11278612368106899</v>
      </c>
      <c r="H56" s="18">
        <v>0.115352766048127</v>
      </c>
      <c r="I56" s="18">
        <v>8.2604059717150902E-2</v>
      </c>
      <c r="J56" s="18">
        <v>6.7457638464462497E-2</v>
      </c>
      <c r="K56" s="18">
        <v>4.8669928758712303E-2</v>
      </c>
      <c r="M56" s="18"/>
      <c r="N56" s="18"/>
      <c r="O56" s="18"/>
      <c r="P56" s="18"/>
      <c r="Q56" s="18"/>
      <c r="S56" s="18"/>
      <c r="T56" s="18"/>
      <c r="U56" s="18"/>
      <c r="V56" s="18"/>
      <c r="X56" s="18"/>
      <c r="Y56" s="18"/>
      <c r="Z56" s="17">
        <f>SUM(Z48:Z55)</f>
        <v>1.1972732080379367</v>
      </c>
      <c r="AA56" s="17">
        <f t="shared" ref="AA56:AC56" si="34">SUM(AA48:AA55)</f>
        <v>0.61904484346124988</v>
      </c>
      <c r="AB56" s="17">
        <f t="shared" si="34"/>
        <v>1.2739029410000164</v>
      </c>
      <c r="AC56" s="17">
        <f t="shared" si="34"/>
        <v>1.2280853322831784</v>
      </c>
      <c r="AE56" s="17">
        <f t="shared" ref="AE56:AH56" si="35">SUM(AE48:AE55)</f>
        <v>1.3435709619168303</v>
      </c>
      <c r="AF56" s="17">
        <f t="shared" si="35"/>
        <v>0.78679445346605725</v>
      </c>
      <c r="AG56" s="17">
        <f t="shared" si="35"/>
        <v>0.68658677301703874</v>
      </c>
      <c r="AH56" s="17">
        <f t="shared" si="35"/>
        <v>0.57553145951976348</v>
      </c>
      <c r="AI56" s="18"/>
    </row>
    <row r="57" spans="1:35">
      <c r="A57" s="18"/>
      <c r="B57" s="18" t="s">
        <v>81</v>
      </c>
      <c r="C57" s="18">
        <v>0</v>
      </c>
      <c r="D57" s="18">
        <v>0</v>
      </c>
      <c r="E57" s="18">
        <v>0</v>
      </c>
      <c r="F57" s="18">
        <v>0</v>
      </c>
      <c r="H57" s="18">
        <v>0</v>
      </c>
      <c r="I57" s="18">
        <v>0</v>
      </c>
      <c r="J57" s="18">
        <v>0</v>
      </c>
      <c r="K57" s="18">
        <v>0</v>
      </c>
      <c r="M57" s="18"/>
      <c r="N57" s="18"/>
      <c r="O57" s="18"/>
      <c r="P57" s="18"/>
      <c r="Q57" s="18"/>
      <c r="S57" s="18"/>
      <c r="T57" s="18"/>
      <c r="U57" s="18"/>
      <c r="V57" s="18"/>
      <c r="X57" s="18"/>
      <c r="Y57" s="18"/>
      <c r="Z57" s="18"/>
      <c r="AA57" s="18"/>
      <c r="AB57" s="18"/>
      <c r="AC57" s="18"/>
      <c r="AE57" s="18"/>
      <c r="AF57" s="18"/>
      <c r="AG57" s="18"/>
      <c r="AH57" s="18"/>
      <c r="AI57" s="18"/>
    </row>
    <row r="58" spans="1:35">
      <c r="A58" s="18"/>
      <c r="B58" s="18" t="s">
        <v>82</v>
      </c>
      <c r="C58" s="18">
        <v>0.57281251723436599</v>
      </c>
      <c r="D58" s="18">
        <v>0.19765890225900401</v>
      </c>
      <c r="E58" s="18">
        <v>0.44531708751308102</v>
      </c>
      <c r="F58" s="18">
        <v>0.46531295587802501</v>
      </c>
      <c r="H58" s="18">
        <v>0.58627763207951</v>
      </c>
      <c r="I58" s="18">
        <v>0.287238174635157</v>
      </c>
      <c r="J58" s="18">
        <v>0.19596851071098501</v>
      </c>
      <c r="K58" s="18">
        <v>0.192323221730655</v>
      </c>
      <c r="M58" s="18"/>
      <c r="N58" s="18"/>
      <c r="O58" s="18"/>
      <c r="P58" s="18"/>
      <c r="Q58" s="18"/>
      <c r="S58" s="18"/>
      <c r="T58" s="18"/>
      <c r="U58" s="18"/>
      <c r="V58" s="18"/>
      <c r="X58" s="18"/>
      <c r="Y58" s="18" t="s">
        <v>93</v>
      </c>
      <c r="Z58" s="18">
        <v>4.0450631293758397E-3</v>
      </c>
      <c r="AA58" s="18">
        <v>2.7960523403203898E-2</v>
      </c>
      <c r="AB58" s="18">
        <v>5.8064105901981501E-2</v>
      </c>
      <c r="AC58" s="18">
        <v>4.9887248805332497E-2</v>
      </c>
      <c r="AE58" s="18">
        <v>5.2913339609895998E-2</v>
      </c>
      <c r="AF58" s="18">
        <v>7.9814008261533495E-2</v>
      </c>
      <c r="AG58" s="18">
        <v>9.3885704973060702E-2</v>
      </c>
      <c r="AH58" s="18">
        <v>8.2389569759442796E-2</v>
      </c>
      <c r="AI58" s="18"/>
    </row>
    <row r="59" spans="1:35">
      <c r="A59" s="18"/>
      <c r="B59" s="18" t="s">
        <v>83</v>
      </c>
      <c r="C59" s="18">
        <v>1.7716206479151801E-3</v>
      </c>
      <c r="D59" s="18">
        <v>1.4199101942900401E-2</v>
      </c>
      <c r="E59" s="18">
        <v>3.9232577167413699E-2</v>
      </c>
      <c r="F59" s="18">
        <v>3.8844960949772897E-2</v>
      </c>
      <c r="H59" s="18">
        <v>2.0113936893565498E-2</v>
      </c>
      <c r="I59" s="18">
        <v>0.10313101819819501</v>
      </c>
      <c r="J59" s="18">
        <v>4.0886342376708698E-2</v>
      </c>
      <c r="K59" s="18">
        <v>2.5061972853370602E-2</v>
      </c>
      <c r="M59" s="18"/>
      <c r="N59" s="18"/>
      <c r="O59" s="18"/>
      <c r="P59" s="18"/>
      <c r="Q59" s="18"/>
      <c r="S59" s="18"/>
      <c r="T59" s="18"/>
      <c r="U59" s="18"/>
      <c r="V59" s="18"/>
      <c r="X59" s="18"/>
      <c r="Y59" s="18" t="s">
        <v>90</v>
      </c>
      <c r="Z59" s="18">
        <v>3.7101292208769798E-3</v>
      </c>
      <c r="AA59" s="18">
        <v>0.22163134309101601</v>
      </c>
      <c r="AB59" s="18">
        <v>1.3180595816404299E-3</v>
      </c>
      <c r="AC59" s="18">
        <v>8.5394988477730093E-3</v>
      </c>
      <c r="AE59" s="18">
        <v>7.79610831234487E-3</v>
      </c>
      <c r="AF59" s="18">
        <v>1.36107146918988E-2</v>
      </c>
      <c r="AG59" s="18">
        <v>0</v>
      </c>
      <c r="AH59" s="18">
        <v>0</v>
      </c>
      <c r="AI59" s="18"/>
    </row>
    <row r="60" spans="1:35">
      <c r="A60" s="18"/>
      <c r="B60" s="18"/>
      <c r="C60" s="17">
        <f t="shared" ref="C60:F60" si="36">SUM(C56:C59)</f>
        <v>0.64332064400683153</v>
      </c>
      <c r="D60" s="17">
        <f t="shared" si="36"/>
        <v>0.26912691551561385</v>
      </c>
      <c r="E60" s="17">
        <f t="shared" si="36"/>
        <v>0.60077368876991466</v>
      </c>
      <c r="F60" s="17">
        <f t="shared" si="36"/>
        <v>0.61694404050886686</v>
      </c>
      <c r="H60" s="17">
        <f t="shared" ref="H60:K60" si="37">SUM(H56:H59)</f>
        <v>0.7217443350212025</v>
      </c>
      <c r="I60" s="17">
        <f t="shared" si="37"/>
        <v>0.47297325255050293</v>
      </c>
      <c r="J60" s="17">
        <f t="shared" si="37"/>
        <v>0.30431249155215617</v>
      </c>
      <c r="K60" s="17">
        <f t="shared" si="37"/>
        <v>0.2660551233427379</v>
      </c>
      <c r="M60" s="18"/>
      <c r="N60" s="18"/>
      <c r="O60" s="18"/>
      <c r="P60" s="18"/>
      <c r="Q60" s="18"/>
      <c r="S60" s="18"/>
      <c r="T60" s="18"/>
      <c r="U60" s="18"/>
      <c r="V60" s="18"/>
      <c r="X60" s="18"/>
      <c r="Y60" s="18" t="s">
        <v>88</v>
      </c>
      <c r="Z60" s="18">
        <v>0</v>
      </c>
      <c r="AA60" s="18">
        <v>0</v>
      </c>
      <c r="AB60" s="18">
        <v>0</v>
      </c>
      <c r="AC60" s="18">
        <v>2.35683703652882E-3</v>
      </c>
      <c r="AE60" s="18">
        <v>1.4820287286865901E-3</v>
      </c>
      <c r="AF60" s="18">
        <v>0</v>
      </c>
      <c r="AG60" s="18">
        <v>0</v>
      </c>
      <c r="AH60" s="18">
        <v>5.08979437002453E-4</v>
      </c>
      <c r="AI60" s="18"/>
    </row>
    <row r="61" spans="1:35">
      <c r="A61" s="18"/>
      <c r="B61" s="18"/>
      <c r="C61" s="18"/>
      <c r="D61" s="18"/>
      <c r="E61" s="18"/>
      <c r="F61" s="18"/>
      <c r="H61" s="18"/>
      <c r="I61" s="18"/>
      <c r="J61" s="18"/>
      <c r="K61" s="18"/>
      <c r="M61" s="18"/>
      <c r="N61" s="18"/>
      <c r="O61" s="18"/>
      <c r="P61" s="18"/>
      <c r="Q61" s="18"/>
      <c r="S61" s="18"/>
      <c r="T61" s="18"/>
      <c r="U61" s="18"/>
      <c r="V61" s="18"/>
      <c r="X61" s="18"/>
      <c r="Y61" s="18" t="s">
        <v>86</v>
      </c>
      <c r="Z61" s="18">
        <v>1.54095932955893E-3</v>
      </c>
      <c r="AA61" s="18">
        <v>0</v>
      </c>
      <c r="AB61" s="18">
        <v>6.7911598953577998E-3</v>
      </c>
      <c r="AC61" s="18">
        <v>1.1823890370242399E-2</v>
      </c>
      <c r="AE61" s="18">
        <v>1.5098072048576701E-2</v>
      </c>
      <c r="AF61" s="18">
        <v>4.0945445621822698E-3</v>
      </c>
      <c r="AG61" s="18">
        <v>0</v>
      </c>
      <c r="AH61" s="18">
        <v>0</v>
      </c>
      <c r="AI61" s="18"/>
    </row>
    <row r="62" spans="1:35">
      <c r="A62" s="18"/>
      <c r="B62" s="18" t="s">
        <v>84</v>
      </c>
      <c r="C62" s="18">
        <v>4.9921432213205601E-2</v>
      </c>
      <c r="D62" s="18">
        <v>3.0791843909948002E-2</v>
      </c>
      <c r="E62" s="18">
        <v>0.10850960269903</v>
      </c>
      <c r="F62" s="18">
        <v>0.110154062641935</v>
      </c>
      <c r="H62" s="18">
        <v>0.10281726180133</v>
      </c>
      <c r="I62" s="18">
        <v>5.8291992444067998E-2</v>
      </c>
      <c r="J62" s="18">
        <v>1.8285488812774101E-2</v>
      </c>
      <c r="K62" s="18">
        <v>3.3231323938094099E-3</v>
      </c>
      <c r="M62" s="18"/>
      <c r="N62" s="18"/>
      <c r="O62" s="18"/>
      <c r="P62" s="18"/>
      <c r="Q62" s="18"/>
      <c r="S62" s="18"/>
      <c r="T62" s="18"/>
      <c r="U62" s="18"/>
      <c r="V62" s="18"/>
      <c r="X62" s="18"/>
      <c r="Y62" s="18" t="s">
        <v>83</v>
      </c>
      <c r="Z62" s="18">
        <v>1.7716206479151801E-3</v>
      </c>
      <c r="AA62" s="18">
        <v>1.4199101942900401E-2</v>
      </c>
      <c r="AB62" s="18">
        <v>3.9232577167413699E-2</v>
      </c>
      <c r="AC62" s="18">
        <v>3.8844960949772897E-2</v>
      </c>
      <c r="AE62" s="18">
        <v>2.0113936893565498E-2</v>
      </c>
      <c r="AF62" s="18">
        <v>0.10313101819819501</v>
      </c>
      <c r="AG62" s="18">
        <v>4.0886342376708698E-2</v>
      </c>
      <c r="AH62" s="18">
        <v>2.5061972853370602E-2</v>
      </c>
      <c r="AI62" s="17"/>
    </row>
    <row r="63" spans="1:35">
      <c r="A63" s="18"/>
      <c r="B63" s="18" t="s">
        <v>85</v>
      </c>
      <c r="C63" s="18">
        <v>2.1980666195209199E-2</v>
      </c>
      <c r="D63" s="18">
        <v>0</v>
      </c>
      <c r="E63" s="18">
        <v>9.6917718293924801E-2</v>
      </c>
      <c r="F63" s="18">
        <v>0.116629624930618</v>
      </c>
      <c r="H63" s="18">
        <v>0.139974539927085</v>
      </c>
      <c r="I63" s="18">
        <v>5.6161368623297903E-2</v>
      </c>
      <c r="J63" s="18">
        <v>0</v>
      </c>
      <c r="K63" s="18">
        <v>0</v>
      </c>
      <c r="M63" s="18"/>
      <c r="N63" s="18"/>
      <c r="O63" s="18"/>
      <c r="P63" s="18"/>
      <c r="Q63" s="18"/>
      <c r="S63" s="18"/>
      <c r="T63" s="18"/>
      <c r="U63" s="18"/>
      <c r="V63" s="18"/>
      <c r="X63" s="18"/>
      <c r="Y63" s="18" t="s">
        <v>79</v>
      </c>
      <c r="Z63" s="18">
        <v>0</v>
      </c>
      <c r="AA63" s="18">
        <v>0</v>
      </c>
      <c r="AB63" s="18">
        <v>4.8513855983636403E-2</v>
      </c>
      <c r="AC63" s="18">
        <v>0</v>
      </c>
      <c r="AE63" s="18">
        <v>1.94035333552673E-3</v>
      </c>
      <c r="AF63" s="18">
        <v>4.6230900948375498E-4</v>
      </c>
      <c r="AG63" s="18">
        <v>2.03052586846981E-3</v>
      </c>
      <c r="AH63" s="18">
        <v>0</v>
      </c>
      <c r="AI63" s="17"/>
    </row>
    <row r="64" spans="1:35">
      <c r="A64" s="18"/>
      <c r="B64" s="18" t="s">
        <v>86</v>
      </c>
      <c r="C64" s="18">
        <v>1.54095932955893E-3</v>
      </c>
      <c r="D64" s="18">
        <v>0</v>
      </c>
      <c r="E64" s="18">
        <v>6.7911598953577998E-3</v>
      </c>
      <c r="F64" s="18">
        <v>1.1823890370242399E-2</v>
      </c>
      <c r="H64" s="18">
        <v>1.5098072048576701E-2</v>
      </c>
      <c r="I64" s="18">
        <v>4.0945445621822698E-3</v>
      </c>
      <c r="J64" s="18">
        <v>0</v>
      </c>
      <c r="K64" s="18">
        <v>0</v>
      </c>
      <c r="M64" s="18"/>
      <c r="N64" s="18"/>
      <c r="O64" s="18"/>
      <c r="P64" s="18"/>
      <c r="Q64" s="18"/>
      <c r="S64" s="18"/>
      <c r="T64" s="18"/>
      <c r="U64" s="18"/>
      <c r="V64" s="18"/>
      <c r="X64" s="18"/>
      <c r="Y64" s="18" t="s">
        <v>74</v>
      </c>
      <c r="Z64" s="18">
        <v>0</v>
      </c>
      <c r="AA64" s="18">
        <v>0</v>
      </c>
      <c r="AB64" s="18">
        <v>2.0058853661156298E-3</v>
      </c>
      <c r="AC64" s="18">
        <v>8.3529697396847E-2</v>
      </c>
      <c r="AE64" s="18">
        <v>0</v>
      </c>
      <c r="AF64" s="18">
        <v>2.8754436779331798E-2</v>
      </c>
      <c r="AG64" s="18">
        <v>7.2255552322764205E-2</v>
      </c>
      <c r="AH64" s="18">
        <v>8.4484767116039694E-2</v>
      </c>
      <c r="AI64" s="18"/>
    </row>
    <row r="65" spans="1:35">
      <c r="A65" s="18"/>
      <c r="B65" s="18" t="s">
        <v>87</v>
      </c>
      <c r="C65" s="18">
        <v>0</v>
      </c>
      <c r="D65" s="18">
        <v>0</v>
      </c>
      <c r="E65" s="18">
        <v>0</v>
      </c>
      <c r="F65" s="18">
        <v>0</v>
      </c>
      <c r="H65" s="18">
        <v>0</v>
      </c>
      <c r="I65" s="18">
        <v>3.2278952450542399E-4</v>
      </c>
      <c r="J65" s="18">
        <v>1.2782691511435899E-2</v>
      </c>
      <c r="K65" s="18">
        <v>0</v>
      </c>
      <c r="M65" s="18"/>
      <c r="N65" s="18"/>
      <c r="O65" s="18"/>
      <c r="P65" s="18"/>
      <c r="Q65" s="18"/>
      <c r="S65" s="18"/>
      <c r="T65" s="18"/>
      <c r="U65" s="18"/>
      <c r="V65" s="18"/>
      <c r="X65" s="18"/>
      <c r="Y65" s="18" t="s">
        <v>67</v>
      </c>
      <c r="Z65" s="18">
        <v>0</v>
      </c>
      <c r="AA65" s="18">
        <v>3.7897068517283699E-4</v>
      </c>
      <c r="AB65" s="18">
        <v>1.20220482817245E-2</v>
      </c>
      <c r="AC65" s="18">
        <v>0</v>
      </c>
      <c r="AE65" s="18">
        <v>5.2100955306775296E-4</v>
      </c>
      <c r="AF65" s="18">
        <v>0</v>
      </c>
      <c r="AG65" s="18">
        <v>0</v>
      </c>
      <c r="AH65" s="18">
        <v>0</v>
      </c>
      <c r="AI65" s="18"/>
    </row>
    <row r="66" spans="1:35">
      <c r="A66" s="18"/>
      <c r="B66" s="18"/>
      <c r="C66" s="17">
        <f>SUM(C62:C65)</f>
        <v>7.344305773797373E-2</v>
      </c>
      <c r="D66" s="17">
        <f t="shared" ref="D66:F66" si="38">SUM(D62:D65)</f>
        <v>3.0791843909948002E-2</v>
      </c>
      <c r="E66" s="17">
        <f t="shared" si="38"/>
        <v>0.21221848088831261</v>
      </c>
      <c r="F66" s="17">
        <f t="shared" si="38"/>
        <v>0.23860757794279541</v>
      </c>
      <c r="H66" s="17">
        <f t="shared" ref="H66:K66" si="39">SUM(H62:H65)</f>
        <v>0.25788987377699168</v>
      </c>
      <c r="I66" s="17">
        <f t="shared" si="39"/>
        <v>0.11887069515405359</v>
      </c>
      <c r="J66" s="17">
        <f t="shared" si="39"/>
        <v>3.106818032421E-2</v>
      </c>
      <c r="K66" s="17">
        <f t="shared" si="39"/>
        <v>3.3231323938094099E-3</v>
      </c>
      <c r="M66" s="18"/>
      <c r="N66" s="18"/>
      <c r="O66" s="18"/>
      <c r="P66" s="18"/>
      <c r="Q66" s="18"/>
      <c r="S66" s="18"/>
      <c r="T66" s="18"/>
      <c r="U66" s="18"/>
      <c r="V66" s="18"/>
      <c r="X66" s="18"/>
      <c r="Y66" s="18" t="s">
        <v>60</v>
      </c>
      <c r="Z66" s="18">
        <v>1.6075151741355401E-3</v>
      </c>
      <c r="AA66" s="18">
        <v>1.87194744247546E-3</v>
      </c>
      <c r="AB66" s="18">
        <v>3.1398481735665802E-3</v>
      </c>
      <c r="AC66" s="18">
        <v>3.4556486192619598E-3</v>
      </c>
      <c r="AE66" s="18">
        <v>0</v>
      </c>
      <c r="AF66" s="18">
        <v>1.64667441529981E-3</v>
      </c>
      <c r="AG66" s="18">
        <v>1.97468309188247E-3</v>
      </c>
      <c r="AH66" s="18">
        <v>0</v>
      </c>
      <c r="AI66" s="18"/>
    </row>
    <row r="67" spans="1:35">
      <c r="A67" s="18"/>
      <c r="B67" s="18"/>
      <c r="C67" s="19"/>
      <c r="D67" s="19"/>
      <c r="E67" s="19"/>
      <c r="F67" s="19"/>
      <c r="H67" s="19"/>
      <c r="I67" s="19"/>
      <c r="J67" s="19"/>
      <c r="K67" s="19"/>
      <c r="M67" s="18"/>
      <c r="N67" s="18"/>
      <c r="O67" s="18"/>
      <c r="P67" s="18"/>
      <c r="Q67" s="18"/>
      <c r="S67" s="18"/>
      <c r="T67" s="18"/>
      <c r="U67" s="18"/>
      <c r="V67" s="18"/>
      <c r="X67" s="18"/>
      <c r="Y67" s="18" t="s">
        <v>98</v>
      </c>
      <c r="Z67" s="18">
        <v>0</v>
      </c>
      <c r="AA67" s="18">
        <v>0</v>
      </c>
      <c r="AB67" s="18">
        <v>0</v>
      </c>
      <c r="AC67" s="18">
        <v>0</v>
      </c>
      <c r="AE67" s="18">
        <v>0</v>
      </c>
      <c r="AF67" s="18">
        <v>0</v>
      </c>
      <c r="AG67" s="18">
        <v>9.6089358183193106E-3</v>
      </c>
      <c r="AH67" s="18">
        <v>2.411360703054E-3</v>
      </c>
      <c r="AI67" s="18"/>
    </row>
    <row r="68" spans="1:35">
      <c r="A68" s="18"/>
      <c r="B68" s="18" t="s">
        <v>88</v>
      </c>
      <c r="C68" s="18">
        <v>0</v>
      </c>
      <c r="D68" s="18">
        <v>0</v>
      </c>
      <c r="E68" s="18">
        <v>0</v>
      </c>
      <c r="F68" s="18">
        <v>2.35683703652882E-3</v>
      </c>
      <c r="H68" s="18">
        <v>1.4820287286865901E-3</v>
      </c>
      <c r="I68" s="18">
        <v>0</v>
      </c>
      <c r="J68" s="18">
        <v>0</v>
      </c>
      <c r="K68" s="18">
        <v>5.08979437002453E-4</v>
      </c>
      <c r="M68" s="18"/>
      <c r="N68" s="18"/>
      <c r="O68" s="18"/>
      <c r="P68" s="18"/>
      <c r="Q68" s="18"/>
      <c r="S68" s="18"/>
      <c r="T68" s="18"/>
      <c r="U68" s="18"/>
      <c r="V68" s="18"/>
      <c r="X68" s="18"/>
      <c r="Y68" s="18"/>
      <c r="Z68" s="17">
        <f>SUM(Z58:Z67)</f>
        <v>1.2675287501862469E-2</v>
      </c>
      <c r="AA68" s="17">
        <f t="shared" ref="AA68:AC68" si="40">SUM(AA58:AA67)</f>
        <v>0.26604188656476863</v>
      </c>
      <c r="AB68" s="17">
        <f t="shared" si="40"/>
        <v>0.17108754035143653</v>
      </c>
      <c r="AC68" s="17">
        <f t="shared" si="40"/>
        <v>0.19843778202575857</v>
      </c>
      <c r="AE68" s="17">
        <f t="shared" ref="AE68:AH68" si="41">SUM(AE58:AE67)</f>
        <v>9.9864848481664131E-2</v>
      </c>
      <c r="AF68" s="17">
        <f t="shared" si="41"/>
        <v>0.23151370591792489</v>
      </c>
      <c r="AG68" s="17">
        <f t="shared" si="41"/>
        <v>0.22064174445120519</v>
      </c>
      <c r="AH68" s="17">
        <f t="shared" si="41"/>
        <v>0.19485664986890955</v>
      </c>
      <c r="AI68" s="18"/>
    </row>
    <row r="69" spans="1:35">
      <c r="A69" s="18"/>
      <c r="B69" s="18" t="s">
        <v>89</v>
      </c>
      <c r="C69" s="18">
        <v>0</v>
      </c>
      <c r="D69" s="18">
        <v>0</v>
      </c>
      <c r="E69" s="18">
        <v>0</v>
      </c>
      <c r="F69" s="18">
        <v>0</v>
      </c>
      <c r="H69" s="18">
        <v>0</v>
      </c>
      <c r="I69" s="18">
        <v>0</v>
      </c>
      <c r="J69" s="18">
        <v>0</v>
      </c>
      <c r="K69" s="18">
        <v>0</v>
      </c>
      <c r="M69" s="18"/>
      <c r="N69" s="18"/>
      <c r="O69" s="18"/>
      <c r="P69" s="18"/>
      <c r="Q69" s="18"/>
      <c r="S69" s="18"/>
      <c r="T69" s="18"/>
      <c r="U69" s="18"/>
      <c r="V69" s="18"/>
      <c r="X69" s="18"/>
      <c r="Y69" s="18"/>
      <c r="Z69" s="18"/>
      <c r="AA69" s="18"/>
      <c r="AB69" s="18"/>
      <c r="AC69" s="18"/>
      <c r="AE69" s="18"/>
      <c r="AF69" s="18"/>
      <c r="AG69" s="18"/>
      <c r="AH69" s="18"/>
      <c r="AI69" s="18"/>
    </row>
    <row r="70" spans="1:35">
      <c r="A70" s="18"/>
      <c r="B70" s="18"/>
      <c r="C70" s="17">
        <f>SUM(C68:C69)</f>
        <v>0</v>
      </c>
      <c r="D70" s="17">
        <f t="shared" ref="D70:F70" si="42">SUM(D68:D69)</f>
        <v>0</v>
      </c>
      <c r="E70" s="17">
        <f t="shared" si="42"/>
        <v>0</v>
      </c>
      <c r="F70" s="17">
        <f t="shared" si="42"/>
        <v>2.35683703652882E-3</v>
      </c>
      <c r="H70" s="17">
        <f t="shared" ref="H70:K70" si="43">SUM(H68:H69)</f>
        <v>1.4820287286865901E-3</v>
      </c>
      <c r="I70" s="17">
        <f t="shared" si="43"/>
        <v>0</v>
      </c>
      <c r="J70" s="17">
        <f t="shared" si="43"/>
        <v>0</v>
      </c>
      <c r="K70" s="17">
        <f t="shared" si="43"/>
        <v>5.08979437002453E-4</v>
      </c>
      <c r="M70" s="18"/>
      <c r="N70" s="18"/>
      <c r="O70" s="18"/>
      <c r="P70" s="18"/>
      <c r="Q70" s="18"/>
      <c r="S70" s="18"/>
      <c r="T70" s="18"/>
      <c r="U70" s="18"/>
      <c r="V70" s="18"/>
      <c r="X70" s="18"/>
      <c r="Y70" s="18" t="s">
        <v>92</v>
      </c>
      <c r="Z70" s="18">
        <v>0.48232948741818898</v>
      </c>
      <c r="AA70" s="18">
        <v>0.63282219348131596</v>
      </c>
      <c r="AB70" s="18">
        <v>0.51232187161745901</v>
      </c>
      <c r="AC70" s="18">
        <v>0.48246481067915797</v>
      </c>
      <c r="AE70" s="18">
        <v>0.58900206474243799</v>
      </c>
      <c r="AF70" s="18">
        <v>0.54189499499105098</v>
      </c>
      <c r="AG70" s="18">
        <v>0.66626060949074295</v>
      </c>
      <c r="AH70" s="18">
        <v>0.71892587913862405</v>
      </c>
      <c r="AI70" s="18"/>
    </row>
    <row r="71" spans="1:35">
      <c r="A71" s="18"/>
      <c r="B71" s="18"/>
      <c r="C71" s="18"/>
      <c r="D71" s="18"/>
      <c r="E71" s="18"/>
      <c r="F71" s="18"/>
      <c r="H71" s="18"/>
      <c r="I71" s="18"/>
      <c r="J71" s="18"/>
      <c r="K71" s="18"/>
      <c r="M71" s="18"/>
      <c r="N71" s="18"/>
      <c r="O71" s="18"/>
      <c r="P71" s="18"/>
      <c r="Q71" s="18"/>
      <c r="S71" s="18"/>
      <c r="T71" s="18"/>
      <c r="U71" s="18"/>
      <c r="V71" s="18"/>
      <c r="X71" s="18"/>
      <c r="Y71" s="18" t="s">
        <v>91</v>
      </c>
      <c r="Z71" s="18">
        <v>4.5341392560352099E-2</v>
      </c>
      <c r="AA71" s="18">
        <v>0</v>
      </c>
      <c r="AB71" s="18">
        <v>3.0991564495624201E-2</v>
      </c>
      <c r="AC71" s="18">
        <v>2.1829437107109499E-2</v>
      </c>
      <c r="AE71" s="18">
        <v>5.1277165131510302E-2</v>
      </c>
      <c r="AF71" s="18">
        <v>4.8650636850641103E-2</v>
      </c>
      <c r="AG71" s="18">
        <v>0</v>
      </c>
      <c r="AH71" s="18">
        <v>0</v>
      </c>
      <c r="AI71" s="18"/>
    </row>
    <row r="72" spans="1:35">
      <c r="A72" s="18"/>
      <c r="B72" s="18" t="s">
        <v>90</v>
      </c>
      <c r="C72" s="18">
        <v>3.7101292208769798E-3</v>
      </c>
      <c r="D72" s="18">
        <v>0.22163134309101601</v>
      </c>
      <c r="E72" s="18">
        <v>1.3180595816404299E-3</v>
      </c>
      <c r="F72" s="18">
        <v>8.5394988477730093E-3</v>
      </c>
      <c r="H72" s="18">
        <v>7.79610831234487E-3</v>
      </c>
      <c r="I72" s="18">
        <v>1.36107146918988E-2</v>
      </c>
      <c r="J72" s="18">
        <v>0</v>
      </c>
      <c r="K72" s="18">
        <v>0</v>
      </c>
      <c r="M72" s="18"/>
      <c r="N72" s="18"/>
      <c r="O72" s="18"/>
      <c r="P72" s="18"/>
      <c r="Q72" s="18"/>
      <c r="S72" s="18"/>
      <c r="T72" s="18"/>
      <c r="U72" s="18"/>
      <c r="V72" s="18"/>
      <c r="X72" s="18"/>
      <c r="Y72" s="18" t="s">
        <v>68</v>
      </c>
      <c r="Z72" s="18">
        <v>0</v>
      </c>
      <c r="AA72" s="18">
        <v>0</v>
      </c>
      <c r="AB72" s="18">
        <v>0</v>
      </c>
      <c r="AC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/>
    </row>
    <row r="73" spans="1:35">
      <c r="A73" s="18"/>
      <c r="B73" s="18" t="s">
        <v>91</v>
      </c>
      <c r="C73" s="18">
        <v>4.5341392560352099E-2</v>
      </c>
      <c r="D73" s="18">
        <v>0</v>
      </c>
      <c r="E73" s="18">
        <v>3.0991564495624201E-2</v>
      </c>
      <c r="F73" s="18">
        <v>2.1829437107109499E-2</v>
      </c>
      <c r="H73" s="18">
        <v>5.1277165131510302E-2</v>
      </c>
      <c r="I73" s="18">
        <v>4.8650636850641103E-2</v>
      </c>
      <c r="J73" s="18">
        <v>0</v>
      </c>
      <c r="K73" s="18">
        <v>0</v>
      </c>
      <c r="M73" s="18"/>
      <c r="N73" s="18"/>
      <c r="O73" s="18"/>
      <c r="P73" s="18"/>
      <c r="Q73" s="18"/>
      <c r="S73" s="18"/>
      <c r="T73" s="18"/>
      <c r="U73" s="18"/>
      <c r="V73" s="18"/>
      <c r="X73" s="18"/>
      <c r="Y73" s="18" t="s">
        <v>61</v>
      </c>
      <c r="Z73" s="18">
        <v>0</v>
      </c>
      <c r="AA73" s="18">
        <v>0</v>
      </c>
      <c r="AB73" s="18">
        <v>0</v>
      </c>
      <c r="AC73" s="18">
        <v>0</v>
      </c>
      <c r="AE73" s="18">
        <v>0</v>
      </c>
      <c r="AF73" s="18">
        <v>3.2278952450542399E-4</v>
      </c>
      <c r="AG73" s="18">
        <v>1.2782691511435899E-2</v>
      </c>
      <c r="AH73" s="18">
        <v>0</v>
      </c>
      <c r="AI73" s="18"/>
    </row>
    <row r="74" spans="1:35">
      <c r="A74" s="18"/>
      <c r="B74" s="18"/>
      <c r="C74" s="17">
        <f>SUM(C72:C73)</f>
        <v>4.9051521781229082E-2</v>
      </c>
      <c r="D74" s="17">
        <f t="shared" ref="D74:F74" si="44">SUM(D72:D73)</f>
        <v>0.22163134309101601</v>
      </c>
      <c r="E74" s="17">
        <f t="shared" si="44"/>
        <v>3.2309624077264627E-2</v>
      </c>
      <c r="F74" s="17">
        <f t="shared" si="44"/>
        <v>3.0368935954882506E-2</v>
      </c>
      <c r="H74" s="17">
        <f t="shared" ref="H74:K74" si="45">SUM(H72:H73)</f>
        <v>5.907327344385517E-2</v>
      </c>
      <c r="I74" s="17">
        <f t="shared" si="45"/>
        <v>6.2261351542539901E-2</v>
      </c>
      <c r="J74" s="17">
        <f t="shared" si="45"/>
        <v>0</v>
      </c>
      <c r="K74" s="17">
        <f t="shared" si="45"/>
        <v>0</v>
      </c>
      <c r="M74" s="18"/>
      <c r="N74" s="18"/>
      <c r="O74" s="18"/>
      <c r="P74" s="18"/>
      <c r="Q74" s="18"/>
      <c r="S74" s="18"/>
      <c r="T74" s="18"/>
      <c r="U74" s="18"/>
      <c r="V74" s="18"/>
      <c r="X74" s="18"/>
      <c r="Y74" s="18" t="s">
        <v>87</v>
      </c>
      <c r="Z74" s="18">
        <v>0</v>
      </c>
      <c r="AA74" s="18">
        <v>0</v>
      </c>
      <c r="AB74" s="18">
        <v>0</v>
      </c>
      <c r="AC74" s="18">
        <v>0</v>
      </c>
      <c r="AE74" s="18">
        <v>0</v>
      </c>
      <c r="AF74" s="18">
        <v>3.2278952450542399E-4</v>
      </c>
      <c r="AG74" s="18">
        <v>1.2782691511435899E-2</v>
      </c>
      <c r="AH74" s="18">
        <v>0</v>
      </c>
      <c r="AI74" s="18"/>
    </row>
    <row r="75" spans="1:35">
      <c r="A75" s="18"/>
      <c r="B75" s="18"/>
      <c r="C75" s="18"/>
      <c r="D75" s="18"/>
      <c r="E75" s="18"/>
      <c r="F75" s="18"/>
      <c r="H75" s="18"/>
      <c r="I75" s="18"/>
      <c r="J75" s="18"/>
      <c r="K75" s="18"/>
      <c r="M75" s="18"/>
      <c r="N75" s="18"/>
      <c r="O75" s="18"/>
      <c r="P75" s="18"/>
      <c r="Q75" s="18"/>
      <c r="S75" s="18"/>
      <c r="T75" s="18"/>
      <c r="U75" s="18"/>
      <c r="V75" s="18"/>
      <c r="X75" s="18"/>
      <c r="Y75" s="18" t="s">
        <v>89</v>
      </c>
      <c r="Z75" s="18">
        <v>0</v>
      </c>
      <c r="AA75" s="18">
        <v>0</v>
      </c>
      <c r="AB75" s="18">
        <v>0</v>
      </c>
      <c r="AC75" s="18">
        <v>0</v>
      </c>
      <c r="AE75" s="18">
        <v>0</v>
      </c>
      <c r="AF75" s="18">
        <v>0</v>
      </c>
      <c r="AG75" s="18">
        <v>0</v>
      </c>
      <c r="AH75" s="18">
        <v>0</v>
      </c>
      <c r="AI75" s="17"/>
    </row>
    <row r="76" spans="1:35">
      <c r="A76" s="18"/>
      <c r="B76" s="18" t="s">
        <v>92</v>
      </c>
      <c r="C76" s="18">
        <v>0.48232948741818898</v>
      </c>
      <c r="D76" s="18">
        <v>0.63282219348131596</v>
      </c>
      <c r="E76" s="18">
        <v>0.51232187161745901</v>
      </c>
      <c r="F76" s="18">
        <v>0.48246481067915797</v>
      </c>
      <c r="H76" s="18">
        <v>0.58900206474243799</v>
      </c>
      <c r="I76" s="18">
        <v>0.54189499499105098</v>
      </c>
      <c r="J76" s="18">
        <v>0.66626060949074295</v>
      </c>
      <c r="K76" s="18">
        <v>0.71892587913862405</v>
      </c>
      <c r="M76" s="18"/>
      <c r="N76" s="18"/>
      <c r="O76" s="18"/>
      <c r="P76" s="18"/>
      <c r="Q76" s="18"/>
      <c r="S76" s="18"/>
      <c r="T76" s="18"/>
      <c r="U76" s="18"/>
      <c r="V76" s="18"/>
      <c r="X76" s="18"/>
      <c r="Y76" s="18"/>
      <c r="Z76" s="17">
        <f>SUM(Z70:Z75)</f>
        <v>0.52767087997854112</v>
      </c>
      <c r="AA76" s="17">
        <f t="shared" ref="AA76:AC76" si="46">SUM(AA70:AA75)</f>
        <v>0.63282219348131596</v>
      </c>
      <c r="AB76" s="17">
        <f t="shared" si="46"/>
        <v>0.54331343611308325</v>
      </c>
      <c r="AC76" s="17">
        <f t="shared" si="46"/>
        <v>0.50429424778626752</v>
      </c>
      <c r="AE76" s="17">
        <f t="shared" ref="AE76:AH76" si="47">SUM(AE70:AE75)</f>
        <v>0.64027922987394825</v>
      </c>
      <c r="AF76" s="17">
        <f t="shared" si="47"/>
        <v>0.59119121089070281</v>
      </c>
      <c r="AG76" s="17">
        <f t="shared" si="47"/>
        <v>0.69182599251361465</v>
      </c>
      <c r="AH76" s="17">
        <f t="shared" si="47"/>
        <v>0.71892587913862405</v>
      </c>
      <c r="AI76" s="17"/>
    </row>
    <row r="77" spans="1:35">
      <c r="A77" s="18"/>
      <c r="B77" s="18" t="s">
        <v>93</v>
      </c>
      <c r="C77" s="18">
        <v>4.0450631293758397E-3</v>
      </c>
      <c r="D77" s="18">
        <v>2.7960523403203898E-2</v>
      </c>
      <c r="E77" s="18">
        <v>5.8064105901981501E-2</v>
      </c>
      <c r="F77" s="18">
        <v>4.9887248805332497E-2</v>
      </c>
      <c r="H77" s="18">
        <v>5.2913339609895998E-2</v>
      </c>
      <c r="I77" s="18">
        <v>7.9814008261533495E-2</v>
      </c>
      <c r="J77" s="18">
        <v>9.3885704973060702E-2</v>
      </c>
      <c r="K77" s="18">
        <v>8.2389569759442796E-2</v>
      </c>
      <c r="M77" s="18"/>
      <c r="N77" s="18"/>
      <c r="O77" s="18"/>
      <c r="P77" s="18"/>
      <c r="Q77" s="18"/>
      <c r="S77" s="18"/>
      <c r="T77" s="18"/>
      <c r="U77" s="18"/>
      <c r="V77" s="18"/>
      <c r="X77" s="18"/>
      <c r="Y77" s="18"/>
    </row>
    <row r="78" spans="1:35">
      <c r="A78" s="18"/>
      <c r="B78" s="15"/>
      <c r="C78" s="17">
        <f>SUM(C76:C77)</f>
        <v>0.48637455054756484</v>
      </c>
      <c r="D78" s="17">
        <f t="shared" ref="D78:F78" si="48">SUM(D76:D77)</f>
        <v>0.66078271688451984</v>
      </c>
      <c r="E78" s="17">
        <f t="shared" si="48"/>
        <v>0.57038597751944053</v>
      </c>
      <c r="F78" s="17">
        <f t="shared" si="48"/>
        <v>0.53235205948449049</v>
      </c>
      <c r="G78" s="15"/>
      <c r="H78" s="17">
        <f t="shared" ref="H78:K78" si="49">SUM(H76:H77)</f>
        <v>0.64191540435233396</v>
      </c>
      <c r="I78" s="17">
        <f t="shared" si="49"/>
        <v>0.62170900325258449</v>
      </c>
      <c r="J78" s="17">
        <f t="shared" si="49"/>
        <v>0.76014631446380365</v>
      </c>
      <c r="K78" s="17">
        <f t="shared" si="49"/>
        <v>0.80131544889806683</v>
      </c>
      <c r="M78" s="18"/>
      <c r="N78" s="18"/>
      <c r="O78" s="18"/>
      <c r="P78" s="18"/>
      <c r="Q78" s="18"/>
      <c r="S78" s="18"/>
      <c r="T78" s="18"/>
      <c r="U78" s="18"/>
      <c r="V78" s="18"/>
      <c r="X78" s="18"/>
      <c r="Y78" s="18"/>
      <c r="Z78" s="18"/>
      <c r="AA78" s="18"/>
      <c r="AB78" s="18"/>
      <c r="AC78" s="18"/>
      <c r="AE78" s="18"/>
      <c r="AF78" s="18"/>
      <c r="AG78" s="18"/>
      <c r="AH78" s="18"/>
      <c r="AI78" s="18"/>
    </row>
    <row r="79" spans="1:35">
      <c r="A79" s="18"/>
      <c r="M79" s="18"/>
      <c r="N79" s="18"/>
      <c r="O79" s="18"/>
      <c r="P79" s="18"/>
      <c r="Q79" s="18"/>
      <c r="S79" s="18"/>
      <c r="T79" s="18"/>
      <c r="U79" s="18"/>
      <c r="V79" s="18"/>
      <c r="X79" s="18"/>
      <c r="Y79" s="18"/>
      <c r="Z79" s="18"/>
      <c r="AA79" s="18"/>
      <c r="AB79" s="18"/>
      <c r="AC79" s="18"/>
      <c r="AE79" s="18"/>
      <c r="AF79" s="18"/>
      <c r="AG79" s="18"/>
      <c r="AH79" s="18"/>
      <c r="AI79" s="18"/>
    </row>
    <row r="80" spans="1:35">
      <c r="A80" s="18"/>
      <c r="M80" s="18"/>
      <c r="N80" s="18"/>
      <c r="O80" s="18"/>
      <c r="P80" s="18"/>
      <c r="Q80" s="18"/>
      <c r="S80" s="18"/>
      <c r="T80" s="18"/>
      <c r="U80" s="18"/>
      <c r="V80" s="18"/>
      <c r="X80" s="18"/>
      <c r="Y80" s="18"/>
      <c r="Z80" s="18"/>
      <c r="AA80" s="18"/>
      <c r="AB80" s="18"/>
      <c r="AC80" s="18"/>
      <c r="AE80" s="18"/>
      <c r="AF80" s="18"/>
      <c r="AG80" s="18"/>
      <c r="AH80" s="18"/>
      <c r="AI80" s="18"/>
    </row>
    <row r="81" spans="1:35">
      <c r="A81" s="18"/>
      <c r="M81" s="18"/>
      <c r="N81" s="18"/>
      <c r="O81" s="18"/>
      <c r="P81" s="18"/>
      <c r="Q81" s="18"/>
      <c r="S81" s="18"/>
      <c r="T81" s="18"/>
      <c r="U81" s="18"/>
      <c r="V81" s="18"/>
      <c r="X81" s="18"/>
      <c r="Y81" s="18"/>
      <c r="Z81" s="18"/>
      <c r="AA81" s="18"/>
      <c r="AB81" s="18"/>
      <c r="AC81" s="18"/>
      <c r="AE81" s="18"/>
      <c r="AF81" s="18"/>
      <c r="AG81" s="18"/>
      <c r="AH81" s="18"/>
      <c r="AI81" s="18"/>
    </row>
    <row r="82" spans="1:35">
      <c r="A82" s="15" t="s">
        <v>108</v>
      </c>
      <c r="B82" s="15" t="s">
        <v>109</v>
      </c>
      <c r="C82" s="15"/>
      <c r="D82" s="15"/>
      <c r="M82" s="18"/>
      <c r="N82" s="18"/>
      <c r="O82" s="18"/>
      <c r="P82" s="18"/>
      <c r="Q82" s="18"/>
      <c r="S82" s="18"/>
      <c r="T82" s="18"/>
      <c r="U82" s="18"/>
      <c r="V82" s="18"/>
      <c r="X82" s="18"/>
      <c r="Y82" s="18"/>
      <c r="Z82" s="18"/>
      <c r="AA82" s="18"/>
      <c r="AB82" s="18"/>
      <c r="AC82" s="18"/>
      <c r="AE82" s="18"/>
      <c r="AF82" s="18"/>
      <c r="AG82" s="18"/>
      <c r="AH82" s="18"/>
      <c r="AI82" s="18"/>
    </row>
    <row r="83" spans="1:35">
      <c r="A83" s="18"/>
      <c r="B83" s="15" t="s">
        <v>110</v>
      </c>
      <c r="M83" s="18"/>
      <c r="N83" s="18"/>
      <c r="O83" s="18"/>
      <c r="P83" s="18"/>
      <c r="Q83" s="18"/>
      <c r="S83" s="18"/>
      <c r="T83" s="18"/>
      <c r="U83" s="18"/>
      <c r="V83" s="18"/>
      <c r="X83" s="18"/>
      <c r="Y83" s="18"/>
      <c r="Z83" s="18"/>
      <c r="AA83" s="18"/>
      <c r="AB83" s="18"/>
      <c r="AC83" s="18"/>
      <c r="AE83" s="18"/>
      <c r="AF83" s="18"/>
      <c r="AG83" s="18"/>
      <c r="AH83" s="18"/>
      <c r="AI83" s="18"/>
    </row>
    <row r="84" spans="1:35">
      <c r="A84" s="18"/>
      <c r="M84" s="18"/>
      <c r="N84" s="18"/>
      <c r="O84" s="18"/>
      <c r="P84" s="18"/>
      <c r="Q84" s="18"/>
      <c r="S84" s="18"/>
      <c r="T84" s="18"/>
      <c r="U84" s="18"/>
      <c r="V84" s="18"/>
      <c r="X84" s="18"/>
      <c r="Y84" s="18"/>
      <c r="Z84" s="18"/>
      <c r="AA84" s="18"/>
      <c r="AB84" s="18"/>
      <c r="AC84" s="18"/>
      <c r="AE84" s="18"/>
      <c r="AF84" s="18"/>
      <c r="AG84" s="18"/>
      <c r="AH84" s="18"/>
      <c r="AI84" s="17"/>
    </row>
    <row r="85" spans="1:35">
      <c r="A85" s="18"/>
      <c r="N85" s="18"/>
      <c r="O85" s="18"/>
      <c r="P85" s="18"/>
      <c r="Q85" s="18"/>
      <c r="X85" s="18"/>
      <c r="Y85" s="18"/>
      <c r="Z85" s="18"/>
      <c r="AA85" s="18"/>
      <c r="AB85" s="18"/>
      <c r="AC85" s="18"/>
      <c r="AE85" s="18"/>
      <c r="AF85" s="18"/>
      <c r="AG85" s="18"/>
      <c r="AH85" s="18"/>
      <c r="AI85" s="17"/>
    </row>
    <row r="86" spans="1:35">
      <c r="A86" s="18"/>
      <c r="X86" s="18"/>
      <c r="Y86" s="18"/>
      <c r="Z86" s="18"/>
      <c r="AA86" s="18"/>
      <c r="AB86" s="18"/>
      <c r="AC86" s="18"/>
      <c r="AE86" s="18"/>
      <c r="AF86" s="18"/>
      <c r="AG86" s="18"/>
      <c r="AH86" s="18"/>
      <c r="AI86" s="18"/>
    </row>
    <row r="87" spans="1:35">
      <c r="A87" s="18"/>
      <c r="X87" s="18"/>
      <c r="Y87" s="18"/>
      <c r="Z87" s="18"/>
      <c r="AA87" s="18"/>
      <c r="AB87" s="18"/>
      <c r="AC87" s="18"/>
      <c r="AE87" s="18"/>
      <c r="AF87" s="18"/>
      <c r="AG87" s="18"/>
      <c r="AH87" s="18"/>
      <c r="AI87" s="18"/>
    </row>
    <row r="88" spans="1:35">
      <c r="A88" s="18"/>
      <c r="X88" s="18"/>
      <c r="Y88" s="18"/>
      <c r="Z88" s="18"/>
      <c r="AA88" s="18"/>
      <c r="AB88" s="18"/>
      <c r="AC88" s="18"/>
      <c r="AE88" s="18"/>
      <c r="AF88" s="18"/>
      <c r="AG88" s="18"/>
      <c r="AH88" s="18"/>
      <c r="AI88" s="18"/>
    </row>
    <row r="89" spans="1:35">
      <c r="A89" s="18"/>
      <c r="X89" s="18"/>
      <c r="Y89" s="18"/>
      <c r="Z89" s="18"/>
      <c r="AA89" s="18"/>
      <c r="AB89" s="18"/>
      <c r="AC89" s="18"/>
      <c r="AE89" s="18"/>
      <c r="AF89" s="18"/>
      <c r="AG89" s="18"/>
      <c r="AH89" s="18"/>
      <c r="AI89" s="18"/>
    </row>
    <row r="90" spans="1:35">
      <c r="A90" s="18"/>
      <c r="X90" s="18"/>
      <c r="Y90" s="18"/>
      <c r="Z90" s="18"/>
      <c r="AA90" s="18"/>
      <c r="AB90" s="18"/>
      <c r="AC90" s="18"/>
      <c r="AE90" s="18"/>
      <c r="AF90" s="18"/>
      <c r="AG90" s="18"/>
      <c r="AH90" s="18"/>
      <c r="AI90" s="18"/>
    </row>
    <row r="91" spans="1:35">
      <c r="A91" s="18"/>
      <c r="X91" s="18"/>
      <c r="Y91" s="18"/>
      <c r="Z91" s="18"/>
      <c r="AA91" s="18"/>
      <c r="AB91" s="18"/>
      <c r="AC91" s="18"/>
      <c r="AE91" s="18"/>
      <c r="AF91" s="18"/>
      <c r="AG91" s="18"/>
      <c r="AH91" s="18"/>
      <c r="AI91" s="18"/>
    </row>
    <row r="92" spans="1:35">
      <c r="X92" s="18"/>
      <c r="Y92" s="18"/>
      <c r="Z92" s="18"/>
      <c r="AA92" s="18"/>
      <c r="AB92" s="18"/>
      <c r="AC92" s="18"/>
      <c r="AE92" s="18"/>
      <c r="AF92" s="18"/>
      <c r="AG92" s="18"/>
      <c r="AH92" s="18"/>
      <c r="AI92" s="18"/>
    </row>
    <row r="93" spans="1:35">
      <c r="X93" s="18"/>
      <c r="Y93" s="18"/>
      <c r="Z93" s="18"/>
      <c r="AA93" s="18"/>
      <c r="AB93" s="18"/>
      <c r="AC93" s="18"/>
      <c r="AE93" s="18"/>
      <c r="AF93" s="18"/>
      <c r="AG93" s="18"/>
      <c r="AH93" s="18"/>
      <c r="AI93" s="18"/>
    </row>
    <row r="94" spans="1:35">
      <c r="X94" s="18"/>
      <c r="Y94" s="18"/>
      <c r="Z94" s="18"/>
      <c r="AA94" s="18"/>
      <c r="AB94" s="18"/>
      <c r="AC94" s="18"/>
      <c r="AE94" s="18"/>
      <c r="AF94" s="18"/>
      <c r="AG94" s="18"/>
      <c r="AH94" s="18"/>
      <c r="AI94" s="18"/>
    </row>
    <row r="95" spans="1:35">
      <c r="X95" s="18"/>
      <c r="Y95" s="18"/>
      <c r="Z95" s="18"/>
      <c r="AA95" s="18"/>
      <c r="AB95" s="18"/>
      <c r="AC95" s="18"/>
      <c r="AE95" s="18"/>
      <c r="AF95" s="18"/>
      <c r="AG95" s="18"/>
      <c r="AH95" s="18"/>
      <c r="AI95" s="18"/>
    </row>
    <row r="96" spans="1:35">
      <c r="X96" s="18"/>
      <c r="Y96" s="18"/>
      <c r="Z96" s="18"/>
      <c r="AA96" s="18"/>
      <c r="AB96" s="18"/>
      <c r="AC96" s="18"/>
      <c r="AE96" s="18"/>
      <c r="AF96" s="18"/>
      <c r="AG96" s="18"/>
      <c r="AH96" s="18"/>
      <c r="AI96" s="18"/>
    </row>
    <row r="97" spans="24:35">
      <c r="X97" s="18"/>
      <c r="Y97" s="18"/>
      <c r="Z97" s="18"/>
      <c r="AA97" s="18"/>
      <c r="AB97" s="18"/>
      <c r="AC97" s="18"/>
      <c r="AE97" s="18"/>
      <c r="AF97" s="18"/>
      <c r="AG97" s="18"/>
      <c r="AH97" s="18"/>
      <c r="AI97" s="18"/>
    </row>
    <row r="98" spans="24:35">
      <c r="X98" s="18"/>
      <c r="Y98" s="18"/>
      <c r="Z98" s="18"/>
      <c r="AA98" s="18"/>
      <c r="AB98" s="18"/>
      <c r="AC98" s="18"/>
      <c r="AE98" s="18"/>
      <c r="AF98" s="18"/>
      <c r="AG98" s="18"/>
      <c r="AH98" s="18"/>
      <c r="AI98" s="18"/>
    </row>
    <row r="99" spans="24:35">
      <c r="X99" s="18"/>
      <c r="Y99" s="18"/>
      <c r="Z99" s="18"/>
      <c r="AA99" s="18"/>
      <c r="AB99" s="18"/>
      <c r="AC99" s="18"/>
      <c r="AE99" s="18"/>
      <c r="AF99" s="18"/>
      <c r="AG99" s="18"/>
      <c r="AH99" s="18"/>
      <c r="AI99" s="18"/>
    </row>
    <row r="100" spans="24:35">
      <c r="X100" s="18"/>
      <c r="Y100" s="18"/>
      <c r="Z100" s="18"/>
      <c r="AA100" s="18"/>
      <c r="AB100" s="18"/>
      <c r="AC100" s="18"/>
      <c r="AE100" s="18"/>
      <c r="AF100" s="18"/>
      <c r="AG100" s="18"/>
      <c r="AH100" s="18"/>
      <c r="AI100" s="18"/>
    </row>
    <row r="101" spans="24:35">
      <c r="X101" s="18"/>
      <c r="Y101" s="18"/>
      <c r="Z101" s="18"/>
      <c r="AA101" s="18"/>
      <c r="AB101" s="18"/>
      <c r="AC101" s="18"/>
      <c r="AE101" s="18"/>
      <c r="AF101" s="18"/>
      <c r="AG101" s="18"/>
      <c r="AH101" s="18"/>
      <c r="AI101" s="18"/>
    </row>
    <row r="102" spans="24:35">
      <c r="X102" s="18"/>
      <c r="Y102" s="18"/>
      <c r="Z102" s="18"/>
      <c r="AA102" s="18"/>
      <c r="AB102" s="18"/>
      <c r="AC102" s="18"/>
      <c r="AE102" s="18"/>
      <c r="AF102" s="18"/>
      <c r="AG102" s="18"/>
      <c r="AH102" s="18"/>
      <c r="AI102" s="18"/>
    </row>
    <row r="103" spans="24:35">
      <c r="X103" s="18"/>
      <c r="Y103" s="18"/>
      <c r="Z103" s="18"/>
      <c r="AA103" s="18"/>
      <c r="AB103" s="18"/>
      <c r="AC103" s="18"/>
      <c r="AE103" s="18"/>
      <c r="AF103" s="18"/>
      <c r="AG103" s="18"/>
      <c r="AH103" s="18"/>
      <c r="AI103" s="18"/>
    </row>
    <row r="104" spans="24:35">
      <c r="X104" s="18"/>
      <c r="Y104" s="18"/>
      <c r="Z104" s="18"/>
      <c r="AA104" s="18"/>
      <c r="AB104" s="18"/>
      <c r="AC104" s="18"/>
      <c r="AE104" s="18"/>
      <c r="AF104" s="18"/>
      <c r="AG104" s="18"/>
      <c r="AH104" s="18"/>
      <c r="AI104" s="18"/>
    </row>
    <row r="105" spans="24:35">
      <c r="X105" s="18"/>
      <c r="Y105" s="18"/>
      <c r="Z105" s="18"/>
      <c r="AA105" s="18"/>
      <c r="AB105" s="18"/>
      <c r="AC105" s="18"/>
      <c r="AE105" s="18"/>
      <c r="AF105" s="18"/>
      <c r="AG105" s="18"/>
      <c r="AH105" s="18"/>
      <c r="AI105" s="18"/>
    </row>
    <row r="106" spans="24:35">
      <c r="X106" s="18"/>
      <c r="Y106" s="18"/>
      <c r="Z106" s="18"/>
      <c r="AA106" s="18"/>
      <c r="AB106" s="18"/>
      <c r="AC106" s="18"/>
      <c r="AE106" s="18"/>
      <c r="AF106" s="18"/>
      <c r="AG106" s="18"/>
      <c r="AH106" s="18"/>
      <c r="AI106" s="18"/>
    </row>
    <row r="107" spans="24:35">
      <c r="X107" s="18"/>
      <c r="Y107" s="18"/>
      <c r="Z107" s="18"/>
      <c r="AA107" s="18"/>
      <c r="AB107" s="18"/>
      <c r="AC107" s="18"/>
      <c r="AE107" s="18"/>
      <c r="AF107" s="18"/>
      <c r="AG107" s="18"/>
      <c r="AH107" s="18"/>
      <c r="AI107" s="18"/>
    </row>
    <row r="108" spans="24:35">
      <c r="X108" s="18"/>
      <c r="Y108" s="18"/>
      <c r="Z108" s="18"/>
      <c r="AA108" s="18"/>
      <c r="AB108" s="18"/>
      <c r="AC108" s="18"/>
      <c r="AE108" s="18"/>
      <c r="AF108" s="18"/>
      <c r="AG108" s="18"/>
      <c r="AH108" s="18"/>
      <c r="AI108" s="18"/>
    </row>
    <row r="109" spans="24:35">
      <c r="X109" s="18"/>
      <c r="Y109" s="18"/>
      <c r="Z109" s="18"/>
      <c r="AA109" s="18"/>
      <c r="AB109" s="18"/>
      <c r="AC109" s="18"/>
      <c r="AE109" s="18"/>
      <c r="AF109" s="18"/>
      <c r="AG109" s="18"/>
      <c r="AH109" s="18"/>
      <c r="AI109" s="18"/>
    </row>
    <row r="110" spans="24:35">
      <c r="X110" s="18"/>
      <c r="AI110" s="18"/>
    </row>
    <row r="111" spans="24:35">
      <c r="X111" s="18"/>
      <c r="AI111" s="18"/>
    </row>
    <row r="112" spans="24:35">
      <c r="X112" s="18"/>
      <c r="AI112" s="18"/>
    </row>
    <row r="113" spans="24:35">
      <c r="X113" s="18"/>
      <c r="AI113" s="18"/>
    </row>
    <row r="114" spans="24:35">
      <c r="X114" s="18"/>
      <c r="AI114" s="18"/>
    </row>
    <row r="115" spans="24:35">
      <c r="X115" s="18"/>
      <c r="AI115" s="18"/>
    </row>
    <row r="116" spans="24:35">
      <c r="X116" s="18"/>
      <c r="AI116" s="18"/>
    </row>
    <row r="117" spans="24:35">
      <c r="X117" s="18"/>
      <c r="AI117" s="18"/>
    </row>
  </sheetData>
  <mergeCells count="22">
    <mergeCell ref="AP18:AS18"/>
    <mergeCell ref="AK31:AL31"/>
    <mergeCell ref="AM31:AN31"/>
    <mergeCell ref="AJ2:AS2"/>
    <mergeCell ref="AK3:AN3"/>
    <mergeCell ref="AP3:AS3"/>
    <mergeCell ref="AK18:AN18"/>
    <mergeCell ref="AK17:AS17"/>
    <mergeCell ref="Z3:AC3"/>
    <mergeCell ref="B2:K2"/>
    <mergeCell ref="M2:V2"/>
    <mergeCell ref="AE3:AH3"/>
    <mergeCell ref="Y2:AH2"/>
    <mergeCell ref="S3:V3"/>
    <mergeCell ref="S17:V17"/>
    <mergeCell ref="N29:O29"/>
    <mergeCell ref="P29:Q29"/>
    <mergeCell ref="C3:F3"/>
    <mergeCell ref="H3:K3"/>
    <mergeCell ref="N3:Q3"/>
    <mergeCell ref="N17:Q17"/>
    <mergeCell ref="M16:V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C1CD5-EAD2-D841-B868-E7406CE2F088}">
  <dimension ref="B1:AB26"/>
  <sheetViews>
    <sheetView topLeftCell="A12" zoomScale="246" zoomScaleNormal="68" workbookViewId="0">
      <selection activeCell="H21" sqref="H21"/>
    </sheetView>
  </sheetViews>
  <sheetFormatPr baseColWidth="10" defaultColWidth="10.6640625" defaultRowHeight="16"/>
  <cols>
    <col min="7" max="7" width="12.1640625" bestFit="1" customWidth="1"/>
  </cols>
  <sheetData>
    <row r="1" spans="2:28" s="71" customFormat="1">
      <c r="F1" s="123" t="s">
        <v>252</v>
      </c>
      <c r="G1" s="123"/>
      <c r="H1" s="123"/>
      <c r="I1" s="123"/>
      <c r="J1" s="123"/>
      <c r="K1" s="72"/>
      <c r="L1" s="72"/>
      <c r="M1" s="72"/>
      <c r="N1" s="72"/>
      <c r="P1" s="72"/>
      <c r="Q1" s="72"/>
      <c r="R1" s="72"/>
      <c r="S1" s="72"/>
      <c r="T1" s="72"/>
      <c r="U1" s="72"/>
      <c r="V1" s="72"/>
      <c r="W1" s="72"/>
    </row>
    <row r="2" spans="2:28" s="71" customFormat="1">
      <c r="F2" s="92"/>
      <c r="G2" s="92"/>
      <c r="H2" s="92"/>
      <c r="I2" s="92"/>
      <c r="J2" s="92"/>
      <c r="K2" s="72"/>
      <c r="L2" s="72"/>
      <c r="M2" s="72"/>
      <c r="N2" s="72"/>
      <c r="P2" s="72"/>
      <c r="Q2" s="72"/>
      <c r="R2" s="72"/>
      <c r="S2" s="72"/>
      <c r="T2" s="72"/>
      <c r="U2" s="72"/>
      <c r="V2" s="72"/>
      <c r="W2" s="72"/>
    </row>
    <row r="3" spans="2:28">
      <c r="C3" s="120" t="s">
        <v>28</v>
      </c>
      <c r="D3" s="120"/>
      <c r="E3" s="120"/>
      <c r="F3" s="120"/>
      <c r="G3" s="120"/>
      <c r="I3" s="120" t="s">
        <v>101</v>
      </c>
      <c r="J3" s="120"/>
      <c r="K3" s="120"/>
      <c r="L3" s="120"/>
      <c r="M3" s="120"/>
    </row>
    <row r="4" spans="2:28">
      <c r="C4" s="16" t="s">
        <v>12</v>
      </c>
      <c r="D4" s="16" t="s">
        <v>13</v>
      </c>
      <c r="E4" s="16" t="s">
        <v>14</v>
      </c>
      <c r="F4" s="16" t="s">
        <v>40</v>
      </c>
      <c r="G4" s="16" t="s">
        <v>100</v>
      </c>
      <c r="I4" s="16" t="s">
        <v>12</v>
      </c>
      <c r="J4" s="16" t="s">
        <v>13</v>
      </c>
      <c r="K4" s="16" t="s">
        <v>14</v>
      </c>
      <c r="L4" s="16" t="s">
        <v>40</v>
      </c>
      <c r="M4" s="16" t="s">
        <v>100</v>
      </c>
    </row>
    <row r="5" spans="2:28">
      <c r="B5" t="s">
        <v>22</v>
      </c>
      <c r="C5">
        <v>4.5173540000000001</v>
      </c>
      <c r="D5">
        <v>4.6213540000000002</v>
      </c>
      <c r="E5">
        <v>4.733562</v>
      </c>
      <c r="F5" s="49">
        <v>5.2648510000000002</v>
      </c>
      <c r="G5" s="49">
        <v>4.7873749999999999</v>
      </c>
      <c r="I5">
        <v>10.382110000000001</v>
      </c>
      <c r="J5">
        <v>9.3436599999999999</v>
      </c>
      <c r="K5">
        <v>8.8948850000000004</v>
      </c>
      <c r="L5" s="49">
        <v>10.34182</v>
      </c>
      <c r="M5" s="49">
        <v>10.44219</v>
      </c>
    </row>
    <row r="6" spans="2:28">
      <c r="B6" t="s">
        <v>23</v>
      </c>
      <c r="C6">
        <v>0.30913499999999999</v>
      </c>
      <c r="D6">
        <v>0.321604</v>
      </c>
      <c r="E6">
        <v>0.31673800000000002</v>
      </c>
      <c r="F6" s="49">
        <v>0.34905000000000003</v>
      </c>
      <c r="G6" s="49">
        <v>0.29617199999999999</v>
      </c>
      <c r="I6">
        <v>0.10831399999999999</v>
      </c>
      <c r="J6">
        <v>3.7539999999999997E-2</v>
      </c>
      <c r="K6">
        <v>0.141682</v>
      </c>
      <c r="L6" s="49">
        <v>0.189668</v>
      </c>
      <c r="M6" s="49">
        <v>0.19663700000000001</v>
      </c>
    </row>
    <row r="7" spans="2:28">
      <c r="B7" t="s">
        <v>27</v>
      </c>
      <c r="C7">
        <v>6.843275953135397E-2</v>
      </c>
      <c r="D7">
        <v>6.9590860167820942E-2</v>
      </c>
      <c r="E7">
        <v>6.6913246303734908E-2</v>
      </c>
      <c r="F7">
        <f>F6/F5</f>
        <v>6.6298172540875333E-2</v>
      </c>
      <c r="G7">
        <f>G6/G5</f>
        <v>6.1865218413013394E-2</v>
      </c>
      <c r="I7">
        <v>1.0432754035547685E-2</v>
      </c>
      <c r="J7">
        <v>4.017697561769157E-3</v>
      </c>
      <c r="K7">
        <v>1.5928480244545039E-2</v>
      </c>
      <c r="L7">
        <f>L6/L5</f>
        <v>1.8339905355150253E-2</v>
      </c>
      <c r="M7">
        <f>M6/M5</f>
        <v>1.8831011502376416E-2</v>
      </c>
    </row>
    <row r="8" spans="2:28">
      <c r="B8" t="s">
        <v>24</v>
      </c>
      <c r="C8">
        <v>18.5735488628723</v>
      </c>
      <c r="D8">
        <v>21.494245328583101</v>
      </c>
      <c r="E8">
        <v>21.695984329330798</v>
      </c>
      <c r="F8">
        <v>16.0479097000254</v>
      </c>
      <c r="G8">
        <v>15.076714136800399</v>
      </c>
      <c r="I8" s="115">
        <v>41.859189999999998</v>
      </c>
      <c r="J8" s="115">
        <v>44.171129999999998</v>
      </c>
      <c r="K8" s="115">
        <v>35.065289999999997</v>
      </c>
      <c r="L8" s="115">
        <v>34.060760000000002</v>
      </c>
      <c r="M8" s="115">
        <v>33.48715</v>
      </c>
    </row>
    <row r="9" spans="2:28">
      <c r="B9" t="s">
        <v>103</v>
      </c>
      <c r="C9">
        <v>0.33412970821506299</v>
      </c>
      <c r="D9">
        <v>0.45284889617999402</v>
      </c>
      <c r="E9">
        <v>0.50414395485172603</v>
      </c>
      <c r="F9">
        <v>0.28068365398454198</v>
      </c>
      <c r="G9">
        <v>0.30808188237912099</v>
      </c>
      <c r="I9">
        <v>6.3427030295980596E-2</v>
      </c>
      <c r="J9">
        <v>2.3753257858005598E-3</v>
      </c>
      <c r="K9">
        <v>3.32507310539948E-2</v>
      </c>
      <c r="L9">
        <v>3.0954788906983902E-2</v>
      </c>
      <c r="M9">
        <v>1.8209553795695201E-2</v>
      </c>
    </row>
    <row r="10" spans="2:28">
      <c r="B10" t="s">
        <v>33</v>
      </c>
      <c r="C10">
        <v>1.5547643562653499</v>
      </c>
      <c r="D10">
        <v>1.58554397216047</v>
      </c>
      <c r="E10">
        <v>1.79900681301784</v>
      </c>
      <c r="F10">
        <v>1.2430641868629999</v>
      </c>
      <c r="G10">
        <v>1.45467758501584</v>
      </c>
      <c r="I10">
        <v>2.9835685082122798</v>
      </c>
      <c r="J10">
        <v>3.1677643903191299</v>
      </c>
      <c r="K10">
        <v>2.8437244482765398</v>
      </c>
      <c r="L10">
        <v>4.2481191323441303</v>
      </c>
      <c r="M10">
        <v>4.5353942465654802</v>
      </c>
    </row>
    <row r="11" spans="2:28">
      <c r="B11" t="s">
        <v>26</v>
      </c>
      <c r="C11">
        <v>0.55262310093392897</v>
      </c>
      <c r="D11">
        <v>0.47504953359471802</v>
      </c>
      <c r="E11">
        <v>0.82003843485448702</v>
      </c>
      <c r="F11">
        <v>3.4201044168106001</v>
      </c>
      <c r="G11">
        <v>2.8043128059923501</v>
      </c>
      <c r="I11">
        <v>0</v>
      </c>
      <c r="J11">
        <v>0</v>
      </c>
      <c r="K11">
        <v>0</v>
      </c>
      <c r="L11">
        <v>0</v>
      </c>
      <c r="M11">
        <v>2.8841649829209099E-3</v>
      </c>
    </row>
    <row r="12" spans="2:28" ht="17" thickBot="1"/>
    <row r="13" spans="2:28" ht="17" thickBot="1">
      <c r="B13" s="48"/>
      <c r="C13" s="121" t="s">
        <v>20</v>
      </c>
      <c r="D13" s="121"/>
      <c r="E13" s="122" t="s">
        <v>21</v>
      </c>
      <c r="F13" s="121"/>
      <c r="G13" s="15" t="s">
        <v>107</v>
      </c>
      <c r="U13" s="49"/>
      <c r="V13" s="49"/>
      <c r="AA13" s="49"/>
      <c r="AB13" s="49"/>
    </row>
    <row r="14" spans="2:28">
      <c r="B14" s="57"/>
      <c r="C14" s="10" t="s">
        <v>28</v>
      </c>
      <c r="D14" s="12" t="s">
        <v>101</v>
      </c>
      <c r="E14" s="11" t="s">
        <v>28</v>
      </c>
      <c r="F14" s="12" t="s">
        <v>101</v>
      </c>
      <c r="G14" s="15"/>
      <c r="U14" s="49"/>
      <c r="V14" s="49"/>
      <c r="AA14" s="49"/>
      <c r="AB14" s="49"/>
    </row>
    <row r="15" spans="2:28">
      <c r="B15" s="14" t="s">
        <v>22</v>
      </c>
      <c r="C15" s="5">
        <f>AVERAGE(C5:G5)</f>
        <v>4.7848991999999999</v>
      </c>
      <c r="D15" s="6">
        <f>AVERAGE(I5:M5)</f>
        <v>9.8809329999999989</v>
      </c>
      <c r="E15" s="1">
        <f>STDEV(C5:G5)</f>
        <v>0.28780324637623533</v>
      </c>
      <c r="F15" s="6">
        <f>STDEV(I5:M5)</f>
        <v>0.71406539738668207</v>
      </c>
      <c r="G15" s="50">
        <f>_xlfn.T.TEST(C5:G5,I5:M5,2,2)</f>
        <v>4.2735126248500487E-7</v>
      </c>
      <c r="U15" s="49"/>
      <c r="V15" s="49"/>
      <c r="AA15" s="49"/>
      <c r="AB15" s="49"/>
    </row>
    <row r="16" spans="2:28">
      <c r="B16" s="14" t="s">
        <v>23</v>
      </c>
      <c r="C16" s="5">
        <f>AVERAGE(C6:G6)</f>
        <v>0.31853980000000004</v>
      </c>
      <c r="D16" s="6">
        <f t="shared" ref="D16:D21" si="0">AVERAGE(I6:M6)</f>
        <v>0.1347682</v>
      </c>
      <c r="E16" s="1">
        <f t="shared" ref="E16:E21" si="1">STDEV(C6:G6)</f>
        <v>1.957215400000727E-2</v>
      </c>
      <c r="F16" s="6">
        <f>STDEV(I6:M6)</f>
        <v>6.5273816834930082E-2</v>
      </c>
      <c r="G16" s="50">
        <f t="shared" ref="G16:G21" si="2">_xlfn.T.TEST(C6:G6,I6:M6,2,2)</f>
        <v>3.1271951570817347E-4</v>
      </c>
    </row>
    <row r="17" spans="2:14">
      <c r="B17" s="14" t="s">
        <v>27</v>
      </c>
      <c r="C17" s="5">
        <f>AVERAGE(C7:G7)</f>
        <v>6.6620051391359708E-2</v>
      </c>
      <c r="D17" s="6">
        <f t="shared" si="0"/>
        <v>1.3509969739877708E-2</v>
      </c>
      <c r="E17" s="1">
        <f t="shared" si="1"/>
        <v>2.954218233733845E-3</v>
      </c>
      <c r="F17" s="6">
        <f t="shared" ref="F17:F21" si="3">STDEV(I7:M7)</f>
        <v>6.2662477636419101E-3</v>
      </c>
      <c r="G17" s="50">
        <f t="shared" si="2"/>
        <v>1.3634525382125735E-7</v>
      </c>
    </row>
    <row r="18" spans="2:14">
      <c r="B18" s="14" t="s">
        <v>24</v>
      </c>
      <c r="C18" s="5">
        <f>AVERAGE(C8:G8)</f>
        <v>18.577680471522402</v>
      </c>
      <c r="D18" s="6">
        <f>AVERAGE(I8:M8)</f>
        <v>37.728703999999993</v>
      </c>
      <c r="E18" s="1">
        <f t="shared" si="1"/>
        <v>3.0367207650042261</v>
      </c>
      <c r="F18" s="6">
        <f t="shared" si="3"/>
        <v>4.9270715191461001</v>
      </c>
      <c r="G18" s="50">
        <f t="shared" si="2"/>
        <v>7.6272668305413577E-5</v>
      </c>
    </row>
    <row r="19" spans="2:14">
      <c r="B19" s="14" t="s">
        <v>103</v>
      </c>
      <c r="C19" s="5">
        <f t="shared" ref="C19:C21" si="4">AVERAGE(C9:G9)</f>
        <v>0.37597761912208921</v>
      </c>
      <c r="D19" s="6">
        <f t="shared" si="0"/>
        <v>2.9643485967691015E-2</v>
      </c>
      <c r="E19" s="1">
        <f t="shared" si="1"/>
        <v>9.7182587634905268E-2</v>
      </c>
      <c r="F19" s="6">
        <f t="shared" si="3"/>
        <v>2.2529685775171195E-2</v>
      </c>
      <c r="G19" s="50">
        <f t="shared" si="2"/>
        <v>5.4191793854333198E-5</v>
      </c>
      <c r="J19" s="72"/>
      <c r="K19" s="71"/>
      <c r="L19" s="71"/>
      <c r="M19" s="71"/>
      <c r="N19" s="71"/>
    </row>
    <row r="20" spans="2:14">
      <c r="B20" s="14" t="s">
        <v>33</v>
      </c>
      <c r="C20" s="5">
        <f t="shared" si="4"/>
        <v>1.5274113826644999</v>
      </c>
      <c r="D20" s="6">
        <f t="shared" si="0"/>
        <v>3.5557141451435124</v>
      </c>
      <c r="E20" s="1">
        <f t="shared" si="1"/>
        <v>0.20250629249217478</v>
      </c>
      <c r="F20" s="6">
        <f t="shared" si="3"/>
        <v>0.77845724641673675</v>
      </c>
      <c r="G20" s="50">
        <f t="shared" si="2"/>
        <v>4.8788684398662818E-4</v>
      </c>
    </row>
    <row r="21" spans="2:14" ht="17" thickBot="1">
      <c r="B21" s="53" t="s">
        <v>26</v>
      </c>
      <c r="C21" s="7">
        <f t="shared" si="4"/>
        <v>1.614425658437217</v>
      </c>
      <c r="D21" s="9">
        <f t="shared" si="0"/>
        <v>5.7683299658418193E-4</v>
      </c>
      <c r="E21" s="8">
        <f t="shared" si="1"/>
        <v>1.3904100913337445</v>
      </c>
      <c r="F21" s="9">
        <f t="shared" si="3"/>
        <v>1.2898377920271349E-3</v>
      </c>
      <c r="G21" s="51">
        <f t="shared" si="2"/>
        <v>3.1844539137900349E-2</v>
      </c>
    </row>
    <row r="26" spans="2:14">
      <c r="B26" s="71" t="s">
        <v>254</v>
      </c>
    </row>
  </sheetData>
  <mergeCells count="5">
    <mergeCell ref="C13:D13"/>
    <mergeCell ref="E13:F13"/>
    <mergeCell ref="C3:G3"/>
    <mergeCell ref="I3:M3"/>
    <mergeCell ref="F1:J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8DD1-27CF-E44C-AAA1-0842B2A4B3CD}">
  <dimension ref="A1:BH31"/>
  <sheetViews>
    <sheetView topLeftCell="A16" zoomScale="150" zoomScaleNormal="54" workbookViewId="0">
      <selection activeCell="D29" sqref="D29"/>
    </sheetView>
  </sheetViews>
  <sheetFormatPr baseColWidth="10" defaultColWidth="10.6640625" defaultRowHeight="16"/>
  <sheetData>
    <row r="1" spans="1:60" s="71" customFormat="1">
      <c r="F1" s="123" t="s">
        <v>252</v>
      </c>
      <c r="G1" s="123"/>
      <c r="H1" s="123"/>
      <c r="I1" s="123"/>
      <c r="J1" s="123"/>
      <c r="K1" s="72"/>
      <c r="L1" s="72"/>
      <c r="M1" s="72"/>
      <c r="N1" s="72"/>
      <c r="P1" s="72"/>
      <c r="Q1" s="72"/>
      <c r="R1" s="72"/>
      <c r="S1" s="72"/>
      <c r="T1" s="72"/>
      <c r="U1" s="72"/>
      <c r="V1" s="72"/>
      <c r="W1" s="72"/>
    </row>
    <row r="2" spans="1:60" s="71" customFormat="1">
      <c r="F2" s="92"/>
      <c r="G2" s="92"/>
      <c r="H2" s="92"/>
      <c r="I2" s="92"/>
      <c r="J2" s="92"/>
      <c r="K2" s="72"/>
      <c r="L2" s="72"/>
      <c r="M2" s="72"/>
      <c r="N2" s="72"/>
      <c r="P2" s="72"/>
      <c r="Q2" s="72"/>
      <c r="R2" s="72"/>
      <c r="S2" s="72"/>
      <c r="T2" s="72"/>
      <c r="U2" s="72"/>
      <c r="V2" s="72"/>
      <c r="W2" s="72"/>
    </row>
    <row r="3" spans="1:60" s="71" customFormat="1">
      <c r="B3" s="124" t="s">
        <v>104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Q3" s="124" t="s">
        <v>15</v>
      </c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F3" s="124" t="s">
        <v>16</v>
      </c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U3" s="124" t="s">
        <v>41</v>
      </c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</row>
    <row r="4" spans="1:60" ht="17" thickBot="1"/>
    <row r="5" spans="1:60" s="71" customFormat="1" ht="17" thickBot="1">
      <c r="B5" s="125" t="s">
        <v>28</v>
      </c>
      <c r="C5" s="126"/>
      <c r="D5" s="126"/>
      <c r="E5" s="126"/>
      <c r="F5" s="122"/>
      <c r="G5" s="125" t="s">
        <v>101</v>
      </c>
      <c r="H5" s="126"/>
      <c r="I5" s="126"/>
      <c r="J5" s="126"/>
      <c r="K5" s="126"/>
      <c r="L5" s="121" t="s">
        <v>20</v>
      </c>
      <c r="M5" s="121"/>
      <c r="N5" s="121" t="s">
        <v>96</v>
      </c>
      <c r="O5" s="121"/>
      <c r="Q5" s="125" t="s">
        <v>28</v>
      </c>
      <c r="R5" s="126"/>
      <c r="S5" s="126"/>
      <c r="T5" s="126"/>
      <c r="U5" s="122"/>
      <c r="V5" s="125" t="s">
        <v>101</v>
      </c>
      <c r="W5" s="126"/>
      <c r="X5" s="126"/>
      <c r="Y5" s="126"/>
      <c r="Z5" s="122"/>
      <c r="AA5" s="121" t="s">
        <v>20</v>
      </c>
      <c r="AB5" s="121"/>
      <c r="AC5" s="121" t="s">
        <v>96</v>
      </c>
      <c r="AD5" s="121"/>
      <c r="AF5" s="125" t="s">
        <v>28</v>
      </c>
      <c r="AG5" s="126"/>
      <c r="AH5" s="126"/>
      <c r="AI5" s="126"/>
      <c r="AJ5" s="122"/>
      <c r="AK5" s="125" t="s">
        <v>101</v>
      </c>
      <c r="AL5" s="126"/>
      <c r="AM5" s="126"/>
      <c r="AN5" s="126"/>
      <c r="AO5" s="122"/>
      <c r="AP5" s="121" t="s">
        <v>20</v>
      </c>
      <c r="AQ5" s="121"/>
      <c r="AR5" s="121" t="s">
        <v>96</v>
      </c>
      <c r="AS5" s="121"/>
      <c r="AU5" s="125" t="s">
        <v>28</v>
      </c>
      <c r="AV5" s="126"/>
      <c r="AW5" s="126"/>
      <c r="AX5" s="126"/>
      <c r="AY5" s="122"/>
      <c r="AZ5" s="125" t="s">
        <v>101</v>
      </c>
      <c r="BA5" s="126"/>
      <c r="BB5" s="126"/>
      <c r="BC5" s="126"/>
      <c r="BD5" s="122"/>
      <c r="BE5" s="121" t="s">
        <v>20</v>
      </c>
      <c r="BF5" s="121"/>
      <c r="BG5" s="121" t="s">
        <v>96</v>
      </c>
      <c r="BH5" s="121"/>
    </row>
    <row r="6" spans="1:60" s="71" customFormat="1" ht="17" thickBot="1">
      <c r="B6" s="83" t="s">
        <v>36</v>
      </c>
      <c r="C6" s="83" t="s">
        <v>39</v>
      </c>
      <c r="D6" s="83" t="s">
        <v>38</v>
      </c>
      <c r="E6" s="83" t="s">
        <v>37</v>
      </c>
      <c r="F6" s="83" t="s">
        <v>106</v>
      </c>
      <c r="G6" s="85" t="s">
        <v>36</v>
      </c>
      <c r="H6" s="85" t="s">
        <v>39</v>
      </c>
      <c r="I6" s="85" t="s">
        <v>38</v>
      </c>
      <c r="J6" s="85" t="s">
        <v>37</v>
      </c>
      <c r="K6" s="84" t="s">
        <v>106</v>
      </c>
      <c r="L6" s="70" t="s">
        <v>28</v>
      </c>
      <c r="M6" s="70" t="s">
        <v>101</v>
      </c>
      <c r="N6" s="70" t="s">
        <v>28</v>
      </c>
      <c r="O6" s="70" t="s">
        <v>101</v>
      </c>
      <c r="Q6" s="83" t="s">
        <v>36</v>
      </c>
      <c r="R6" s="83" t="s">
        <v>39</v>
      </c>
      <c r="S6" s="83" t="s">
        <v>38</v>
      </c>
      <c r="T6" s="83" t="s">
        <v>37</v>
      </c>
      <c r="U6" s="83" t="s">
        <v>106</v>
      </c>
      <c r="V6" s="85" t="s">
        <v>36</v>
      </c>
      <c r="W6" s="85" t="s">
        <v>39</v>
      </c>
      <c r="X6" s="85" t="s">
        <v>38</v>
      </c>
      <c r="Y6" s="85" t="s">
        <v>37</v>
      </c>
      <c r="Z6" s="83" t="s">
        <v>106</v>
      </c>
      <c r="AA6" s="70" t="s">
        <v>28</v>
      </c>
      <c r="AB6" s="70" t="s">
        <v>101</v>
      </c>
      <c r="AC6" s="70" t="s">
        <v>28</v>
      </c>
      <c r="AD6" s="70" t="s">
        <v>101</v>
      </c>
      <c r="AF6" s="83" t="s">
        <v>36</v>
      </c>
      <c r="AG6" s="83" t="s">
        <v>39</v>
      </c>
      <c r="AH6" s="83" t="s">
        <v>38</v>
      </c>
      <c r="AI6" s="83" t="s">
        <v>37</v>
      </c>
      <c r="AJ6" s="83" t="s">
        <v>106</v>
      </c>
      <c r="AK6" s="85" t="s">
        <v>36</v>
      </c>
      <c r="AL6" s="85" t="s">
        <v>39</v>
      </c>
      <c r="AM6" s="85" t="s">
        <v>38</v>
      </c>
      <c r="AN6" s="85" t="s">
        <v>37</v>
      </c>
      <c r="AO6" s="83" t="s">
        <v>106</v>
      </c>
      <c r="AP6" s="70" t="s">
        <v>28</v>
      </c>
      <c r="AQ6" s="70" t="s">
        <v>101</v>
      </c>
      <c r="AR6" s="70" t="s">
        <v>28</v>
      </c>
      <c r="AS6" s="70" t="s">
        <v>101</v>
      </c>
      <c r="AU6" s="83" t="s">
        <v>36</v>
      </c>
      <c r="AV6" s="83" t="s">
        <v>39</v>
      </c>
      <c r="AW6" s="83" t="s">
        <v>38</v>
      </c>
      <c r="AX6" s="83" t="s">
        <v>37</v>
      </c>
      <c r="AY6" s="83" t="s">
        <v>106</v>
      </c>
      <c r="AZ6" s="85" t="s">
        <v>36</v>
      </c>
      <c r="BA6" s="85" t="s">
        <v>39</v>
      </c>
      <c r="BB6" s="85" t="s">
        <v>38</v>
      </c>
      <c r="BC6" s="85" t="s">
        <v>37</v>
      </c>
      <c r="BD6" s="83" t="s">
        <v>106</v>
      </c>
      <c r="BE6" s="70" t="s">
        <v>28</v>
      </c>
      <c r="BF6" s="70" t="s">
        <v>101</v>
      </c>
      <c r="BG6" s="70" t="s">
        <v>28</v>
      </c>
      <c r="BH6" s="70" t="s">
        <v>101</v>
      </c>
    </row>
    <row r="7" spans="1:60" s="71" customFormat="1">
      <c r="A7" s="71" t="s">
        <v>22</v>
      </c>
      <c r="B7" s="73">
        <v>4.5173539554611102</v>
      </c>
      <c r="C7" s="71">
        <v>4.6213540267732203</v>
      </c>
      <c r="D7" s="71">
        <v>4.73356167829228</v>
      </c>
      <c r="E7" s="71">
        <v>5.2648507984008104</v>
      </c>
      <c r="F7" s="71">
        <v>4.7873750534855102</v>
      </c>
      <c r="G7" s="73">
        <v>10.3821060868038</v>
      </c>
      <c r="H7" s="71">
        <v>9.3436600705558099</v>
      </c>
      <c r="I7" s="71">
        <v>8.8948853660975402</v>
      </c>
      <c r="J7" s="71">
        <v>10.3418176002693</v>
      </c>
      <c r="K7" s="71">
        <v>10.44219</v>
      </c>
      <c r="L7" s="82">
        <f>AVERAGE(B7:F7)</f>
        <v>4.7848991024825862</v>
      </c>
      <c r="M7" s="82">
        <f>AVERAGE(G7:K7)</f>
        <v>9.8809318247452893</v>
      </c>
      <c r="N7" s="82">
        <f>STDEV(B7:F7)</f>
        <v>0.28780318333635979</v>
      </c>
      <c r="O7" s="82">
        <f>STDEV(G7:K7)</f>
        <v>0.71406418387672199</v>
      </c>
      <c r="Q7" s="73">
        <v>0.490649005746014</v>
      </c>
      <c r="R7" s="71">
        <v>0.27534166073709498</v>
      </c>
      <c r="S7" s="71">
        <v>0.28575329362038998</v>
      </c>
      <c r="T7" s="71">
        <v>0.30372399999999999</v>
      </c>
      <c r="U7" s="71">
        <v>0.253665887446892</v>
      </c>
      <c r="V7" s="73">
        <v>0.73961274611512096</v>
      </c>
      <c r="W7" s="71">
        <v>0.77789686382821299</v>
      </c>
      <c r="X7" s="71">
        <v>0.66027788243907504</v>
      </c>
      <c r="Y7" s="71">
        <v>0.64499978091810894</v>
      </c>
      <c r="Z7" s="71">
        <v>0.67873941439286301</v>
      </c>
      <c r="AA7" s="82">
        <f>AVERAGE(Q7:U7)</f>
        <v>0.32182676951007816</v>
      </c>
      <c r="AB7" s="82">
        <f>AVERAGE(V7:Z7)</f>
        <v>0.70030533753867619</v>
      </c>
      <c r="AC7" s="82">
        <f>STDEV(Q7:U7)</f>
        <v>9.6094646775547382E-2</v>
      </c>
      <c r="AD7" s="82">
        <f>STDEV(V7:Z7)</f>
        <v>5.6328296878495984E-2</v>
      </c>
      <c r="AF7" s="73">
        <v>4.4006571665470702</v>
      </c>
      <c r="AG7" s="71">
        <v>5.2862854532705903</v>
      </c>
      <c r="AH7" s="71">
        <v>5.5896476330553497</v>
      </c>
      <c r="AI7" s="71">
        <v>4.9844300323031003</v>
      </c>
      <c r="AJ7" s="71">
        <v>5.4276229615135199</v>
      </c>
      <c r="AK7" s="73">
        <v>9.1791576804884496</v>
      </c>
      <c r="AL7" s="71">
        <v>9.8159098011263808</v>
      </c>
      <c r="AM7" s="71">
        <v>9.2960808744455008</v>
      </c>
      <c r="AN7" s="71">
        <v>10.654525441529101</v>
      </c>
      <c r="AO7" s="71">
        <v>9.9847763630053006</v>
      </c>
      <c r="AP7" s="82">
        <f>AVERAGE(AF7:AJ7)</f>
        <v>5.1377286493379257</v>
      </c>
      <c r="AQ7" s="82">
        <f>AVERAGE(AK7:AO7)</f>
        <v>9.7860900321189472</v>
      </c>
      <c r="AR7" s="82">
        <f>STDEV(AF7:AJ7)</f>
        <v>0.46827167349705739</v>
      </c>
      <c r="AS7" s="82">
        <f>STDEV(AK7:AO7)</f>
        <v>0.59224601963240031</v>
      </c>
      <c r="AU7" s="73">
        <v>6.4216657183268797</v>
      </c>
      <c r="AV7" s="71">
        <v>6.6093640773040496</v>
      </c>
      <c r="AW7" s="71">
        <v>6.37632369440772</v>
      </c>
      <c r="AX7" s="71">
        <v>8.9642055131023906</v>
      </c>
      <c r="AY7" s="71">
        <v>9.5291389428969495</v>
      </c>
      <c r="AZ7" s="73">
        <v>7.2675188531173802</v>
      </c>
      <c r="BA7" s="71">
        <v>5.2055713015031504</v>
      </c>
      <c r="BB7" s="71">
        <v>8.3430392486799398</v>
      </c>
      <c r="BC7" s="71">
        <v>9.5425561107343899</v>
      </c>
      <c r="BD7" s="71">
        <v>10.6641207143338</v>
      </c>
      <c r="BE7" s="82">
        <f>AVERAGE(AU7:AY7)</f>
        <v>7.5801395892075973</v>
      </c>
      <c r="BF7" s="82">
        <f>AVERAGE(AZ7:BD7)</f>
        <v>8.204561245673732</v>
      </c>
      <c r="BG7" s="82">
        <f>STDEV(AU7:AY7)</f>
        <v>1.5368699095048763</v>
      </c>
      <c r="BH7" s="82">
        <f>STDEV(AZ7:BD7)</f>
        <v>2.1053995064360511</v>
      </c>
    </row>
    <row r="8" spans="1:60" s="71" customFormat="1">
      <c r="A8" s="71" t="s">
        <v>24</v>
      </c>
      <c r="B8" s="76">
        <v>18.5735488628723</v>
      </c>
      <c r="C8" s="71">
        <v>21.494245328583101</v>
      </c>
      <c r="D8" s="71">
        <v>21.695984329330798</v>
      </c>
      <c r="E8" s="71">
        <v>16.0479097000254</v>
      </c>
      <c r="F8" s="71">
        <v>15.076714136800399</v>
      </c>
      <c r="G8" s="76">
        <v>41.859189999999998</v>
      </c>
      <c r="H8" s="71">
        <v>44.171129999999998</v>
      </c>
      <c r="I8" s="71">
        <v>35.065289999999997</v>
      </c>
      <c r="J8" s="71">
        <v>34.060760000000002</v>
      </c>
      <c r="K8" s="71">
        <v>33.48715</v>
      </c>
      <c r="L8" s="82">
        <f t="shared" ref="L8:L15" si="0">AVERAGE(B8:F8)</f>
        <v>18.577680471522402</v>
      </c>
      <c r="M8" s="82">
        <f t="shared" ref="M8:M15" si="1">AVERAGE(G8:K8)</f>
        <v>37.728703999999993</v>
      </c>
      <c r="N8" s="82">
        <f t="shared" ref="N8:N15" si="2">STDEV(B8:F8)</f>
        <v>3.0367207650042261</v>
      </c>
      <c r="O8" s="82">
        <f t="shared" ref="O8:O15" si="3">STDEV(G8:K8)</f>
        <v>4.9270715191461001</v>
      </c>
      <c r="Q8" s="76">
        <v>23.2554732993583</v>
      </c>
      <c r="R8" s="71">
        <v>21.943298961581</v>
      </c>
      <c r="S8" s="71">
        <v>25.530122214213002</v>
      </c>
      <c r="T8" s="71">
        <v>19.024057448307701</v>
      </c>
      <c r="U8" s="71">
        <v>16.6168072368949</v>
      </c>
      <c r="V8" s="76">
        <v>46.661194483552698</v>
      </c>
      <c r="W8" s="71">
        <v>41.280884894673797</v>
      </c>
      <c r="X8" s="71">
        <v>44.613257114913303</v>
      </c>
      <c r="Y8" s="71">
        <v>41.324999312777997</v>
      </c>
      <c r="Z8" s="71">
        <v>41.4936425902727</v>
      </c>
      <c r="AA8" s="82">
        <f t="shared" ref="AA8:AA15" si="4">AVERAGE(Q8:U8)</f>
        <v>21.273951832070981</v>
      </c>
      <c r="AB8" s="82">
        <f t="shared" ref="AB8:AB15" si="5">AVERAGE(V8:Z8)</f>
        <v>43.074795679238107</v>
      </c>
      <c r="AC8" s="82">
        <f t="shared" ref="AC8:AC15" si="6">STDEV(Q8:U8)</f>
        <v>3.5085773379460448</v>
      </c>
      <c r="AD8" s="82">
        <f t="shared" ref="AD8:AD15" si="7">STDEV(V8:Z8)</f>
        <v>2.4499524633371412</v>
      </c>
      <c r="AF8" s="76">
        <v>23.7946576245938</v>
      </c>
      <c r="AG8" s="71">
        <v>25.559063288536301</v>
      </c>
      <c r="AH8" s="71">
        <v>28.493017838681801</v>
      </c>
      <c r="AI8" s="71">
        <v>19.024057448307701</v>
      </c>
      <c r="AJ8" s="71">
        <v>19.632330649320799</v>
      </c>
      <c r="AK8" s="76">
        <v>50.392337889182301</v>
      </c>
      <c r="AL8" s="71">
        <v>52.584770525352901</v>
      </c>
      <c r="AM8" s="71">
        <v>43.765082373303301</v>
      </c>
      <c r="AN8" s="71">
        <v>36.647217279926998</v>
      </c>
      <c r="AO8" s="71">
        <v>38.457839792169302</v>
      </c>
      <c r="AP8" s="82">
        <f t="shared" ref="AP8:AP15" si="8">AVERAGE(AF8:AJ8)</f>
        <v>23.300625369888081</v>
      </c>
      <c r="AQ8" s="82">
        <f t="shared" ref="AQ8:AQ15" si="9">AVERAGE(AK8:AO8)</f>
        <v>44.369449571986955</v>
      </c>
      <c r="AR8" s="82">
        <f t="shared" ref="AR8:AR15" si="10">STDEV(AF8:AJ8)</f>
        <v>4.0015924516339583</v>
      </c>
      <c r="AS8" s="82">
        <f t="shared" ref="AS8:AS15" si="11">STDEV(AK8:AO8)</f>
        <v>7.0482611955084105</v>
      </c>
      <c r="AU8" s="76">
        <v>24.281817332915399</v>
      </c>
      <c r="AV8" s="71">
        <v>23.512316310561399</v>
      </c>
      <c r="AW8" s="71">
        <v>24.5295963647302</v>
      </c>
      <c r="AX8" s="71">
        <v>18.176213132059502</v>
      </c>
      <c r="AY8" s="71">
        <v>18.992228351802598</v>
      </c>
      <c r="AZ8" s="76">
        <v>51.853915744066903</v>
      </c>
      <c r="BA8" s="71">
        <v>61.286500714909103</v>
      </c>
      <c r="BB8" s="71">
        <v>50.701475172524503</v>
      </c>
      <c r="BC8" s="71">
        <v>39.519578770058899</v>
      </c>
      <c r="BD8" s="71">
        <v>40.934032548016503</v>
      </c>
      <c r="BE8" s="82">
        <f t="shared" ref="BE8:BE15" si="12">AVERAGE(AU8:AY8)</f>
        <v>21.898434298413818</v>
      </c>
      <c r="BF8" s="82">
        <f t="shared" ref="BF8:BF15" si="13">AVERAGE(AZ8:BD8)</f>
        <v>48.85910058991518</v>
      </c>
      <c r="BG8" s="82">
        <f t="shared" ref="BG8:BG15" si="14">STDEV(AU8:AY8)</f>
        <v>3.0622339506020926</v>
      </c>
      <c r="BH8" s="82">
        <f t="shared" ref="BH8:BH15" si="15">STDEV(AZ8:BD8)</f>
        <v>8.8999565598543615</v>
      </c>
    </row>
    <row r="9" spans="1:60" s="71" customFormat="1">
      <c r="A9" s="71" t="s">
        <v>242</v>
      </c>
      <c r="B9" s="76">
        <v>0.79931856999999995</v>
      </c>
      <c r="C9" s="71">
        <v>0.58046989000000004</v>
      </c>
      <c r="D9" s="71">
        <v>0.83713254999999998</v>
      </c>
      <c r="E9" s="71">
        <v>3.0809688199999998</v>
      </c>
      <c r="F9" s="71">
        <v>2.87746177</v>
      </c>
      <c r="G9" s="76">
        <v>1.4532325100000001</v>
      </c>
      <c r="H9" s="71">
        <v>1.4209636400000001</v>
      </c>
      <c r="I9" s="71">
        <v>1.6644337499999999</v>
      </c>
      <c r="J9" s="71">
        <v>1.8310426799999999</v>
      </c>
      <c r="K9" s="71">
        <v>2.1193535699999999</v>
      </c>
      <c r="L9" s="82">
        <f t="shared" si="0"/>
        <v>1.6350703199999999</v>
      </c>
      <c r="M9" s="82">
        <f t="shared" si="1"/>
        <v>1.6978052299999997</v>
      </c>
      <c r="N9" s="82">
        <f t="shared" si="2"/>
        <v>1.2330375832382576</v>
      </c>
      <c r="O9" s="82">
        <f t="shared" si="3"/>
        <v>0.28854200649063894</v>
      </c>
      <c r="Q9" s="76">
        <v>2.10440564</v>
      </c>
      <c r="R9" s="71">
        <v>1.8275694499999999</v>
      </c>
      <c r="S9" s="71">
        <v>2.3231094699999999</v>
      </c>
      <c r="T9" s="71">
        <v>4.1543912799999996</v>
      </c>
      <c r="U9" s="71">
        <v>4.6081355200000003</v>
      </c>
      <c r="V9" s="76">
        <v>3.6450729399999999</v>
      </c>
      <c r="W9" s="71">
        <v>3.5332953300000001</v>
      </c>
      <c r="X9" s="71">
        <v>3.6206805399999999</v>
      </c>
      <c r="Y9" s="71">
        <v>2.3410194799999999</v>
      </c>
      <c r="Z9" s="71">
        <v>1.97902394</v>
      </c>
      <c r="AA9" s="82">
        <f t="shared" si="4"/>
        <v>3.0035222720000001</v>
      </c>
      <c r="AB9" s="82">
        <f t="shared" si="5"/>
        <v>3.0238184459999999</v>
      </c>
      <c r="AC9" s="82">
        <f t="shared" si="6"/>
        <v>1.2799922351196407</v>
      </c>
      <c r="AD9" s="82">
        <f t="shared" si="7"/>
        <v>0.79993408925955634</v>
      </c>
      <c r="AF9" s="76">
        <v>1.46821325</v>
      </c>
      <c r="AG9" s="71">
        <v>1.5092318300000001</v>
      </c>
      <c r="AH9" s="71">
        <v>1.45552737</v>
      </c>
      <c r="AI9" s="71">
        <v>3.8788708600000001</v>
      </c>
      <c r="AJ9" s="71">
        <v>3.4061990199999999</v>
      </c>
      <c r="AK9" s="76">
        <v>3.63023681</v>
      </c>
      <c r="AL9" s="71">
        <v>2.5069561600000001</v>
      </c>
      <c r="AM9" s="71">
        <v>2.7287968199999999</v>
      </c>
      <c r="AN9" s="71">
        <v>2.2708077699999998</v>
      </c>
      <c r="AO9" s="71">
        <v>2.4391365199999999</v>
      </c>
      <c r="AP9" s="82">
        <f t="shared" si="8"/>
        <v>2.3436084660000001</v>
      </c>
      <c r="AQ9" s="82">
        <f t="shared" si="9"/>
        <v>2.7151868160000001</v>
      </c>
      <c r="AR9" s="82">
        <f t="shared" si="10"/>
        <v>1.1976350124152566</v>
      </c>
      <c r="AS9" s="82">
        <f t="shared" si="11"/>
        <v>0.53724720387174452</v>
      </c>
      <c r="AU9" s="76">
        <v>1.6407959700000001</v>
      </c>
      <c r="AV9" s="71">
        <v>1.5235191100000001</v>
      </c>
      <c r="AW9" s="71">
        <v>1.5629668800000001</v>
      </c>
      <c r="AX9" s="71">
        <v>2.9083948899999998</v>
      </c>
      <c r="AY9" s="71">
        <v>3.5661161400000001</v>
      </c>
      <c r="AZ9" s="76">
        <v>3.7071572399999999</v>
      </c>
      <c r="BA9" s="71">
        <v>3.5570840600000002</v>
      </c>
      <c r="BB9" s="71">
        <v>3.43692003</v>
      </c>
      <c r="BC9" s="71">
        <v>1.3261180400000001</v>
      </c>
      <c r="BD9" s="71">
        <v>1.3081921400000001</v>
      </c>
      <c r="BE9" s="82">
        <f t="shared" si="12"/>
        <v>2.2403585979999998</v>
      </c>
      <c r="BF9" s="82">
        <f t="shared" si="13"/>
        <v>2.6670943020000002</v>
      </c>
      <c r="BG9" s="82">
        <f t="shared" si="14"/>
        <v>0.94022594141838489</v>
      </c>
      <c r="BH9" s="82">
        <f t="shared" si="15"/>
        <v>1.2360498328316478</v>
      </c>
    </row>
    <row r="10" spans="1:60" s="71" customFormat="1">
      <c r="A10" s="71" t="s">
        <v>25</v>
      </c>
      <c r="B10" s="76">
        <v>36.664591668355797</v>
      </c>
      <c r="C10" s="71">
        <v>40.568385675813502</v>
      </c>
      <c r="D10" s="71">
        <v>37.993914793923501</v>
      </c>
      <c r="E10" s="71">
        <v>40.242121252878697</v>
      </c>
      <c r="F10" s="71">
        <v>36.848240707948896</v>
      </c>
      <c r="G10" s="76">
        <v>21.996372300586799</v>
      </c>
      <c r="H10" s="71">
        <v>19.878362180093902</v>
      </c>
      <c r="I10" s="71">
        <v>23.7825202853906</v>
      </c>
      <c r="J10" s="71">
        <v>20.658196689206299</v>
      </c>
      <c r="K10" s="71">
        <v>20.437449999999998</v>
      </c>
      <c r="L10" s="82">
        <f t="shared" si="0"/>
        <v>38.463450819784079</v>
      </c>
      <c r="M10" s="82">
        <f t="shared" si="1"/>
        <v>21.350580291055522</v>
      </c>
      <c r="N10" s="82">
        <f t="shared" si="2"/>
        <v>1.8479503029928492</v>
      </c>
      <c r="O10" s="82">
        <f t="shared" si="3"/>
        <v>1.5662062126694232</v>
      </c>
      <c r="Q10" s="76">
        <v>45.859942508543099</v>
      </c>
      <c r="R10" s="71">
        <v>44.377831723380297</v>
      </c>
      <c r="S10" s="71">
        <v>45.0434464111854</v>
      </c>
      <c r="T10" s="71">
        <v>45.296199999999999</v>
      </c>
      <c r="U10" s="71">
        <v>47.143297804988599</v>
      </c>
      <c r="V10" s="76">
        <v>30.481903611526199</v>
      </c>
      <c r="W10" s="71">
        <v>35.1980302984757</v>
      </c>
      <c r="X10" s="71">
        <v>27.790863829177599</v>
      </c>
      <c r="Y10" s="71">
        <v>27.990753354769002</v>
      </c>
      <c r="Z10" s="71">
        <v>28.541098488160099</v>
      </c>
      <c r="AA10" s="82">
        <f t="shared" si="4"/>
        <v>45.544143689619474</v>
      </c>
      <c r="AB10" s="82">
        <f t="shared" si="5"/>
        <v>30.000529916421716</v>
      </c>
      <c r="AC10" s="82">
        <f t="shared" si="6"/>
        <v>1.0403701527799696</v>
      </c>
      <c r="AD10" s="82">
        <f t="shared" si="7"/>
        <v>3.0942485757641118</v>
      </c>
      <c r="AF10" s="76">
        <v>36.960720914760799</v>
      </c>
      <c r="AG10" s="71">
        <v>40.886538990852898</v>
      </c>
      <c r="AH10" s="71">
        <v>37.214894378118103</v>
      </c>
      <c r="AI10" s="71">
        <v>35.654589326274902</v>
      </c>
      <c r="AJ10" s="71">
        <v>39.643105897888098</v>
      </c>
      <c r="AK10" s="76">
        <v>15.314352965887201</v>
      </c>
      <c r="AL10" s="71">
        <v>18.282817702444898</v>
      </c>
      <c r="AM10" s="71">
        <v>18.094006983724</v>
      </c>
      <c r="AN10" s="71">
        <v>22.084005537510201</v>
      </c>
      <c r="AO10" s="71">
        <v>19.889918609967498</v>
      </c>
      <c r="AP10" s="82">
        <f t="shared" si="8"/>
        <v>38.071969901578953</v>
      </c>
      <c r="AQ10" s="82">
        <f t="shared" si="9"/>
        <v>18.733020359906757</v>
      </c>
      <c r="AR10" s="82">
        <f t="shared" si="10"/>
        <v>2.1332750107916292</v>
      </c>
      <c r="AS10" s="82">
        <f t="shared" si="11"/>
        <v>2.4932820989696718</v>
      </c>
      <c r="AU10" s="76">
        <v>36.0361946701439</v>
      </c>
      <c r="AV10" s="71">
        <v>33.785736824763397</v>
      </c>
      <c r="AW10" s="71">
        <v>30.1936853817217</v>
      </c>
      <c r="AX10" s="71">
        <v>34.266047041465001</v>
      </c>
      <c r="AY10" s="71">
        <v>35.505371675910503</v>
      </c>
      <c r="AZ10" s="76">
        <v>17.680764009392298</v>
      </c>
      <c r="BA10" s="71">
        <v>13.4341257388597</v>
      </c>
      <c r="BB10" s="71">
        <v>14.256510530460901</v>
      </c>
      <c r="BC10" s="71">
        <v>17.9761731736636</v>
      </c>
      <c r="BD10" s="71">
        <v>20.011971418618199</v>
      </c>
      <c r="BE10" s="82">
        <f t="shared" si="12"/>
        <v>33.957407118800901</v>
      </c>
      <c r="BF10" s="82">
        <f t="shared" si="13"/>
        <v>16.671908974198939</v>
      </c>
      <c r="BG10" s="82">
        <f t="shared" si="14"/>
        <v>2.2917178360111028</v>
      </c>
      <c r="BH10" s="82">
        <f t="shared" si="15"/>
        <v>2.7473760498754189</v>
      </c>
    </row>
    <row r="11" spans="1:60" s="71" customFormat="1">
      <c r="A11" s="71" t="s">
        <v>23</v>
      </c>
      <c r="B11" s="76">
        <v>0.30913500760156898</v>
      </c>
      <c r="C11" s="71">
        <v>0.321603771794436</v>
      </c>
      <c r="D11" s="71">
        <v>0.31673839146689198</v>
      </c>
      <c r="E11" s="71">
        <v>0.34905000000000003</v>
      </c>
      <c r="F11" s="71">
        <v>0.29617199999999999</v>
      </c>
      <c r="G11" s="76">
        <v>0.108314272783923</v>
      </c>
      <c r="H11" s="71">
        <v>3.7539655515171598E-2</v>
      </c>
      <c r="I11" s="71">
        <v>0.14168235813926</v>
      </c>
      <c r="J11" s="71">
        <v>0.189668</v>
      </c>
      <c r="K11" s="71">
        <v>0.19663700000000001</v>
      </c>
      <c r="L11" s="82">
        <f t="shared" si="0"/>
        <v>0.31853983417257936</v>
      </c>
      <c r="M11" s="82">
        <f t="shared" si="1"/>
        <v>0.13476825728767092</v>
      </c>
      <c r="N11" s="82">
        <f t="shared" si="2"/>
        <v>1.9572135146631316E-2</v>
      </c>
      <c r="O11" s="82">
        <f t="shared" si="3"/>
        <v>6.5273926961747233E-2</v>
      </c>
      <c r="Q11" s="76">
        <v>0.42009726354381299</v>
      </c>
      <c r="R11" s="71">
        <v>0.33573050404476601</v>
      </c>
      <c r="S11" s="71">
        <v>0.40086785812513298</v>
      </c>
      <c r="T11" s="71">
        <v>0.37784899999999999</v>
      </c>
      <c r="U11" s="71">
        <v>0.32769799999999999</v>
      </c>
      <c r="V11" s="76">
        <v>0.229575640357748</v>
      </c>
      <c r="W11" s="71">
        <v>0.27350464617575199</v>
      </c>
      <c r="X11" s="71">
        <v>0.204280945462296</v>
      </c>
      <c r="Y11" s="71">
        <v>0.27558700000000003</v>
      </c>
      <c r="Z11" s="71">
        <v>0.22803100000000001</v>
      </c>
      <c r="AA11" s="82">
        <f t="shared" si="4"/>
        <v>0.3724485251427424</v>
      </c>
      <c r="AB11" s="82">
        <f t="shared" si="5"/>
        <v>0.24219584639915923</v>
      </c>
      <c r="AC11" s="82">
        <f t="shared" si="6"/>
        <v>4.0180991964373476E-2</v>
      </c>
      <c r="AD11" s="82">
        <f t="shared" si="7"/>
        <v>3.1195601730601649E-2</v>
      </c>
      <c r="AF11" s="76">
        <v>0.16358384696736999</v>
      </c>
      <c r="AG11" s="71">
        <v>0.17711598217525701</v>
      </c>
      <c r="AH11" s="71">
        <v>0.23391534280909901</v>
      </c>
      <c r="AI11" s="71">
        <v>0.286111</v>
      </c>
      <c r="AJ11" s="71">
        <v>0.30347099999999999</v>
      </c>
      <c r="AK11" s="76">
        <v>2.7094161770942701E-2</v>
      </c>
      <c r="AL11" s="71">
        <v>7.4659889222672596E-2</v>
      </c>
      <c r="AM11" s="71">
        <v>0.154545795196943</v>
      </c>
      <c r="AN11" s="71">
        <v>0.27887299999999998</v>
      </c>
      <c r="AO11" s="71">
        <v>0.335725</v>
      </c>
      <c r="AP11" s="82">
        <f t="shared" si="8"/>
        <v>0.23283943439034518</v>
      </c>
      <c r="AQ11" s="82">
        <f t="shared" si="9"/>
        <v>0.17417956923811168</v>
      </c>
      <c r="AR11" s="82">
        <f t="shared" si="10"/>
        <v>6.2708202928263054E-2</v>
      </c>
      <c r="AS11" s="82">
        <f t="shared" si="11"/>
        <v>0.13132156099437417</v>
      </c>
      <c r="AU11" s="76">
        <v>0.154712623449096</v>
      </c>
      <c r="AV11" s="71">
        <v>0.138443748325462</v>
      </c>
      <c r="AW11" s="71">
        <v>0.20084173958981699</v>
      </c>
      <c r="AX11" s="71">
        <v>0.155112</v>
      </c>
      <c r="AY11" s="71">
        <v>0.164886</v>
      </c>
      <c r="AZ11" s="76">
        <v>0.155086832869477</v>
      </c>
      <c r="BA11" s="71">
        <v>8.8340903345367802E-2</v>
      </c>
      <c r="BB11" s="71">
        <v>0.16882759418938001</v>
      </c>
      <c r="BC11" s="71">
        <v>0.27984199999999998</v>
      </c>
      <c r="BD11" s="71">
        <v>0.26517400000000002</v>
      </c>
      <c r="BE11" s="82">
        <f t="shared" si="12"/>
        <v>0.16279922227287499</v>
      </c>
      <c r="BF11" s="82">
        <f t="shared" si="13"/>
        <v>0.19145426608084498</v>
      </c>
      <c r="BG11" s="82">
        <f t="shared" si="14"/>
        <v>2.3287675619867519E-2</v>
      </c>
      <c r="BH11" s="82">
        <f t="shared" si="15"/>
        <v>8.0177791080759578E-2</v>
      </c>
    </row>
    <row r="12" spans="1:60" s="71" customFormat="1">
      <c r="A12" s="71" t="s">
        <v>35</v>
      </c>
      <c r="B12" s="76">
        <v>13.0094024022259</v>
      </c>
      <c r="C12" s="71">
        <v>7.29424371808856</v>
      </c>
      <c r="D12" s="71">
        <v>9.6519709792169799</v>
      </c>
      <c r="E12" s="71">
        <v>9.5816631207474394</v>
      </c>
      <c r="F12" s="71">
        <v>12.824374213513099</v>
      </c>
      <c r="G12" s="76">
        <v>4.1306332687458598</v>
      </c>
      <c r="H12" s="71">
        <v>4.3763549399458803</v>
      </c>
      <c r="I12" s="71">
        <v>5.7113448660949997</v>
      </c>
      <c r="J12" s="71">
        <v>4.79313829616585</v>
      </c>
      <c r="K12" s="71">
        <v>4.4637130000000003</v>
      </c>
      <c r="L12" s="82">
        <f t="shared" si="0"/>
        <v>10.472330886758396</v>
      </c>
      <c r="M12" s="82">
        <f t="shared" si="1"/>
        <v>4.6950368741905182</v>
      </c>
      <c r="N12" s="82">
        <f t="shared" si="2"/>
        <v>2.4256626509319026</v>
      </c>
      <c r="O12" s="82">
        <f t="shared" si="3"/>
        <v>0.61565537503254097</v>
      </c>
      <c r="Q12" s="76">
        <v>5.5262426753180698</v>
      </c>
      <c r="R12" s="71">
        <v>8.8089345728008901</v>
      </c>
      <c r="S12" s="71">
        <v>5.3188164483060199</v>
      </c>
      <c r="T12" s="71">
        <v>8.6840700000000002</v>
      </c>
      <c r="U12" s="71">
        <v>10.225379209891299</v>
      </c>
      <c r="V12" s="76">
        <v>2.0487718784896001</v>
      </c>
      <c r="W12" s="71">
        <v>1.72372924476789</v>
      </c>
      <c r="X12" s="71">
        <v>2.6610677261140401</v>
      </c>
      <c r="Y12" s="71">
        <v>3.7834244547095102</v>
      </c>
      <c r="Z12" s="71">
        <v>3.4473913327780701</v>
      </c>
      <c r="AA12" s="82">
        <f t="shared" si="4"/>
        <v>7.7126885812632562</v>
      </c>
      <c r="AB12" s="82">
        <f t="shared" si="5"/>
        <v>2.7328769273718221</v>
      </c>
      <c r="AC12" s="82">
        <f t="shared" si="6"/>
        <v>2.1777351089146602</v>
      </c>
      <c r="AD12" s="82">
        <f t="shared" si="7"/>
        <v>0.88115212468175652</v>
      </c>
      <c r="AF12" s="76">
        <v>9.8390289776663504</v>
      </c>
      <c r="AG12" s="71">
        <v>5.4796005593542496</v>
      </c>
      <c r="AH12" s="71">
        <v>5.4068346754486596</v>
      </c>
      <c r="AI12" s="71">
        <v>10.818629272549201</v>
      </c>
      <c r="AJ12" s="71">
        <v>8.2532138690309402</v>
      </c>
      <c r="AK12" s="76">
        <v>1.7978979131422399</v>
      </c>
      <c r="AL12" s="71">
        <v>1.5319473604143301</v>
      </c>
      <c r="AM12" s="71">
        <v>4.3289387107864901</v>
      </c>
      <c r="AN12" s="71">
        <v>3.0480510417262598</v>
      </c>
      <c r="AO12" s="71">
        <v>3.6519345889155002</v>
      </c>
      <c r="AP12" s="82">
        <f t="shared" si="8"/>
        <v>7.9594614708098792</v>
      </c>
      <c r="AQ12" s="82">
        <f t="shared" si="9"/>
        <v>2.8717539229969642</v>
      </c>
      <c r="AR12" s="82">
        <f t="shared" si="10"/>
        <v>2.4728282744337453</v>
      </c>
      <c r="AS12" s="82">
        <f t="shared" si="11"/>
        <v>1.194926609289368</v>
      </c>
      <c r="AU12" s="76">
        <v>8.9006664384660006</v>
      </c>
      <c r="AV12" s="71">
        <v>11.109156788881499</v>
      </c>
      <c r="AW12" s="71">
        <v>11.2782762958444</v>
      </c>
      <c r="AX12" s="71">
        <v>12.4159753525123</v>
      </c>
      <c r="AY12" s="71">
        <v>11.2402394214027</v>
      </c>
      <c r="AZ12" s="76">
        <v>2.14940449036001</v>
      </c>
      <c r="BA12" s="71">
        <v>0.53809688993766702</v>
      </c>
      <c r="BB12" s="71">
        <v>3.8342070351070801</v>
      </c>
      <c r="BC12" s="71">
        <v>4.7773081040276102</v>
      </c>
      <c r="BD12" s="71">
        <v>3.38415139861999</v>
      </c>
      <c r="BE12" s="82">
        <f t="shared" si="12"/>
        <v>10.98886285942138</v>
      </c>
      <c r="BF12" s="82">
        <f t="shared" si="13"/>
        <v>2.9366335836104716</v>
      </c>
      <c r="BG12" s="82">
        <f t="shared" si="14"/>
        <v>1.2804916343916193</v>
      </c>
      <c r="BH12" s="82">
        <f t="shared" si="15"/>
        <v>1.6406325686949308</v>
      </c>
    </row>
    <row r="13" spans="1:60" s="71" customFormat="1">
      <c r="A13" s="71" t="s">
        <v>32</v>
      </c>
      <c r="B13" s="76">
        <v>0.73291884393889795</v>
      </c>
      <c r="C13" s="71">
        <v>0.33183607386363301</v>
      </c>
      <c r="D13" s="71">
        <v>0.78082673235524103</v>
      </c>
      <c r="E13" s="71">
        <v>0.94272104665211898</v>
      </c>
      <c r="F13" s="71">
        <v>0.87176824351273596</v>
      </c>
      <c r="G13" s="76">
        <v>0.44675804149789899</v>
      </c>
      <c r="H13" s="71">
        <v>1.37266343942318</v>
      </c>
      <c r="I13" s="71">
        <v>1.0503906954567801</v>
      </c>
      <c r="J13" s="71">
        <v>1.5937575199645999</v>
      </c>
      <c r="K13" s="71">
        <v>2.2523240000000002</v>
      </c>
      <c r="L13" s="82">
        <f t="shared" si="0"/>
        <v>0.73201418806452545</v>
      </c>
      <c r="M13" s="82">
        <f t="shared" si="1"/>
        <v>1.3431787392684917</v>
      </c>
      <c r="N13" s="82">
        <f t="shared" si="2"/>
        <v>0.23793622162138306</v>
      </c>
      <c r="O13" s="82">
        <f t="shared" si="3"/>
        <v>0.66698933349408385</v>
      </c>
      <c r="Q13" s="76">
        <v>1.5908417367530501</v>
      </c>
      <c r="R13" s="71">
        <v>1.18446969321004</v>
      </c>
      <c r="S13" s="71">
        <v>1.7868352747687299</v>
      </c>
      <c r="T13" s="71">
        <v>1.8589</v>
      </c>
      <c r="U13" s="71">
        <v>1.72567066586375</v>
      </c>
      <c r="V13" s="76">
        <v>0.29590865435413399</v>
      </c>
      <c r="W13" s="71">
        <v>0.93881111495997305</v>
      </c>
      <c r="X13" s="71">
        <v>0.801213579128086</v>
      </c>
      <c r="Y13" s="71">
        <v>1.9328515899384799</v>
      </c>
      <c r="Z13" s="71">
        <v>1.3497570380289801</v>
      </c>
      <c r="AA13" s="82">
        <f t="shared" si="4"/>
        <v>1.6293434741191142</v>
      </c>
      <c r="AB13" s="82">
        <f t="shared" si="5"/>
        <v>1.0637083952819306</v>
      </c>
      <c r="AC13" s="82">
        <f t="shared" si="6"/>
        <v>0.26747610100544728</v>
      </c>
      <c r="AD13" s="82">
        <f t="shared" si="7"/>
        <v>0.61466515684221834</v>
      </c>
      <c r="AF13" s="76">
        <v>0.77798291767192795</v>
      </c>
      <c r="AG13" s="71">
        <v>1.00647292580426</v>
      </c>
      <c r="AH13" s="71">
        <v>1.3204819906698899</v>
      </c>
      <c r="AI13" s="71">
        <v>1.35166451893808</v>
      </c>
      <c r="AJ13" s="71">
        <v>1.06927206561711</v>
      </c>
      <c r="AK13" s="76">
        <v>3.45995579464129</v>
      </c>
      <c r="AL13" s="71">
        <v>0.542353649388296</v>
      </c>
      <c r="AM13" s="71">
        <v>0.72678504919247899</v>
      </c>
      <c r="AN13" s="71">
        <v>2.4988284482099998</v>
      </c>
      <c r="AO13" s="71">
        <v>2.5240920750451301</v>
      </c>
      <c r="AP13" s="82">
        <f t="shared" si="8"/>
        <v>1.1051748837402535</v>
      </c>
      <c r="AQ13" s="82">
        <f t="shared" si="9"/>
        <v>1.9504030032954389</v>
      </c>
      <c r="AR13" s="82">
        <f t="shared" si="10"/>
        <v>0.23727619036873851</v>
      </c>
      <c r="AS13" s="82">
        <f t="shared" si="11"/>
        <v>1.2637724409655648</v>
      </c>
      <c r="AU13" s="76">
        <v>0.82495932896997703</v>
      </c>
      <c r="AV13" s="71">
        <v>0.67579772871701205</v>
      </c>
      <c r="AW13" s="71">
        <v>1.7420929813230399</v>
      </c>
      <c r="AX13" s="71">
        <v>1.4397378622922199</v>
      </c>
      <c r="AY13" s="71">
        <v>1.4185500356171901</v>
      </c>
      <c r="AZ13" s="76">
        <v>0.34840513189568201</v>
      </c>
      <c r="BA13" s="71">
        <v>6.5800989515753496</v>
      </c>
      <c r="BB13" s="71">
        <v>0.82620097478231402</v>
      </c>
      <c r="BC13" s="71">
        <v>2.4188332156600798</v>
      </c>
      <c r="BD13" s="71">
        <v>1.49148550167959</v>
      </c>
      <c r="BE13" s="82">
        <f t="shared" si="12"/>
        <v>1.2202275873838877</v>
      </c>
      <c r="BF13" s="82">
        <f t="shared" si="13"/>
        <v>2.3330047551186026</v>
      </c>
      <c r="BG13" s="82">
        <f t="shared" si="14"/>
        <v>0.45069416203575635</v>
      </c>
      <c r="BH13" s="82">
        <f t="shared" si="15"/>
        <v>2.4981204729284148</v>
      </c>
    </row>
    <row r="14" spans="1:60" s="71" customFormat="1">
      <c r="A14" s="71" t="s">
        <v>105</v>
      </c>
      <c r="B14" s="76">
        <v>3.6193612588130901</v>
      </c>
      <c r="C14" s="71">
        <v>4.3505886297896597</v>
      </c>
      <c r="D14" s="71">
        <v>3.8756642247570001</v>
      </c>
      <c r="E14" s="71">
        <v>2.3701689203636001</v>
      </c>
      <c r="F14" s="71">
        <v>2.80744114946644</v>
      </c>
      <c r="G14" s="76">
        <v>1.2092440794897099</v>
      </c>
      <c r="H14" s="71">
        <v>1.4241376106441499</v>
      </c>
      <c r="I14" s="71">
        <v>1.9183528034800299</v>
      </c>
      <c r="J14" s="71">
        <v>2.6508914987832801</v>
      </c>
      <c r="K14" s="71">
        <v>2.3749470000000001</v>
      </c>
      <c r="L14" s="82">
        <f t="shared" si="0"/>
        <v>3.4046448366379578</v>
      </c>
      <c r="M14" s="82">
        <f t="shared" si="1"/>
        <v>1.9155145984794342</v>
      </c>
      <c r="N14" s="82">
        <f t="shared" si="2"/>
        <v>0.80460622839077034</v>
      </c>
      <c r="O14" s="82">
        <f t="shared" si="3"/>
        <v>0.61076484072087045</v>
      </c>
      <c r="Q14" s="76">
        <v>2.3928564336979399</v>
      </c>
      <c r="R14" s="71">
        <v>1.97253724778456</v>
      </c>
      <c r="S14" s="71">
        <v>3.19845448402859</v>
      </c>
      <c r="T14" s="71">
        <v>3.0371610000000002</v>
      </c>
      <c r="U14" s="71">
        <v>2.7742684416154102</v>
      </c>
      <c r="V14" s="76">
        <v>0.98656989268036599</v>
      </c>
      <c r="W14" s="71">
        <v>2.0533836984108098</v>
      </c>
      <c r="X14" s="71">
        <v>1.39419967646304</v>
      </c>
      <c r="Y14" s="71">
        <v>1.5328059232808</v>
      </c>
      <c r="Z14" s="71">
        <v>1.8133412556377999</v>
      </c>
      <c r="AA14" s="82">
        <f t="shared" si="4"/>
        <v>2.6750555214253002</v>
      </c>
      <c r="AB14" s="82">
        <f t="shared" si="5"/>
        <v>1.5560600892945631</v>
      </c>
      <c r="AC14" s="82">
        <f t="shared" si="6"/>
        <v>0.49701064000531719</v>
      </c>
      <c r="AD14" s="82">
        <f t="shared" si="7"/>
        <v>0.40760980246370715</v>
      </c>
      <c r="AF14" s="76">
        <v>2.70770906880594</v>
      </c>
      <c r="AG14" s="71">
        <v>2.5644166635364298</v>
      </c>
      <c r="AH14" s="71">
        <v>3.5953830604472499</v>
      </c>
      <c r="AI14" s="71">
        <v>3.4264188341831399</v>
      </c>
      <c r="AJ14" s="71">
        <v>2.8418158823471602</v>
      </c>
      <c r="AK14" s="76">
        <v>0.85083670081110996</v>
      </c>
      <c r="AL14" s="71">
        <v>0.36327202972060901</v>
      </c>
      <c r="AM14" s="71">
        <v>1.04275745689187</v>
      </c>
      <c r="AN14" s="71">
        <v>1.81542248939601</v>
      </c>
      <c r="AO14" s="71">
        <v>2.5110940916137898</v>
      </c>
      <c r="AP14" s="82">
        <f t="shared" si="8"/>
        <v>3.0271487018639838</v>
      </c>
      <c r="AQ14" s="82">
        <f t="shared" si="9"/>
        <v>1.3166765536866776</v>
      </c>
      <c r="AR14" s="82">
        <f t="shared" si="10"/>
        <v>0.4562942573849097</v>
      </c>
      <c r="AS14" s="82">
        <f t="shared" si="11"/>
        <v>0.84799755154856182</v>
      </c>
      <c r="AU14" s="76">
        <v>3.6971824595013598</v>
      </c>
      <c r="AV14" s="71">
        <v>3.5216495457589598</v>
      </c>
      <c r="AW14" s="71">
        <v>3.7453065723655699</v>
      </c>
      <c r="AX14" s="71">
        <v>4.1597587707145696</v>
      </c>
      <c r="AY14" s="71">
        <v>3.8124064244671398</v>
      </c>
      <c r="AZ14" s="76">
        <v>1.5359478277171901</v>
      </c>
      <c r="BA14" s="71">
        <v>1.08986885161435</v>
      </c>
      <c r="BB14" s="71">
        <v>1.2555560705909501</v>
      </c>
      <c r="BC14" s="71">
        <v>1.9536001152904201</v>
      </c>
      <c r="BD14" s="71">
        <v>1.91017012638213</v>
      </c>
      <c r="BE14" s="82">
        <f t="shared" si="12"/>
        <v>3.7872607545615198</v>
      </c>
      <c r="BF14" s="82">
        <f t="shared" si="13"/>
        <v>1.549028598319008</v>
      </c>
      <c r="BG14" s="82">
        <f t="shared" si="14"/>
        <v>0.23441983898509605</v>
      </c>
      <c r="BH14" s="82">
        <f t="shared" si="15"/>
        <v>0.38445618076733862</v>
      </c>
    </row>
    <row r="15" spans="1:60" s="71" customFormat="1">
      <c r="A15" s="71" t="s">
        <v>33</v>
      </c>
      <c r="B15" s="76">
        <v>1.5547643562653499</v>
      </c>
      <c r="C15" s="71">
        <v>1.58554397216047</v>
      </c>
      <c r="D15" s="71">
        <v>1.79900681301784</v>
      </c>
      <c r="E15" s="71">
        <v>1.2430641868629999</v>
      </c>
      <c r="F15" s="77">
        <v>1.45467758501584</v>
      </c>
      <c r="G15" s="76">
        <v>2.9835685082122798</v>
      </c>
      <c r="H15" s="71">
        <v>3.1677643903191299</v>
      </c>
      <c r="I15" s="71">
        <v>2.8437244482765398</v>
      </c>
      <c r="J15" s="71">
        <v>4.2481191323441303</v>
      </c>
      <c r="K15" s="77">
        <v>4.5353940000000001</v>
      </c>
      <c r="L15" s="82">
        <f t="shared" si="0"/>
        <v>1.5274113826644999</v>
      </c>
      <c r="M15" s="82">
        <f t="shared" si="1"/>
        <v>3.5557140958304161</v>
      </c>
      <c r="N15" s="82">
        <f t="shared" si="2"/>
        <v>0.20250629249217478</v>
      </c>
      <c r="O15" s="82">
        <f t="shared" si="3"/>
        <v>0.77845716884173832</v>
      </c>
      <c r="Q15" s="76">
        <v>1.2472796829380299</v>
      </c>
      <c r="R15" s="71">
        <v>1.4010626082786699</v>
      </c>
      <c r="S15" s="71">
        <v>1.40459832108022</v>
      </c>
      <c r="T15" s="71">
        <v>1.695176</v>
      </c>
      <c r="U15" s="77">
        <v>1.6107176955737601</v>
      </c>
      <c r="V15" s="76">
        <v>2.9655716204384701</v>
      </c>
      <c r="W15" s="71">
        <v>3.1302277600305399</v>
      </c>
      <c r="X15" s="71">
        <v>3.3797148564384898</v>
      </c>
      <c r="Y15" s="71">
        <v>3.7070777900396998</v>
      </c>
      <c r="Z15" s="77">
        <v>4.2887444936446402</v>
      </c>
      <c r="AA15" s="82">
        <f t="shared" si="4"/>
        <v>1.4717668615741359</v>
      </c>
      <c r="AB15" s="82">
        <f t="shared" si="5"/>
        <v>3.4942673041183681</v>
      </c>
      <c r="AC15" s="82">
        <f t="shared" si="6"/>
        <v>0.17966926214542822</v>
      </c>
      <c r="AD15" s="82">
        <f t="shared" si="7"/>
        <v>0.5247972195206726</v>
      </c>
      <c r="AF15" s="76">
        <v>1.48458668713</v>
      </c>
      <c r="AG15" s="71">
        <v>1.4553061078996199</v>
      </c>
      <c r="AH15" s="71">
        <v>1.5715662295945401</v>
      </c>
      <c r="AI15" s="71">
        <v>2.1172526456719298</v>
      </c>
      <c r="AJ15" s="77">
        <v>1.6399540890325</v>
      </c>
      <c r="AK15" s="76">
        <v>3.5582627243317999</v>
      </c>
      <c r="AL15" s="71">
        <v>3.1255608450181902</v>
      </c>
      <c r="AM15" s="71">
        <v>2.8326483041280701</v>
      </c>
      <c r="AN15" s="71">
        <v>3.3844054201649301</v>
      </c>
      <c r="AO15" s="77">
        <v>3.9701662482611</v>
      </c>
      <c r="AP15" s="82">
        <f t="shared" si="8"/>
        <v>1.6537331518657179</v>
      </c>
      <c r="AQ15" s="82">
        <f t="shared" si="9"/>
        <v>3.3742087083808179</v>
      </c>
      <c r="AR15" s="82">
        <f t="shared" si="10"/>
        <v>0.26915395461341607</v>
      </c>
      <c r="AS15" s="82">
        <f t="shared" si="11"/>
        <v>0.4313521399240578</v>
      </c>
      <c r="AU15" s="76">
        <v>1.65776879378125</v>
      </c>
      <c r="AV15" s="71">
        <v>1.4810309767648899</v>
      </c>
      <c r="AW15" s="71">
        <v>1.6414524321672499</v>
      </c>
      <c r="AX15" s="71">
        <v>1.73895351297534</v>
      </c>
      <c r="AY15" s="77">
        <v>1.5929741997565099</v>
      </c>
      <c r="AZ15" s="76">
        <v>3.8308271066059998</v>
      </c>
      <c r="BA15" s="71">
        <v>2.6033703476257699</v>
      </c>
      <c r="BB15" s="71">
        <v>2.86970387323217</v>
      </c>
      <c r="BC15" s="71">
        <v>4.09239518171964</v>
      </c>
      <c r="BD15" s="77">
        <v>3.6114195016438</v>
      </c>
      <c r="BE15" s="82">
        <f t="shared" si="12"/>
        <v>1.6224359830890478</v>
      </c>
      <c r="BF15" s="82">
        <f t="shared" si="13"/>
        <v>3.4015432021654761</v>
      </c>
      <c r="BG15" s="82">
        <f t="shared" si="14"/>
        <v>9.4933845529961508E-2</v>
      </c>
      <c r="BH15" s="82">
        <f t="shared" si="15"/>
        <v>0.63748375800341239</v>
      </c>
    </row>
    <row r="16" spans="1:60" s="71" customFormat="1" ht="17" thickBot="1">
      <c r="A16" s="71" t="s">
        <v>243</v>
      </c>
      <c r="B16" s="78">
        <v>1.4693386167712601</v>
      </c>
      <c r="C16" s="79">
        <v>1.6190715372273601</v>
      </c>
      <c r="D16" s="79">
        <v>1.4239643644184099</v>
      </c>
      <c r="E16" s="79">
        <v>1.616903</v>
      </c>
      <c r="F16" s="80">
        <v>1.333216</v>
      </c>
      <c r="G16" s="78">
        <v>0.47429951852259</v>
      </c>
      <c r="H16" s="79">
        <v>1.45613788233797</v>
      </c>
      <c r="I16" s="79">
        <v>1.7927403391536501</v>
      </c>
      <c r="J16" s="79">
        <v>1.0889279999999999</v>
      </c>
      <c r="K16" s="80">
        <v>2.8068249999999999</v>
      </c>
      <c r="L16" s="85">
        <f>AVERAGE(B16:F16)</f>
        <v>1.4924987036834059</v>
      </c>
      <c r="M16" s="85">
        <f>AVERAGE(G16:K16)</f>
        <v>1.5237861480028418</v>
      </c>
      <c r="N16" s="85">
        <f>STDEV(B16:F16)</f>
        <v>0.12460079866350768</v>
      </c>
      <c r="O16" s="85">
        <f>STDEV(G16:K16)</f>
        <v>0.86798979470693038</v>
      </c>
      <c r="Q16" s="78">
        <v>3.6000786357860899</v>
      </c>
      <c r="R16" s="79">
        <v>3.2091285482486498</v>
      </c>
      <c r="S16" s="79">
        <v>2.7054399029291498</v>
      </c>
      <c r="T16" s="79">
        <v>2.1373530000000001</v>
      </c>
      <c r="U16" s="80">
        <v>1.84205</v>
      </c>
      <c r="V16" s="78">
        <v>0.449529762421709</v>
      </c>
      <c r="W16" s="79">
        <v>0.42085582821274697</v>
      </c>
      <c r="X16" s="79">
        <v>1.7643260732620201</v>
      </c>
      <c r="Y16" s="79">
        <v>1.8509009999999999</v>
      </c>
      <c r="Z16" s="80">
        <v>1.212094</v>
      </c>
      <c r="AA16" s="85">
        <f>AVERAGE(Q16:U16)</f>
        <v>2.6988100173927783</v>
      </c>
      <c r="AB16" s="85">
        <f>AVERAGE(V16:Z16)</f>
        <v>1.1395413327792951</v>
      </c>
      <c r="AC16" s="85">
        <f>STDEV(Q16:U16)</f>
        <v>0.7283587355486596</v>
      </c>
      <c r="AD16" s="85">
        <f>STDEV(V16:Z16)</f>
        <v>0.6881637267596048</v>
      </c>
      <c r="AF16" s="78">
        <v>1.19716494826884</v>
      </c>
      <c r="AG16" s="79">
        <v>1.26542306036292</v>
      </c>
      <c r="AH16" s="79">
        <v>0.92768469176929302</v>
      </c>
      <c r="AI16" s="79">
        <v>1.37185</v>
      </c>
      <c r="AJ16" s="80">
        <v>1.300942</v>
      </c>
      <c r="AK16" s="78">
        <v>0.241409125925545</v>
      </c>
      <c r="AL16" s="79">
        <v>0.41114548696467901</v>
      </c>
      <c r="AM16" s="79">
        <v>0.324753110978446</v>
      </c>
      <c r="AN16" s="79">
        <v>0.80836699999999995</v>
      </c>
      <c r="AO16" s="80">
        <v>0.78249000000000002</v>
      </c>
      <c r="AP16" s="85">
        <f>AVERAGE(AF16:AJ16)</f>
        <v>1.2126129400802106</v>
      </c>
      <c r="AQ16" s="85">
        <f>AVERAGE(AK16:AO16)</f>
        <v>0.513632944773734</v>
      </c>
      <c r="AR16" s="85">
        <f>STDEV(AF16:AJ16)</f>
        <v>0.17129661410767666</v>
      </c>
      <c r="AS16" s="85">
        <f>STDEV(AK16:AO16)</f>
        <v>0.26430917389775216</v>
      </c>
      <c r="AU16" s="78">
        <v>1.42750185706133</v>
      </c>
      <c r="AV16" s="79">
        <v>1.4425738094631</v>
      </c>
      <c r="AW16" s="79">
        <v>2.26255756804006</v>
      </c>
      <c r="AX16" s="79">
        <v>0.99262300000000003</v>
      </c>
      <c r="AY16" s="80">
        <v>1.114906</v>
      </c>
      <c r="AZ16" s="78">
        <v>0.35168464748788097</v>
      </c>
      <c r="BA16" s="79">
        <v>0.26778138803740498</v>
      </c>
      <c r="BB16" s="79">
        <v>1.11552627373116</v>
      </c>
      <c r="BC16" s="79">
        <v>0.79113100000000003</v>
      </c>
      <c r="BD16" s="80">
        <v>0.74260099999999996</v>
      </c>
      <c r="BE16" s="85">
        <f>AVERAGE(AU16:AY16)</f>
        <v>1.448032446912898</v>
      </c>
      <c r="BF16" s="85">
        <f>AVERAGE(AZ16:BD16)</f>
        <v>0.65374486185128922</v>
      </c>
      <c r="BG16" s="85">
        <f>STDEV(AU16:AY16)</f>
        <v>0.49554855179891366</v>
      </c>
      <c r="BH16" s="85">
        <f>STDEV(AZ16:BD16)</f>
        <v>0.34648975916310815</v>
      </c>
    </row>
    <row r="19" spans="1:13" ht="17" thickBot="1">
      <c r="B19" s="130" t="s">
        <v>107</v>
      </c>
      <c r="C19" s="130"/>
      <c r="D19" s="130"/>
      <c r="E19" s="130"/>
    </row>
    <row r="20" spans="1:13">
      <c r="B20" s="117" t="s">
        <v>240</v>
      </c>
      <c r="C20" s="118"/>
      <c r="D20" s="117" t="s">
        <v>241</v>
      </c>
      <c r="E20" s="119"/>
    </row>
    <row r="21" spans="1:13" ht="17" thickBot="1">
      <c r="B21" s="67" t="s">
        <v>28</v>
      </c>
      <c r="C21" s="68" t="s">
        <v>101</v>
      </c>
      <c r="D21" s="67" t="s">
        <v>28</v>
      </c>
      <c r="E21" s="69" t="s">
        <v>101</v>
      </c>
    </row>
    <row r="22" spans="1:13">
      <c r="A22" t="s">
        <v>22</v>
      </c>
      <c r="B22" s="2">
        <f>_xlfn.T.TEST(B7:F7,Q7:U7,2,1)</f>
        <v>7.849311470284215E-6</v>
      </c>
      <c r="C22" s="3">
        <f>_xlfn.T.TEST(G7:K7,V7:Z7,2,1)</f>
        <v>9.1692506074946661E-6</v>
      </c>
      <c r="D22" s="2">
        <f>_xlfn.T.TEST(AF7:AJ7,AU7:AY7,2,1)</f>
        <v>2.3084534333546906E-2</v>
      </c>
      <c r="E22" s="4">
        <f>_xlfn.T.TEST(AK7:AO7,AZ7:BD7,2,1)</f>
        <v>0.14195040962102981</v>
      </c>
    </row>
    <row r="23" spans="1:13">
      <c r="A23" t="s">
        <v>24</v>
      </c>
      <c r="B23" s="5">
        <f t="shared" ref="B23:B30" si="16">_xlfn.T.TEST(B8:F8,Q8:U8,2,1)</f>
        <v>2.4343962916365577E-2</v>
      </c>
      <c r="C23" s="1">
        <f t="shared" ref="C23:C30" si="17">_xlfn.T.TEST(G8:K8,V8:Z8,2,1)</f>
        <v>7.1729978033543682E-2</v>
      </c>
      <c r="D23" s="5">
        <f t="shared" ref="D23:D30" si="18">_xlfn.T.TEST(AF8:AJ8,AU8:AY8,2,1)</f>
        <v>0.13726263387779164</v>
      </c>
      <c r="E23" s="6">
        <f t="shared" ref="E23:E30" si="19">_xlfn.T.TEST(AK8:AO8,AZ8:BD8,2,1)</f>
        <v>3.3153319294984787E-2</v>
      </c>
    </row>
    <row r="24" spans="1:13">
      <c r="A24" t="s">
        <v>242</v>
      </c>
      <c r="B24" s="5">
        <f t="shared" si="16"/>
        <v>2.5744649416709975E-4</v>
      </c>
      <c r="C24" s="1">
        <f t="shared" si="17"/>
        <v>5.0300666828294635E-2</v>
      </c>
      <c r="D24" s="5">
        <f t="shared" si="18"/>
        <v>0.66129687609209464</v>
      </c>
      <c r="E24" s="6">
        <f t="shared" si="19"/>
        <v>0.91713461570309784</v>
      </c>
    </row>
    <row r="25" spans="1:13">
      <c r="A25" t="s">
        <v>25</v>
      </c>
      <c r="B25" s="5">
        <f t="shared" si="16"/>
        <v>4.342565584122467E-3</v>
      </c>
      <c r="C25" s="1">
        <f t="shared" si="17"/>
        <v>9.3918976948384556E-3</v>
      </c>
      <c r="D25" s="5">
        <f t="shared" si="18"/>
        <v>3.5821213023608911E-2</v>
      </c>
      <c r="E25" s="6">
        <f t="shared" si="19"/>
        <v>0.21629516409212321</v>
      </c>
    </row>
    <row r="26" spans="1:13">
      <c r="A26" t="s">
        <v>23</v>
      </c>
      <c r="B26" s="5">
        <f t="shared" si="16"/>
        <v>4.3851878915327783E-2</v>
      </c>
      <c r="C26" s="1">
        <f t="shared" si="17"/>
        <v>3.8381825840143137E-2</v>
      </c>
      <c r="D26" s="5">
        <f t="shared" si="18"/>
        <v>6.0007293258196898E-2</v>
      </c>
      <c r="E26" s="6">
        <f t="shared" si="19"/>
        <v>0.61612038405535119</v>
      </c>
    </row>
    <row r="27" spans="1:13">
      <c r="A27" t="s">
        <v>35</v>
      </c>
      <c r="B27" s="5">
        <f t="shared" si="16"/>
        <v>0.14473860078983111</v>
      </c>
      <c r="C27" s="1">
        <f t="shared" si="17"/>
        <v>9.2666905618386513E-3</v>
      </c>
      <c r="D27" s="5">
        <f t="shared" si="18"/>
        <v>7.6688529210104564E-2</v>
      </c>
      <c r="E27" s="6">
        <f t="shared" si="19"/>
        <v>0.89663411374825164</v>
      </c>
    </row>
    <row r="28" spans="1:13">
      <c r="A28" t="s">
        <v>32</v>
      </c>
      <c r="B28" s="5">
        <f t="shared" si="16"/>
        <v>7.1169941232441943E-6</v>
      </c>
      <c r="C28" s="1">
        <f t="shared" si="17"/>
        <v>0.23776925880236285</v>
      </c>
      <c r="D28" s="5">
        <f t="shared" si="18"/>
        <v>0.4352621372863289</v>
      </c>
      <c r="E28" s="6">
        <f t="shared" si="19"/>
        <v>0.8142124745213597</v>
      </c>
      <c r="I28" s="71"/>
      <c r="J28" s="71"/>
      <c r="K28" s="71"/>
      <c r="L28" s="71"/>
      <c r="M28" s="71"/>
    </row>
    <row r="29" spans="1:13">
      <c r="A29" t="s">
        <v>105</v>
      </c>
      <c r="B29" s="5">
        <f t="shared" si="16"/>
        <v>0.2330605905873894</v>
      </c>
      <c r="C29" s="1">
        <f t="shared" si="17"/>
        <v>0.27768037289701497</v>
      </c>
      <c r="D29" s="5">
        <f t="shared" si="18"/>
        <v>8.8688949185623204E-3</v>
      </c>
      <c r="E29" s="6">
        <f t="shared" si="19"/>
        <v>0.38796260925389492</v>
      </c>
    </row>
    <row r="30" spans="1:13">
      <c r="A30" t="s">
        <v>33</v>
      </c>
      <c r="B30" s="76">
        <f t="shared" si="16"/>
        <v>0.74201531281501643</v>
      </c>
      <c r="C30" s="72">
        <f t="shared" si="17"/>
        <v>0.74541212465631512</v>
      </c>
      <c r="D30" s="76">
        <f t="shared" si="18"/>
        <v>0.75538801358413277</v>
      </c>
      <c r="E30" s="77">
        <f t="shared" si="19"/>
        <v>0.90742388291704112</v>
      </c>
    </row>
    <row r="31" spans="1:13" ht="17" thickBot="1">
      <c r="A31" t="s">
        <v>243</v>
      </c>
      <c r="B31" s="78">
        <f t="shared" ref="B31" si="20">_xlfn.T.TEST(B16:F16,Q16:U16,2,1)</f>
        <v>1.8315999207676955E-2</v>
      </c>
      <c r="C31" s="79">
        <f t="shared" ref="C31" si="21">_xlfn.T.TEST(G16:K16,V16:Z16,2,1)</f>
        <v>0.40779128599202019</v>
      </c>
      <c r="D31" s="78">
        <f t="shared" ref="D31" si="22">_xlfn.T.TEST(AF16:AJ16,AU16:AY16,2,1)</f>
        <v>0.47274218150644182</v>
      </c>
      <c r="E31" s="80">
        <f t="shared" ref="E31" si="23">_xlfn.T.TEST(AK16:AO16,AZ16:BD16,2,1)</f>
        <v>0.45018078228562375</v>
      </c>
    </row>
  </sheetData>
  <mergeCells count="24">
    <mergeCell ref="B19:E19"/>
    <mergeCell ref="B20:C20"/>
    <mergeCell ref="D20:E20"/>
    <mergeCell ref="B3:O3"/>
    <mergeCell ref="Q3:AD3"/>
    <mergeCell ref="L5:M5"/>
    <mergeCell ref="N5:O5"/>
    <mergeCell ref="Q5:U5"/>
    <mergeCell ref="V5:Z5"/>
    <mergeCell ref="G5:K5"/>
    <mergeCell ref="B5:F5"/>
    <mergeCell ref="F1:J1"/>
    <mergeCell ref="AF3:AS3"/>
    <mergeCell ref="AU3:BH3"/>
    <mergeCell ref="AA5:AB5"/>
    <mergeCell ref="AC5:AD5"/>
    <mergeCell ref="AP5:AQ5"/>
    <mergeCell ref="AZ5:BD5"/>
    <mergeCell ref="AR5:AS5"/>
    <mergeCell ref="BE5:BF5"/>
    <mergeCell ref="AF5:AJ5"/>
    <mergeCell ref="AK5:AO5"/>
    <mergeCell ref="AU5:AY5"/>
    <mergeCell ref="BG5:BH5"/>
  </mergeCells>
  <pageMargins left="0.7" right="0.7" top="0.75" bottom="0.75" header="0.3" footer="0.3"/>
  <pageSetup paperSize="9" orientation="portrait" r:id="rId1"/>
  <ignoredErrors>
    <ignoredError sqref="B22:E30 L7:O16 AA7:AD16 AP7:AS16 BE7:BH16 B31:E3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1A366-7200-2545-963B-5E8AC18EE4A5}">
  <dimension ref="A1:EB904"/>
  <sheetViews>
    <sheetView topLeftCell="AK14" zoomScale="111" zoomScaleNormal="36" workbookViewId="0">
      <selection activeCell="G27" sqref="G27"/>
    </sheetView>
  </sheetViews>
  <sheetFormatPr baseColWidth="10" defaultColWidth="10.83203125" defaultRowHeight="16"/>
  <cols>
    <col min="1" max="26" width="10.83203125" style="18"/>
    <col min="27" max="27" width="10.83203125" style="24"/>
    <col min="28" max="28" width="10.83203125" style="18"/>
    <col min="29" max="29" width="10.6640625"/>
    <col min="30" max="53" width="10.83203125" style="18"/>
    <col min="54" max="54" width="10.83203125" style="24"/>
    <col min="55" max="68" width="10.83203125" style="18"/>
    <col min="69" max="69" width="15.1640625" style="18" customWidth="1"/>
    <col min="70" max="80" width="10.83203125" style="18"/>
    <col min="81" max="81" width="10.83203125" style="24"/>
    <col min="82" max="108" width="10.83203125" style="18"/>
    <col min="109" max="109" width="10.83203125" style="24"/>
    <col min="110" max="121" width="10.83203125" style="18"/>
    <col min="122" max="122" width="13.5" style="18" customWidth="1"/>
    <col min="123" max="131" width="10.83203125" style="18"/>
    <col min="132" max="132" width="10.83203125" style="24"/>
    <col min="133" max="144" width="10.83203125" style="18"/>
    <col min="145" max="145" width="14.33203125" style="18" customWidth="1"/>
    <col min="146" max="16384" width="10.83203125" style="18"/>
  </cols>
  <sheetData>
    <row r="1" spans="1:132">
      <c r="Y1" s="24"/>
      <c r="AA1" s="18"/>
      <c r="AC1" s="18"/>
      <c r="BA1" s="24"/>
      <c r="BB1" s="18"/>
      <c r="BX1" s="24"/>
      <c r="CC1" s="18"/>
      <c r="DE1" s="18"/>
      <c r="EB1" s="18"/>
    </row>
    <row r="2" spans="1:132">
      <c r="A2" s="130" t="s">
        <v>131</v>
      </c>
      <c r="B2" s="130"/>
      <c r="C2" s="130"/>
      <c r="D2" s="130"/>
      <c r="E2" s="130"/>
      <c r="F2" s="130"/>
      <c r="G2" s="130"/>
      <c r="H2" s="130"/>
      <c r="I2" s="130"/>
      <c r="J2" s="130"/>
      <c r="N2" s="130" t="s">
        <v>132</v>
      </c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24"/>
      <c r="AA2"/>
      <c r="AB2" s="130" t="s">
        <v>133</v>
      </c>
      <c r="AC2" s="130"/>
      <c r="AD2" s="130"/>
      <c r="AE2" s="130"/>
      <c r="AF2" s="130"/>
      <c r="AG2" s="130"/>
      <c r="AH2" s="130"/>
      <c r="AI2" s="130"/>
      <c r="AJ2" s="130"/>
      <c r="AK2" s="130"/>
      <c r="AO2"/>
      <c r="AP2" s="130" t="s">
        <v>134</v>
      </c>
      <c r="AQ2" s="130"/>
      <c r="AR2" s="130"/>
      <c r="AS2" s="130"/>
      <c r="AT2" s="130"/>
      <c r="AU2" s="130"/>
      <c r="AV2" s="130"/>
      <c r="AW2" s="130"/>
      <c r="AX2" s="130"/>
      <c r="AY2" s="130"/>
      <c r="BA2" s="24"/>
      <c r="BB2" s="18"/>
      <c r="BC2"/>
      <c r="BD2" s="130" t="s">
        <v>138</v>
      </c>
      <c r="BE2" s="130"/>
      <c r="BF2" s="130"/>
      <c r="BG2" s="130"/>
      <c r="BH2" s="130"/>
      <c r="BI2" s="130"/>
      <c r="BJ2" s="130"/>
      <c r="BK2" s="130"/>
      <c r="BL2" s="130"/>
      <c r="BM2" s="130"/>
      <c r="BO2" s="130" t="s">
        <v>136</v>
      </c>
      <c r="BP2" s="130"/>
      <c r="BQ2" s="130"/>
      <c r="BR2" s="130"/>
      <c r="BS2" s="130"/>
      <c r="BT2" s="130"/>
      <c r="BU2" s="130"/>
      <c r="BV2" s="130"/>
      <c r="BW2" s="130"/>
      <c r="BX2" s="55"/>
      <c r="BY2" s="39"/>
      <c r="BZ2" s="130" t="s">
        <v>137</v>
      </c>
      <c r="CA2" s="130"/>
      <c r="CB2" s="130"/>
      <c r="CC2" s="130"/>
      <c r="CD2" s="130"/>
      <c r="CE2" s="130"/>
      <c r="CF2" s="130"/>
      <c r="CG2" s="130"/>
      <c r="CH2" s="130"/>
      <c r="CI2" s="130"/>
      <c r="CJ2" s="39"/>
      <c r="CL2" s="130" t="s">
        <v>140</v>
      </c>
      <c r="CM2" s="130"/>
      <c r="CN2" s="130"/>
      <c r="CO2" s="130"/>
      <c r="CP2" s="130"/>
      <c r="CQ2" s="130"/>
      <c r="CR2" s="130"/>
      <c r="CS2" s="130"/>
      <c r="CT2" s="130"/>
      <c r="DE2" s="18"/>
      <c r="EB2" s="18"/>
    </row>
    <row r="3" spans="1:132">
      <c r="A3" s="128" t="s">
        <v>16</v>
      </c>
      <c r="B3" s="128"/>
      <c r="C3" s="128"/>
      <c r="D3" s="128"/>
      <c r="E3" s="128"/>
      <c r="G3" s="128" t="s">
        <v>41</v>
      </c>
      <c r="H3" s="128"/>
      <c r="I3" s="128"/>
      <c r="J3" s="128"/>
      <c r="K3" s="128"/>
      <c r="N3" s="128" t="s">
        <v>16</v>
      </c>
      <c r="O3" s="128"/>
      <c r="P3" s="128"/>
      <c r="Q3" s="128"/>
      <c r="R3" s="128"/>
      <c r="T3" s="128" t="s">
        <v>41</v>
      </c>
      <c r="U3" s="128"/>
      <c r="V3" s="128"/>
      <c r="W3" s="128"/>
      <c r="X3" s="128"/>
      <c r="Y3" s="24"/>
      <c r="AA3"/>
      <c r="AB3" s="128" t="s">
        <v>16</v>
      </c>
      <c r="AC3" s="128"/>
      <c r="AD3" s="128"/>
      <c r="AE3" s="128"/>
      <c r="AF3" s="128"/>
      <c r="AH3" s="128" t="s">
        <v>41</v>
      </c>
      <c r="AI3" s="128"/>
      <c r="AJ3" s="128"/>
      <c r="AK3" s="128"/>
      <c r="AL3" s="128"/>
      <c r="AO3"/>
      <c r="AP3" s="128" t="s">
        <v>16</v>
      </c>
      <c r="AQ3" s="128"/>
      <c r="AR3" s="128"/>
      <c r="AS3" s="128"/>
      <c r="AT3" s="128"/>
      <c r="AV3" s="128" t="s">
        <v>41</v>
      </c>
      <c r="AW3" s="128"/>
      <c r="AX3" s="128"/>
      <c r="AY3" s="128"/>
      <c r="AZ3" s="128"/>
      <c r="BA3" s="24"/>
      <c r="BB3" s="18"/>
      <c r="BC3"/>
      <c r="BD3" s="128" t="s">
        <v>16</v>
      </c>
      <c r="BE3" s="128"/>
      <c r="BF3" s="128"/>
      <c r="BG3" s="128"/>
      <c r="BH3" s="43"/>
      <c r="BI3" s="128" t="s">
        <v>41</v>
      </c>
      <c r="BJ3" s="128"/>
      <c r="BK3" s="128"/>
      <c r="BL3" s="128"/>
      <c r="BM3" s="43"/>
      <c r="BO3" s="128" t="s">
        <v>16</v>
      </c>
      <c r="BP3" s="128"/>
      <c r="BQ3" s="128"/>
      <c r="BR3" s="128"/>
      <c r="BS3" s="128"/>
      <c r="BT3" s="128" t="s">
        <v>41</v>
      </c>
      <c r="BU3" s="128"/>
      <c r="BV3" s="128"/>
      <c r="BW3" s="128"/>
      <c r="BX3" s="56"/>
      <c r="BY3" s="43"/>
      <c r="BZ3"/>
      <c r="CA3" s="128" t="s">
        <v>16</v>
      </c>
      <c r="CB3" s="128"/>
      <c r="CC3" s="128"/>
      <c r="CD3" s="128"/>
      <c r="CE3" s="43"/>
      <c r="CF3" s="128" t="s">
        <v>41</v>
      </c>
      <c r="CG3" s="128"/>
      <c r="CH3" s="128"/>
      <c r="CI3" s="128"/>
      <c r="CJ3" s="43"/>
      <c r="CL3" s="128" t="s">
        <v>16</v>
      </c>
      <c r="CM3" s="128"/>
      <c r="CN3" s="128"/>
      <c r="CO3" s="128"/>
      <c r="CP3" s="128"/>
      <c r="CQ3" s="128" t="s">
        <v>41</v>
      </c>
      <c r="CR3" s="128"/>
      <c r="CS3" s="128"/>
      <c r="CT3" s="128"/>
      <c r="DE3" s="18"/>
      <c r="EB3" s="18"/>
    </row>
    <row r="4" spans="1:132">
      <c r="A4" s="18" t="s">
        <v>12</v>
      </c>
      <c r="B4" s="18" t="s">
        <v>13</v>
      </c>
      <c r="C4" s="18" t="s">
        <v>14</v>
      </c>
      <c r="D4" s="18" t="s">
        <v>40</v>
      </c>
      <c r="E4" s="18" t="s">
        <v>100</v>
      </c>
      <c r="G4" s="18" t="s">
        <v>12</v>
      </c>
      <c r="H4" s="18" t="s">
        <v>13</v>
      </c>
      <c r="I4" s="18" t="s">
        <v>14</v>
      </c>
      <c r="J4" s="18" t="s">
        <v>40</v>
      </c>
      <c r="K4" s="18" t="s">
        <v>100</v>
      </c>
      <c r="M4" s="45" t="s">
        <v>94</v>
      </c>
      <c r="N4" s="18" t="s">
        <v>12</v>
      </c>
      <c r="O4" s="18" t="s">
        <v>13</v>
      </c>
      <c r="P4" s="18" t="s">
        <v>14</v>
      </c>
      <c r="Q4" s="18" t="s">
        <v>40</v>
      </c>
      <c r="R4" s="18" t="s">
        <v>100</v>
      </c>
      <c r="T4" s="18" t="s">
        <v>12</v>
      </c>
      <c r="U4" s="18" t="s">
        <v>13</v>
      </c>
      <c r="V4" s="18" t="s">
        <v>14</v>
      </c>
      <c r="W4" s="18" t="s">
        <v>40</v>
      </c>
      <c r="X4" s="18" t="s">
        <v>100</v>
      </c>
      <c r="Y4" s="24"/>
      <c r="AA4"/>
      <c r="AB4" s="18" t="s">
        <v>12</v>
      </c>
      <c r="AC4" s="18" t="s">
        <v>13</v>
      </c>
      <c r="AD4" s="18" t="s">
        <v>14</v>
      </c>
      <c r="AE4" s="18" t="s">
        <v>40</v>
      </c>
      <c r="AF4" s="18" t="s">
        <v>100</v>
      </c>
      <c r="AH4" s="18" t="s">
        <v>12</v>
      </c>
      <c r="AI4" s="18" t="s">
        <v>13</v>
      </c>
      <c r="AJ4" s="18" t="s">
        <v>14</v>
      </c>
      <c r="AK4" s="18" t="s">
        <v>40</v>
      </c>
      <c r="AL4" s="18" t="s">
        <v>100</v>
      </c>
      <c r="AO4" s="45" t="s">
        <v>99</v>
      </c>
      <c r="AP4" s="18" t="s">
        <v>12</v>
      </c>
      <c r="AQ4" s="18" t="s">
        <v>13</v>
      </c>
      <c r="AR4" s="18" t="s">
        <v>14</v>
      </c>
      <c r="AS4" s="18" t="s">
        <v>40</v>
      </c>
      <c r="AT4" s="18" t="s">
        <v>100</v>
      </c>
      <c r="AV4" s="18" t="s">
        <v>12</v>
      </c>
      <c r="AW4" s="18" t="s">
        <v>13</v>
      </c>
      <c r="AX4" s="18" t="s">
        <v>14</v>
      </c>
      <c r="AY4" s="18" t="s">
        <v>40</v>
      </c>
      <c r="AZ4" s="18" t="s">
        <v>100</v>
      </c>
      <c r="BA4" s="24"/>
      <c r="BB4" s="18"/>
      <c r="BC4"/>
      <c r="BD4" s="18" t="s">
        <v>12</v>
      </c>
      <c r="BE4" s="18" t="s">
        <v>13</v>
      </c>
      <c r="BF4" s="18" t="s">
        <v>14</v>
      </c>
      <c r="BG4" s="18" t="s">
        <v>40</v>
      </c>
      <c r="BI4" s="18" t="s">
        <v>12</v>
      </c>
      <c r="BJ4" s="18" t="s">
        <v>13</v>
      </c>
      <c r="BK4" s="18" t="s">
        <v>14</v>
      </c>
      <c r="BL4" s="18" t="s">
        <v>40</v>
      </c>
      <c r="BN4" s="45" t="s">
        <v>94</v>
      </c>
      <c r="BO4" s="18" t="s">
        <v>12</v>
      </c>
      <c r="BP4" s="18" t="s">
        <v>13</v>
      </c>
      <c r="BQ4" s="18" t="s">
        <v>14</v>
      </c>
      <c r="BR4" s="18" t="s">
        <v>40</v>
      </c>
      <c r="BT4" s="18" t="s">
        <v>12</v>
      </c>
      <c r="BU4" s="18" t="s">
        <v>13</v>
      </c>
      <c r="BV4" s="18" t="s">
        <v>14</v>
      </c>
      <c r="BW4" s="18" t="s">
        <v>40</v>
      </c>
      <c r="BX4" s="24"/>
      <c r="BZ4"/>
      <c r="CA4" s="18" t="s">
        <v>12</v>
      </c>
      <c r="CB4" s="18" t="s">
        <v>13</v>
      </c>
      <c r="CC4" s="18" t="s">
        <v>14</v>
      </c>
      <c r="CD4" s="18" t="s">
        <v>40</v>
      </c>
      <c r="CF4" s="18" t="s">
        <v>12</v>
      </c>
      <c r="CG4" s="18" t="s">
        <v>13</v>
      </c>
      <c r="CH4" s="18" t="s">
        <v>14</v>
      </c>
      <c r="CI4" s="18" t="s">
        <v>40</v>
      </c>
      <c r="CK4" s="45" t="s">
        <v>99</v>
      </c>
      <c r="CL4" s="18" t="s">
        <v>12</v>
      </c>
      <c r="CM4" s="18" t="s">
        <v>13</v>
      </c>
      <c r="CN4" s="18" t="s">
        <v>14</v>
      </c>
      <c r="CO4" s="18" t="s">
        <v>40</v>
      </c>
      <c r="CQ4" s="18" t="s">
        <v>12</v>
      </c>
      <c r="CR4" s="18" t="s">
        <v>13</v>
      </c>
      <c r="CS4" s="18" t="s">
        <v>14</v>
      </c>
      <c r="CT4" s="18" t="s">
        <v>40</v>
      </c>
      <c r="DE4" s="18"/>
      <c r="EB4" s="18"/>
    </row>
    <row r="5" spans="1:132">
      <c r="A5" s="19">
        <v>0</v>
      </c>
      <c r="B5" s="19">
        <v>0</v>
      </c>
      <c r="C5" s="19">
        <v>4.7100000000000001E-4</v>
      </c>
      <c r="D5" s="19">
        <v>0</v>
      </c>
      <c r="E5" s="19">
        <v>0</v>
      </c>
      <c r="G5" s="19">
        <v>0</v>
      </c>
      <c r="H5" s="19">
        <v>1.1155999999999999E-2</v>
      </c>
      <c r="I5" s="19">
        <v>4.6184000000000003E-2</v>
      </c>
      <c r="J5" s="19">
        <v>9.2808000000000002E-2</v>
      </c>
      <c r="K5" s="19">
        <v>0.10030500000000001</v>
      </c>
      <c r="M5" s="19">
        <v>0</v>
      </c>
      <c r="N5" s="18">
        <v>1.1183E-2</v>
      </c>
      <c r="O5" s="18">
        <v>1.0605E-2</v>
      </c>
      <c r="P5" s="18">
        <v>5.0078999999999999E-2</v>
      </c>
      <c r="Q5" s="18">
        <v>1.111E-3</v>
      </c>
      <c r="R5" s="18">
        <v>3.3880000000000004E-3</v>
      </c>
      <c r="T5" s="18">
        <v>0.59627699999999995</v>
      </c>
      <c r="U5" s="18">
        <v>0.35556599999999999</v>
      </c>
      <c r="V5" s="18">
        <v>0.780775</v>
      </c>
      <c r="W5" s="18">
        <v>1.0744690000000001</v>
      </c>
      <c r="X5" s="18">
        <v>1.1429259999999999</v>
      </c>
      <c r="Y5" s="24"/>
      <c r="AA5" s="19" t="s">
        <v>121</v>
      </c>
      <c r="AB5" s="19">
        <v>0</v>
      </c>
      <c r="AC5" s="19">
        <v>0</v>
      </c>
      <c r="AD5" s="19">
        <v>3.117E-3</v>
      </c>
      <c r="AE5" s="19">
        <v>2.4934999999999999E-2</v>
      </c>
      <c r="AF5" s="19">
        <v>8.3900000000000001E-4</v>
      </c>
      <c r="AH5" s="19">
        <v>0</v>
      </c>
      <c r="AI5" s="19">
        <v>0.15084900000000001</v>
      </c>
      <c r="AJ5" s="19">
        <v>0</v>
      </c>
      <c r="AK5" s="19">
        <v>7.8079999999999998E-3</v>
      </c>
      <c r="AL5" s="19">
        <v>1.0751E-2</v>
      </c>
      <c r="AO5" s="19">
        <v>32</v>
      </c>
      <c r="AP5" s="18">
        <v>0.159187</v>
      </c>
      <c r="AQ5" s="18">
        <v>0.16094</v>
      </c>
      <c r="AR5" s="18">
        <v>0.34802299999999997</v>
      </c>
      <c r="AS5" s="18">
        <v>0.13555800000000001</v>
      </c>
      <c r="AT5" s="18">
        <v>0.132491</v>
      </c>
      <c r="AV5" s="18">
        <v>0.19994600000000001</v>
      </c>
      <c r="AW5" s="18">
        <v>0.22778500000000002</v>
      </c>
      <c r="AX5" s="18">
        <v>0.455208</v>
      </c>
      <c r="AY5" s="18">
        <v>0.49846299999999999</v>
      </c>
      <c r="AZ5" s="18">
        <v>0.53157399999999999</v>
      </c>
      <c r="BA5" s="24"/>
      <c r="BB5" s="18"/>
      <c r="BC5" s="18" t="s">
        <v>111</v>
      </c>
      <c r="BD5" s="18">
        <v>0</v>
      </c>
      <c r="BE5" s="18">
        <v>0</v>
      </c>
      <c r="BF5" s="18">
        <v>0</v>
      </c>
      <c r="BG5" s="18">
        <v>0</v>
      </c>
      <c r="BI5" s="18">
        <v>0.25336125534473303</v>
      </c>
      <c r="BJ5" s="18">
        <v>0.124274782241932</v>
      </c>
      <c r="BK5" s="18">
        <v>0.15961665016358101</v>
      </c>
      <c r="BL5" s="18">
        <v>0.19072630129339399</v>
      </c>
      <c r="BN5" s="18">
        <v>0</v>
      </c>
      <c r="BO5" s="18">
        <v>1.81409521047148E-3</v>
      </c>
      <c r="BP5" s="18">
        <v>2.68599450479543E-3</v>
      </c>
      <c r="BQ5" s="18">
        <v>5.226805858772849E-2</v>
      </c>
      <c r="BR5" s="18">
        <v>5.7447666780513336E-2</v>
      </c>
      <c r="BT5" s="18">
        <v>2.1990314374870379</v>
      </c>
      <c r="BU5" s="18">
        <v>1.5831376742611813</v>
      </c>
      <c r="BV5" s="18">
        <v>1.7102315802861103</v>
      </c>
      <c r="BW5" s="18">
        <v>1.9596253543803694</v>
      </c>
      <c r="BX5" s="24"/>
      <c r="BZ5" s="18" t="s">
        <v>121</v>
      </c>
      <c r="CA5" s="18">
        <v>2.8143575472361699E-2</v>
      </c>
      <c r="CB5" s="18">
        <v>0.37969182053537898</v>
      </c>
      <c r="CC5" s="18">
        <v>0</v>
      </c>
      <c r="CD5" s="18">
        <v>0</v>
      </c>
      <c r="CF5" s="18">
        <v>5.1273667915030699E-2</v>
      </c>
      <c r="CG5" s="18">
        <v>2.35352607576451E-3</v>
      </c>
      <c r="CH5" s="18">
        <v>0.35388504774579899</v>
      </c>
      <c r="CI5" s="18">
        <v>2.1287135742782199E-2</v>
      </c>
      <c r="CK5" s="18">
        <v>32</v>
      </c>
      <c r="CL5" s="18">
        <v>6.0377320134357204E-2</v>
      </c>
      <c r="CM5" s="18">
        <v>0.37969182053537898</v>
      </c>
      <c r="CN5" s="18">
        <v>5.3691318516705402E-2</v>
      </c>
      <c r="CO5" s="18">
        <v>4.0818438058524503E-2</v>
      </c>
      <c r="CQ5" s="18">
        <v>0.99250036233369188</v>
      </c>
      <c r="CR5" s="18">
        <v>0.58105637394728449</v>
      </c>
      <c r="CS5" s="18">
        <v>1.0707862444209191</v>
      </c>
      <c r="CT5" s="18">
        <v>0.71399012464868916</v>
      </c>
      <c r="DE5" s="18"/>
      <c r="EB5" s="18"/>
    </row>
    <row r="6" spans="1:132">
      <c r="A6" s="19">
        <v>1.1183E-2</v>
      </c>
      <c r="B6" s="19">
        <v>1.0605E-2</v>
      </c>
      <c r="C6" s="19">
        <v>4.6613000000000002E-2</v>
      </c>
      <c r="D6" s="19">
        <v>0</v>
      </c>
      <c r="E6" s="19">
        <v>2.9910000000000002E-3</v>
      </c>
      <c r="G6" s="19">
        <v>0.59627699999999995</v>
      </c>
      <c r="H6" s="19">
        <v>0.34440999999999999</v>
      </c>
      <c r="I6" s="19">
        <v>0.69186199999999998</v>
      </c>
      <c r="J6" s="19">
        <v>0.91808800000000002</v>
      </c>
      <c r="K6" s="19">
        <v>0.97340499999999996</v>
      </c>
      <c r="M6" s="19">
        <v>1</v>
      </c>
      <c r="N6" s="18">
        <v>8.0337720000000008</v>
      </c>
      <c r="O6" s="18">
        <v>8.3582190000000001</v>
      </c>
      <c r="P6" s="18">
        <v>6.884015999999999</v>
      </c>
      <c r="Q6" s="18">
        <v>3.8824949999999996</v>
      </c>
      <c r="R6" s="18">
        <v>4.28796</v>
      </c>
      <c r="T6" s="18">
        <v>6.2554409999999994</v>
      </c>
      <c r="U6" s="18">
        <v>4.5597070000000013</v>
      </c>
      <c r="V6" s="18">
        <v>5.8753709999999995</v>
      </c>
      <c r="W6" s="18">
        <v>6.1934959999999997</v>
      </c>
      <c r="X6" s="18">
        <v>6.6045680000000004</v>
      </c>
      <c r="Y6" s="24"/>
      <c r="AA6" s="19" t="s">
        <v>115</v>
      </c>
      <c r="AB6" s="19">
        <v>0.159187</v>
      </c>
      <c r="AC6" s="19">
        <v>0.16094</v>
      </c>
      <c r="AD6" s="19">
        <v>0.34443499999999999</v>
      </c>
      <c r="AE6" s="19">
        <v>0.110623</v>
      </c>
      <c r="AF6" s="19">
        <v>0.13165199999999999</v>
      </c>
      <c r="AH6" s="19">
        <v>0.19994600000000001</v>
      </c>
      <c r="AI6" s="19">
        <v>6.5780000000000005E-2</v>
      </c>
      <c r="AJ6" s="19">
        <v>0.409024</v>
      </c>
      <c r="AK6" s="19">
        <v>0.39784700000000001</v>
      </c>
      <c r="AL6" s="19">
        <v>0.420518</v>
      </c>
      <c r="AO6" s="19">
        <v>34</v>
      </c>
      <c r="AP6" s="18">
        <v>7.3876480000000004</v>
      </c>
      <c r="AQ6" s="18">
        <v>7.7932730000000001</v>
      </c>
      <c r="AR6" s="18">
        <v>5.9170910000000001</v>
      </c>
      <c r="AS6" s="18">
        <v>2.9936430000000001</v>
      </c>
      <c r="AT6" s="18">
        <v>3.289857</v>
      </c>
      <c r="AV6" s="18">
        <v>6.3306739999999992</v>
      </c>
      <c r="AW6" s="18">
        <v>4.6394130000000002</v>
      </c>
      <c r="AX6" s="18">
        <v>5.6340459999999997</v>
      </c>
      <c r="AY6" s="18">
        <v>6.0479609999999999</v>
      </c>
      <c r="AZ6" s="18">
        <v>6.3872839999999993</v>
      </c>
      <c r="BA6" s="24"/>
      <c r="BB6" s="18"/>
      <c r="BC6" s="18" t="s">
        <v>112</v>
      </c>
      <c r="BD6" s="18">
        <v>1.81409521047148E-3</v>
      </c>
      <c r="BE6" s="18">
        <v>0</v>
      </c>
      <c r="BF6" s="18">
        <v>2.0701924730899901E-3</v>
      </c>
      <c r="BG6" s="18">
        <v>2.3479621920677401E-3</v>
      </c>
      <c r="BI6" s="18">
        <v>1.8563853297594799</v>
      </c>
      <c r="BJ6" s="18">
        <v>1.05796345863356</v>
      </c>
      <c r="BK6" s="18">
        <v>1.14367751257584</v>
      </c>
      <c r="BL6" s="18">
        <v>1.33925332701972</v>
      </c>
      <c r="BN6" s="18">
        <v>1</v>
      </c>
      <c r="BO6" s="18">
        <v>2.1048305802788727</v>
      </c>
      <c r="BP6" s="18">
        <v>0.39873471128127891</v>
      </c>
      <c r="BQ6" s="18">
        <v>1.1316571950964587</v>
      </c>
      <c r="BR6" s="18">
        <v>1.0727002488139208</v>
      </c>
      <c r="BT6" s="18">
        <v>7.3339787301739641</v>
      </c>
      <c r="BU6" s="18">
        <v>5.50272146449438</v>
      </c>
      <c r="BV6" s="18">
        <v>5.7827077185459306</v>
      </c>
      <c r="BW6" s="18">
        <v>5.9797435340805691</v>
      </c>
      <c r="BX6" s="24"/>
      <c r="BZ6" s="18" t="s">
        <v>115</v>
      </c>
      <c r="CA6" s="18">
        <v>3.2233744661995502E-2</v>
      </c>
      <c r="CB6" s="18">
        <v>0</v>
      </c>
      <c r="CC6" s="18">
        <v>5.3691318516705402E-2</v>
      </c>
      <c r="CD6" s="18">
        <v>4.0818438058524503E-2</v>
      </c>
      <c r="CF6" s="18">
        <v>0.68786543907392805</v>
      </c>
      <c r="CG6" s="18">
        <v>0.45442806562958798</v>
      </c>
      <c r="CH6" s="18">
        <v>0.55728454651153903</v>
      </c>
      <c r="CI6" s="18">
        <v>0.50197668761251302</v>
      </c>
      <c r="CK6" s="18">
        <v>34</v>
      </c>
      <c r="CL6" s="18">
        <v>1.9601472828857189</v>
      </c>
      <c r="CM6" s="18">
        <v>0.45337415181872909</v>
      </c>
      <c r="CN6" s="18">
        <v>0.98015520830999148</v>
      </c>
      <c r="CO6" s="18">
        <v>0.94457192135553469</v>
      </c>
      <c r="CQ6" s="18">
        <v>7.745809902272609</v>
      </c>
      <c r="CR6" s="18">
        <v>5.610435935777744</v>
      </c>
      <c r="CS6" s="18">
        <v>6.0037619370873259</v>
      </c>
      <c r="CT6" s="18">
        <v>6.446137401846471</v>
      </c>
      <c r="DE6" s="18"/>
      <c r="EB6" s="18"/>
    </row>
    <row r="7" spans="1:132">
      <c r="A7" s="19">
        <v>0</v>
      </c>
      <c r="B7" s="19">
        <v>0</v>
      </c>
      <c r="C7" s="19">
        <v>2.9949999999999998E-3</v>
      </c>
      <c r="D7" s="19">
        <v>1.111E-3</v>
      </c>
      <c r="E7" s="19">
        <v>3.97E-4</v>
      </c>
      <c r="G7" s="19">
        <v>0</v>
      </c>
      <c r="H7" s="19">
        <v>0</v>
      </c>
      <c r="I7" s="19">
        <v>4.2729000000000003E-2</v>
      </c>
      <c r="J7" s="19">
        <v>6.3141000000000003E-2</v>
      </c>
      <c r="K7" s="19">
        <v>6.9216E-2</v>
      </c>
      <c r="M7" s="19">
        <v>2</v>
      </c>
      <c r="N7" s="18">
        <v>1.0178689999999999</v>
      </c>
      <c r="O7" s="18">
        <v>1.353575</v>
      </c>
      <c r="P7" s="18">
        <v>1.9040140000000001</v>
      </c>
      <c r="Q7" s="18">
        <v>0.94607799999999997</v>
      </c>
      <c r="R7" s="18">
        <v>0.98209899999999994</v>
      </c>
      <c r="T7" s="18">
        <v>0.4158</v>
      </c>
      <c r="U7" s="18">
        <v>0.28397600000000001</v>
      </c>
      <c r="V7" s="18">
        <v>1.3946540000000001</v>
      </c>
      <c r="W7" s="18">
        <v>1.3653120000000001</v>
      </c>
      <c r="X7" s="18">
        <v>1.4381290000000002</v>
      </c>
      <c r="Y7" s="24"/>
      <c r="AA7" s="19" t="s">
        <v>111</v>
      </c>
      <c r="AB7" s="19">
        <v>0</v>
      </c>
      <c r="AC7" s="19">
        <v>0</v>
      </c>
      <c r="AD7" s="19">
        <v>4.7100000000000001E-4</v>
      </c>
      <c r="AE7" s="19">
        <v>0</v>
      </c>
      <c r="AF7" s="19">
        <v>0</v>
      </c>
      <c r="AH7" s="19">
        <v>0</v>
      </c>
      <c r="AI7" s="19">
        <v>1.1155999999999999E-2</v>
      </c>
      <c r="AJ7" s="19">
        <v>4.6184000000000003E-2</v>
      </c>
      <c r="AK7" s="19">
        <v>9.2808000000000002E-2</v>
      </c>
      <c r="AL7" s="19">
        <v>0.10030500000000001</v>
      </c>
      <c r="AO7" s="19">
        <v>36</v>
      </c>
      <c r="AP7" s="18">
        <v>0.68074499999999993</v>
      </c>
      <c r="AQ7" s="18">
        <v>0.77844899999999995</v>
      </c>
      <c r="AR7" s="18">
        <v>1.01658</v>
      </c>
      <c r="AS7" s="18">
        <v>0.91389899999999991</v>
      </c>
      <c r="AT7" s="18">
        <v>0.99221099999999995</v>
      </c>
      <c r="AV7" s="18">
        <v>0.45399500000000004</v>
      </c>
      <c r="AW7" s="18">
        <v>0.235626</v>
      </c>
      <c r="AX7" s="18">
        <v>0.84226899999999993</v>
      </c>
      <c r="AY7" s="18">
        <v>0.837418</v>
      </c>
      <c r="AZ7" s="18">
        <v>0.90038700000000005</v>
      </c>
      <c r="BA7" s="24"/>
      <c r="BB7" s="18"/>
      <c r="BC7" s="18" t="s">
        <v>113</v>
      </c>
      <c r="BD7" s="18">
        <v>0</v>
      </c>
      <c r="BE7" s="18">
        <v>0</v>
      </c>
      <c r="BF7" s="18">
        <v>0</v>
      </c>
      <c r="BG7" s="18">
        <v>0</v>
      </c>
      <c r="BI7" s="18">
        <v>8.92848523828247E-2</v>
      </c>
      <c r="BJ7" s="18">
        <v>6.2101240823921398E-2</v>
      </c>
      <c r="BK7" s="18">
        <v>3.8801848098372303E-2</v>
      </c>
      <c r="BL7" s="18">
        <v>2.2363419887870599E-2</v>
      </c>
      <c r="BN7" s="18">
        <v>2</v>
      </c>
      <c r="BO7" s="18">
        <v>0.32158523359349866</v>
      </c>
      <c r="BP7" s="18">
        <v>0.4497995239870447</v>
      </c>
      <c r="BQ7" s="18">
        <v>9.3151120894273159E-2</v>
      </c>
      <c r="BR7" s="18">
        <v>8.0777214050396798E-2</v>
      </c>
      <c r="BT7" s="18">
        <v>1.7816646106936602</v>
      </c>
      <c r="BU7" s="18">
        <v>0.86009732215487744</v>
      </c>
      <c r="BV7" s="18">
        <v>1.2479139271456405</v>
      </c>
      <c r="BW7" s="18">
        <v>0.9812255718459012</v>
      </c>
      <c r="BX7" s="24"/>
      <c r="BZ7" s="18" t="s">
        <v>111</v>
      </c>
      <c r="CA7" s="18">
        <v>0</v>
      </c>
      <c r="CB7" s="18">
        <v>0</v>
      </c>
      <c r="CC7" s="18">
        <v>0</v>
      </c>
      <c r="CD7" s="18">
        <v>0</v>
      </c>
      <c r="CF7" s="18">
        <v>0.25336125534473303</v>
      </c>
      <c r="CG7" s="18">
        <v>0.124274782241932</v>
      </c>
      <c r="CH7" s="18">
        <v>0.15961665016358101</v>
      </c>
      <c r="CI7" s="18">
        <v>0.19072630129339399</v>
      </c>
      <c r="CK7" s="18">
        <v>36</v>
      </c>
      <c r="CL7" s="18">
        <v>0.22816970439961859</v>
      </c>
      <c r="CM7" s="18">
        <v>1.5013063561068161E-2</v>
      </c>
      <c r="CN7" s="18">
        <v>0.1534188301260084</v>
      </c>
      <c r="CO7" s="18">
        <v>0.14236311153665782</v>
      </c>
      <c r="CQ7" s="18">
        <v>0.81580527417879867</v>
      </c>
      <c r="CR7" s="18">
        <v>0.63807512425623947</v>
      </c>
      <c r="CS7" s="18">
        <v>0.60989876652925723</v>
      </c>
      <c r="CT7" s="18">
        <v>0.6042751883422306</v>
      </c>
      <c r="DE7" s="18"/>
      <c r="EB7" s="18"/>
    </row>
    <row r="8" spans="1:132">
      <c r="A8" s="19">
        <v>0</v>
      </c>
      <c r="B8" s="19">
        <v>0</v>
      </c>
      <c r="C8" s="19">
        <v>0</v>
      </c>
      <c r="D8" s="19">
        <v>0</v>
      </c>
      <c r="E8" s="19">
        <v>0</v>
      </c>
      <c r="G8" s="19">
        <v>0</v>
      </c>
      <c r="H8" s="19">
        <v>0</v>
      </c>
      <c r="I8" s="19">
        <v>0</v>
      </c>
      <c r="J8" s="19">
        <v>4.3199999999999998E-4</v>
      </c>
      <c r="K8" s="19">
        <v>0</v>
      </c>
      <c r="M8" s="19">
        <v>3</v>
      </c>
      <c r="N8" s="18">
        <v>0.11633400000000001</v>
      </c>
      <c r="O8" s="18">
        <v>9.3509000000000009E-2</v>
      </c>
      <c r="P8" s="18">
        <v>0.45797100000000002</v>
      </c>
      <c r="Q8" s="18">
        <v>0.15474499999999999</v>
      </c>
      <c r="R8" s="18">
        <v>0.15417600000000001</v>
      </c>
      <c r="T8" s="18">
        <v>0</v>
      </c>
      <c r="U8" s="18">
        <v>6.3210000000000002E-3</v>
      </c>
      <c r="V8" s="18">
        <v>0.29224</v>
      </c>
      <c r="W8" s="18">
        <v>0.33092900000000003</v>
      </c>
      <c r="X8" s="18">
        <v>0.34351500000000001</v>
      </c>
      <c r="Y8" s="24"/>
      <c r="AA8" s="19"/>
      <c r="AB8" s="17">
        <f>SUM(AB5:AB7)</f>
        <v>0.159187</v>
      </c>
      <c r="AC8" s="17">
        <f t="shared" ref="AC8:AF8" si="0">SUM(AC5:AC7)</f>
        <v>0.16094</v>
      </c>
      <c r="AD8" s="17">
        <f t="shared" si="0"/>
        <v>0.34802299999999997</v>
      </c>
      <c r="AE8" s="17">
        <f t="shared" si="0"/>
        <v>0.13555800000000001</v>
      </c>
      <c r="AF8" s="17">
        <f t="shared" si="0"/>
        <v>0.132491</v>
      </c>
      <c r="AH8" s="17">
        <f t="shared" ref="AH8:AL8" si="1">SUM(AH5:AH7)</f>
        <v>0.19994600000000001</v>
      </c>
      <c r="AI8" s="17">
        <f t="shared" si="1"/>
        <v>0.22778500000000002</v>
      </c>
      <c r="AJ8" s="17">
        <f t="shared" si="1"/>
        <v>0.455208</v>
      </c>
      <c r="AK8" s="17">
        <f t="shared" si="1"/>
        <v>0.49846299999999999</v>
      </c>
      <c r="AL8" s="17">
        <f t="shared" si="1"/>
        <v>0.53157399999999999</v>
      </c>
      <c r="AO8" s="19">
        <v>38</v>
      </c>
      <c r="AP8" s="18">
        <v>1.4718999999999999E-2</v>
      </c>
      <c r="AQ8" s="18">
        <v>3.8235999999999999E-2</v>
      </c>
      <c r="AR8" s="18">
        <v>0.24730200000000002</v>
      </c>
      <c r="AS8" s="18">
        <v>0.16375300000000001</v>
      </c>
      <c r="AT8" s="18">
        <v>0.17834</v>
      </c>
      <c r="AV8" s="18">
        <v>4.7000000000000002E-3</v>
      </c>
      <c r="AW8" s="18">
        <v>7.979E-3</v>
      </c>
      <c r="AX8" s="18">
        <v>0.167272</v>
      </c>
      <c r="AY8" s="18">
        <v>0.21968499999999999</v>
      </c>
      <c r="AZ8" s="18">
        <v>0.23024</v>
      </c>
      <c r="BA8" s="24"/>
      <c r="BB8" s="18"/>
      <c r="BC8" s="18" t="s">
        <v>114</v>
      </c>
      <c r="BD8" s="18">
        <v>0</v>
      </c>
      <c r="BE8" s="18">
        <v>2.68599450479543E-3</v>
      </c>
      <c r="BF8" s="18">
        <v>5.0197866114638501E-2</v>
      </c>
      <c r="BG8" s="18">
        <v>5.5099704588445597E-2</v>
      </c>
      <c r="BI8" s="18">
        <v>0</v>
      </c>
      <c r="BJ8" s="18">
        <v>0.33879819256176802</v>
      </c>
      <c r="BK8" s="18">
        <v>0.36813556944831699</v>
      </c>
      <c r="BL8" s="18">
        <v>0.40728230617938499</v>
      </c>
      <c r="BN8" s="18">
        <v>3</v>
      </c>
      <c r="BO8" s="18">
        <v>2.5984946891748199E-3</v>
      </c>
      <c r="BP8" s="18">
        <v>6.5889151404403101E-2</v>
      </c>
      <c r="BQ8" s="18">
        <v>0.16924791012641538</v>
      </c>
      <c r="BR8" s="18">
        <v>0.16399487648913999</v>
      </c>
      <c r="BT8" s="18">
        <v>0.4735268035133734</v>
      </c>
      <c r="BU8" s="18">
        <v>0.92687059959280238</v>
      </c>
      <c r="BV8" s="18">
        <v>0.82161407838599276</v>
      </c>
      <c r="BW8" s="18">
        <v>0.88049001394927962</v>
      </c>
      <c r="BX8" s="24"/>
      <c r="CA8" s="17">
        <f>SUM(CA5:CA7)</f>
        <v>6.0377320134357204E-2</v>
      </c>
      <c r="CB8" s="17">
        <f t="shared" ref="CB8:CD8" si="2">SUM(CB5:CB7)</f>
        <v>0.37969182053537898</v>
      </c>
      <c r="CC8" s="17">
        <f t="shared" si="2"/>
        <v>5.3691318516705402E-2</v>
      </c>
      <c r="CD8" s="17">
        <f t="shared" si="2"/>
        <v>4.0818438058524503E-2</v>
      </c>
      <c r="CF8" s="17">
        <f t="shared" ref="CF8:CI8" si="3">SUM(CF5:CF7)</f>
        <v>0.99250036233369188</v>
      </c>
      <c r="CG8" s="17">
        <f t="shared" si="3"/>
        <v>0.58105637394728449</v>
      </c>
      <c r="CH8" s="17">
        <f t="shared" si="3"/>
        <v>1.0707862444209191</v>
      </c>
      <c r="CI8" s="17">
        <f t="shared" si="3"/>
        <v>0.71399012464868916</v>
      </c>
      <c r="CK8" s="18">
        <v>38</v>
      </c>
      <c r="CL8" s="18">
        <v>0</v>
      </c>
      <c r="CM8" s="18">
        <v>0</v>
      </c>
      <c r="CN8" s="18">
        <v>7.4462023312666242E-3</v>
      </c>
      <c r="CO8" s="18">
        <v>2.9244211856430057E-3</v>
      </c>
      <c r="CQ8" s="18">
        <v>0.16485030665705361</v>
      </c>
      <c r="CR8" s="18">
        <v>0.19096944608098709</v>
      </c>
      <c r="CS8" s="18">
        <v>0.11739644497851531</v>
      </c>
      <c r="CT8" s="18">
        <v>0.1042445171098392</v>
      </c>
      <c r="DE8" s="18"/>
      <c r="EB8" s="18"/>
    </row>
    <row r="9" spans="1:132">
      <c r="A9" s="17">
        <f>SUM(A5:A8)</f>
        <v>1.1183E-2</v>
      </c>
      <c r="B9" s="17">
        <f t="shared" ref="B9:E9" si="4">SUM(B5:B8)</f>
        <v>1.0605E-2</v>
      </c>
      <c r="C9" s="17">
        <f t="shared" si="4"/>
        <v>5.0078999999999999E-2</v>
      </c>
      <c r="D9" s="17">
        <f t="shared" si="4"/>
        <v>1.111E-3</v>
      </c>
      <c r="E9" s="17">
        <f t="shared" si="4"/>
        <v>3.3880000000000004E-3</v>
      </c>
      <c r="G9" s="17">
        <f t="shared" ref="G9:K9" si="5">SUM(G5:G8)</f>
        <v>0.59627699999999995</v>
      </c>
      <c r="H9" s="17">
        <f t="shared" si="5"/>
        <v>0.35556599999999999</v>
      </c>
      <c r="I9" s="17">
        <f t="shared" si="5"/>
        <v>0.780775</v>
      </c>
      <c r="J9" s="17">
        <f t="shared" si="5"/>
        <v>1.0744690000000001</v>
      </c>
      <c r="K9" s="17">
        <f t="shared" si="5"/>
        <v>1.1429259999999999</v>
      </c>
      <c r="N9" s="15">
        <f>SUM(N5:N8)</f>
        <v>9.179158000000001</v>
      </c>
      <c r="O9" s="15">
        <f t="shared" ref="O9:X9" si="6">SUM(O5:O8)</f>
        <v>9.8159079999999985</v>
      </c>
      <c r="P9" s="15">
        <f t="shared" si="6"/>
        <v>9.2960799999999999</v>
      </c>
      <c r="Q9" s="15">
        <f t="shared" si="6"/>
        <v>4.9844289999999996</v>
      </c>
      <c r="R9" s="15">
        <f t="shared" si="6"/>
        <v>5.4276229999999996</v>
      </c>
      <c r="S9" s="15"/>
      <c r="T9" s="15">
        <f t="shared" si="6"/>
        <v>7.267517999999999</v>
      </c>
      <c r="U9" s="15">
        <f t="shared" si="6"/>
        <v>5.2055700000000007</v>
      </c>
      <c r="V9" s="15">
        <f t="shared" si="6"/>
        <v>8.3430399999999985</v>
      </c>
      <c r="W9" s="15">
        <f t="shared" si="6"/>
        <v>8.964205999999999</v>
      </c>
      <c r="X9" s="15">
        <f t="shared" si="6"/>
        <v>9.5291380000000014</v>
      </c>
      <c r="Y9" s="24"/>
      <c r="AA9" s="19"/>
      <c r="AB9" s="19"/>
      <c r="AC9" s="19"/>
      <c r="AD9" s="19"/>
      <c r="AE9" s="19"/>
      <c r="AF9" s="19"/>
      <c r="AH9" s="19"/>
      <c r="AI9" s="19"/>
      <c r="AJ9" s="19"/>
      <c r="AK9" s="19"/>
      <c r="AL9" s="19"/>
      <c r="AO9" s="19">
        <v>40</v>
      </c>
      <c r="AP9" s="18">
        <v>5.0583999999999997E-2</v>
      </c>
      <c r="AQ9" s="18">
        <v>5.7160999999999997E-2</v>
      </c>
      <c r="AR9" s="18">
        <v>0.54943500000000001</v>
      </c>
      <c r="AS9" s="18">
        <v>0.28234700000000001</v>
      </c>
      <c r="AT9" s="18">
        <v>0.30168800000000001</v>
      </c>
      <c r="AV9" s="18">
        <v>5.8500000000000002E-3</v>
      </c>
      <c r="AW9" s="18">
        <v>1.3679E-2</v>
      </c>
      <c r="AX9" s="18">
        <v>0.39292900000000003</v>
      </c>
      <c r="AY9" s="18">
        <v>0.55923800000000001</v>
      </c>
      <c r="AZ9" s="18">
        <v>0.58664400000000005</v>
      </c>
      <c r="BA9" s="24"/>
      <c r="BB9" s="18"/>
      <c r="BD9" s="17">
        <f>SUM(BD5:BD8)</f>
        <v>1.81409521047148E-3</v>
      </c>
      <c r="BE9" s="17">
        <f>SUM(BE5:BE8)</f>
        <v>2.68599450479543E-3</v>
      </c>
      <c r="BF9" s="17">
        <f>SUM(BF5:BF8)</f>
        <v>5.226805858772849E-2</v>
      </c>
      <c r="BG9" s="17">
        <f>SUM(BG5:BG8)</f>
        <v>5.7447666780513336E-2</v>
      </c>
      <c r="BI9" s="17">
        <f>SUM(BI5:BI8)</f>
        <v>2.1990314374870379</v>
      </c>
      <c r="BJ9" s="17">
        <f>SUM(BJ5:BJ8)</f>
        <v>1.5831376742611813</v>
      </c>
      <c r="BK9" s="17">
        <f>SUM(BK5:BK8)</f>
        <v>1.7102315802861103</v>
      </c>
      <c r="BL9" s="17">
        <f>SUM(BL5:BL8)</f>
        <v>1.9596253543803694</v>
      </c>
      <c r="BO9" s="15">
        <f>SUM(BO5:BO8)</f>
        <v>2.4308284037720176</v>
      </c>
      <c r="BP9" s="15">
        <f t="shared" ref="BP9:BW9" si="7">SUM(BP5:BP8)</f>
        <v>0.91710938117752216</v>
      </c>
      <c r="BQ9" s="15">
        <f t="shared" si="7"/>
        <v>1.4463242847048758</v>
      </c>
      <c r="BR9" s="15">
        <f t="shared" si="7"/>
        <v>1.3749200061339708</v>
      </c>
      <c r="BS9" s="15"/>
      <c r="BT9" s="15">
        <f t="shared" si="7"/>
        <v>11.788201581868035</v>
      </c>
      <c r="BU9" s="15">
        <f t="shared" si="7"/>
        <v>8.8728270605032407</v>
      </c>
      <c r="BV9" s="15">
        <f t="shared" si="7"/>
        <v>9.5624673043636736</v>
      </c>
      <c r="BW9" s="15">
        <f t="shared" si="7"/>
        <v>9.8010844742561183</v>
      </c>
      <c r="BX9" s="24"/>
      <c r="CC9" s="18"/>
      <c r="CK9" s="18">
        <v>40</v>
      </c>
      <c r="CL9" s="18">
        <v>7.7317173266858103E-3</v>
      </c>
      <c r="CM9" s="18">
        <v>3.141193857942795E-3</v>
      </c>
      <c r="CN9" s="18">
        <v>8.3352357052373885E-2</v>
      </c>
      <c r="CO9" s="18">
        <v>8.0247237508471E-2</v>
      </c>
      <c r="CQ9" s="18">
        <v>0.69767146745342834</v>
      </c>
      <c r="CR9" s="18">
        <v>0.90897827629383943</v>
      </c>
      <c r="CS9" s="18">
        <v>0.90701121449869171</v>
      </c>
      <c r="CT9" s="18">
        <v>0.96671007222470262</v>
      </c>
      <c r="DE9" s="18"/>
      <c r="EB9" s="18"/>
    </row>
    <row r="10" spans="1:132">
      <c r="Y10" s="24"/>
      <c r="AA10" s="19" t="s">
        <v>122</v>
      </c>
      <c r="AB10" s="19">
        <v>0.150895</v>
      </c>
      <c r="AC10" s="19">
        <v>0.256749</v>
      </c>
      <c r="AD10" s="19">
        <v>0.38053700000000001</v>
      </c>
      <c r="AE10" s="19">
        <v>0.18682399999999999</v>
      </c>
      <c r="AF10" s="19">
        <v>0.19567499999999999</v>
      </c>
      <c r="AH10" s="19">
        <v>9.1785000000000005E-2</v>
      </c>
      <c r="AI10" s="19">
        <v>3.5483000000000001E-2</v>
      </c>
      <c r="AJ10" s="19">
        <v>0.32120700000000002</v>
      </c>
      <c r="AK10" s="19">
        <v>0.22245500000000001</v>
      </c>
      <c r="AL10" s="19">
        <v>0.233656</v>
      </c>
      <c r="AO10" s="19">
        <v>42</v>
      </c>
      <c r="AP10" s="18">
        <v>0.88627500000000003</v>
      </c>
      <c r="AQ10" s="18">
        <v>0.98784899999999998</v>
      </c>
      <c r="AR10" s="18">
        <v>1.217649</v>
      </c>
      <c r="AS10" s="18">
        <v>0.49522900000000003</v>
      </c>
      <c r="AT10" s="18">
        <v>0.532582</v>
      </c>
      <c r="AV10" s="18">
        <v>0.27235300000000001</v>
      </c>
      <c r="AW10" s="18">
        <v>8.1087999999999993E-2</v>
      </c>
      <c r="AX10" s="18">
        <v>0.85131600000000007</v>
      </c>
      <c r="AY10" s="18">
        <v>0.80144100000000007</v>
      </c>
      <c r="AZ10" s="18">
        <v>0.89283200000000007</v>
      </c>
      <c r="BA10" s="24"/>
      <c r="BB10" s="18"/>
      <c r="BX10" s="24"/>
      <c r="BZ10" s="18" t="s">
        <v>122</v>
      </c>
      <c r="CA10" s="18">
        <v>3.93919134034076E-2</v>
      </c>
      <c r="CB10" s="18">
        <v>6.4781313957696096E-2</v>
      </c>
      <c r="CC10" s="18">
        <v>3.3852873136815398E-2</v>
      </c>
      <c r="CD10" s="18">
        <v>2.7285534213087902E-2</v>
      </c>
      <c r="CF10" s="18">
        <v>0.21550861737110999</v>
      </c>
      <c r="CG10" s="18">
        <v>0.193562440565724</v>
      </c>
      <c r="CH10" s="18">
        <v>0.214635543290706</v>
      </c>
      <c r="CI10" s="18">
        <v>0.21221426115897099</v>
      </c>
      <c r="CK10" s="18">
        <v>42</v>
      </c>
      <c r="CL10" s="18">
        <v>0.17440237902563679</v>
      </c>
      <c r="CM10" s="18">
        <v>6.5889151404403101E-2</v>
      </c>
      <c r="CN10" s="18">
        <v>0.16826036836853001</v>
      </c>
      <c r="CO10" s="18">
        <v>0.16399487648913999</v>
      </c>
      <c r="CQ10" s="18">
        <v>1.371564268972453</v>
      </c>
      <c r="CR10" s="18">
        <v>0.94331190414714583</v>
      </c>
      <c r="CS10" s="18">
        <v>0.85361269684896468</v>
      </c>
      <c r="CT10" s="18">
        <v>0.96572717008418707</v>
      </c>
      <c r="DE10" s="18"/>
      <c r="EB10" s="18"/>
    </row>
    <row r="11" spans="1:132">
      <c r="A11" s="19">
        <v>0.159187</v>
      </c>
      <c r="B11" s="19">
        <v>0.16094</v>
      </c>
      <c r="C11" s="19">
        <v>0.34443499999999999</v>
      </c>
      <c r="D11" s="19">
        <v>0.110623</v>
      </c>
      <c r="E11" s="19">
        <v>0.13165199999999999</v>
      </c>
      <c r="G11" s="19">
        <v>0.19994600000000001</v>
      </c>
      <c r="H11" s="19">
        <v>6.5780000000000005E-2</v>
      </c>
      <c r="I11" s="19">
        <v>0.409024</v>
      </c>
      <c r="J11" s="19">
        <v>0.39784700000000001</v>
      </c>
      <c r="K11" s="19">
        <v>0.420518</v>
      </c>
      <c r="Y11" s="24"/>
      <c r="AA11" s="19" t="s">
        <v>116</v>
      </c>
      <c r="AB11" s="19">
        <v>7.2255700000000003</v>
      </c>
      <c r="AC11" s="19">
        <v>7.525919</v>
      </c>
      <c r="AD11" s="19">
        <v>5.489941</v>
      </c>
      <c r="AE11" s="19">
        <v>2.806819</v>
      </c>
      <c r="AF11" s="19">
        <v>3.0911909999999998</v>
      </c>
      <c r="AH11" s="19">
        <v>5.6426119999999997</v>
      </c>
      <c r="AI11" s="19">
        <v>4.2595200000000002</v>
      </c>
      <c r="AJ11" s="19">
        <v>4.6209769999999999</v>
      </c>
      <c r="AK11" s="19">
        <v>4.9074179999999998</v>
      </c>
      <c r="AL11" s="19">
        <v>5.1802229999999998</v>
      </c>
      <c r="AO11" s="19">
        <v>44</v>
      </c>
      <c r="AP11" s="18">
        <v>0</v>
      </c>
      <c r="AQ11" s="18">
        <v>0</v>
      </c>
      <c r="AR11" s="18">
        <v>0</v>
      </c>
      <c r="AS11" s="18">
        <v>0</v>
      </c>
      <c r="AT11" s="18">
        <v>4.5399999999999998E-4</v>
      </c>
      <c r="AV11" s="18">
        <v>0</v>
      </c>
      <c r="AW11" s="18">
        <v>0</v>
      </c>
      <c r="AX11" s="18">
        <v>0</v>
      </c>
      <c r="AY11" s="18">
        <v>0</v>
      </c>
      <c r="AZ11" s="18">
        <v>1.7699999999999999E-4</v>
      </c>
      <c r="BA11" s="24"/>
      <c r="BB11" s="18"/>
      <c r="BC11" s="18" t="s">
        <v>115</v>
      </c>
      <c r="BD11" s="18">
        <v>3.2233744661995502E-2</v>
      </c>
      <c r="BE11" s="18">
        <v>0</v>
      </c>
      <c r="BF11" s="18">
        <v>5.3691318516705402E-2</v>
      </c>
      <c r="BG11" s="18">
        <v>4.0818438058524503E-2</v>
      </c>
      <c r="BI11" s="18">
        <v>0.68786543907392805</v>
      </c>
      <c r="BJ11" s="18">
        <v>0.45442806562958798</v>
      </c>
      <c r="BK11" s="18">
        <v>0.55728454651153903</v>
      </c>
      <c r="BL11" s="18">
        <v>0.50197668761251302</v>
      </c>
      <c r="BX11" s="24"/>
      <c r="BZ11" s="18" t="s">
        <v>116</v>
      </c>
      <c r="CA11" s="18">
        <v>1.9189412742718399</v>
      </c>
      <c r="CB11" s="18">
        <v>0.38859283786103299</v>
      </c>
      <c r="CC11" s="18">
        <v>0.94423214270008604</v>
      </c>
      <c r="CD11" s="18">
        <v>0.91493842495037903</v>
      </c>
      <c r="CF11" s="18">
        <v>5.6739159551420197</v>
      </c>
      <c r="CG11" s="18">
        <v>4.3589100365784601</v>
      </c>
      <c r="CH11" s="18">
        <v>4.6454488812207799</v>
      </c>
      <c r="CI11" s="18">
        <v>4.8946698136677798</v>
      </c>
      <c r="CK11" s="18">
        <v>44</v>
      </c>
      <c r="CL11" s="18">
        <v>0</v>
      </c>
      <c r="CM11" s="18">
        <v>0</v>
      </c>
      <c r="CN11" s="18">
        <v>0</v>
      </c>
      <c r="CO11" s="18">
        <v>0</v>
      </c>
      <c r="CQ11" s="18">
        <v>0</v>
      </c>
      <c r="CR11" s="18">
        <v>0</v>
      </c>
      <c r="CS11" s="18">
        <v>0</v>
      </c>
      <c r="CT11" s="18">
        <v>0</v>
      </c>
      <c r="DE11" s="18"/>
      <c r="EB11" s="18"/>
    </row>
    <row r="12" spans="1:132">
      <c r="A12" s="19">
        <v>7.2255700000000003</v>
      </c>
      <c r="B12" s="19">
        <v>7.525919</v>
      </c>
      <c r="C12" s="19">
        <v>5.489941</v>
      </c>
      <c r="D12" s="19">
        <v>2.806819</v>
      </c>
      <c r="E12" s="19">
        <v>3.0911909999999998</v>
      </c>
      <c r="G12" s="19">
        <v>5.6426119999999997</v>
      </c>
      <c r="H12" s="19">
        <v>4.2595200000000002</v>
      </c>
      <c r="I12" s="19">
        <v>4.6209769999999999</v>
      </c>
      <c r="J12" s="19">
        <v>4.9074179999999998</v>
      </c>
      <c r="K12" s="19">
        <v>5.1802229999999998</v>
      </c>
      <c r="N12" s="130" t="s">
        <v>142</v>
      </c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24"/>
      <c r="AA12" s="19" t="s">
        <v>112</v>
      </c>
      <c r="AB12" s="19">
        <v>1.1183E-2</v>
      </c>
      <c r="AC12" s="19">
        <v>1.0605E-2</v>
      </c>
      <c r="AD12" s="19">
        <v>4.6613000000000002E-2</v>
      </c>
      <c r="AE12" s="19">
        <v>0</v>
      </c>
      <c r="AF12" s="19">
        <v>2.9910000000000002E-3</v>
      </c>
      <c r="AH12" s="19">
        <v>0.59627699999999995</v>
      </c>
      <c r="AI12" s="19">
        <v>0.34440999999999999</v>
      </c>
      <c r="AJ12" s="19">
        <v>0.69186199999999998</v>
      </c>
      <c r="AK12" s="19">
        <v>0.91808800000000002</v>
      </c>
      <c r="AL12" s="19">
        <v>0.97340499999999996</v>
      </c>
      <c r="AP12" s="15">
        <f>SUM(AP5:AP11)</f>
        <v>9.1791579999999993</v>
      </c>
      <c r="AQ12" s="15">
        <f t="shared" ref="AQ12:AZ12" si="8">SUM(AQ5:AQ11)</f>
        <v>9.8159080000000003</v>
      </c>
      <c r="AR12" s="15">
        <f t="shared" si="8"/>
        <v>9.2960800000000017</v>
      </c>
      <c r="AS12" s="15">
        <f t="shared" si="8"/>
        <v>4.9844289999999996</v>
      </c>
      <c r="AT12" s="15">
        <f t="shared" si="8"/>
        <v>5.4276230000000005</v>
      </c>
      <c r="AU12" s="15"/>
      <c r="AV12" s="15">
        <f t="shared" si="8"/>
        <v>7.2675179999999981</v>
      </c>
      <c r="AW12" s="15">
        <f t="shared" si="8"/>
        <v>5.2055699999999998</v>
      </c>
      <c r="AX12" s="15">
        <f t="shared" si="8"/>
        <v>8.3430399999999985</v>
      </c>
      <c r="AY12" s="15">
        <f t="shared" si="8"/>
        <v>8.9642060000000008</v>
      </c>
      <c r="AZ12" s="15">
        <f t="shared" si="8"/>
        <v>9.5291379999999997</v>
      </c>
      <c r="BA12" s="24"/>
      <c r="BB12" s="18"/>
      <c r="BC12" s="18" t="s">
        <v>116</v>
      </c>
      <c r="BD12" s="18">
        <v>1.9189412742718399</v>
      </c>
      <c r="BE12" s="18">
        <v>0.38859283786103299</v>
      </c>
      <c r="BF12" s="18">
        <v>0.94423214270008604</v>
      </c>
      <c r="BG12" s="18">
        <v>0.91493842495037903</v>
      </c>
      <c r="BI12" s="18">
        <v>5.6739159551420197</v>
      </c>
      <c r="BJ12" s="18">
        <v>4.3589100365784601</v>
      </c>
      <c r="BK12" s="18">
        <v>4.6454488812207799</v>
      </c>
      <c r="BL12" s="18">
        <v>4.8946698136677798</v>
      </c>
      <c r="BO12" s="130" t="s">
        <v>139</v>
      </c>
      <c r="BP12" s="130"/>
      <c r="BQ12" s="130"/>
      <c r="BR12" s="130"/>
      <c r="BS12" s="130"/>
      <c r="BT12" s="130"/>
      <c r="BU12" s="130"/>
      <c r="BV12" s="130"/>
      <c r="BW12" s="130"/>
      <c r="BX12" s="55"/>
      <c r="BY12" s="39"/>
      <c r="BZ12" s="18" t="s">
        <v>112</v>
      </c>
      <c r="CA12" s="18">
        <v>1.81409521047148E-3</v>
      </c>
      <c r="CB12" s="18">
        <v>0</v>
      </c>
      <c r="CC12" s="18">
        <v>2.0701924730899901E-3</v>
      </c>
      <c r="CD12" s="18">
        <v>2.3479621920677401E-3</v>
      </c>
      <c r="CF12" s="18">
        <v>1.8563853297594799</v>
      </c>
      <c r="CG12" s="18">
        <v>1.05796345863356</v>
      </c>
      <c r="CH12" s="18">
        <v>1.14367751257584</v>
      </c>
      <c r="CI12" s="18">
        <v>1.33925332701972</v>
      </c>
      <c r="CL12" s="15">
        <f>SUM(CL5:CL11)</f>
        <v>2.4308284037720171</v>
      </c>
      <c r="CM12" s="15">
        <f t="shared" ref="CM12:CT12" si="9">SUM(CM5:CM11)</f>
        <v>0.91710938117752205</v>
      </c>
      <c r="CN12" s="15">
        <f t="shared" si="9"/>
        <v>1.4463242847048761</v>
      </c>
      <c r="CO12" s="15">
        <f t="shared" si="9"/>
        <v>1.3749200061339708</v>
      </c>
      <c r="CP12" s="15"/>
      <c r="CQ12" s="15">
        <f t="shared" si="9"/>
        <v>11.788201581868034</v>
      </c>
      <c r="CR12" s="15">
        <f t="shared" si="9"/>
        <v>8.8728270605032407</v>
      </c>
      <c r="CS12" s="15">
        <f t="shared" si="9"/>
        <v>9.5624673043636736</v>
      </c>
      <c r="CT12" s="15">
        <f t="shared" si="9"/>
        <v>9.8010844742561201</v>
      </c>
      <c r="DE12" s="18"/>
      <c r="EB12" s="18"/>
    </row>
    <row r="13" spans="1:132">
      <c r="A13" s="19">
        <v>0.63274399999999997</v>
      </c>
      <c r="B13" s="19">
        <v>0.63832699999999998</v>
      </c>
      <c r="C13" s="19">
        <v>0.73531299999999999</v>
      </c>
      <c r="D13" s="19">
        <v>0.71215099999999998</v>
      </c>
      <c r="E13" s="19">
        <v>0.78292600000000001</v>
      </c>
      <c r="G13" s="19">
        <v>0.40818300000000002</v>
      </c>
      <c r="H13" s="19">
        <v>0.22220200000000001</v>
      </c>
      <c r="I13" s="19">
        <v>0.60685599999999995</v>
      </c>
      <c r="J13" s="19">
        <v>0.58026</v>
      </c>
      <c r="K13" s="19">
        <v>0.62665800000000005</v>
      </c>
      <c r="N13" s="128" t="s">
        <v>16</v>
      </c>
      <c r="O13" s="128"/>
      <c r="P13" s="128"/>
      <c r="Q13" s="128"/>
      <c r="R13"/>
      <c r="T13" s="128" t="s">
        <v>41</v>
      </c>
      <c r="U13" s="128"/>
      <c r="V13" s="128"/>
      <c r="W13" s="128"/>
      <c r="X13" s="128"/>
      <c r="Y13" s="24"/>
      <c r="AA13" s="19"/>
      <c r="AB13" s="17">
        <f>SUM(AB10:AB12)</f>
        <v>7.3876480000000004</v>
      </c>
      <c r="AC13" s="17">
        <f t="shared" ref="AC13:AF13" si="10">SUM(AC10:AC12)</f>
        <v>7.7932730000000001</v>
      </c>
      <c r="AD13" s="17">
        <f t="shared" si="10"/>
        <v>5.9170910000000001</v>
      </c>
      <c r="AE13" s="17">
        <f t="shared" si="10"/>
        <v>2.9936430000000001</v>
      </c>
      <c r="AF13" s="17">
        <f t="shared" si="10"/>
        <v>3.289857</v>
      </c>
      <c r="AH13" s="17">
        <f t="shared" ref="AH13:AL13" si="11">SUM(AH10:AH12)</f>
        <v>6.3306739999999992</v>
      </c>
      <c r="AI13" s="17">
        <f t="shared" si="11"/>
        <v>4.6394130000000002</v>
      </c>
      <c r="AJ13" s="17">
        <f t="shared" si="11"/>
        <v>5.6340459999999997</v>
      </c>
      <c r="AK13" s="17">
        <f t="shared" si="11"/>
        <v>6.0479609999999999</v>
      </c>
      <c r="AL13" s="17">
        <f t="shared" si="11"/>
        <v>6.3872839999999993</v>
      </c>
      <c r="BA13" s="24"/>
      <c r="BB13" s="18"/>
      <c r="BC13" s="18" t="s">
        <v>117</v>
      </c>
      <c r="BD13" s="18">
        <v>0.14824293067643199</v>
      </c>
      <c r="BE13" s="18">
        <v>1.01418734202459E-2</v>
      </c>
      <c r="BF13" s="18">
        <v>0.12716829964986501</v>
      </c>
      <c r="BG13" s="18">
        <v>0.114446545729706</v>
      </c>
      <c r="BI13" s="18">
        <v>0.499758425916006</v>
      </c>
      <c r="BJ13" s="18">
        <v>0.42473718212691902</v>
      </c>
      <c r="BK13" s="18">
        <v>0.377013287032466</v>
      </c>
      <c r="BL13" s="18">
        <v>0.392871612748668</v>
      </c>
      <c r="BO13" s="128" t="s">
        <v>16</v>
      </c>
      <c r="BP13" s="128"/>
      <c r="BQ13" s="128"/>
      <c r="BR13" s="128"/>
      <c r="BT13" s="128" t="s">
        <v>41</v>
      </c>
      <c r="BU13" s="128"/>
      <c r="BV13" s="128"/>
      <c r="BW13" s="128"/>
      <c r="BX13" s="56"/>
      <c r="CA13" s="17">
        <f>SUM(CA10:CA12)</f>
        <v>1.9601472828857189</v>
      </c>
      <c r="CB13" s="17">
        <f t="shared" ref="CB13:CD13" si="12">SUM(CB10:CB12)</f>
        <v>0.45337415181872909</v>
      </c>
      <c r="CC13" s="17">
        <f t="shared" si="12"/>
        <v>0.98015520830999148</v>
      </c>
      <c r="CD13" s="17">
        <f t="shared" si="12"/>
        <v>0.94457192135553469</v>
      </c>
      <c r="CF13" s="17">
        <f t="shared" ref="CF13:CI13" si="13">SUM(CF10:CF12)</f>
        <v>7.745809902272609</v>
      </c>
      <c r="CG13" s="17">
        <f t="shared" si="13"/>
        <v>5.610435935777744</v>
      </c>
      <c r="CH13" s="17">
        <f t="shared" si="13"/>
        <v>6.0037619370873259</v>
      </c>
      <c r="CI13" s="17">
        <f t="shared" si="13"/>
        <v>6.446137401846471</v>
      </c>
      <c r="DE13" s="18"/>
      <c r="EB13" s="18"/>
    </row>
    <row r="14" spans="1:132">
      <c r="A14" s="19">
        <v>1.4718999999999999E-2</v>
      </c>
      <c r="B14" s="19">
        <v>3.3033E-2</v>
      </c>
      <c r="C14" s="19">
        <v>0.15479200000000001</v>
      </c>
      <c r="D14" s="19">
        <v>0.12506300000000001</v>
      </c>
      <c r="E14" s="19">
        <v>0.13852100000000001</v>
      </c>
      <c r="G14" s="19">
        <v>4.7000000000000002E-3</v>
      </c>
      <c r="H14" s="19">
        <v>5.7660000000000003E-3</v>
      </c>
      <c r="I14" s="19">
        <v>0.117185</v>
      </c>
      <c r="J14" s="19">
        <v>0.12940599999999999</v>
      </c>
      <c r="K14" s="19">
        <v>0.14135600000000001</v>
      </c>
      <c r="M14" s="45" t="s">
        <v>94</v>
      </c>
      <c r="N14" s="18" t="s">
        <v>12</v>
      </c>
      <c r="O14" s="18" t="s">
        <v>13</v>
      </c>
      <c r="P14" s="18" t="s">
        <v>14</v>
      </c>
      <c r="Q14" s="18" t="s">
        <v>40</v>
      </c>
      <c r="R14" s="18" t="s">
        <v>100</v>
      </c>
      <c r="S14"/>
      <c r="T14" s="18" t="s">
        <v>12</v>
      </c>
      <c r="U14" s="18" t="s">
        <v>13</v>
      </c>
      <c r="V14" s="18" t="s">
        <v>14</v>
      </c>
      <c r="W14" s="18" t="s">
        <v>40</v>
      </c>
      <c r="X14" s="18" t="s">
        <v>102</v>
      </c>
      <c r="Y14" s="24"/>
      <c r="AA14" s="19"/>
      <c r="AB14" s="19"/>
      <c r="AC14" s="19"/>
      <c r="AD14" s="19"/>
      <c r="AE14" s="19"/>
      <c r="AF14" s="19"/>
      <c r="AH14" s="19"/>
      <c r="AI14" s="19"/>
      <c r="AJ14" s="19"/>
      <c r="AK14" s="19"/>
      <c r="AL14" s="19"/>
      <c r="BA14" s="24"/>
      <c r="BB14" s="18"/>
      <c r="BC14" s="18" t="s">
        <v>118</v>
      </c>
      <c r="BD14" s="18">
        <v>0</v>
      </c>
      <c r="BE14" s="18">
        <v>0</v>
      </c>
      <c r="BF14" s="18">
        <v>6.5654342298022599E-3</v>
      </c>
      <c r="BG14" s="18">
        <v>2.4968400753113099E-3</v>
      </c>
      <c r="BI14" s="18">
        <v>0.10572709878065301</v>
      </c>
      <c r="BJ14" s="18">
        <v>0.111553091042073</v>
      </c>
      <c r="BK14" s="18">
        <v>7.5926535085338406E-2</v>
      </c>
      <c r="BL14" s="18">
        <v>6.4739828058640203E-2</v>
      </c>
      <c r="BN14" s="45" t="s">
        <v>94</v>
      </c>
      <c r="BO14" s="18" t="s">
        <v>12</v>
      </c>
      <c r="BP14" s="18" t="s">
        <v>13</v>
      </c>
      <c r="BQ14" s="18" t="s">
        <v>14</v>
      </c>
      <c r="BR14" s="18" t="s">
        <v>40</v>
      </c>
      <c r="BS14"/>
      <c r="BT14" s="18" t="s">
        <v>12</v>
      </c>
      <c r="BU14" s="18" t="s">
        <v>13</v>
      </c>
      <c r="BV14" s="18" t="s">
        <v>14</v>
      </c>
      <c r="BW14" s="18" t="s">
        <v>40</v>
      </c>
      <c r="BX14" s="24"/>
      <c r="CC14" s="18"/>
      <c r="DE14" s="18"/>
      <c r="EB14" s="18"/>
    </row>
    <row r="15" spans="1:132">
      <c r="A15" s="19">
        <v>1.552E-3</v>
      </c>
      <c r="B15" s="19">
        <v>0</v>
      </c>
      <c r="C15" s="19">
        <v>0.15953500000000001</v>
      </c>
      <c r="D15" s="19">
        <v>0.12783900000000001</v>
      </c>
      <c r="E15" s="19">
        <v>0.14366999999999999</v>
      </c>
      <c r="G15" s="19">
        <v>0</v>
      </c>
      <c r="H15" s="19">
        <v>6.4390000000000003E-3</v>
      </c>
      <c r="I15" s="19">
        <v>0.11928999999999999</v>
      </c>
      <c r="J15" s="19">
        <v>0.178565</v>
      </c>
      <c r="K15" s="19">
        <v>0.18005499999999999</v>
      </c>
      <c r="M15" s="19">
        <v>0</v>
      </c>
      <c r="N15" s="18">
        <f>N5/N9</f>
        <v>1.2183034653069486E-3</v>
      </c>
      <c r="O15" s="18">
        <f>O5/O9</f>
        <v>1.0803890990013355E-3</v>
      </c>
      <c r="P15" s="18">
        <f>P5/P9</f>
        <v>5.3871094052546876E-3</v>
      </c>
      <c r="Q15" s="18">
        <f>Q5/Q9</f>
        <v>2.2289413692120003E-4</v>
      </c>
      <c r="R15" s="18">
        <f t="shared" ref="R15:X15" si="14">R5/R9</f>
        <v>6.2421431997027065E-4</v>
      </c>
      <c r="T15" s="18">
        <f t="shared" si="14"/>
        <v>8.2046855611503128E-2</v>
      </c>
      <c r="U15" s="18">
        <f t="shared" si="14"/>
        <v>6.8304911854033271E-2</v>
      </c>
      <c r="V15" s="18">
        <f t="shared" si="14"/>
        <v>9.3583993364529008E-2</v>
      </c>
      <c r="W15" s="18">
        <f t="shared" si="14"/>
        <v>0.11986214953114646</v>
      </c>
      <c r="X15" s="18">
        <f t="shared" si="14"/>
        <v>0.11994012469963178</v>
      </c>
      <c r="Y15" s="24"/>
      <c r="AA15" s="19" t="s">
        <v>123</v>
      </c>
      <c r="AB15" s="19">
        <v>4.8001000000000002E-2</v>
      </c>
      <c r="AC15" s="19">
        <v>0.140122</v>
      </c>
      <c r="AD15" s="19">
        <v>0.27827200000000002</v>
      </c>
      <c r="AE15" s="19">
        <v>0.20063700000000001</v>
      </c>
      <c r="AF15" s="19">
        <v>0.20888799999999999</v>
      </c>
      <c r="AH15" s="19">
        <v>4.5811999999999999E-2</v>
      </c>
      <c r="AI15" s="19">
        <v>1.3424E-2</v>
      </c>
      <c r="AJ15" s="19">
        <v>0.19268399999999999</v>
      </c>
      <c r="AK15" s="19">
        <v>0.194017</v>
      </c>
      <c r="AL15" s="19">
        <v>0.204513</v>
      </c>
      <c r="AP15" s="130" t="s">
        <v>135</v>
      </c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24"/>
      <c r="BB15" s="18"/>
      <c r="BC15" s="18" t="s">
        <v>119</v>
      </c>
      <c r="BD15" s="18">
        <v>5.4126306686050601E-3</v>
      </c>
      <c r="BE15" s="18">
        <v>0</v>
      </c>
      <c r="BF15" s="18">
        <v>0</v>
      </c>
      <c r="BG15" s="18">
        <v>0</v>
      </c>
      <c r="BI15" s="18">
        <v>0.19085033770048401</v>
      </c>
      <c r="BJ15" s="18">
        <v>0.15309308911733899</v>
      </c>
      <c r="BK15" s="18">
        <v>0.12703446869580701</v>
      </c>
      <c r="BL15" s="18">
        <v>0.12548559199296799</v>
      </c>
      <c r="BN15" s="18">
        <v>0</v>
      </c>
      <c r="BO15" s="18">
        <f>BO5/BO9</f>
        <v>7.4628682454774386E-4</v>
      </c>
      <c r="BP15" s="18">
        <f t="shared" ref="BP15:BW15" si="15">BP5/BP9</f>
        <v>2.9287613450717826E-3</v>
      </c>
      <c r="BQ15" s="18">
        <f t="shared" si="15"/>
        <v>3.6138547309529444E-2</v>
      </c>
      <c r="BR15" s="18">
        <f t="shared" si="15"/>
        <v>4.1782552093372984E-2</v>
      </c>
      <c r="BT15" s="18">
        <f t="shared" si="15"/>
        <v>0.1865451165061062</v>
      </c>
      <c r="BU15" s="18">
        <f t="shared" si="15"/>
        <v>0.17842539513797201</v>
      </c>
      <c r="BV15" s="18">
        <f t="shared" si="15"/>
        <v>0.17884835846765976</v>
      </c>
      <c r="BW15" s="18">
        <f t="shared" si="15"/>
        <v>0.19993964540634171</v>
      </c>
      <c r="BX15" s="24"/>
      <c r="BZ15" s="18" t="s">
        <v>123</v>
      </c>
      <c r="CA15" s="18">
        <v>7.99267737231866E-2</v>
      </c>
      <c r="CB15" s="18">
        <v>4.8711901408222602E-3</v>
      </c>
      <c r="CC15" s="18">
        <v>2.62505304761434E-2</v>
      </c>
      <c r="CD15" s="18">
        <v>2.7916565806951801E-2</v>
      </c>
      <c r="CF15" s="18">
        <v>0.22676199587996801</v>
      </c>
      <c r="CG15" s="18">
        <v>0.15123670130539901</v>
      </c>
      <c r="CH15" s="18">
        <v>0.194083631398419</v>
      </c>
      <c r="CI15" s="18">
        <v>0.18904015570569199</v>
      </c>
      <c r="CL15" s="130" t="s">
        <v>141</v>
      </c>
      <c r="CM15" s="130"/>
      <c r="CN15" s="130"/>
      <c r="CO15" s="130"/>
      <c r="CP15" s="130"/>
      <c r="CQ15" s="130"/>
      <c r="CR15" s="130"/>
      <c r="CS15" s="130"/>
      <c r="CT15" s="130"/>
      <c r="DE15" s="18"/>
      <c r="EB15" s="18"/>
    </row>
    <row r="16" spans="1:132">
      <c r="A16" s="19">
        <v>0</v>
      </c>
      <c r="B16" s="19">
        <v>0</v>
      </c>
      <c r="C16" s="19">
        <v>0</v>
      </c>
      <c r="D16" s="19">
        <v>0</v>
      </c>
      <c r="E16" s="19">
        <v>0</v>
      </c>
      <c r="G16" s="19">
        <v>0</v>
      </c>
      <c r="H16" s="19">
        <v>0</v>
      </c>
      <c r="I16" s="19">
        <v>2.039E-3</v>
      </c>
      <c r="J16" s="19">
        <v>0</v>
      </c>
      <c r="K16" s="19">
        <v>5.5758000000000002E-2</v>
      </c>
      <c r="M16" s="19">
        <v>1</v>
      </c>
      <c r="N16" s="18">
        <f>N6/N9</f>
        <v>0.87521883815487211</v>
      </c>
      <c r="O16" s="18">
        <f t="shared" ref="O16:X16" si="16">O6/O9</f>
        <v>0.85149728379687351</v>
      </c>
      <c r="P16" s="18">
        <f t="shared" si="16"/>
        <v>0.74052891111091979</v>
      </c>
      <c r="Q16" s="18">
        <f t="shared" si="16"/>
        <v>0.77892472738602558</v>
      </c>
      <c r="R16" s="18">
        <f t="shared" si="16"/>
        <v>0.79002539417347162</v>
      </c>
      <c r="T16" s="18">
        <f t="shared" si="16"/>
        <v>0.86073966380269029</v>
      </c>
      <c r="U16" s="18">
        <f t="shared" si="16"/>
        <v>0.87592847661255169</v>
      </c>
      <c r="V16" s="18">
        <f t="shared" si="16"/>
        <v>0.70422423960570735</v>
      </c>
      <c r="W16" s="18">
        <f t="shared" si="16"/>
        <v>0.69091406422386992</v>
      </c>
      <c r="X16" s="18">
        <f t="shared" si="16"/>
        <v>0.69309186203411044</v>
      </c>
      <c r="Y16" s="24"/>
      <c r="AA16" s="19" t="s">
        <v>117</v>
      </c>
      <c r="AB16" s="19">
        <v>0.63274399999999997</v>
      </c>
      <c r="AC16" s="19">
        <v>0.63832699999999998</v>
      </c>
      <c r="AD16" s="19">
        <v>0.73531299999999999</v>
      </c>
      <c r="AE16" s="19">
        <v>0.71215099999999998</v>
      </c>
      <c r="AF16" s="19">
        <v>0.78292600000000001</v>
      </c>
      <c r="AH16" s="19">
        <v>0.40818300000000002</v>
      </c>
      <c r="AI16" s="19">
        <v>0.22220200000000001</v>
      </c>
      <c r="AJ16" s="19">
        <v>0.60685599999999995</v>
      </c>
      <c r="AK16" s="19">
        <v>0.58026</v>
      </c>
      <c r="AL16" s="19">
        <v>0.62665800000000005</v>
      </c>
      <c r="AP16" s="128" t="s">
        <v>16</v>
      </c>
      <c r="AQ16" s="128"/>
      <c r="AR16" s="128"/>
      <c r="AS16" s="128"/>
      <c r="AT16"/>
      <c r="AV16" s="128" t="s">
        <v>41</v>
      </c>
      <c r="AW16" s="128"/>
      <c r="AX16" s="128"/>
      <c r="AY16" s="128"/>
      <c r="AZ16" s="128"/>
      <c r="BA16" s="24"/>
      <c r="BB16" s="18"/>
      <c r="BC16" s="18" t="s">
        <v>120</v>
      </c>
      <c r="BD16" s="18">
        <v>0</v>
      </c>
      <c r="BE16" s="18">
        <v>0</v>
      </c>
      <c r="BF16" s="18">
        <v>0</v>
      </c>
      <c r="BG16" s="18">
        <v>0</v>
      </c>
      <c r="BI16" s="18">
        <v>0.17586147356087301</v>
      </c>
      <c r="BJ16" s="18">
        <v>0</v>
      </c>
      <c r="BK16" s="18">
        <v>0</v>
      </c>
      <c r="BL16" s="18">
        <v>0</v>
      </c>
      <c r="BN16" s="18">
        <v>1</v>
      </c>
      <c r="BO16" s="18">
        <f>BO6/BO9</f>
        <v>0.86589023602518367</v>
      </c>
      <c r="BP16" s="18">
        <f t="shared" ref="BP16:BW16" si="17">BP6/BP9</f>
        <v>0.43477334270566903</v>
      </c>
      <c r="BQ16" s="18">
        <f t="shared" si="17"/>
        <v>0.78243669629551627</v>
      </c>
      <c r="BR16" s="18">
        <f t="shared" si="17"/>
        <v>0.78019102495290771</v>
      </c>
      <c r="BT16" s="18">
        <f t="shared" si="17"/>
        <v>0.62214568348192212</v>
      </c>
      <c r="BU16" s="18">
        <f t="shared" si="17"/>
        <v>0.62017679674940962</v>
      </c>
      <c r="BV16" s="18">
        <f t="shared" si="17"/>
        <v>0.60472967221619545</v>
      </c>
      <c r="BW16" s="18">
        <f t="shared" si="17"/>
        <v>0.61011039643492304</v>
      </c>
      <c r="BX16" s="24"/>
      <c r="BZ16" s="18" t="s">
        <v>117</v>
      </c>
      <c r="CA16" s="18">
        <v>0.14824293067643199</v>
      </c>
      <c r="CB16" s="18">
        <v>1.01418734202459E-2</v>
      </c>
      <c r="CC16" s="18">
        <v>0.12716829964986501</v>
      </c>
      <c r="CD16" s="18">
        <v>0.114446545729706</v>
      </c>
      <c r="CF16" s="18">
        <v>0.499758425916006</v>
      </c>
      <c r="CG16" s="18">
        <v>0.42473718212691902</v>
      </c>
      <c r="CH16" s="18">
        <v>0.377013287032466</v>
      </c>
      <c r="CI16" s="18">
        <v>0.392871612748668</v>
      </c>
      <c r="CL16" s="128" t="s">
        <v>16</v>
      </c>
      <c r="CM16" s="128"/>
      <c r="CN16" s="128"/>
      <c r="CO16" s="128"/>
      <c r="CQ16" s="128" t="s">
        <v>41</v>
      </c>
      <c r="CR16" s="128"/>
      <c r="CS16" s="128"/>
      <c r="CT16" s="128"/>
      <c r="DE16" s="18"/>
      <c r="EB16" s="18"/>
    </row>
    <row r="17" spans="1:132">
      <c r="A17" s="17">
        <f>SUM(A11:A16)</f>
        <v>8.0337720000000008</v>
      </c>
      <c r="B17" s="17">
        <f t="shared" ref="B17:E17" si="18">SUM(B11:B16)</f>
        <v>8.3582190000000001</v>
      </c>
      <c r="C17" s="17">
        <f t="shared" si="18"/>
        <v>6.884015999999999</v>
      </c>
      <c r="D17" s="17">
        <f t="shared" si="18"/>
        <v>3.8824949999999996</v>
      </c>
      <c r="E17" s="17">
        <f t="shared" si="18"/>
        <v>4.28796</v>
      </c>
      <c r="G17" s="17">
        <f t="shared" ref="G17:K17" si="19">SUM(G11:G16)</f>
        <v>6.2554409999999994</v>
      </c>
      <c r="H17" s="17">
        <f t="shared" si="19"/>
        <v>4.5597070000000013</v>
      </c>
      <c r="I17" s="17">
        <f t="shared" si="19"/>
        <v>5.8753709999999995</v>
      </c>
      <c r="J17" s="17">
        <f t="shared" si="19"/>
        <v>6.1934959999999997</v>
      </c>
      <c r="K17" s="17">
        <f t="shared" si="19"/>
        <v>6.6045680000000004</v>
      </c>
      <c r="M17" s="19">
        <v>2</v>
      </c>
      <c r="N17" s="18">
        <f>N7/N9</f>
        <v>0.11088914691303928</v>
      </c>
      <c r="O17" s="18">
        <f t="shared" ref="O17:X17" si="20">O7/O9</f>
        <v>0.1378960560755052</v>
      </c>
      <c r="P17" s="18">
        <f t="shared" si="20"/>
        <v>0.20481902049035725</v>
      </c>
      <c r="Q17" s="18">
        <f t="shared" si="20"/>
        <v>0.18980669601272282</v>
      </c>
      <c r="R17" s="18">
        <f t="shared" si="20"/>
        <v>0.18094458660817084</v>
      </c>
      <c r="T17" s="18">
        <f t="shared" si="20"/>
        <v>5.7213480585806609E-2</v>
      </c>
      <c r="U17" s="18">
        <f t="shared" si="20"/>
        <v>5.4552335287009868E-2</v>
      </c>
      <c r="V17" s="18">
        <f t="shared" si="20"/>
        <v>0.16716376764344895</v>
      </c>
      <c r="W17" s="18">
        <f t="shared" si="20"/>
        <v>0.1523070754955877</v>
      </c>
      <c r="X17" s="18">
        <f t="shared" si="20"/>
        <v>0.15091910726867425</v>
      </c>
      <c r="Y17" s="24"/>
      <c r="AA17" s="19" t="s">
        <v>113</v>
      </c>
      <c r="AB17" s="19">
        <v>0</v>
      </c>
      <c r="AC17" s="19">
        <v>0</v>
      </c>
      <c r="AD17" s="19">
        <v>2.9949999999999998E-3</v>
      </c>
      <c r="AE17" s="19">
        <v>1.111E-3</v>
      </c>
      <c r="AF17" s="19">
        <v>3.97E-4</v>
      </c>
      <c r="AH17" s="19">
        <v>0</v>
      </c>
      <c r="AI17" s="19">
        <v>0</v>
      </c>
      <c r="AJ17" s="19">
        <v>4.2729000000000003E-2</v>
      </c>
      <c r="AK17" s="19">
        <v>6.3141000000000003E-2</v>
      </c>
      <c r="AL17" s="19">
        <v>6.9216E-2</v>
      </c>
      <c r="AO17" s="45" t="s">
        <v>99</v>
      </c>
      <c r="AP17" s="18" t="s">
        <v>12</v>
      </c>
      <c r="AQ17" s="18" t="s">
        <v>13</v>
      </c>
      <c r="AR17" s="18" t="s">
        <v>14</v>
      </c>
      <c r="AS17" s="18" t="s">
        <v>40</v>
      </c>
      <c r="AT17" s="18" t="s">
        <v>100</v>
      </c>
      <c r="AU17"/>
      <c r="AV17" s="18" t="s">
        <v>12</v>
      </c>
      <c r="AW17" s="18" t="s">
        <v>13</v>
      </c>
      <c r="AX17" s="18" t="s">
        <v>14</v>
      </c>
      <c r="AY17" s="18" t="s">
        <v>40</v>
      </c>
      <c r="AZ17" s="18" t="s">
        <v>102</v>
      </c>
      <c r="BA17" s="24"/>
      <c r="BB17" s="18"/>
      <c r="BD17" s="17">
        <f>SUM(BD11:BD16)</f>
        <v>2.1048305802788727</v>
      </c>
      <c r="BE17" s="17">
        <f t="shared" ref="BE17:BG17" si="21">SUM(BE11:BE16)</f>
        <v>0.39873471128127891</v>
      </c>
      <c r="BF17" s="17">
        <f t="shared" si="21"/>
        <v>1.1316571950964587</v>
      </c>
      <c r="BG17" s="17">
        <f t="shared" si="21"/>
        <v>1.0727002488139208</v>
      </c>
      <c r="BI17" s="17">
        <f t="shared" ref="BI17:BL17" si="22">SUM(BI11:BI16)</f>
        <v>7.3339787301739641</v>
      </c>
      <c r="BJ17" s="17">
        <f t="shared" si="22"/>
        <v>5.50272146449438</v>
      </c>
      <c r="BK17" s="17">
        <f t="shared" si="22"/>
        <v>5.7827077185459306</v>
      </c>
      <c r="BL17" s="17">
        <f t="shared" si="22"/>
        <v>5.9797435340805691</v>
      </c>
      <c r="BN17" s="18">
        <v>2</v>
      </c>
      <c r="BO17" s="18">
        <f>BO7/BO9</f>
        <v>0.1322945021929485</v>
      </c>
      <c r="BP17" s="18">
        <f t="shared" ref="BP17:BW17" si="23">BP7/BP9</f>
        <v>0.49045351974213242</v>
      </c>
      <c r="BQ17" s="18">
        <f t="shared" si="23"/>
        <v>6.4405418535360318E-2</v>
      </c>
      <c r="BR17" s="18">
        <f t="shared" si="23"/>
        <v>5.8750482711738175E-2</v>
      </c>
      <c r="BT17" s="18">
        <f t="shared" si="23"/>
        <v>0.1511396457144166</v>
      </c>
      <c r="BU17" s="18">
        <f t="shared" si="23"/>
        <v>9.6936107994659293E-2</v>
      </c>
      <c r="BV17" s="18">
        <f t="shared" si="23"/>
        <v>0.13050124904230267</v>
      </c>
      <c r="BW17" s="18">
        <f t="shared" si="23"/>
        <v>0.10011397967472106</v>
      </c>
      <c r="BX17" s="24"/>
      <c r="BZ17" s="18" t="s">
        <v>113</v>
      </c>
      <c r="CA17" s="18">
        <v>0</v>
      </c>
      <c r="CB17" s="18">
        <v>0</v>
      </c>
      <c r="CC17" s="18">
        <v>0</v>
      </c>
      <c r="CD17" s="18">
        <v>0</v>
      </c>
      <c r="CF17" s="18">
        <v>8.92848523828247E-2</v>
      </c>
      <c r="CG17" s="18">
        <v>6.2101240823921398E-2</v>
      </c>
      <c r="CH17" s="18">
        <v>3.8801848098372303E-2</v>
      </c>
      <c r="CI17" s="18">
        <v>2.2363419887870599E-2</v>
      </c>
      <c r="CK17" s="45" t="s">
        <v>99</v>
      </c>
      <c r="CL17" s="18" t="s">
        <v>12</v>
      </c>
      <c r="CM17" s="18" t="s">
        <v>13</v>
      </c>
      <c r="CN17" s="18" t="s">
        <v>14</v>
      </c>
      <c r="CO17" s="18" t="s">
        <v>40</v>
      </c>
      <c r="CP17"/>
      <c r="CQ17" s="18" t="s">
        <v>12</v>
      </c>
      <c r="CR17" s="18" t="s">
        <v>13</v>
      </c>
      <c r="CS17" s="18" t="s">
        <v>14</v>
      </c>
      <c r="CT17" s="18" t="s">
        <v>40</v>
      </c>
      <c r="DE17" s="18"/>
      <c r="EB17" s="18"/>
    </row>
    <row r="18" spans="1:132">
      <c r="M18" s="19">
        <v>3</v>
      </c>
      <c r="N18" s="18">
        <f>N8/N9</f>
        <v>1.2673711466781593E-2</v>
      </c>
      <c r="O18" s="18">
        <f t="shared" ref="O18:X18" si="24">O8/O9</f>
        <v>9.5262710286200744E-3</v>
      </c>
      <c r="P18" s="18">
        <f t="shared" si="24"/>
        <v>4.9264958993468215E-2</v>
      </c>
      <c r="Q18" s="18">
        <f t="shared" si="24"/>
        <v>3.1045682464330419E-2</v>
      </c>
      <c r="R18" s="18">
        <f t="shared" si="24"/>
        <v>2.8405804898387382E-2</v>
      </c>
      <c r="T18" s="18">
        <f t="shared" si="24"/>
        <v>0</v>
      </c>
      <c r="U18" s="18">
        <f t="shared" si="24"/>
        <v>1.2142762464052927E-3</v>
      </c>
      <c r="V18" s="18">
        <f t="shared" si="24"/>
        <v>3.5027999386314825E-2</v>
      </c>
      <c r="W18" s="18">
        <f t="shared" si="24"/>
        <v>3.6916710749395995E-2</v>
      </c>
      <c r="X18" s="18">
        <f t="shared" si="24"/>
        <v>3.6048905997583411E-2</v>
      </c>
      <c r="Y18" s="24"/>
      <c r="AA18" s="19"/>
      <c r="AB18" s="17">
        <f>SUM(AB15:AB17)</f>
        <v>0.68074499999999993</v>
      </c>
      <c r="AC18" s="17">
        <f t="shared" ref="AC18:AF18" si="25">SUM(AC15:AC17)</f>
        <v>0.77844899999999995</v>
      </c>
      <c r="AD18" s="17">
        <f t="shared" si="25"/>
        <v>1.01658</v>
      </c>
      <c r="AE18" s="17">
        <f t="shared" si="25"/>
        <v>0.91389899999999991</v>
      </c>
      <c r="AF18" s="17">
        <f t="shared" si="25"/>
        <v>0.99221099999999995</v>
      </c>
      <c r="AH18" s="17">
        <f t="shared" ref="AH18:AL18" si="26">SUM(AH15:AH17)</f>
        <v>0.45399500000000004</v>
      </c>
      <c r="AI18" s="17">
        <f t="shared" si="26"/>
        <v>0.235626</v>
      </c>
      <c r="AJ18" s="17">
        <f t="shared" si="26"/>
        <v>0.84226899999999993</v>
      </c>
      <c r="AK18" s="17">
        <f t="shared" si="26"/>
        <v>0.837418</v>
      </c>
      <c r="AL18" s="17">
        <f t="shared" si="26"/>
        <v>0.90038700000000005</v>
      </c>
      <c r="AO18" s="19">
        <v>32</v>
      </c>
      <c r="AP18" s="18">
        <f>AP5/AP12</f>
        <v>1.7342222456569547E-2</v>
      </c>
      <c r="AQ18" s="18">
        <f t="shared" ref="AQ18:AZ18" si="27">AQ5/AQ12</f>
        <v>1.6395834190785E-2</v>
      </c>
      <c r="AR18" s="18">
        <f t="shared" si="27"/>
        <v>3.7437608110085098E-2</v>
      </c>
      <c r="AS18" s="18">
        <f t="shared" si="27"/>
        <v>2.7196294700957729E-2</v>
      </c>
      <c r="AT18" s="18">
        <f t="shared" si="27"/>
        <v>2.4410501613689819E-2</v>
      </c>
      <c r="AV18" s="18">
        <f t="shared" si="27"/>
        <v>2.7512281359330662E-2</v>
      </c>
      <c r="AW18" s="18">
        <f t="shared" si="27"/>
        <v>4.3757936210635923E-2</v>
      </c>
      <c r="AX18" s="18">
        <f t="shared" si="27"/>
        <v>5.4561406873274022E-2</v>
      </c>
      <c r="AY18" s="18">
        <f t="shared" si="27"/>
        <v>5.5605928734792566E-2</v>
      </c>
      <c r="AZ18" s="18">
        <f t="shared" si="27"/>
        <v>5.5784059376619378E-2</v>
      </c>
      <c r="BA18" s="24"/>
      <c r="BB18" s="18"/>
      <c r="BD18" s="17"/>
      <c r="BE18" s="17"/>
      <c r="BF18" s="17"/>
      <c r="BG18" s="17"/>
      <c r="BI18" s="17"/>
      <c r="BJ18" s="17"/>
      <c r="BK18" s="17"/>
      <c r="BL18" s="17"/>
      <c r="BN18" s="18">
        <v>3</v>
      </c>
      <c r="BO18" s="18">
        <f>BO8/BO9</f>
        <v>1.0689749573201579E-3</v>
      </c>
      <c r="BP18" s="18">
        <f t="shared" ref="BP18:BW18" si="28">BP8/BP9</f>
        <v>7.1844376207126734E-2</v>
      </c>
      <c r="BQ18" s="18">
        <f t="shared" si="28"/>
        <v>0.11701933785959392</v>
      </c>
      <c r="BR18" s="18">
        <f t="shared" si="28"/>
        <v>0.11927594024198125</v>
      </c>
      <c r="BT18" s="18">
        <f t="shared" si="28"/>
        <v>4.0169554297555136E-2</v>
      </c>
      <c r="BU18" s="18">
        <f t="shared" si="28"/>
        <v>0.10446170011795913</v>
      </c>
      <c r="BV18" s="18">
        <f t="shared" si="28"/>
        <v>8.5920720273842163E-2</v>
      </c>
      <c r="BW18" s="18">
        <f t="shared" si="28"/>
        <v>8.9835978484014339E-2</v>
      </c>
      <c r="BX18" s="24"/>
      <c r="CA18" s="17">
        <f>SUM(CA15:CA17)</f>
        <v>0.22816970439961859</v>
      </c>
      <c r="CB18" s="17">
        <f t="shared" ref="CB18:CD18" si="29">SUM(CB15:CB17)</f>
        <v>1.5013063561068161E-2</v>
      </c>
      <c r="CC18" s="17">
        <f t="shared" si="29"/>
        <v>0.1534188301260084</v>
      </c>
      <c r="CD18" s="17">
        <f t="shared" si="29"/>
        <v>0.14236311153665782</v>
      </c>
      <c r="CF18" s="17">
        <f t="shared" ref="CF18:CI18" si="30">SUM(CF15:CF17)</f>
        <v>0.81580527417879867</v>
      </c>
      <c r="CG18" s="17">
        <f t="shared" si="30"/>
        <v>0.63807512425623947</v>
      </c>
      <c r="CH18" s="17">
        <f t="shared" si="30"/>
        <v>0.60989876652925723</v>
      </c>
      <c r="CI18" s="17">
        <f t="shared" si="30"/>
        <v>0.6042751883422306</v>
      </c>
      <c r="CK18" s="18">
        <v>32</v>
      </c>
      <c r="CL18" s="18">
        <f>CL5/CL12</f>
        <v>2.4838166297821439E-2</v>
      </c>
      <c r="CM18" s="18">
        <f t="shared" ref="CM18:CT18" si="31">CM5/CM12</f>
        <v>0.4140093082985084</v>
      </c>
      <c r="CN18" s="18">
        <f t="shared" si="31"/>
        <v>3.7122600432351292E-2</v>
      </c>
      <c r="CO18" s="18">
        <f t="shared" si="31"/>
        <v>2.9687863931297829E-2</v>
      </c>
      <c r="CQ18" s="18">
        <f t="shared" si="31"/>
        <v>8.4194383294250885E-2</v>
      </c>
      <c r="CR18" s="18">
        <f t="shared" si="31"/>
        <v>6.5487174491861297E-2</v>
      </c>
      <c r="CS18" s="18">
        <f t="shared" si="31"/>
        <v>0.1119780293452385</v>
      </c>
      <c r="CT18" s="18">
        <f t="shared" si="31"/>
        <v>7.2848073753887257E-2</v>
      </c>
      <c r="DE18" s="18"/>
      <c r="EB18" s="18"/>
    </row>
    <row r="19" spans="1:132">
      <c r="A19" s="19">
        <v>0</v>
      </c>
      <c r="B19" s="19">
        <v>0</v>
      </c>
      <c r="C19" s="19">
        <v>3.117E-3</v>
      </c>
      <c r="D19" s="19">
        <v>2.4934999999999999E-2</v>
      </c>
      <c r="E19" s="19">
        <v>8.3900000000000001E-4</v>
      </c>
      <c r="G19" s="19">
        <v>0</v>
      </c>
      <c r="H19" s="19">
        <v>0.15084900000000001</v>
      </c>
      <c r="I19" s="19">
        <v>0</v>
      </c>
      <c r="J19" s="19">
        <v>7.8079999999999998E-3</v>
      </c>
      <c r="K19" s="19">
        <v>1.0751E-2</v>
      </c>
      <c r="M19" s="19"/>
      <c r="Y19" s="24"/>
      <c r="AA19" s="19"/>
      <c r="AB19" s="19"/>
      <c r="AC19" s="19"/>
      <c r="AD19" s="19"/>
      <c r="AE19" s="19"/>
      <c r="AF19" s="19"/>
      <c r="AH19" s="19"/>
      <c r="AI19" s="19"/>
      <c r="AJ19" s="19"/>
      <c r="AK19" s="19"/>
      <c r="AL19" s="19"/>
      <c r="AO19" s="19">
        <v>34</v>
      </c>
      <c r="AP19" s="18">
        <f>AP6/AP12</f>
        <v>0.80482850387802463</v>
      </c>
      <c r="AQ19" s="18">
        <f t="shared" ref="AQ19:AZ19" si="32">AQ6/AQ12</f>
        <v>0.79394315839146001</v>
      </c>
      <c r="AR19" s="18">
        <f t="shared" si="32"/>
        <v>0.63651463842824063</v>
      </c>
      <c r="AS19" s="18">
        <f t="shared" si="32"/>
        <v>0.60059898536020884</v>
      </c>
      <c r="AT19" s="18">
        <f t="shared" si="32"/>
        <v>0.60613218714711758</v>
      </c>
      <c r="AV19" s="18">
        <f t="shared" si="32"/>
        <v>0.87109161614735608</v>
      </c>
      <c r="AW19" s="18">
        <f t="shared" si="32"/>
        <v>0.89124015237524423</v>
      </c>
      <c r="AX19" s="18">
        <f t="shared" si="32"/>
        <v>0.6752989318042345</v>
      </c>
      <c r="AY19" s="18">
        <f t="shared" si="32"/>
        <v>0.67467893977447635</v>
      </c>
      <c r="AZ19" s="18">
        <f t="shared" si="32"/>
        <v>0.67028979956004409</v>
      </c>
      <c r="BA19" s="24"/>
      <c r="BB19" s="18"/>
      <c r="BC19" t="s">
        <v>121</v>
      </c>
      <c r="BD19">
        <v>2.8143575472361699E-2</v>
      </c>
      <c r="BE19">
        <v>0.37969182053537898</v>
      </c>
      <c r="BF19">
        <v>0</v>
      </c>
      <c r="BG19">
        <v>0</v>
      </c>
      <c r="BI19">
        <v>5.1273667915030699E-2</v>
      </c>
      <c r="BJ19">
        <v>2.35352607576451E-3</v>
      </c>
      <c r="BK19">
        <v>0.35388504774579899</v>
      </c>
      <c r="BL19">
        <v>2.1287135742782199E-2</v>
      </c>
      <c r="BN19" s="19"/>
      <c r="BX19" s="24"/>
      <c r="CC19" s="18"/>
      <c r="CK19" s="18">
        <v>34</v>
      </c>
      <c r="CL19" s="18">
        <f>CL6/CL12</f>
        <v>0.80637007525668092</v>
      </c>
      <c r="CM19" s="18">
        <f t="shared" ref="CM19:CT19" si="33">CM6/CM12</f>
        <v>0.49435123129655439</v>
      </c>
      <c r="CN19" s="18">
        <f t="shared" si="33"/>
        <v>0.67768702957925731</v>
      </c>
      <c r="CO19" s="18">
        <f t="shared" si="33"/>
        <v>0.68700136527324385</v>
      </c>
      <c r="CQ19" s="18">
        <f t="shared" si="33"/>
        <v>0.65708156146454011</v>
      </c>
      <c r="CR19" s="18">
        <f t="shared" si="33"/>
        <v>0.63231661087503899</v>
      </c>
      <c r="CS19" s="18">
        <f t="shared" si="33"/>
        <v>0.62784653228017928</v>
      </c>
      <c r="CT19" s="18">
        <f t="shared" si="33"/>
        <v>0.65769634154038026</v>
      </c>
      <c r="DE19" s="18"/>
      <c r="EB19" s="18"/>
    </row>
    <row r="20" spans="1:132" ht="17" thickBot="1">
      <c r="A20" s="19">
        <v>0.150895</v>
      </c>
      <c r="B20" s="19">
        <v>0.256749</v>
      </c>
      <c r="C20" s="19">
        <v>0.38053700000000001</v>
      </c>
      <c r="D20" s="19">
        <v>0.18682399999999999</v>
      </c>
      <c r="E20" s="19">
        <v>0.19567499999999999</v>
      </c>
      <c r="G20" s="19">
        <v>9.1785000000000005E-2</v>
      </c>
      <c r="H20" s="19">
        <v>3.5483000000000001E-2</v>
      </c>
      <c r="I20" s="19">
        <v>0.32120700000000002</v>
      </c>
      <c r="J20" s="19">
        <v>0.22245500000000001</v>
      </c>
      <c r="K20" s="19">
        <v>0.233656</v>
      </c>
      <c r="Y20" s="24"/>
      <c r="AA20" s="19" t="s">
        <v>124</v>
      </c>
      <c r="AB20" s="19">
        <v>0</v>
      </c>
      <c r="AC20" s="19">
        <v>5.2030000000000002E-3</v>
      </c>
      <c r="AD20" s="19">
        <v>9.2509999999999995E-2</v>
      </c>
      <c r="AE20" s="19">
        <v>3.8690000000000002E-2</v>
      </c>
      <c r="AF20" s="19">
        <v>3.9819E-2</v>
      </c>
      <c r="AH20" s="19">
        <v>0</v>
      </c>
      <c r="AI20" s="19">
        <v>2.2130000000000001E-3</v>
      </c>
      <c r="AJ20" s="19">
        <v>5.0087E-2</v>
      </c>
      <c r="AK20" s="19">
        <v>9.0278999999999998E-2</v>
      </c>
      <c r="AL20" s="19">
        <v>8.8884000000000005E-2</v>
      </c>
      <c r="AO20" s="19">
        <v>36</v>
      </c>
      <c r="AP20" s="18">
        <f>AP7/AP12</f>
        <v>7.4162030983669747E-2</v>
      </c>
      <c r="AQ20" s="18">
        <f t="shared" ref="AQ20:AZ20" si="34">AQ7/AQ12</f>
        <v>7.9304838635406924E-2</v>
      </c>
      <c r="AR20" s="18">
        <f t="shared" si="34"/>
        <v>0.10935577146496156</v>
      </c>
      <c r="AS20" s="18">
        <f t="shared" si="34"/>
        <v>0.18335079103343632</v>
      </c>
      <c r="AT20" s="18">
        <f t="shared" si="34"/>
        <v>0.18280764894687782</v>
      </c>
      <c r="AV20" s="18">
        <f t="shared" si="34"/>
        <v>6.2469057524178154E-2</v>
      </c>
      <c r="AW20" s="18">
        <f t="shared" si="34"/>
        <v>4.5264207377866406E-2</v>
      </c>
      <c r="AX20" s="18">
        <f t="shared" si="34"/>
        <v>0.10095468797944156</v>
      </c>
      <c r="AY20" s="18">
        <f t="shared" si="34"/>
        <v>9.3417978123215811E-2</v>
      </c>
      <c r="AZ20" s="18">
        <f t="shared" si="34"/>
        <v>9.4487770037541705E-2</v>
      </c>
      <c r="BA20" s="24"/>
      <c r="BB20" s="18"/>
      <c r="BC20" s="18" t="s">
        <v>122</v>
      </c>
      <c r="BD20" s="18">
        <v>3.93919134034076E-2</v>
      </c>
      <c r="BE20" s="18">
        <v>6.4781313957696096E-2</v>
      </c>
      <c r="BF20" s="18">
        <v>3.3852873136815398E-2</v>
      </c>
      <c r="BG20" s="18">
        <v>2.7285534213087902E-2</v>
      </c>
      <c r="BI20" s="18">
        <v>0.21550861737110999</v>
      </c>
      <c r="BJ20" s="18">
        <v>0.193562440565724</v>
      </c>
      <c r="BK20" s="18">
        <v>0.214635543290706</v>
      </c>
      <c r="BL20" s="18">
        <v>0.21221426115897099</v>
      </c>
      <c r="BN20" s="19"/>
      <c r="BX20" s="24"/>
      <c r="BZ20" s="18" t="s">
        <v>124</v>
      </c>
      <c r="CA20" s="18">
        <v>0</v>
      </c>
      <c r="CB20" s="18">
        <v>0</v>
      </c>
      <c r="CC20" s="18">
        <v>8.8076810146436402E-4</v>
      </c>
      <c r="CD20" s="18">
        <v>4.2758111033169599E-4</v>
      </c>
      <c r="CF20" s="18">
        <v>5.9123207876400602E-2</v>
      </c>
      <c r="CG20" s="18">
        <v>7.9416355038914102E-2</v>
      </c>
      <c r="CH20" s="18">
        <v>4.14699098931769E-2</v>
      </c>
      <c r="CI20" s="18">
        <v>3.9504689051198999E-2</v>
      </c>
      <c r="CK20" s="18">
        <v>36</v>
      </c>
      <c r="CL20" s="18">
        <f>CL7/CL12</f>
        <v>9.3864998469475755E-2</v>
      </c>
      <c r="CM20" s="18">
        <f t="shared" ref="CM20:CT20" si="35">CM7/CM12</f>
        <v>1.6369981453893914E-2</v>
      </c>
      <c r="CN20" s="18">
        <f t="shared" si="35"/>
        <v>0.10607498729602931</v>
      </c>
      <c r="CO20" s="18">
        <f t="shared" si="35"/>
        <v>0.10354283223862414</v>
      </c>
      <c r="CQ20" s="18">
        <f t="shared" si="35"/>
        <v>6.9205236143367765E-2</v>
      </c>
      <c r="CR20" s="18">
        <f t="shared" si="35"/>
        <v>7.1913395798796256E-2</v>
      </c>
      <c r="CS20" s="18">
        <f t="shared" si="35"/>
        <v>6.3780481241587098E-2</v>
      </c>
      <c r="CT20" s="18">
        <f t="shared" si="35"/>
        <v>6.1653910843176743E-2</v>
      </c>
      <c r="DE20" s="18"/>
      <c r="EB20" s="18"/>
    </row>
    <row r="21" spans="1:132" ht="17" thickBot="1">
      <c r="A21" s="19">
        <v>4.8001000000000002E-2</v>
      </c>
      <c r="B21" s="19">
        <v>0.140122</v>
      </c>
      <c r="C21" s="19">
        <v>0.27827200000000002</v>
      </c>
      <c r="D21" s="19">
        <v>0.20063700000000001</v>
      </c>
      <c r="E21" s="19">
        <v>0.20888799999999999</v>
      </c>
      <c r="G21" s="19">
        <v>4.5811999999999999E-2</v>
      </c>
      <c r="H21" s="19">
        <v>1.3424E-2</v>
      </c>
      <c r="I21" s="19">
        <v>0.19268399999999999</v>
      </c>
      <c r="J21" s="19">
        <v>0.194017</v>
      </c>
      <c r="K21" s="19">
        <v>0.204513</v>
      </c>
      <c r="M21" s="54" t="s">
        <v>94</v>
      </c>
      <c r="N21" s="122" t="s">
        <v>20</v>
      </c>
      <c r="O21" s="121"/>
      <c r="P21" s="129" t="s">
        <v>96</v>
      </c>
      <c r="Q21" s="129"/>
      <c r="R21" s="15" t="s">
        <v>107</v>
      </c>
      <c r="Y21" s="24"/>
      <c r="AA21" s="19" t="s">
        <v>118</v>
      </c>
      <c r="AB21" s="19">
        <v>1.4718999999999999E-2</v>
      </c>
      <c r="AC21" s="19">
        <v>3.3033E-2</v>
      </c>
      <c r="AD21" s="19">
        <v>0.15479200000000001</v>
      </c>
      <c r="AE21" s="19">
        <v>0.12506300000000001</v>
      </c>
      <c r="AF21" s="19">
        <v>0.13852100000000001</v>
      </c>
      <c r="AH21" s="19">
        <v>4.7000000000000002E-3</v>
      </c>
      <c r="AI21" s="19">
        <v>5.7660000000000003E-3</v>
      </c>
      <c r="AJ21" s="19">
        <v>0.117185</v>
      </c>
      <c r="AK21" s="19">
        <v>0.12940599999999999</v>
      </c>
      <c r="AL21" s="19">
        <v>0.14135600000000001</v>
      </c>
      <c r="AO21" s="19">
        <v>38</v>
      </c>
      <c r="AP21" s="18">
        <f>AP8/AP12</f>
        <v>1.6035239833544646E-3</v>
      </c>
      <c r="AQ21" s="18">
        <f t="shared" ref="AQ21:AZ21" si="36">AQ8/AQ12</f>
        <v>3.8953095322409297E-3</v>
      </c>
      <c r="AR21" s="18">
        <f t="shared" si="36"/>
        <v>2.6602826137468696E-2</v>
      </c>
      <c r="AS21" s="18">
        <f t="shared" si="36"/>
        <v>3.2852910533984939E-2</v>
      </c>
      <c r="AT21" s="18">
        <f t="shared" si="36"/>
        <v>3.2857845874704264E-2</v>
      </c>
      <c r="AV21" s="18">
        <f t="shared" si="36"/>
        <v>6.4671322451488958E-4</v>
      </c>
      <c r="AW21" s="18">
        <f t="shared" si="36"/>
        <v>1.532781232410668E-3</v>
      </c>
      <c r="AX21" s="18">
        <f t="shared" si="36"/>
        <v>2.0049286590978831E-2</v>
      </c>
      <c r="AY21" s="18">
        <f t="shared" si="36"/>
        <v>2.4506911153090411E-2</v>
      </c>
      <c r="AZ21" s="18">
        <f t="shared" si="36"/>
        <v>2.4161681780660541E-2</v>
      </c>
      <c r="BA21" s="24"/>
      <c r="BB21" s="18"/>
      <c r="BC21" s="18" t="s">
        <v>123</v>
      </c>
      <c r="BD21" s="18">
        <v>7.99267737231866E-2</v>
      </c>
      <c r="BE21" s="18">
        <v>4.8711901408222602E-3</v>
      </c>
      <c r="BF21" s="18">
        <v>2.62505304761434E-2</v>
      </c>
      <c r="BG21" s="18">
        <v>2.7916565806951801E-2</v>
      </c>
      <c r="BI21" s="18">
        <v>0.22676199587996801</v>
      </c>
      <c r="BJ21" s="18">
        <v>0.15123670130539901</v>
      </c>
      <c r="BK21" s="18">
        <v>0.194083631398419</v>
      </c>
      <c r="BL21" s="18">
        <v>0.18904015570569199</v>
      </c>
      <c r="BN21" s="45" t="s">
        <v>94</v>
      </c>
      <c r="BO21" s="121" t="s">
        <v>20</v>
      </c>
      <c r="BP21" s="121"/>
      <c r="BQ21" s="129" t="s">
        <v>96</v>
      </c>
      <c r="BR21" s="129"/>
      <c r="BS21" s="15" t="s">
        <v>107</v>
      </c>
      <c r="BX21" s="24"/>
      <c r="BZ21" s="18" t="s">
        <v>118</v>
      </c>
      <c r="CA21" s="18">
        <v>0</v>
      </c>
      <c r="CB21" s="18">
        <v>0</v>
      </c>
      <c r="CC21" s="18">
        <v>6.5654342298022599E-3</v>
      </c>
      <c r="CD21" s="18">
        <v>2.4968400753113099E-3</v>
      </c>
      <c r="CF21" s="18">
        <v>0.10572709878065301</v>
      </c>
      <c r="CG21" s="18">
        <v>0.111553091042073</v>
      </c>
      <c r="CH21" s="18">
        <v>7.5926535085338406E-2</v>
      </c>
      <c r="CI21" s="18">
        <v>6.4739828058640203E-2</v>
      </c>
      <c r="CK21" s="18">
        <v>38</v>
      </c>
      <c r="CL21" s="18">
        <f>CL8/CL12</f>
        <v>0</v>
      </c>
      <c r="CM21" s="18">
        <f t="shared" ref="CM21:CT21" si="37">CM8/CM12</f>
        <v>0</v>
      </c>
      <c r="CN21" s="18">
        <f t="shared" si="37"/>
        <v>5.1483629294007387E-3</v>
      </c>
      <c r="CO21" s="18">
        <f t="shared" si="37"/>
        <v>2.1269755131907309E-3</v>
      </c>
      <c r="CQ21" s="18">
        <f t="shared" si="37"/>
        <v>1.3984347443686179E-2</v>
      </c>
      <c r="CR21" s="18">
        <f t="shared" si="37"/>
        <v>2.152295370785192E-2</v>
      </c>
      <c r="CS21" s="18">
        <f t="shared" si="37"/>
        <v>1.2276794392273988E-2</v>
      </c>
      <c r="CT21" s="18">
        <f t="shared" si="37"/>
        <v>1.0636018634841031E-2</v>
      </c>
      <c r="DE21" s="18"/>
      <c r="EB21" s="18"/>
    </row>
    <row r="22" spans="1:132" ht="17" thickBot="1">
      <c r="A22" s="19">
        <v>0</v>
      </c>
      <c r="B22" s="19">
        <v>5.2030000000000002E-3</v>
      </c>
      <c r="C22" s="19">
        <v>9.2509999999999995E-2</v>
      </c>
      <c r="D22" s="19">
        <v>3.8690000000000002E-2</v>
      </c>
      <c r="E22" s="19">
        <v>3.9819E-2</v>
      </c>
      <c r="G22" s="19">
        <v>0</v>
      </c>
      <c r="H22" s="19">
        <v>2.2130000000000001E-3</v>
      </c>
      <c r="I22" s="19">
        <v>5.0087E-2</v>
      </c>
      <c r="J22" s="19">
        <v>9.0278999999999998E-2</v>
      </c>
      <c r="K22" s="19">
        <v>8.8884000000000005E-2</v>
      </c>
      <c r="M22" s="41"/>
      <c r="N22" s="40" t="s">
        <v>16</v>
      </c>
      <c r="O22" s="40" t="s">
        <v>41</v>
      </c>
      <c r="P22" s="37" t="s">
        <v>16</v>
      </c>
      <c r="Q22" s="38" t="s">
        <v>41</v>
      </c>
      <c r="R22" s="15"/>
      <c r="Y22" s="24"/>
      <c r="AA22" s="19"/>
      <c r="AB22" s="17">
        <f>SUM(AB20:AB21)</f>
        <v>1.4718999999999999E-2</v>
      </c>
      <c r="AC22" s="17">
        <f t="shared" ref="AC22:AF22" si="38">SUM(AC20:AC21)</f>
        <v>3.8235999999999999E-2</v>
      </c>
      <c r="AD22" s="17">
        <f t="shared" si="38"/>
        <v>0.24730200000000002</v>
      </c>
      <c r="AE22" s="17">
        <f t="shared" si="38"/>
        <v>0.16375300000000001</v>
      </c>
      <c r="AF22" s="17">
        <f t="shared" si="38"/>
        <v>0.17834</v>
      </c>
      <c r="AH22" s="17">
        <f t="shared" ref="AH22:AL22" si="39">SUM(AH20:AH21)</f>
        <v>4.7000000000000002E-3</v>
      </c>
      <c r="AI22" s="17">
        <f t="shared" si="39"/>
        <v>7.979E-3</v>
      </c>
      <c r="AJ22" s="17">
        <f t="shared" si="39"/>
        <v>0.167272</v>
      </c>
      <c r="AK22" s="17">
        <f t="shared" si="39"/>
        <v>0.21968499999999999</v>
      </c>
      <c r="AL22" s="17">
        <f t="shared" si="39"/>
        <v>0.23024</v>
      </c>
      <c r="AO22" s="19">
        <v>40</v>
      </c>
      <c r="AP22" s="18">
        <f>AP9/AP12</f>
        <v>5.5107451032000978E-3</v>
      </c>
      <c r="AQ22" s="18">
        <f t="shared" ref="AQ22:AZ22" si="40">AQ9/AQ12</f>
        <v>5.8233023373894695E-3</v>
      </c>
      <c r="AR22" s="18">
        <f t="shared" si="40"/>
        <v>5.9103944888598194E-2</v>
      </c>
      <c r="AS22" s="18">
        <f t="shared" si="40"/>
        <v>5.664580637019808E-2</v>
      </c>
      <c r="AT22" s="18">
        <f t="shared" si="40"/>
        <v>5.5583816340965458E-2</v>
      </c>
      <c r="AV22" s="18">
        <f t="shared" si="40"/>
        <v>8.0495156668342635E-4</v>
      </c>
      <c r="AW22" s="18">
        <f t="shared" si="40"/>
        <v>2.6277621855051417E-3</v>
      </c>
      <c r="AX22" s="18">
        <f t="shared" si="40"/>
        <v>4.709662185486347E-2</v>
      </c>
      <c r="AY22" s="18">
        <f t="shared" si="40"/>
        <v>6.2385670298072127E-2</v>
      </c>
      <c r="AZ22" s="18">
        <f t="shared" si="40"/>
        <v>6.1563176018649336E-2</v>
      </c>
      <c r="BA22" s="24"/>
      <c r="BB22" s="18"/>
      <c r="BC22" s="18" t="s">
        <v>124</v>
      </c>
      <c r="BD22" s="18">
        <v>0</v>
      </c>
      <c r="BE22" s="18">
        <v>0</v>
      </c>
      <c r="BF22" s="18">
        <v>8.8076810146436402E-4</v>
      </c>
      <c r="BG22" s="18">
        <v>4.2758111033169599E-4</v>
      </c>
      <c r="BI22" s="18">
        <v>5.9123207876400602E-2</v>
      </c>
      <c r="BJ22" s="18">
        <v>7.9416355038914102E-2</v>
      </c>
      <c r="BK22" s="18">
        <v>4.14699098931769E-2</v>
      </c>
      <c r="BL22" s="18">
        <v>3.9504689051198999E-2</v>
      </c>
      <c r="BN22" s="54"/>
      <c r="BO22" s="37" t="s">
        <v>16</v>
      </c>
      <c r="BP22" s="40" t="s">
        <v>41</v>
      </c>
      <c r="BQ22" s="37" t="s">
        <v>16</v>
      </c>
      <c r="BR22" s="38" t="s">
        <v>41</v>
      </c>
      <c r="BS22" s="15"/>
      <c r="BX22" s="24"/>
      <c r="CA22" s="17">
        <f>SUM(CA20:CA21)</f>
        <v>0</v>
      </c>
      <c r="CB22" s="17">
        <f t="shared" ref="CB22:CD22" si="41">SUM(CB20:CB21)</f>
        <v>0</v>
      </c>
      <c r="CC22" s="17">
        <f t="shared" si="41"/>
        <v>7.4462023312666242E-3</v>
      </c>
      <c r="CD22" s="17">
        <f t="shared" si="41"/>
        <v>2.9244211856430057E-3</v>
      </c>
      <c r="CF22" s="17">
        <f t="shared" ref="CF22:CI22" si="42">SUM(CF20:CF21)</f>
        <v>0.16485030665705361</v>
      </c>
      <c r="CG22" s="17">
        <f t="shared" si="42"/>
        <v>0.19096944608098709</v>
      </c>
      <c r="CH22" s="17">
        <f t="shared" si="42"/>
        <v>0.11739644497851531</v>
      </c>
      <c r="CI22" s="17">
        <f t="shared" si="42"/>
        <v>0.1042445171098392</v>
      </c>
      <c r="CK22" s="18">
        <v>40</v>
      </c>
      <c r="CL22" s="18">
        <f>CL9/CL12</f>
        <v>3.1806923576704073E-3</v>
      </c>
      <c r="CM22" s="18">
        <f t="shared" ref="CM22:CT22" si="43">CM9/CM12</f>
        <v>3.4251027439166099E-3</v>
      </c>
      <c r="CN22" s="18">
        <f t="shared" si="43"/>
        <v>5.7630476051490777E-2</v>
      </c>
      <c r="CO22" s="18">
        <f t="shared" si="43"/>
        <v>5.8365022801662392E-2</v>
      </c>
      <c r="CQ22" s="18">
        <f t="shared" si="43"/>
        <v>5.9183876574230659E-2</v>
      </c>
      <c r="CR22" s="18">
        <f t="shared" si="43"/>
        <v>0.10244516996618717</v>
      </c>
      <c r="CS22" s="18">
        <f t="shared" si="43"/>
        <v>9.4851170271169682E-2</v>
      </c>
      <c r="CT22" s="18">
        <f t="shared" si="43"/>
        <v>9.8632970133447781E-2</v>
      </c>
      <c r="DE22" s="18"/>
      <c r="EB22" s="18"/>
    </row>
    <row r="23" spans="1:132">
      <c r="A23" s="19">
        <v>4.9031999999999999E-2</v>
      </c>
      <c r="B23" s="19">
        <v>5.0412999999999999E-2</v>
      </c>
      <c r="C23" s="19">
        <v>0.30927300000000002</v>
      </c>
      <c r="D23" s="19">
        <v>0.13350799999999999</v>
      </c>
      <c r="E23" s="19">
        <v>0.14038900000000001</v>
      </c>
      <c r="G23" s="19">
        <v>5.8500000000000002E-3</v>
      </c>
      <c r="H23" s="19">
        <v>7.2399999999999999E-3</v>
      </c>
      <c r="I23" s="19">
        <v>0.240841</v>
      </c>
      <c r="J23" s="19">
        <v>0.29096300000000003</v>
      </c>
      <c r="K23" s="19">
        <v>0.31565900000000002</v>
      </c>
      <c r="M23" s="46">
        <v>0</v>
      </c>
      <c r="N23" s="23">
        <f>AVERAGE(N15:R15)</f>
        <v>1.7065820852908884E-3</v>
      </c>
      <c r="O23" s="23">
        <f>AVERAGE(T15:X15)</f>
        <v>9.6747607012168738E-2</v>
      </c>
      <c r="P23" s="34">
        <f>STDEV(N15:R15)</f>
        <v>2.0946160105944334E-3</v>
      </c>
      <c r="Q23" s="24">
        <f>STDEV(T15:X15)</f>
        <v>2.2952572859372612E-2</v>
      </c>
      <c r="R23" s="15">
        <f>_xlfn.T.TEST(N15:R15,T15:X15,2,1)</f>
        <v>8.3412965647710008E-4</v>
      </c>
      <c r="Y23" s="24"/>
      <c r="AA23" s="19"/>
      <c r="AB23" s="19"/>
      <c r="AC23" s="19"/>
      <c r="AD23" s="19"/>
      <c r="AE23" s="19"/>
      <c r="AF23" s="19"/>
      <c r="AH23" s="19"/>
      <c r="AI23" s="19"/>
      <c r="AJ23" s="19"/>
      <c r="AK23" s="19"/>
      <c r="AL23" s="19"/>
      <c r="AO23" s="19">
        <v>42</v>
      </c>
      <c r="AP23" s="18">
        <f>AP10/AP12</f>
        <v>9.6552973595181613E-2</v>
      </c>
      <c r="AQ23" s="18">
        <f t="shared" ref="AQ23:AZ23" si="44">AQ10/AQ12</f>
        <v>0.1006375569127176</v>
      </c>
      <c r="AR23" s="18">
        <f t="shared" si="44"/>
        <v>0.13098521097064567</v>
      </c>
      <c r="AS23" s="18">
        <f t="shared" si="44"/>
        <v>9.9355212001214194E-2</v>
      </c>
      <c r="AT23" s="18">
        <f t="shared" si="44"/>
        <v>9.8124353883827217E-2</v>
      </c>
      <c r="AV23" s="18">
        <f t="shared" si="44"/>
        <v>3.7475380177936966E-2</v>
      </c>
      <c r="AW23" s="18">
        <f t="shared" si="44"/>
        <v>1.5577160618337664E-2</v>
      </c>
      <c r="AX23" s="18">
        <f t="shared" si="44"/>
        <v>0.10203906489720777</v>
      </c>
      <c r="AY23" s="18">
        <f t="shared" si="44"/>
        <v>8.9404571916352663E-2</v>
      </c>
      <c r="AZ23" s="18">
        <f t="shared" si="44"/>
        <v>9.369493861879219E-2</v>
      </c>
      <c r="BA23" s="24"/>
      <c r="BB23" s="18"/>
      <c r="BC23" s="18" t="s">
        <v>125</v>
      </c>
      <c r="BD23" s="18">
        <v>2.3190866580807502E-3</v>
      </c>
      <c r="BE23" s="18">
        <v>4.5519935314736502E-4</v>
      </c>
      <c r="BF23" s="18">
        <v>3.2166949179850003E-2</v>
      </c>
      <c r="BG23" s="18">
        <v>2.51475329200254E-2</v>
      </c>
      <c r="BI23" s="18">
        <v>0.42405734730119499</v>
      </c>
      <c r="BJ23" s="18">
        <v>0.33677878279013301</v>
      </c>
      <c r="BK23" s="18">
        <v>0.35778090757783398</v>
      </c>
      <c r="BL23" s="18">
        <v>0.40394479842354902</v>
      </c>
      <c r="BN23" s="30">
        <v>0</v>
      </c>
      <c r="BO23" s="32">
        <f>AVERAGE(BO15:BR15)</f>
        <v>2.0399036893130489E-2</v>
      </c>
      <c r="BP23" s="32">
        <f>AVERAGE(BT15:BW15)</f>
        <v>0.18593962887951992</v>
      </c>
      <c r="BQ23" s="32">
        <f>STDEV(BO15:BR15)</f>
        <v>2.1574892996646278E-2</v>
      </c>
      <c r="BR23" s="33">
        <f>STDEV(BT15:BW15)</f>
        <v>1.005181414462041E-2</v>
      </c>
      <c r="BS23" s="15">
        <f>_xlfn.T.TEST(BO15:BR15,BT15:BW15,2,1)</f>
        <v>4.1320148462737808E-4</v>
      </c>
      <c r="BX23" s="24"/>
      <c r="CC23" s="18"/>
      <c r="CK23" s="18">
        <v>42</v>
      </c>
      <c r="CL23" s="18">
        <f>CL10/CL12</f>
        <v>7.1746067618351589E-2</v>
      </c>
      <c r="CM23" s="18">
        <f t="shared" ref="CM23:CT23" si="45">CM10/CM12</f>
        <v>7.1844376207126748E-2</v>
      </c>
      <c r="CN23" s="18">
        <f t="shared" si="45"/>
        <v>0.11633654371147042</v>
      </c>
      <c r="CO23" s="18">
        <f t="shared" si="45"/>
        <v>0.11927594024198125</v>
      </c>
      <c r="CQ23" s="18">
        <f t="shared" si="45"/>
        <v>0.1163505950799245</v>
      </c>
      <c r="CR23" s="18">
        <f t="shared" si="45"/>
        <v>0.10631469516026427</v>
      </c>
      <c r="CS23" s="18">
        <f t="shared" si="45"/>
        <v>8.9266992469551526E-2</v>
      </c>
      <c r="CT23" s="18">
        <f t="shared" si="45"/>
        <v>9.8532685094266936E-2</v>
      </c>
      <c r="DE23" s="18"/>
      <c r="EB23" s="18"/>
    </row>
    <row r="24" spans="1:132">
      <c r="A24" s="19">
        <v>0.76994099999999999</v>
      </c>
      <c r="B24" s="19">
        <v>0.901088</v>
      </c>
      <c r="C24" s="19">
        <v>0.84030499999999997</v>
      </c>
      <c r="D24" s="19">
        <v>0.36148400000000003</v>
      </c>
      <c r="E24" s="19">
        <v>0.39603500000000003</v>
      </c>
      <c r="G24" s="19">
        <v>0.27235300000000001</v>
      </c>
      <c r="H24" s="19">
        <v>7.4767E-2</v>
      </c>
      <c r="I24" s="19">
        <v>0.589835</v>
      </c>
      <c r="J24" s="19">
        <v>0.55979000000000001</v>
      </c>
      <c r="K24" s="19">
        <v>0.58448900000000004</v>
      </c>
      <c r="M24" s="46">
        <v>1</v>
      </c>
      <c r="N24" s="23">
        <f>AVERAGE(N16:R16)</f>
        <v>0.80723903092443261</v>
      </c>
      <c r="O24" s="23">
        <f>AVERAGE(T16:X16)</f>
        <v>0.76497966125578587</v>
      </c>
      <c r="P24" s="34">
        <f>STDEV(N16:R16)</f>
        <v>5.506427221665823E-2</v>
      </c>
      <c r="Q24" s="24">
        <f>STDEV(T16:X16)</f>
        <v>9.4636683317520121E-2</v>
      </c>
      <c r="R24" s="15">
        <f>_xlfn.T.TEST(N16:R16,T16:X16,2,1)</f>
        <v>0.13658850652594806</v>
      </c>
      <c r="Y24" s="24"/>
      <c r="AA24" s="19" t="s">
        <v>129</v>
      </c>
      <c r="AB24" s="19">
        <v>0</v>
      </c>
      <c r="AC24" s="19">
        <v>6.7479999999999997E-3</v>
      </c>
      <c r="AD24" s="19">
        <v>8.0627000000000004E-2</v>
      </c>
      <c r="AE24" s="19">
        <v>2.1000000000000001E-2</v>
      </c>
      <c r="AF24" s="19">
        <v>1.7628999999999999E-2</v>
      </c>
      <c r="AH24" s="19">
        <v>0</v>
      </c>
      <c r="AI24" s="19">
        <v>0</v>
      </c>
      <c r="AJ24" s="19">
        <v>3.2798000000000001E-2</v>
      </c>
      <c r="AK24" s="19">
        <v>8.9277999999999996E-2</v>
      </c>
      <c r="AL24" s="19">
        <v>9.0929999999999997E-2</v>
      </c>
      <c r="AO24" s="19">
        <v>44</v>
      </c>
      <c r="AP24" s="18">
        <f>AP11/AP12</f>
        <v>0</v>
      </c>
      <c r="AQ24" s="18">
        <f t="shared" ref="AQ24:AZ24" si="46">AQ11/AQ12</f>
        <v>0</v>
      </c>
      <c r="AR24" s="18">
        <f t="shared" si="46"/>
        <v>0</v>
      </c>
      <c r="AS24" s="18">
        <f t="shared" si="46"/>
        <v>0</v>
      </c>
      <c r="AT24" s="18">
        <f t="shared" si="46"/>
        <v>8.3646192817739902E-5</v>
      </c>
      <c r="AV24" s="18">
        <f t="shared" si="46"/>
        <v>0</v>
      </c>
      <c r="AW24" s="18">
        <f t="shared" si="46"/>
        <v>0</v>
      </c>
      <c r="AX24" s="18">
        <f t="shared" si="46"/>
        <v>0</v>
      </c>
      <c r="AY24" s="18">
        <f t="shared" si="46"/>
        <v>0</v>
      </c>
      <c r="AZ24" s="18">
        <f t="shared" si="46"/>
        <v>1.8574607692741989E-5</v>
      </c>
      <c r="BA24" s="24"/>
      <c r="BB24" s="18"/>
      <c r="BC24" s="18" t="s">
        <v>126</v>
      </c>
      <c r="BD24" s="18">
        <v>0.17180388433646199</v>
      </c>
      <c r="BE24" s="18">
        <v>0</v>
      </c>
      <c r="BF24" s="18">
        <v>0</v>
      </c>
      <c r="BG24" s="18">
        <v>0</v>
      </c>
      <c r="BI24" s="18">
        <v>0.80493977434995601</v>
      </c>
      <c r="BJ24" s="18">
        <v>9.6749516378942801E-2</v>
      </c>
      <c r="BK24" s="18">
        <v>8.60588872397057E-2</v>
      </c>
      <c r="BL24" s="18">
        <v>0.115234531763708</v>
      </c>
      <c r="BN24" s="30">
        <v>1</v>
      </c>
      <c r="BO24" s="34">
        <f t="shared" ref="BO24:BO26" si="47">AVERAGE(BO16:BR16)</f>
        <v>0.71582282499481908</v>
      </c>
      <c r="BP24" s="34">
        <f t="shared" ref="BP24:BP26" si="48">AVERAGE(BT16:BW16)</f>
        <v>0.6142906372206125</v>
      </c>
      <c r="BQ24" s="34">
        <f t="shared" ref="BQ24:BQ26" si="49">STDEV(BO16:BR16)</f>
        <v>0.19156349022701452</v>
      </c>
      <c r="BR24" s="24">
        <f t="shared" ref="BR24:BR26" si="50">STDEV(BT16:BW16)</f>
        <v>8.2711363710958243E-3</v>
      </c>
      <c r="BS24" s="15">
        <f t="shared" ref="BS24:BS26" si="51">_xlfn.T.TEST(BO16:BR16,BT16:BW16,2,1)</f>
        <v>0.3724037887595083</v>
      </c>
      <c r="BX24" s="24"/>
      <c r="BZ24" s="18" t="s">
        <v>129</v>
      </c>
      <c r="CA24" s="18">
        <v>0</v>
      </c>
      <c r="CB24" s="18">
        <v>0</v>
      </c>
      <c r="CC24" s="18">
        <v>9.8754175788538204E-4</v>
      </c>
      <c r="CD24" s="18">
        <v>0</v>
      </c>
      <c r="CF24" s="18">
        <v>8.2763782451749396E-2</v>
      </c>
      <c r="CG24" s="18">
        <v>8.0308211824599393E-2</v>
      </c>
      <c r="CH24" s="18">
        <v>5.4060268776733797E-2</v>
      </c>
      <c r="CI24" s="18">
        <v>2.9997375628800602E-2</v>
      </c>
      <c r="CK24" s="18">
        <v>44</v>
      </c>
      <c r="CL24" s="18">
        <f>CL11/CL12</f>
        <v>0</v>
      </c>
      <c r="CM24" s="18">
        <f t="shared" ref="CM24:CT24" si="52">CM11/CM12</f>
        <v>0</v>
      </c>
      <c r="CN24" s="18">
        <f t="shared" si="52"/>
        <v>0</v>
      </c>
      <c r="CO24" s="18">
        <f t="shared" si="52"/>
        <v>0</v>
      </c>
      <c r="CQ24" s="18">
        <f t="shared" si="52"/>
        <v>0</v>
      </c>
      <c r="CR24" s="18">
        <f t="shared" si="52"/>
        <v>0</v>
      </c>
      <c r="CS24" s="18">
        <f t="shared" si="52"/>
        <v>0</v>
      </c>
      <c r="CT24" s="18">
        <f t="shared" si="52"/>
        <v>0</v>
      </c>
      <c r="DE24" s="18"/>
      <c r="EB24" s="18"/>
    </row>
    <row r="25" spans="1:132" ht="17" thickBot="1">
      <c r="A25" s="19">
        <v>0</v>
      </c>
      <c r="B25" s="19">
        <v>0</v>
      </c>
      <c r="C25" s="19">
        <v>0</v>
      </c>
      <c r="D25" s="19">
        <v>0</v>
      </c>
      <c r="E25" s="19">
        <v>4.5399999999999998E-4</v>
      </c>
      <c r="G25" s="19">
        <v>0</v>
      </c>
      <c r="H25" s="19">
        <v>0</v>
      </c>
      <c r="I25" s="19">
        <v>0</v>
      </c>
      <c r="J25" s="19">
        <v>0</v>
      </c>
      <c r="K25" s="19">
        <v>1.7699999999999999E-4</v>
      </c>
      <c r="M25" s="46">
        <v>2</v>
      </c>
      <c r="N25" s="23">
        <f>AVERAGE(N17:R17)</f>
        <v>0.16487110121995907</v>
      </c>
      <c r="O25" s="23">
        <f>AVERAGE(T17:X17)</f>
        <v>0.11643115325610547</v>
      </c>
      <c r="P25" s="34">
        <f>STDEV(N17:R17)</f>
        <v>3.9107804609719236E-2</v>
      </c>
      <c r="Q25" s="24">
        <f>STDEV(T17:X17)</f>
        <v>5.5646248303053779E-2</v>
      </c>
      <c r="R25" s="15">
        <f>_xlfn.T.TEST(N17:R17,T17:X17,2,1)</f>
        <v>7.0965841124351059E-3</v>
      </c>
      <c r="Y25" s="24"/>
      <c r="AA25" s="19" t="s">
        <v>125</v>
      </c>
      <c r="AB25" s="19">
        <v>4.9031999999999999E-2</v>
      </c>
      <c r="AC25" s="19">
        <v>5.0412999999999999E-2</v>
      </c>
      <c r="AD25" s="19">
        <v>0.30927300000000002</v>
      </c>
      <c r="AE25" s="19">
        <v>0.13350799999999999</v>
      </c>
      <c r="AF25" s="19">
        <v>0.14038900000000001</v>
      </c>
      <c r="AH25" s="19">
        <v>5.8500000000000002E-3</v>
      </c>
      <c r="AI25" s="19">
        <v>7.2399999999999999E-3</v>
      </c>
      <c r="AJ25" s="19">
        <v>0.240841</v>
      </c>
      <c r="AK25" s="19">
        <v>0.29096300000000003</v>
      </c>
      <c r="AL25" s="19">
        <v>0.31565900000000002</v>
      </c>
      <c r="BA25" s="24"/>
      <c r="BB25" s="18"/>
      <c r="BC25" s="18" t="s">
        <v>127</v>
      </c>
      <c r="BD25" s="18">
        <v>0</v>
      </c>
      <c r="BE25" s="18">
        <v>0</v>
      </c>
      <c r="BF25" s="18">
        <v>0</v>
      </c>
      <c r="BG25" s="18">
        <v>0</v>
      </c>
      <c r="BI25" s="18">
        <v>0</v>
      </c>
      <c r="BJ25" s="18">
        <v>0</v>
      </c>
      <c r="BK25" s="18">
        <v>0</v>
      </c>
      <c r="BL25" s="18">
        <v>0</v>
      </c>
      <c r="BN25" s="30">
        <v>2</v>
      </c>
      <c r="BO25" s="34">
        <f t="shared" si="47"/>
        <v>0.18647598079554487</v>
      </c>
      <c r="BP25" s="34">
        <f t="shared" si="48"/>
        <v>0.11967274560652491</v>
      </c>
      <c r="BQ25" s="34">
        <f t="shared" si="49"/>
        <v>0.20538825172411215</v>
      </c>
      <c r="BR25" s="24">
        <f t="shared" si="50"/>
        <v>2.5864533656000017E-2</v>
      </c>
      <c r="BS25" s="15">
        <f t="shared" si="51"/>
        <v>0.58437072649103483</v>
      </c>
      <c r="BX25" s="24"/>
      <c r="BZ25" s="18" t="s">
        <v>125</v>
      </c>
      <c r="CA25" s="18">
        <v>2.3190866580807502E-3</v>
      </c>
      <c r="CB25" s="18">
        <v>4.5519935314736502E-4</v>
      </c>
      <c r="CC25" s="18">
        <v>3.2166949179850003E-2</v>
      </c>
      <c r="CD25" s="18">
        <v>2.51475329200254E-2</v>
      </c>
      <c r="CF25" s="18">
        <v>0.42405734730119499</v>
      </c>
      <c r="CG25" s="18">
        <v>0.33677878279013301</v>
      </c>
      <c r="CH25" s="18">
        <v>0.35778090757783398</v>
      </c>
      <c r="CI25" s="18">
        <v>0.40394479842354902</v>
      </c>
      <c r="DE25" s="18"/>
      <c r="EB25" s="18"/>
    </row>
    <row r="26" spans="1:132" ht="17" thickBot="1">
      <c r="A26" s="17">
        <f>SUM(A19:A25)</f>
        <v>1.0178689999999999</v>
      </c>
      <c r="B26" s="17">
        <f t="shared" ref="B26:E26" si="53">SUM(B19:B25)</f>
        <v>1.353575</v>
      </c>
      <c r="C26" s="17">
        <f t="shared" si="53"/>
        <v>1.9040140000000001</v>
      </c>
      <c r="D26" s="17">
        <f t="shared" si="53"/>
        <v>0.94607799999999997</v>
      </c>
      <c r="E26" s="17">
        <f t="shared" si="53"/>
        <v>0.98209899999999994</v>
      </c>
      <c r="G26" s="17">
        <f t="shared" ref="G26:K26" si="54">SUM(G19:G25)</f>
        <v>0.4158</v>
      </c>
      <c r="H26" s="17">
        <f t="shared" si="54"/>
        <v>0.28397600000000001</v>
      </c>
      <c r="I26" s="17">
        <f t="shared" si="54"/>
        <v>1.3946540000000001</v>
      </c>
      <c r="J26" s="17">
        <f t="shared" si="54"/>
        <v>1.3653120000000001</v>
      </c>
      <c r="K26" s="17">
        <f t="shared" si="54"/>
        <v>1.4381290000000002</v>
      </c>
      <c r="M26" s="47">
        <v>3</v>
      </c>
      <c r="N26" s="26">
        <f>AVERAGE(N18:R18)</f>
        <v>2.6183285770317533E-2</v>
      </c>
      <c r="O26" s="26">
        <f>AVERAGE(T18:X18)</f>
        <v>2.1841578475939906E-2</v>
      </c>
      <c r="P26" s="35">
        <f>STDEV(N18:R18)</f>
        <v>1.5978977358022489E-2</v>
      </c>
      <c r="Q26" s="27">
        <f>STDEV(T18:X18)</f>
        <v>1.9400577390790617E-2</v>
      </c>
      <c r="R26" s="15">
        <f>_xlfn.T.TEST(N18:R18,T18:X18,2,1)</f>
        <v>0.40261632892536448</v>
      </c>
      <c r="Y26" s="24"/>
      <c r="AA26" s="19" t="s">
        <v>119</v>
      </c>
      <c r="AB26" s="19">
        <v>1.552E-3</v>
      </c>
      <c r="AC26" s="19">
        <v>0</v>
      </c>
      <c r="AD26" s="19">
        <v>0.15953500000000001</v>
      </c>
      <c r="AE26" s="19">
        <v>0.12783900000000001</v>
      </c>
      <c r="AF26" s="19">
        <v>0.14366999999999999</v>
      </c>
      <c r="AH26" s="19">
        <v>0</v>
      </c>
      <c r="AI26" s="19">
        <v>6.4390000000000003E-3</v>
      </c>
      <c r="AJ26" s="19">
        <v>0.11928999999999999</v>
      </c>
      <c r="AK26" s="19">
        <v>0.178565</v>
      </c>
      <c r="AL26" s="19">
        <v>0.18005499999999999</v>
      </c>
      <c r="BA26" s="24"/>
      <c r="BB26" s="18"/>
      <c r="BD26" s="17">
        <f>SUM(BD19:BD25)</f>
        <v>0.32158523359349866</v>
      </c>
      <c r="BE26" s="17">
        <f t="shared" ref="BE26:BL26" si="55">SUM(BE19:BE25)</f>
        <v>0.4497995239870447</v>
      </c>
      <c r="BF26" s="17">
        <f t="shared" si="55"/>
        <v>9.3151120894273159E-2</v>
      </c>
      <c r="BG26" s="17">
        <f t="shared" si="55"/>
        <v>8.0777214050396798E-2</v>
      </c>
      <c r="BH26" s="17"/>
      <c r="BI26" s="17">
        <f t="shared" si="55"/>
        <v>1.7816646106936602</v>
      </c>
      <c r="BJ26" s="17">
        <f t="shared" si="55"/>
        <v>0.86009732215487744</v>
      </c>
      <c r="BK26" s="17">
        <f t="shared" si="55"/>
        <v>1.2479139271456405</v>
      </c>
      <c r="BL26" s="17">
        <f t="shared" si="55"/>
        <v>0.9812255718459012</v>
      </c>
      <c r="BN26" s="31">
        <v>3</v>
      </c>
      <c r="BO26" s="35">
        <f t="shared" si="47"/>
        <v>7.7302157316505513E-2</v>
      </c>
      <c r="BP26" s="35">
        <f t="shared" si="48"/>
        <v>8.0096988293342691E-2</v>
      </c>
      <c r="BQ26" s="35">
        <f t="shared" si="49"/>
        <v>5.5318888728938219E-2</v>
      </c>
      <c r="BR26" s="27">
        <f t="shared" si="50"/>
        <v>2.7788504529146992E-2</v>
      </c>
      <c r="BS26" s="15">
        <f t="shared" si="51"/>
        <v>0.89315609899856563</v>
      </c>
      <c r="BX26" s="24"/>
      <c r="BZ26" s="18" t="s">
        <v>119</v>
      </c>
      <c r="CA26" s="18">
        <v>5.4126306686050601E-3</v>
      </c>
      <c r="CB26" s="18">
        <v>0</v>
      </c>
      <c r="CC26" s="18">
        <v>0</v>
      </c>
      <c r="CD26" s="18">
        <v>0</v>
      </c>
      <c r="CF26" s="18">
        <v>0.19085033770048401</v>
      </c>
      <c r="CG26" s="18">
        <v>0.15309308911733899</v>
      </c>
      <c r="CH26" s="18">
        <v>0.12703446869580701</v>
      </c>
      <c r="CI26" s="18">
        <v>0.12548559199296799</v>
      </c>
      <c r="CK26" s="45" t="s">
        <v>99</v>
      </c>
      <c r="CL26" s="121" t="s">
        <v>20</v>
      </c>
      <c r="CM26" s="121"/>
      <c r="CN26" s="129" t="s">
        <v>96</v>
      </c>
      <c r="CO26" s="129"/>
      <c r="CP26" s="15" t="s">
        <v>107</v>
      </c>
      <c r="DE26" s="18"/>
      <c r="EB26" s="18"/>
    </row>
    <row r="27" spans="1:132" ht="17" thickBot="1">
      <c r="A27" s="17"/>
      <c r="B27" s="17"/>
      <c r="C27" s="17"/>
      <c r="D27" s="17"/>
      <c r="E27" s="17"/>
      <c r="G27" s="17"/>
      <c r="H27" s="17"/>
      <c r="I27" s="17"/>
      <c r="J27" s="17"/>
      <c r="K27" s="17"/>
      <c r="Y27" s="24"/>
      <c r="AA27" s="19" t="s">
        <v>114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H27" s="19">
        <v>0</v>
      </c>
      <c r="AI27" s="19">
        <v>0</v>
      </c>
      <c r="AJ27" s="19">
        <v>0</v>
      </c>
      <c r="AK27" s="19">
        <v>4.3199999999999998E-4</v>
      </c>
      <c r="AL27" s="19">
        <v>0</v>
      </c>
      <c r="AO27" s="28" t="s">
        <v>99</v>
      </c>
      <c r="AP27" s="122" t="s">
        <v>20</v>
      </c>
      <c r="AQ27" s="121"/>
      <c r="AR27" s="129" t="s">
        <v>96</v>
      </c>
      <c r="AS27" s="129"/>
      <c r="AT27" s="15" t="s">
        <v>107</v>
      </c>
      <c r="BA27" s="24"/>
      <c r="BB27" s="18"/>
      <c r="BS27" s="15"/>
      <c r="BX27" s="24"/>
      <c r="BZ27" s="18" t="s">
        <v>114</v>
      </c>
      <c r="CA27" s="18">
        <v>0</v>
      </c>
      <c r="CB27" s="18">
        <v>2.68599450479543E-3</v>
      </c>
      <c r="CC27" s="18">
        <v>5.0197866114638501E-2</v>
      </c>
      <c r="CD27" s="18">
        <v>5.5099704588445597E-2</v>
      </c>
      <c r="CF27" s="18">
        <v>0</v>
      </c>
      <c r="CG27" s="18">
        <v>0.33879819256176802</v>
      </c>
      <c r="CH27" s="18">
        <v>0.36813556944831699</v>
      </c>
      <c r="CI27" s="18">
        <v>0.40728230617938499</v>
      </c>
      <c r="CK27" s="54"/>
      <c r="CL27" s="37" t="s">
        <v>16</v>
      </c>
      <c r="CM27" s="40" t="s">
        <v>41</v>
      </c>
      <c r="CN27" s="37" t="s">
        <v>16</v>
      </c>
      <c r="CO27" s="38" t="s">
        <v>41</v>
      </c>
      <c r="CP27" s="15"/>
      <c r="DE27" s="18"/>
      <c r="EB27" s="18"/>
    </row>
    <row r="28" spans="1:132" ht="17" thickBot="1">
      <c r="A28" s="42">
        <v>0</v>
      </c>
      <c r="B28" s="42">
        <v>6.7479999999999997E-3</v>
      </c>
      <c r="C28" s="42">
        <v>8.0627000000000004E-2</v>
      </c>
      <c r="D28" s="42">
        <v>2.1000000000000001E-2</v>
      </c>
      <c r="E28" s="42">
        <v>1.7628999999999999E-2</v>
      </c>
      <c r="G28" s="42">
        <v>0</v>
      </c>
      <c r="H28" s="42">
        <v>0</v>
      </c>
      <c r="I28" s="42">
        <v>3.2798000000000001E-2</v>
      </c>
      <c r="J28" s="42">
        <v>8.9277999999999996E-2</v>
      </c>
      <c r="K28" s="42">
        <v>9.0929999999999997E-2</v>
      </c>
      <c r="Y28" s="24"/>
      <c r="AA28" s="19"/>
      <c r="AB28" s="17">
        <f>SUM(AB24:AB27)</f>
        <v>5.0583999999999997E-2</v>
      </c>
      <c r="AC28" s="17">
        <f t="shared" ref="AC28:AF28" si="56">SUM(AC24:AC27)</f>
        <v>5.7160999999999997E-2</v>
      </c>
      <c r="AD28" s="17">
        <f t="shared" si="56"/>
        <v>0.54943500000000001</v>
      </c>
      <c r="AE28" s="17">
        <f t="shared" si="56"/>
        <v>0.28234700000000001</v>
      </c>
      <c r="AF28" s="17">
        <f t="shared" si="56"/>
        <v>0.30168800000000001</v>
      </c>
      <c r="AH28" s="17">
        <f t="shared" ref="AH28:AL28" si="57">SUM(AH24:AH27)</f>
        <v>5.8500000000000002E-3</v>
      </c>
      <c r="AI28" s="17">
        <f t="shared" si="57"/>
        <v>1.3679E-2</v>
      </c>
      <c r="AJ28" s="17">
        <f t="shared" si="57"/>
        <v>0.39292900000000003</v>
      </c>
      <c r="AK28" s="17">
        <f t="shared" si="57"/>
        <v>0.55923800000000001</v>
      </c>
      <c r="AL28" s="17">
        <f t="shared" si="57"/>
        <v>0.58664400000000005</v>
      </c>
      <c r="AO28" s="54"/>
      <c r="AP28" s="37" t="s">
        <v>16</v>
      </c>
      <c r="AQ28" s="40" t="s">
        <v>41</v>
      </c>
      <c r="AR28" s="37" t="s">
        <v>16</v>
      </c>
      <c r="AS28" s="38" t="s">
        <v>41</v>
      </c>
      <c r="AT28" s="15"/>
      <c r="BA28" s="24"/>
      <c r="BB28" s="18"/>
      <c r="BC28" s="18" t="s">
        <v>129</v>
      </c>
      <c r="BD28" s="18">
        <v>0</v>
      </c>
      <c r="BE28" s="18">
        <v>0</v>
      </c>
      <c r="BF28" s="18">
        <v>9.8754175788538204E-4</v>
      </c>
      <c r="BG28" s="18">
        <v>0</v>
      </c>
      <c r="BI28" s="18">
        <v>8.2763782451749396E-2</v>
      </c>
      <c r="BJ28" s="18">
        <v>8.0308211824599393E-2</v>
      </c>
      <c r="BK28" s="18">
        <v>5.4060268776733797E-2</v>
      </c>
      <c r="BL28" s="18">
        <v>2.9997375628800602E-2</v>
      </c>
      <c r="BS28" s="15"/>
      <c r="BX28" s="24"/>
      <c r="CA28" s="17">
        <f>SUM(CA24:CA27)</f>
        <v>7.7317173266858103E-3</v>
      </c>
      <c r="CB28" s="17">
        <f t="shared" ref="CB28:CD28" si="58">SUM(CB24:CB27)</f>
        <v>3.141193857942795E-3</v>
      </c>
      <c r="CC28" s="17">
        <f t="shared" si="58"/>
        <v>8.3352357052373885E-2</v>
      </c>
      <c r="CD28" s="17">
        <f t="shared" si="58"/>
        <v>8.0247237508471E-2</v>
      </c>
      <c r="CF28" s="17">
        <f t="shared" ref="CF28:CI28" si="59">SUM(CF24:CF27)</f>
        <v>0.69767146745342834</v>
      </c>
      <c r="CG28" s="17">
        <f t="shared" si="59"/>
        <v>0.90897827629383943</v>
      </c>
      <c r="CH28" s="17">
        <f t="shared" si="59"/>
        <v>0.90701121449869171</v>
      </c>
      <c r="CI28" s="17">
        <f t="shared" si="59"/>
        <v>0.96671007222470262</v>
      </c>
      <c r="CK28" s="30">
        <v>32</v>
      </c>
      <c r="CL28" s="32">
        <f>AVERAGE(CL18:CO18)</f>
        <v>0.12641448473999473</v>
      </c>
      <c r="CM28" s="33">
        <f>AVERAGE(CQ18:CT18)</f>
        <v>8.3626915221309481E-2</v>
      </c>
      <c r="CN28" s="44">
        <f>STDEV(CL18:CO18)</f>
        <v>0.19179642921788839</v>
      </c>
      <c r="CO28" s="33">
        <f>STDEV(CQ18:CT18)</f>
        <v>2.0407035626578068E-2</v>
      </c>
      <c r="CP28" s="15">
        <f>_xlfn.T.TEST(CL18:CO18,CQ18:CT18,2,1)</f>
        <v>0.7034036498967875</v>
      </c>
      <c r="DE28" s="18"/>
      <c r="EB28" s="18"/>
    </row>
    <row r="29" spans="1:132">
      <c r="A29" s="19">
        <v>0.11633400000000001</v>
      </c>
      <c r="B29" s="19">
        <v>8.6761000000000005E-2</v>
      </c>
      <c r="C29" s="19">
        <v>0.37734400000000001</v>
      </c>
      <c r="D29" s="19">
        <v>0.133745</v>
      </c>
      <c r="E29" s="19">
        <v>0.136547</v>
      </c>
      <c r="G29" s="19">
        <v>0</v>
      </c>
      <c r="H29" s="19">
        <v>6.3210000000000002E-3</v>
      </c>
      <c r="I29" s="19">
        <v>0.25944200000000001</v>
      </c>
      <c r="J29" s="19">
        <v>0.241651</v>
      </c>
      <c r="K29" s="19">
        <v>0.252585</v>
      </c>
      <c r="Y29" s="24"/>
      <c r="AA29" s="19"/>
      <c r="AB29" s="19"/>
      <c r="AC29" s="19"/>
      <c r="AD29" s="19"/>
      <c r="AE29" s="19"/>
      <c r="AF29" s="19"/>
      <c r="AH29" s="19"/>
      <c r="AI29" s="19"/>
      <c r="AJ29" s="19"/>
      <c r="AK29" s="19"/>
      <c r="AL29" s="19"/>
      <c r="AO29" s="46">
        <v>32</v>
      </c>
      <c r="AP29" s="34">
        <f>AVERAGE(AP18:AT18)</f>
        <v>2.4556492214417438E-2</v>
      </c>
      <c r="AQ29" s="34">
        <f>AVERAGE(AV18:AZ18)</f>
        <v>4.744432251093051E-2</v>
      </c>
      <c r="AR29" s="34">
        <f>STDEV(AP18:AT18)</f>
        <v>8.5374915030520197E-3</v>
      </c>
      <c r="AS29" s="24">
        <f>STDEV(AV18:AZ18)</f>
        <v>1.2223866260180299E-2</v>
      </c>
      <c r="AT29" s="15">
        <f>_xlfn.T.TEST(AP18:AT18,AV18:AZ18,2,1)</f>
        <v>4.5509562962492735E-3</v>
      </c>
      <c r="BA29" s="24"/>
      <c r="BB29" s="18"/>
      <c r="BC29" s="18" t="s">
        <v>128</v>
      </c>
      <c r="BD29" s="18">
        <v>2.5984946891748199E-3</v>
      </c>
      <c r="BE29" s="18">
        <v>6.5889151404403101E-2</v>
      </c>
      <c r="BF29" s="18">
        <v>0.16826036836853001</v>
      </c>
      <c r="BG29" s="18">
        <v>0.16399487648913999</v>
      </c>
      <c r="BI29" s="18">
        <v>0.39076302106162403</v>
      </c>
      <c r="BJ29" s="18">
        <v>0.84656238776820303</v>
      </c>
      <c r="BK29" s="18">
        <v>0.76755380960925901</v>
      </c>
      <c r="BL29" s="18">
        <v>0.85049263832047906</v>
      </c>
      <c r="BS29" s="15"/>
      <c r="BX29" s="24"/>
      <c r="CC29" s="18"/>
      <c r="CK29" s="30">
        <v>34</v>
      </c>
      <c r="CL29" s="34">
        <f t="shared" ref="CL29:CL34" si="60">AVERAGE(CL19:CO19)</f>
        <v>0.66635242535143413</v>
      </c>
      <c r="CM29" s="24">
        <f t="shared" ref="CM29:CM34" si="61">AVERAGE(CQ19:CT19)</f>
        <v>0.64373526154003469</v>
      </c>
      <c r="CN29" s="23">
        <f t="shared" ref="CN29:CN34" si="62">STDEV(CL19:CO19)</f>
        <v>0.1287687915272803</v>
      </c>
      <c r="CO29" s="24">
        <f t="shared" ref="CO29:CO34" si="63">STDEV(CQ19:CT19)</f>
        <v>1.5873172093746675E-2</v>
      </c>
      <c r="CP29" s="15">
        <f t="shared" ref="CP29:CP34" si="64">_xlfn.T.TEST(CL19:CO19,CQ19:CT19,2,1)</f>
        <v>0.72957574023387295</v>
      </c>
      <c r="DE29" s="18"/>
      <c r="EB29" s="18"/>
    </row>
    <row r="30" spans="1:132">
      <c r="A30" s="17">
        <f>SUM(A28:A29)</f>
        <v>0.11633400000000001</v>
      </c>
      <c r="B30" s="17">
        <f t="shared" ref="B30:K30" si="65">SUM(B28:B29)</f>
        <v>9.3509000000000009E-2</v>
      </c>
      <c r="C30" s="17">
        <f t="shared" si="65"/>
        <v>0.45797100000000002</v>
      </c>
      <c r="D30" s="17">
        <f t="shared" si="65"/>
        <v>0.15474499999999999</v>
      </c>
      <c r="E30" s="17">
        <f t="shared" si="65"/>
        <v>0.15417600000000001</v>
      </c>
      <c r="F30" s="17">
        <f t="shared" si="65"/>
        <v>0</v>
      </c>
      <c r="G30" s="17">
        <f t="shared" si="65"/>
        <v>0</v>
      </c>
      <c r="H30" s="17">
        <f t="shared" si="65"/>
        <v>6.3210000000000002E-3</v>
      </c>
      <c r="I30" s="17">
        <f t="shared" si="65"/>
        <v>0.29224</v>
      </c>
      <c r="J30" s="17">
        <f t="shared" si="65"/>
        <v>0.33092900000000003</v>
      </c>
      <c r="K30" s="17">
        <f t="shared" si="65"/>
        <v>0.34351500000000001</v>
      </c>
      <c r="Y30" s="24"/>
      <c r="AA30" s="19" t="s">
        <v>128</v>
      </c>
      <c r="AB30" s="19">
        <v>0.11633400000000001</v>
      </c>
      <c r="AC30" s="19">
        <v>8.6761000000000005E-2</v>
      </c>
      <c r="AD30" s="19">
        <v>0.37734400000000001</v>
      </c>
      <c r="AE30" s="19">
        <v>0.133745</v>
      </c>
      <c r="AF30" s="19">
        <v>0.136547</v>
      </c>
      <c r="AH30" s="19">
        <v>0</v>
      </c>
      <c r="AI30" s="19">
        <v>6.3210000000000002E-3</v>
      </c>
      <c r="AJ30" s="19">
        <v>0.25944200000000001</v>
      </c>
      <c r="AK30" s="19">
        <v>0.241651</v>
      </c>
      <c r="AL30" s="19">
        <v>0.252585</v>
      </c>
      <c r="AO30" s="46">
        <v>34</v>
      </c>
      <c r="AP30" s="34">
        <f t="shared" ref="AP30:AP35" si="66">AVERAGE(AP19:AT19)</f>
        <v>0.68840349464101025</v>
      </c>
      <c r="AQ30" s="34">
        <f t="shared" ref="AQ30:AQ34" si="67">AVERAGE(AV19:AZ19)</f>
        <v>0.7565198879322711</v>
      </c>
      <c r="AR30" s="34">
        <f t="shared" ref="AR30:AR35" si="68">STDEV(AP19:AT19)</f>
        <v>0.10230353938924057</v>
      </c>
      <c r="AS30" s="24">
        <f t="shared" ref="AS30:AS35" si="69">STDEV(AV19:AZ19)</f>
        <v>0.11402482537607429</v>
      </c>
      <c r="AT30" s="15">
        <f t="shared" ref="AT30:AT35" si="70">_xlfn.T.TEST(AP19:AT19,AV19:AZ19,2,1)</f>
        <v>1.9236934030620991E-3</v>
      </c>
      <c r="BA30" s="24"/>
      <c r="BB30" s="18"/>
      <c r="BD30" s="17">
        <f>SUM(BD28:BD29)</f>
        <v>2.5984946891748199E-3</v>
      </c>
      <c r="BE30" s="17">
        <f t="shared" ref="BE30:BG30" si="71">SUM(BE28:BE29)</f>
        <v>6.5889151404403101E-2</v>
      </c>
      <c r="BF30" s="17">
        <f t="shared" si="71"/>
        <v>0.16924791012641538</v>
      </c>
      <c r="BG30" s="17">
        <f t="shared" si="71"/>
        <v>0.16399487648913999</v>
      </c>
      <c r="BI30" s="17">
        <f t="shared" ref="BI30:BL30" si="72">SUM(BI28:BI29)</f>
        <v>0.4735268035133734</v>
      </c>
      <c r="BJ30" s="17">
        <f t="shared" si="72"/>
        <v>0.92687059959280238</v>
      </c>
      <c r="BK30" s="17">
        <f t="shared" si="72"/>
        <v>0.82161407838599276</v>
      </c>
      <c r="BL30" s="17">
        <f t="shared" si="72"/>
        <v>0.88049001394927962</v>
      </c>
      <c r="BX30" s="24"/>
      <c r="BZ30" s="18" t="s">
        <v>128</v>
      </c>
      <c r="CA30" s="18">
        <v>2.5984946891748199E-3</v>
      </c>
      <c r="CB30" s="18">
        <v>6.5889151404403101E-2</v>
      </c>
      <c r="CC30" s="18">
        <v>0.16826036836853001</v>
      </c>
      <c r="CD30" s="18">
        <v>0.16399487648913999</v>
      </c>
      <c r="CF30" s="18">
        <v>0.39076302106162403</v>
      </c>
      <c r="CG30" s="18">
        <v>0.84656238776820303</v>
      </c>
      <c r="CH30" s="18">
        <v>0.76755380960925901</v>
      </c>
      <c r="CI30" s="18">
        <v>0.85049263832047906</v>
      </c>
      <c r="CK30" s="30">
        <v>36</v>
      </c>
      <c r="CL30" s="34">
        <f t="shared" si="60"/>
        <v>7.9963199864505785E-2</v>
      </c>
      <c r="CM30" s="24">
        <f t="shared" si="61"/>
        <v>6.6638256006731955E-2</v>
      </c>
      <c r="CN30" s="23">
        <f t="shared" si="62"/>
        <v>4.2720728528590442E-2</v>
      </c>
      <c r="CO30" s="24">
        <f t="shared" si="63"/>
        <v>4.7408529529842335E-3</v>
      </c>
      <c r="CP30" s="15">
        <f t="shared" si="64"/>
        <v>0.60774987654989421</v>
      </c>
      <c r="DE30" s="18"/>
      <c r="EB30" s="18"/>
    </row>
    <row r="31" spans="1:132">
      <c r="A31" s="17"/>
      <c r="B31" s="17"/>
      <c r="C31" s="17"/>
      <c r="D31" s="17"/>
      <c r="E31" s="17"/>
      <c r="G31" s="17"/>
      <c r="H31" s="17"/>
      <c r="I31" s="17"/>
      <c r="J31" s="17"/>
      <c r="K31" s="17"/>
      <c r="Y31" s="24"/>
      <c r="AA31" s="19" t="s">
        <v>126</v>
      </c>
      <c r="AB31" s="19">
        <v>0.76994099999999999</v>
      </c>
      <c r="AC31" s="19">
        <v>0.901088</v>
      </c>
      <c r="AD31" s="19">
        <v>0.84030499999999997</v>
      </c>
      <c r="AE31" s="19">
        <v>0.36148400000000003</v>
      </c>
      <c r="AF31" s="19">
        <v>0.39603500000000003</v>
      </c>
      <c r="AH31" s="19">
        <v>0.27235300000000001</v>
      </c>
      <c r="AI31" s="19">
        <v>7.4767E-2</v>
      </c>
      <c r="AJ31" s="19">
        <v>0.589835</v>
      </c>
      <c r="AK31" s="19">
        <v>0.55979000000000001</v>
      </c>
      <c r="AL31" s="19">
        <v>0.58448900000000004</v>
      </c>
      <c r="AO31" s="46">
        <v>36</v>
      </c>
      <c r="AP31" s="34">
        <f>AVERAGE(AP20:AT20)</f>
        <v>0.12579621621287046</v>
      </c>
      <c r="AQ31" s="34">
        <f>AVERAGE(AV20:AZ20)</f>
        <v>7.9318740208448729E-2</v>
      </c>
      <c r="AR31" s="34">
        <f t="shared" si="68"/>
        <v>5.3992263431910055E-2</v>
      </c>
      <c r="AS31" s="24">
        <f t="shared" si="69"/>
        <v>2.419000426081017E-2</v>
      </c>
      <c r="AT31" s="15">
        <f t="shared" si="70"/>
        <v>6.085319666903901E-2</v>
      </c>
      <c r="BA31" s="24"/>
      <c r="BB31" s="18"/>
      <c r="BD31" s="17"/>
      <c r="BE31" s="17"/>
      <c r="BF31" s="17"/>
      <c r="BG31" s="17"/>
      <c r="BI31" s="17"/>
      <c r="BJ31" s="17"/>
      <c r="BK31" s="17"/>
      <c r="BL31" s="17"/>
      <c r="BX31" s="24"/>
      <c r="BZ31" s="18" t="s">
        <v>126</v>
      </c>
      <c r="CA31" s="18">
        <v>0.17180388433646199</v>
      </c>
      <c r="CB31" s="18">
        <v>0</v>
      </c>
      <c r="CC31" s="18">
        <v>0</v>
      </c>
      <c r="CD31" s="18">
        <v>0</v>
      </c>
      <c r="CF31" s="18">
        <v>0.80493977434995601</v>
      </c>
      <c r="CG31" s="18">
        <v>9.6749516378942801E-2</v>
      </c>
      <c r="CH31" s="18">
        <v>8.60588872397057E-2</v>
      </c>
      <c r="CI31" s="18">
        <v>0.115234531763708</v>
      </c>
      <c r="CK31" s="30">
        <v>38</v>
      </c>
      <c r="CL31" s="34">
        <f t="shared" si="60"/>
        <v>1.8188346106478674E-3</v>
      </c>
      <c r="CM31" s="24">
        <f t="shared" si="61"/>
        <v>1.4605028544663281E-2</v>
      </c>
      <c r="CN31" s="23">
        <f t="shared" si="62"/>
        <v>2.4356401159297192E-3</v>
      </c>
      <c r="CO31" s="24">
        <f t="shared" si="63"/>
        <v>4.8102892333416469E-3</v>
      </c>
      <c r="CP31" s="15">
        <f t="shared" si="64"/>
        <v>2.9645819556287704E-2</v>
      </c>
      <c r="DE31" s="18"/>
      <c r="EB31" s="18"/>
    </row>
    <row r="32" spans="1:132">
      <c r="L32" s="42"/>
      <c r="Y32" s="24"/>
      <c r="AA32" s="19" t="s">
        <v>120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H32" s="19">
        <v>0</v>
      </c>
      <c r="AI32" s="19">
        <v>0</v>
      </c>
      <c r="AJ32" s="19">
        <v>2.039E-3</v>
      </c>
      <c r="AK32" s="19">
        <v>0</v>
      </c>
      <c r="AL32" s="19">
        <v>5.5758000000000002E-2</v>
      </c>
      <c r="AO32" s="46">
        <v>38</v>
      </c>
      <c r="AP32" s="34">
        <f t="shared" si="66"/>
        <v>1.956248321235066E-2</v>
      </c>
      <c r="AQ32" s="34">
        <f t="shared" si="67"/>
        <v>1.4179474796331068E-2</v>
      </c>
      <c r="AR32" s="34">
        <f t="shared" si="68"/>
        <v>1.5580060196689545E-2</v>
      </c>
      <c r="AS32" s="24">
        <f t="shared" si="69"/>
        <v>1.2081282861774522E-2</v>
      </c>
      <c r="AT32" s="15">
        <f t="shared" si="70"/>
        <v>2.7028884760262811E-2</v>
      </c>
      <c r="BA32" s="24"/>
      <c r="BB32" s="18"/>
      <c r="BX32" s="24"/>
      <c r="BZ32" s="18" t="s">
        <v>120</v>
      </c>
      <c r="CA32" s="18">
        <v>0</v>
      </c>
      <c r="CB32" s="18">
        <v>0</v>
      </c>
      <c r="CC32" s="18">
        <v>0</v>
      </c>
      <c r="CD32" s="18">
        <v>0</v>
      </c>
      <c r="CF32" s="18">
        <v>0.17586147356087301</v>
      </c>
      <c r="CG32" s="18">
        <v>0</v>
      </c>
      <c r="CH32" s="18">
        <v>0</v>
      </c>
      <c r="CI32" s="18">
        <v>0</v>
      </c>
      <c r="CK32" s="30">
        <v>40</v>
      </c>
      <c r="CL32" s="34">
        <f t="shared" si="60"/>
        <v>3.0650323488685047E-2</v>
      </c>
      <c r="CM32" s="24">
        <f t="shared" si="61"/>
        <v>8.8778296736258824E-2</v>
      </c>
      <c r="CN32" s="23">
        <f t="shared" si="62"/>
        <v>3.157966893111451E-2</v>
      </c>
      <c r="CO32" s="24">
        <f t="shared" si="63"/>
        <v>1.9971709235364853E-2</v>
      </c>
      <c r="CP32" s="15">
        <f t="shared" si="64"/>
        <v>2.6547782172712912E-2</v>
      </c>
      <c r="DE32" s="18"/>
      <c r="EB32" s="18"/>
    </row>
    <row r="33" spans="3:132">
      <c r="C33" s="42"/>
      <c r="F33" s="42"/>
      <c r="I33" s="42"/>
      <c r="Y33" s="24"/>
      <c r="AA33" s="19"/>
      <c r="AB33" s="17">
        <f>SUM(AB30:AB32)</f>
        <v>0.88627500000000003</v>
      </c>
      <c r="AC33" s="17">
        <f t="shared" ref="AC33:AF33" si="73">SUM(AC30:AC32)</f>
        <v>0.98784899999999998</v>
      </c>
      <c r="AD33" s="17">
        <f t="shared" si="73"/>
        <v>1.217649</v>
      </c>
      <c r="AE33" s="17">
        <f t="shared" si="73"/>
        <v>0.49522900000000003</v>
      </c>
      <c r="AF33" s="17">
        <f t="shared" si="73"/>
        <v>0.532582</v>
      </c>
      <c r="AH33" s="17">
        <f t="shared" ref="AH33:AL33" si="74">SUM(AH30:AH32)</f>
        <v>0.27235300000000001</v>
      </c>
      <c r="AI33" s="17">
        <f t="shared" si="74"/>
        <v>8.1087999999999993E-2</v>
      </c>
      <c r="AJ33" s="17">
        <f t="shared" si="74"/>
        <v>0.85131600000000007</v>
      </c>
      <c r="AK33" s="17">
        <f t="shared" si="74"/>
        <v>0.80144100000000007</v>
      </c>
      <c r="AL33" s="17">
        <f t="shared" si="74"/>
        <v>0.89283200000000007</v>
      </c>
      <c r="AO33" s="46">
        <v>40</v>
      </c>
      <c r="AP33" s="34">
        <f>AVERAGE(AP22:AT22)</f>
        <v>3.6533523008070265E-2</v>
      </c>
      <c r="AQ33" s="34">
        <f>AVERAGE(AV22:AZ22)</f>
        <v>3.4895636384754694E-2</v>
      </c>
      <c r="AR33" s="34">
        <f t="shared" si="68"/>
        <v>2.8206258013735611E-2</v>
      </c>
      <c r="AS33" s="24">
        <f t="shared" si="69"/>
        <v>3.0899491006431485E-2</v>
      </c>
      <c r="AT33" s="15">
        <f t="shared" si="70"/>
        <v>0.65558541176335805</v>
      </c>
      <c r="BA33" s="24"/>
      <c r="BB33" s="18"/>
      <c r="BF33"/>
      <c r="BI33"/>
      <c r="BL33"/>
      <c r="BX33" s="24"/>
      <c r="CA33" s="17">
        <f>SUM(CA30:CA32)</f>
        <v>0.17440237902563679</v>
      </c>
      <c r="CB33" s="17">
        <f t="shared" ref="CB33:CD33" si="75">SUM(CB30:CB32)</f>
        <v>6.5889151404403101E-2</v>
      </c>
      <c r="CC33" s="17">
        <f t="shared" si="75"/>
        <v>0.16826036836853001</v>
      </c>
      <c r="CD33" s="17">
        <f t="shared" si="75"/>
        <v>0.16399487648913999</v>
      </c>
      <c r="CF33" s="17">
        <f t="shared" ref="CF33:CI33" si="76">SUM(CF30:CF32)</f>
        <v>1.371564268972453</v>
      </c>
      <c r="CG33" s="17">
        <f t="shared" si="76"/>
        <v>0.94331190414714583</v>
      </c>
      <c r="CH33" s="17">
        <f t="shared" si="76"/>
        <v>0.85361269684896468</v>
      </c>
      <c r="CI33" s="17">
        <f t="shared" si="76"/>
        <v>0.96572717008418707</v>
      </c>
      <c r="CK33" s="30">
        <v>42</v>
      </c>
      <c r="CL33" s="34">
        <f t="shared" si="60"/>
        <v>9.48007319447325E-2</v>
      </c>
      <c r="CM33" s="24">
        <f t="shared" si="61"/>
        <v>0.1026162419510018</v>
      </c>
      <c r="CN33" s="23">
        <f t="shared" si="62"/>
        <v>2.6591595323834268E-2</v>
      </c>
      <c r="CO33" s="24">
        <f t="shared" si="63"/>
        <v>1.1506359261023726E-2</v>
      </c>
      <c r="CP33" s="15">
        <f t="shared" si="64"/>
        <v>0.70078509253841137</v>
      </c>
      <c r="DE33" s="18"/>
      <c r="EB33" s="18"/>
    </row>
    <row r="34" spans="3:132" ht="17" thickBot="1">
      <c r="Y34" s="24"/>
      <c r="AA34" s="19"/>
      <c r="AB34" s="19"/>
      <c r="AC34" s="19"/>
      <c r="AD34" s="19"/>
      <c r="AE34" s="19"/>
      <c r="AF34" s="19"/>
      <c r="AH34" s="19"/>
      <c r="AI34" s="19"/>
      <c r="AJ34" s="19"/>
      <c r="AK34" s="19"/>
      <c r="AL34" s="19"/>
      <c r="AO34" s="46">
        <v>42</v>
      </c>
      <c r="AP34" s="34">
        <f>AVERAGE(AP23:AT23)</f>
        <v>0.10513106147271727</v>
      </c>
      <c r="AQ34" s="34">
        <f t="shared" si="67"/>
        <v>6.7638223245725451E-2</v>
      </c>
      <c r="AR34" s="34">
        <f t="shared" si="68"/>
        <v>1.4531574325243884E-2</v>
      </c>
      <c r="AS34" s="24">
        <f t="shared" si="69"/>
        <v>3.8588520315760731E-2</v>
      </c>
      <c r="AT34" s="15">
        <f t="shared" si="70"/>
        <v>6.9842722602714929E-2</v>
      </c>
      <c r="BA34" s="24"/>
      <c r="BB34" s="18"/>
      <c r="BX34" s="24"/>
      <c r="CC34" s="18"/>
      <c r="CK34" s="31">
        <v>44</v>
      </c>
      <c r="CL34" s="35">
        <f t="shared" si="60"/>
        <v>0</v>
      </c>
      <c r="CM34" s="27">
        <f t="shared" si="61"/>
        <v>0</v>
      </c>
      <c r="CN34" s="26">
        <f t="shared" si="62"/>
        <v>0</v>
      </c>
      <c r="CO34" s="27">
        <f t="shared" si="63"/>
        <v>0</v>
      </c>
      <c r="CP34" s="15" t="e">
        <f t="shared" si="64"/>
        <v>#DIV/0!</v>
      </c>
      <c r="DE34" s="18"/>
      <c r="EB34" s="18"/>
    </row>
    <row r="35" spans="3:132" ht="17" thickBot="1">
      <c r="Y35" s="24"/>
      <c r="AA35" s="19" t="s">
        <v>127</v>
      </c>
      <c r="AB35" s="19">
        <v>0</v>
      </c>
      <c r="AC35" s="19">
        <v>0</v>
      </c>
      <c r="AD35" s="19">
        <v>0</v>
      </c>
      <c r="AE35" s="19">
        <v>0</v>
      </c>
      <c r="AF35" s="19">
        <v>4.5399999999999998E-4</v>
      </c>
      <c r="AH35" s="19">
        <v>0</v>
      </c>
      <c r="AI35" s="19">
        <v>0</v>
      </c>
      <c r="AJ35" s="19">
        <v>0</v>
      </c>
      <c r="AK35" s="19">
        <v>0</v>
      </c>
      <c r="AL35" s="19">
        <v>1.7699999999999999E-4</v>
      </c>
      <c r="AO35" s="47">
        <v>44</v>
      </c>
      <c r="AP35" s="35">
        <f t="shared" si="66"/>
        <v>1.672923856354798E-5</v>
      </c>
      <c r="AQ35" s="35">
        <f>AVERAGE(AV24:AZ24)</f>
        <v>3.7149215385483977E-6</v>
      </c>
      <c r="AR35" s="35">
        <f t="shared" si="68"/>
        <v>3.7407714639904216E-5</v>
      </c>
      <c r="AS35" s="27">
        <f t="shared" si="69"/>
        <v>8.3068170912723229E-6</v>
      </c>
      <c r="AT35" s="15">
        <f t="shared" si="70"/>
        <v>0.37390096630005903</v>
      </c>
      <c r="BA35" s="24"/>
      <c r="BB35" s="18"/>
      <c r="BX35" s="24"/>
      <c r="BZ35" s="18" t="s">
        <v>127</v>
      </c>
      <c r="CA35" s="18">
        <v>0</v>
      </c>
      <c r="CB35" s="18">
        <v>0</v>
      </c>
      <c r="CC35" s="18">
        <v>0</v>
      </c>
      <c r="CD35" s="18">
        <v>0</v>
      </c>
      <c r="CF35" s="18">
        <v>0</v>
      </c>
      <c r="CG35" s="18">
        <v>0</v>
      </c>
      <c r="CH35" s="18">
        <v>0</v>
      </c>
      <c r="CI35" s="18">
        <v>0</v>
      </c>
      <c r="CK35" s="23"/>
      <c r="CL35" s="23"/>
      <c r="CM35" s="23"/>
      <c r="CN35" s="23"/>
      <c r="CO35" s="23"/>
      <c r="CP35" s="15"/>
      <c r="DE35" s="18"/>
      <c r="EB35" s="18"/>
    </row>
    <row r="36" spans="3:132">
      <c r="Y36" s="24"/>
      <c r="AA36" s="19" t="s">
        <v>130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BA36" s="24"/>
      <c r="BB36" s="18"/>
      <c r="BX36" s="24"/>
      <c r="CA36" s="17">
        <f>SUM(CA35)</f>
        <v>0</v>
      </c>
      <c r="CB36" s="17">
        <f t="shared" ref="CB36:CD36" si="77">SUM(CB35)</f>
        <v>0</v>
      </c>
      <c r="CC36" s="17">
        <f t="shared" si="77"/>
        <v>0</v>
      </c>
      <c r="CD36" s="17">
        <f t="shared" si="77"/>
        <v>0</v>
      </c>
      <c r="CF36" s="17">
        <f t="shared" ref="CF36:CI36" si="78">SUM(CF35)</f>
        <v>0</v>
      </c>
      <c r="CG36" s="17">
        <f t="shared" si="78"/>
        <v>0</v>
      </c>
      <c r="CH36" s="17">
        <f t="shared" si="78"/>
        <v>0</v>
      </c>
      <c r="CI36" s="17">
        <f t="shared" si="78"/>
        <v>0</v>
      </c>
      <c r="CK36" s="23"/>
      <c r="CL36" s="23"/>
      <c r="CM36" s="23"/>
      <c r="CN36" s="23"/>
      <c r="CO36" s="23"/>
      <c r="CP36" s="15"/>
      <c r="DE36" s="18"/>
      <c r="EB36" s="18"/>
    </row>
    <row r="37" spans="3:132">
      <c r="Y37" s="24"/>
      <c r="AA37" s="18"/>
      <c r="AB37" s="17">
        <f>SUM(AB35:AB36)</f>
        <v>0</v>
      </c>
      <c r="AC37" s="17">
        <f t="shared" ref="AC37:AF37" si="79">SUM(AC35:AC36)</f>
        <v>0</v>
      </c>
      <c r="AD37" s="17">
        <f t="shared" si="79"/>
        <v>0</v>
      </c>
      <c r="AE37" s="17">
        <f t="shared" si="79"/>
        <v>0</v>
      </c>
      <c r="AF37" s="17">
        <f t="shared" si="79"/>
        <v>4.5399999999999998E-4</v>
      </c>
      <c r="AH37" s="17">
        <f t="shared" ref="AH37:AL37" si="80">SUM(AH35:AH36)</f>
        <v>0</v>
      </c>
      <c r="AI37" s="17">
        <f t="shared" si="80"/>
        <v>0</v>
      </c>
      <c r="AJ37" s="17">
        <f t="shared" si="80"/>
        <v>0</v>
      </c>
      <c r="AK37" s="17">
        <f t="shared" si="80"/>
        <v>0</v>
      </c>
      <c r="AL37" s="17">
        <f t="shared" si="80"/>
        <v>1.7699999999999999E-4</v>
      </c>
      <c r="BA37" s="24"/>
      <c r="BB37" s="18"/>
      <c r="BX37" s="24"/>
      <c r="CA37" s="17"/>
      <c r="CB37" s="17"/>
      <c r="CC37" s="17"/>
      <c r="CD37" s="17"/>
      <c r="CF37" s="17"/>
      <c r="CG37" s="17"/>
      <c r="CH37" s="17"/>
      <c r="CI37" s="17"/>
      <c r="CK37" s="23"/>
      <c r="CL37" s="23"/>
      <c r="CM37" s="23"/>
      <c r="CN37" s="23"/>
      <c r="CO37" s="23"/>
      <c r="CP37" s="15"/>
      <c r="DE37" s="18"/>
      <c r="EB37" s="18"/>
    </row>
    <row r="38" spans="3:132">
      <c r="Y38" s="24"/>
      <c r="AA38" s="18"/>
      <c r="AB38" s="17"/>
      <c r="AC38" s="17"/>
      <c r="AD38" s="17"/>
      <c r="AE38" s="17"/>
      <c r="AF38" s="17"/>
      <c r="AH38" s="17"/>
      <c r="AI38" s="17"/>
      <c r="AJ38" s="17"/>
      <c r="AK38" s="17"/>
      <c r="AL38" s="17"/>
      <c r="BA38" s="24"/>
      <c r="BB38" s="18"/>
      <c r="BX38" s="24"/>
      <c r="CC38" s="18"/>
      <c r="DE38" s="18"/>
      <c r="EB38" s="18"/>
    </row>
    <row r="39" spans="3:132">
      <c r="Y39" s="24"/>
      <c r="AA39" s="18"/>
      <c r="AC39" s="18"/>
      <c r="BA39" s="24"/>
      <c r="BB39" s="18"/>
      <c r="BX39" s="24"/>
      <c r="CC39" s="18"/>
      <c r="DE39" s="18"/>
      <c r="EB39" s="18"/>
    </row>
    <row r="40" spans="3:132">
      <c r="Y40" s="24"/>
      <c r="AA40" s="18"/>
      <c r="AC40" s="18"/>
      <c r="BA40" s="24"/>
      <c r="BB40" s="18"/>
      <c r="BX40" s="24"/>
      <c r="CC40" s="18"/>
      <c r="DE40" s="18"/>
      <c r="EB40" s="18"/>
    </row>
    <row r="41" spans="3:132">
      <c r="Y41" s="24"/>
      <c r="AA41" s="18"/>
      <c r="AC41" s="18"/>
      <c r="BA41" s="24"/>
      <c r="BB41" s="18"/>
      <c r="BX41" s="24"/>
      <c r="CC41" s="18"/>
      <c r="DE41" s="18"/>
      <c r="EB41" s="18"/>
    </row>
    <row r="42" spans="3:132">
      <c r="Y42" s="24"/>
      <c r="AA42" s="18"/>
      <c r="AC42" s="18"/>
      <c r="BA42" s="24"/>
      <c r="BB42" s="18"/>
      <c r="BX42" s="24"/>
      <c r="CC42" s="18"/>
      <c r="DE42" s="18"/>
      <c r="EB42" s="18"/>
    </row>
    <row r="43" spans="3:132">
      <c r="Y43" s="24"/>
      <c r="AA43" s="18"/>
      <c r="AC43" s="18"/>
      <c r="BA43" s="24"/>
      <c r="BB43" s="18"/>
      <c r="BX43" s="24"/>
      <c r="CC43" s="18"/>
      <c r="DE43" s="18"/>
      <c r="EB43" s="18"/>
    </row>
    <row r="44" spans="3:132">
      <c r="Y44" s="24"/>
      <c r="AA44" s="18"/>
      <c r="AC44" s="18"/>
      <c r="BA44" s="24"/>
      <c r="BB44" s="18"/>
      <c r="BX44" s="24"/>
      <c r="CC44" s="18"/>
      <c r="DE44" s="18"/>
      <c r="EB44" s="18"/>
    </row>
    <row r="45" spans="3:132">
      <c r="Y45" s="24"/>
      <c r="AA45" s="18"/>
      <c r="AC45" s="18"/>
      <c r="BA45" s="24"/>
      <c r="BB45" s="18"/>
      <c r="BX45" s="24"/>
      <c r="CC45" s="18"/>
      <c r="DE45" s="18"/>
      <c r="EB45" s="18"/>
    </row>
    <row r="46" spans="3:132">
      <c r="Y46" s="24"/>
      <c r="AA46" s="18"/>
      <c r="AC46" s="18"/>
      <c r="BA46" s="24"/>
      <c r="BB46" s="18"/>
      <c r="BX46" s="24"/>
      <c r="CC46" s="18"/>
      <c r="DE46" s="18"/>
      <c r="EB46" s="18"/>
    </row>
    <row r="47" spans="3:132">
      <c r="Y47" s="24"/>
      <c r="AA47" s="18"/>
      <c r="AC47" s="18"/>
      <c r="BA47" s="24"/>
      <c r="BB47" s="18"/>
      <c r="BX47" s="24"/>
      <c r="CC47" s="18"/>
      <c r="DE47" s="18"/>
      <c r="EB47" s="18"/>
    </row>
    <row r="48" spans="3:132">
      <c r="Y48" s="24"/>
      <c r="AA48" s="18"/>
      <c r="AC48" s="18"/>
      <c r="BA48" s="24"/>
      <c r="BB48" s="18"/>
      <c r="BX48" s="24"/>
      <c r="CC48" s="18"/>
      <c r="DE48" s="18"/>
      <c r="EB48" s="18"/>
    </row>
    <row r="49" spans="25:132">
      <c r="Y49" s="24"/>
      <c r="AA49" s="18"/>
      <c r="AC49" s="18"/>
      <c r="BA49" s="24"/>
      <c r="BB49" s="18"/>
      <c r="BX49" s="24"/>
      <c r="CC49" s="18"/>
      <c r="DE49" s="18"/>
      <c r="EB49" s="18"/>
    </row>
    <row r="50" spans="25:132">
      <c r="Y50" s="24"/>
      <c r="AA50" s="18"/>
      <c r="AC50" s="18"/>
      <c r="BA50" s="24"/>
      <c r="BB50" s="18"/>
      <c r="BX50" s="24"/>
      <c r="CC50" s="18"/>
      <c r="DE50" s="18"/>
      <c r="EB50" s="18"/>
    </row>
    <row r="51" spans="25:132">
      <c r="Y51" s="24"/>
      <c r="AA51" s="18"/>
      <c r="AC51" s="18"/>
      <c r="BA51" s="24"/>
      <c r="BB51" s="18"/>
      <c r="BX51" s="24"/>
      <c r="CC51" s="18"/>
      <c r="DE51" s="18"/>
      <c r="EB51" s="18"/>
    </row>
    <row r="52" spans="25:132">
      <c r="Y52" s="24"/>
      <c r="AA52" s="18"/>
      <c r="AC52" s="18"/>
      <c r="BA52" s="24"/>
      <c r="BB52" s="18"/>
      <c r="BX52" s="24"/>
      <c r="CC52" s="18"/>
      <c r="DE52" s="18"/>
      <c r="EB52" s="18"/>
    </row>
    <row r="53" spans="25:132">
      <c r="Y53" s="24"/>
      <c r="AA53" s="18"/>
      <c r="AC53" s="18"/>
      <c r="BA53" s="24"/>
      <c r="BB53" s="18"/>
      <c r="BX53" s="24"/>
      <c r="CC53" s="18"/>
      <c r="DE53" s="18"/>
      <c r="EB53" s="18"/>
    </row>
    <row r="54" spans="25:132">
      <c r="Y54" s="24"/>
      <c r="AA54" s="18"/>
      <c r="AC54" s="18"/>
      <c r="BA54" s="24"/>
      <c r="BB54" s="18"/>
      <c r="BX54" s="24"/>
      <c r="CC54" s="18"/>
      <c r="DE54" s="18"/>
      <c r="EB54" s="18"/>
    </row>
    <row r="55" spans="25:132">
      <c r="Y55" s="24"/>
      <c r="AA55" s="18"/>
      <c r="AC55" s="18"/>
      <c r="BA55" s="24"/>
      <c r="BB55" s="18"/>
      <c r="BX55" s="24"/>
      <c r="CC55" s="18"/>
      <c r="DE55" s="18"/>
      <c r="EB55" s="18"/>
    </row>
    <row r="56" spans="25:132">
      <c r="Y56" s="24"/>
      <c r="AA56" s="18"/>
      <c r="AC56" s="18"/>
      <c r="BA56" s="24"/>
      <c r="BB56" s="18"/>
      <c r="BX56" s="24"/>
      <c r="CC56" s="18"/>
      <c r="DE56" s="18"/>
      <c r="EB56" s="18"/>
    </row>
    <row r="57" spans="25:132">
      <c r="Y57" s="24"/>
      <c r="AA57" s="18"/>
      <c r="AC57" s="18"/>
      <c r="BA57" s="24"/>
      <c r="BB57" s="18"/>
      <c r="BX57" s="24"/>
      <c r="CC57" s="18"/>
      <c r="DE57" s="18"/>
      <c r="EB57" s="18"/>
    </row>
    <row r="58" spans="25:132">
      <c r="Y58" s="24"/>
      <c r="AA58" s="18"/>
      <c r="AC58" s="18"/>
      <c r="BA58" s="24"/>
      <c r="BB58" s="18"/>
      <c r="BX58" s="24"/>
      <c r="CC58" s="18"/>
      <c r="DE58" s="18"/>
      <c r="EB58" s="18"/>
    </row>
    <row r="59" spans="25:132">
      <c r="Y59" s="24"/>
      <c r="AA59" s="18"/>
      <c r="AC59" s="18"/>
      <c r="BA59" s="24"/>
      <c r="BB59" s="18"/>
      <c r="BX59" s="24"/>
      <c r="CC59" s="18"/>
      <c r="DE59" s="18"/>
      <c r="EB59" s="18"/>
    </row>
    <row r="60" spans="25:132">
      <c r="Y60" s="24"/>
      <c r="AA60" s="18"/>
      <c r="AC60" s="18"/>
      <c r="BA60" s="24"/>
      <c r="BB60" s="18"/>
      <c r="BX60" s="24"/>
      <c r="CC60" s="18"/>
      <c r="DE60" s="18"/>
      <c r="EB60" s="18"/>
    </row>
    <row r="61" spans="25:132">
      <c r="Y61" s="24"/>
      <c r="AA61" s="18"/>
      <c r="AC61" s="18"/>
      <c r="BA61" s="24"/>
      <c r="BB61" s="18"/>
      <c r="BX61" s="24"/>
      <c r="CC61" s="18"/>
      <c r="DE61" s="18"/>
      <c r="EB61" s="18"/>
    </row>
    <row r="62" spans="25:132">
      <c r="Y62" s="24"/>
      <c r="AA62" s="18"/>
      <c r="AC62" s="18"/>
      <c r="BA62" s="24"/>
      <c r="BB62" s="18"/>
      <c r="BX62" s="24"/>
      <c r="CC62" s="18"/>
      <c r="DE62" s="18"/>
      <c r="EB62" s="18"/>
    </row>
    <row r="63" spans="25:132">
      <c r="Y63" s="24"/>
      <c r="AA63" s="18"/>
      <c r="AC63" s="18"/>
      <c r="BA63" s="24"/>
      <c r="BB63" s="18"/>
      <c r="BX63" s="24"/>
      <c r="CC63" s="18"/>
      <c r="DE63" s="18"/>
      <c r="EB63" s="18"/>
    </row>
    <row r="64" spans="25:132">
      <c r="Y64" s="24"/>
      <c r="AA64" s="18"/>
      <c r="AC64" s="18"/>
      <c r="BA64" s="24"/>
      <c r="BB64" s="18"/>
      <c r="BX64" s="24"/>
      <c r="CC64" s="18"/>
      <c r="DE64" s="18"/>
      <c r="EB64" s="18"/>
    </row>
    <row r="65" spans="25:132">
      <c r="Y65" s="24"/>
      <c r="AA65" s="18"/>
      <c r="AC65" s="18"/>
      <c r="BA65" s="24"/>
      <c r="BB65" s="18"/>
      <c r="BX65" s="24"/>
      <c r="CC65" s="18"/>
      <c r="DE65" s="18"/>
      <c r="EB65" s="18"/>
    </row>
    <row r="66" spans="25:132">
      <c r="Y66" s="24"/>
      <c r="AA66" s="18"/>
      <c r="AC66" s="18"/>
      <c r="BA66" s="24"/>
      <c r="BB66" s="18"/>
      <c r="BX66" s="24"/>
      <c r="CC66" s="18"/>
      <c r="DE66" s="18"/>
      <c r="EB66" s="18"/>
    </row>
    <row r="67" spans="25:132">
      <c r="Y67" s="24"/>
      <c r="AA67" s="18"/>
      <c r="AC67" s="18"/>
      <c r="BA67" s="24"/>
      <c r="BB67" s="18"/>
      <c r="BX67" s="24"/>
      <c r="CC67" s="18"/>
      <c r="DE67" s="18"/>
      <c r="EB67" s="18"/>
    </row>
    <row r="68" spans="25:132">
      <c r="Y68" s="24"/>
      <c r="AA68" s="18"/>
      <c r="AC68" s="18"/>
      <c r="BA68" s="24"/>
      <c r="BB68" s="18"/>
      <c r="BX68" s="24"/>
      <c r="CC68" s="18"/>
      <c r="DE68" s="18"/>
      <c r="EB68" s="18"/>
    </row>
    <row r="69" spans="25:132">
      <c r="Y69" s="24"/>
      <c r="AA69" s="18"/>
      <c r="AC69" s="18"/>
      <c r="BA69" s="24"/>
      <c r="BB69" s="18"/>
      <c r="BX69" s="24"/>
      <c r="CC69" s="18"/>
      <c r="DE69" s="18"/>
      <c r="EB69" s="18"/>
    </row>
    <row r="70" spans="25:132">
      <c r="Y70" s="24"/>
      <c r="AA70" s="18"/>
      <c r="AC70" s="18"/>
      <c r="BA70" s="24"/>
      <c r="BB70" s="18"/>
      <c r="BX70" s="24"/>
      <c r="CC70" s="18"/>
      <c r="DE70" s="18"/>
      <c r="EB70" s="18"/>
    </row>
    <row r="71" spans="25:132">
      <c r="Y71" s="24"/>
      <c r="AA71" s="18"/>
      <c r="AC71" s="18"/>
      <c r="BA71" s="24"/>
      <c r="BB71" s="18"/>
      <c r="BX71" s="24"/>
      <c r="CC71" s="18"/>
      <c r="DE71" s="18"/>
      <c r="EB71" s="18"/>
    </row>
    <row r="72" spans="25:132">
      <c r="Y72" s="24"/>
      <c r="AA72" s="18"/>
      <c r="AC72" s="18"/>
      <c r="BA72" s="24"/>
      <c r="BB72" s="18"/>
      <c r="BX72" s="24"/>
      <c r="CC72" s="18"/>
      <c r="DE72" s="18"/>
      <c r="EB72" s="18"/>
    </row>
    <row r="73" spans="25:132">
      <c r="Y73" s="24"/>
      <c r="AA73" s="18"/>
      <c r="AC73" s="18"/>
      <c r="BA73" s="24"/>
      <c r="BB73" s="18"/>
      <c r="BX73" s="24"/>
      <c r="CC73" s="18"/>
      <c r="DE73" s="18"/>
      <c r="EB73" s="18"/>
    </row>
    <row r="74" spans="25:132">
      <c r="Y74" s="24"/>
      <c r="AA74" s="18"/>
      <c r="AC74" s="18"/>
      <c r="BA74" s="24"/>
      <c r="BB74" s="18"/>
      <c r="BX74" s="24"/>
      <c r="CC74" s="18"/>
      <c r="DE74" s="18"/>
      <c r="EB74" s="18"/>
    </row>
    <row r="75" spans="25:132">
      <c r="Y75" s="24"/>
      <c r="AA75" s="18"/>
      <c r="AC75" s="18"/>
      <c r="BA75" s="24"/>
      <c r="BB75" s="18"/>
      <c r="BX75" s="24"/>
      <c r="CC75" s="18"/>
      <c r="DE75" s="18"/>
      <c r="EB75" s="18"/>
    </row>
    <row r="76" spans="25:132">
      <c r="Y76" s="24"/>
      <c r="AA76" s="18"/>
      <c r="AC76" s="18"/>
      <c r="BA76" s="24"/>
      <c r="BB76" s="18"/>
      <c r="BX76" s="24"/>
      <c r="CC76" s="18"/>
      <c r="DE76" s="18"/>
      <c r="EB76" s="18"/>
    </row>
    <row r="77" spans="25:132">
      <c r="Y77" s="24"/>
      <c r="AA77" s="18"/>
      <c r="AC77" s="18"/>
      <c r="BA77" s="24"/>
      <c r="BB77" s="18"/>
      <c r="BX77" s="24"/>
      <c r="CC77" s="18"/>
      <c r="DE77" s="18"/>
      <c r="EB77" s="18"/>
    </row>
    <row r="78" spans="25:132">
      <c r="Y78" s="24"/>
      <c r="AA78" s="18"/>
      <c r="AC78" s="18"/>
      <c r="BA78" s="24"/>
      <c r="BB78" s="18"/>
      <c r="BX78" s="24"/>
      <c r="CC78" s="18"/>
      <c r="DE78" s="18"/>
      <c r="EB78" s="18"/>
    </row>
    <row r="79" spans="25:132">
      <c r="Y79" s="24"/>
      <c r="AA79" s="18"/>
      <c r="AC79" s="18"/>
      <c r="BA79" s="24"/>
      <c r="BB79" s="18"/>
      <c r="BX79" s="24"/>
      <c r="CC79" s="18"/>
      <c r="DE79" s="18"/>
      <c r="EB79" s="18"/>
    </row>
    <row r="80" spans="25:132">
      <c r="Y80" s="24"/>
      <c r="AA80" s="18"/>
      <c r="AC80" s="18"/>
      <c r="BA80" s="24"/>
      <c r="BB80" s="18"/>
      <c r="BX80" s="24"/>
      <c r="CC80" s="18"/>
      <c r="DE80" s="18"/>
      <c r="EB80" s="18"/>
    </row>
    <row r="81" spans="25:132">
      <c r="Y81" s="24"/>
      <c r="AA81" s="18"/>
      <c r="AC81" s="18"/>
      <c r="BA81" s="24"/>
      <c r="BB81" s="18"/>
      <c r="BX81" s="24"/>
      <c r="CC81" s="18"/>
      <c r="DE81" s="18"/>
      <c r="EB81" s="18"/>
    </row>
    <row r="82" spans="25:132">
      <c r="Y82" s="24"/>
      <c r="AA82" s="18"/>
      <c r="AC82" s="18"/>
      <c r="BA82" s="24"/>
      <c r="BB82" s="18"/>
      <c r="BX82" s="24"/>
      <c r="CC82" s="18"/>
      <c r="DE82" s="18"/>
      <c r="EB82" s="18"/>
    </row>
    <row r="83" spans="25:132">
      <c r="Y83" s="24"/>
      <c r="AA83" s="18"/>
      <c r="AC83" s="18"/>
      <c r="BA83" s="24"/>
      <c r="BB83" s="18"/>
      <c r="BX83" s="24"/>
      <c r="CC83" s="18"/>
      <c r="DE83" s="18"/>
      <c r="EB83" s="18"/>
    </row>
    <row r="84" spans="25:132">
      <c r="Y84" s="24"/>
      <c r="AA84" s="18"/>
      <c r="AC84" s="18"/>
      <c r="BA84" s="24"/>
      <c r="BB84" s="18"/>
      <c r="BX84" s="24"/>
      <c r="CC84" s="18"/>
      <c r="DE84" s="18"/>
      <c r="EB84" s="18"/>
    </row>
    <row r="85" spans="25:132">
      <c r="Y85" s="24"/>
      <c r="AA85" s="18"/>
      <c r="AC85" s="18"/>
      <c r="BA85" s="24"/>
      <c r="BB85" s="18"/>
      <c r="BX85" s="24"/>
      <c r="CC85" s="18"/>
      <c r="DE85" s="18"/>
      <c r="EB85" s="18"/>
    </row>
    <row r="86" spans="25:132">
      <c r="Y86" s="24"/>
      <c r="AA86" s="18"/>
      <c r="AC86" s="18"/>
      <c r="BA86" s="24"/>
      <c r="BB86" s="18"/>
      <c r="BX86" s="24"/>
      <c r="CC86" s="18"/>
      <c r="DE86" s="18"/>
      <c r="EB86" s="18"/>
    </row>
    <row r="87" spans="25:132">
      <c r="Y87" s="24"/>
      <c r="AA87" s="18"/>
      <c r="AC87" s="18"/>
      <c r="BA87" s="24"/>
      <c r="BB87" s="18"/>
      <c r="BX87" s="24"/>
      <c r="CC87" s="18"/>
      <c r="DE87" s="18"/>
      <c r="EB87" s="18"/>
    </row>
    <row r="88" spans="25:132">
      <c r="Y88" s="24"/>
      <c r="AA88" s="18"/>
      <c r="AC88" s="18"/>
      <c r="BA88" s="24"/>
      <c r="BB88" s="18"/>
      <c r="BX88" s="24"/>
      <c r="CC88" s="18"/>
      <c r="DE88" s="18"/>
      <c r="EB88" s="18"/>
    </row>
    <row r="89" spans="25:132">
      <c r="Y89" s="24"/>
      <c r="AA89" s="18"/>
      <c r="AC89" s="18"/>
      <c r="BA89" s="24"/>
      <c r="BB89" s="18"/>
      <c r="BX89" s="24"/>
      <c r="CC89" s="18"/>
      <c r="DE89" s="18"/>
      <c r="EB89" s="18"/>
    </row>
    <row r="90" spans="25:132">
      <c r="Y90" s="24"/>
      <c r="AA90" s="18"/>
      <c r="AC90" s="18"/>
      <c r="BA90" s="24"/>
      <c r="BB90" s="18"/>
      <c r="BX90" s="24"/>
      <c r="CC90" s="18"/>
      <c r="DE90" s="18"/>
      <c r="EB90" s="18"/>
    </row>
    <row r="91" spans="25:132">
      <c r="Y91" s="24"/>
      <c r="AA91" s="18"/>
      <c r="AC91" s="18"/>
      <c r="BA91" s="24"/>
      <c r="BB91" s="18"/>
      <c r="BX91" s="24"/>
      <c r="CC91" s="18"/>
      <c r="DE91" s="18"/>
      <c r="EB91" s="18"/>
    </row>
    <row r="92" spans="25:132">
      <c r="Y92" s="24"/>
      <c r="AA92" s="18"/>
      <c r="AC92" s="18"/>
      <c r="BA92" s="24"/>
      <c r="BB92" s="18"/>
      <c r="BX92" s="24"/>
      <c r="CC92" s="18"/>
      <c r="DE92" s="18"/>
      <c r="EB92" s="18"/>
    </row>
    <row r="93" spans="25:132">
      <c r="Y93" s="24"/>
      <c r="AA93" s="18"/>
      <c r="AC93" s="18"/>
      <c r="BA93" s="24"/>
      <c r="BB93" s="18"/>
      <c r="BX93" s="24"/>
      <c r="CC93" s="18"/>
      <c r="DE93" s="18"/>
      <c r="EB93" s="18"/>
    </row>
    <row r="94" spans="25:132">
      <c r="Y94" s="24"/>
      <c r="AA94" s="18"/>
      <c r="AC94" s="18"/>
      <c r="BA94" s="24"/>
      <c r="BB94" s="18"/>
      <c r="BX94" s="24"/>
      <c r="CC94" s="18"/>
      <c r="DE94" s="18"/>
      <c r="EB94" s="18"/>
    </row>
    <row r="95" spans="25:132">
      <c r="Y95" s="24"/>
      <c r="AA95" s="18"/>
      <c r="AC95" s="18"/>
      <c r="BA95" s="24"/>
      <c r="BB95" s="18"/>
      <c r="BX95" s="24"/>
      <c r="CC95" s="18"/>
      <c r="DE95" s="18"/>
      <c r="EB95" s="18"/>
    </row>
    <row r="96" spans="25:132">
      <c r="Y96" s="24"/>
      <c r="AA96" s="18"/>
      <c r="AC96" s="18"/>
      <c r="BA96" s="24"/>
      <c r="BB96" s="18"/>
      <c r="BX96" s="24"/>
      <c r="CC96" s="18"/>
      <c r="DE96" s="18"/>
      <c r="EB96" s="18"/>
    </row>
    <row r="97" spans="25:132">
      <c r="Y97" s="24"/>
      <c r="AA97" s="18"/>
      <c r="AC97" s="18"/>
      <c r="BA97" s="24"/>
      <c r="BB97" s="18"/>
      <c r="BX97" s="24"/>
      <c r="CC97" s="18"/>
      <c r="DE97" s="18"/>
      <c r="EB97" s="18"/>
    </row>
    <row r="98" spans="25:132">
      <c r="Y98" s="24"/>
      <c r="AA98" s="18"/>
      <c r="AC98" s="18"/>
      <c r="BA98" s="24"/>
      <c r="BB98" s="18"/>
      <c r="BX98" s="24"/>
      <c r="CC98" s="18"/>
      <c r="DE98" s="18"/>
      <c r="EB98" s="18"/>
    </row>
    <row r="99" spans="25:132">
      <c r="Y99" s="24"/>
      <c r="AA99" s="18"/>
      <c r="AC99" s="18"/>
      <c r="BA99" s="24"/>
      <c r="BB99" s="18"/>
      <c r="BX99" s="24"/>
      <c r="CC99" s="18"/>
      <c r="DE99" s="18"/>
      <c r="EB99" s="18"/>
    </row>
    <row r="100" spans="25:132">
      <c r="Y100" s="24"/>
      <c r="AA100" s="18"/>
      <c r="AC100" s="18"/>
      <c r="BA100" s="24"/>
      <c r="BB100" s="18"/>
      <c r="BX100" s="24"/>
      <c r="CC100" s="18"/>
      <c r="DE100" s="18"/>
      <c r="EB100" s="18"/>
    </row>
    <row r="101" spans="25:132">
      <c r="Y101" s="24"/>
      <c r="AA101" s="18"/>
      <c r="AC101" s="18"/>
      <c r="BA101" s="24"/>
      <c r="BB101" s="18"/>
      <c r="BX101" s="24"/>
      <c r="CC101" s="18"/>
      <c r="DE101" s="18"/>
      <c r="EB101" s="18"/>
    </row>
    <row r="102" spans="25:132">
      <c r="Y102" s="24"/>
      <c r="AA102" s="18"/>
      <c r="AC102" s="18"/>
      <c r="BA102" s="24"/>
      <c r="BB102" s="18"/>
      <c r="BX102" s="24"/>
      <c r="CC102" s="18"/>
      <c r="DE102" s="18"/>
      <c r="EB102" s="18"/>
    </row>
    <row r="103" spans="25:132">
      <c r="Y103" s="24"/>
      <c r="AA103" s="18"/>
      <c r="AC103" s="18"/>
      <c r="BA103" s="24"/>
      <c r="BB103" s="18"/>
      <c r="BX103" s="24"/>
      <c r="CC103" s="18"/>
      <c r="DE103" s="18"/>
      <c r="EB103" s="18"/>
    </row>
    <row r="104" spans="25:132">
      <c r="Y104" s="24"/>
      <c r="AA104" s="18"/>
      <c r="AC104" s="18"/>
      <c r="BA104" s="24"/>
      <c r="BB104" s="18"/>
      <c r="BX104" s="24"/>
      <c r="CC104" s="18"/>
      <c r="DE104" s="18"/>
      <c r="EB104" s="18"/>
    </row>
    <row r="105" spans="25:132">
      <c r="Y105" s="24"/>
      <c r="AA105" s="18"/>
      <c r="AC105" s="18"/>
      <c r="BA105" s="24"/>
      <c r="BB105" s="18"/>
      <c r="BX105" s="24"/>
      <c r="CC105" s="18"/>
      <c r="DE105" s="18"/>
      <c r="EB105" s="18"/>
    </row>
    <row r="106" spans="25:132">
      <c r="Y106" s="24"/>
      <c r="AA106" s="18"/>
      <c r="AC106" s="18"/>
      <c r="BA106" s="24"/>
      <c r="BB106" s="18"/>
      <c r="BX106" s="24"/>
      <c r="CC106" s="18"/>
      <c r="DE106" s="18"/>
      <c r="EB106" s="18"/>
    </row>
    <row r="107" spans="25:132">
      <c r="Y107" s="24"/>
      <c r="AA107" s="18"/>
      <c r="AC107" s="18"/>
      <c r="BA107" s="24"/>
      <c r="BB107" s="18"/>
      <c r="BX107" s="24"/>
      <c r="CC107" s="18"/>
      <c r="DE107" s="18"/>
      <c r="EB107" s="18"/>
    </row>
    <row r="108" spans="25:132">
      <c r="Y108" s="24"/>
      <c r="AA108" s="18"/>
      <c r="AC108" s="18"/>
      <c r="BA108" s="24"/>
      <c r="BB108" s="18"/>
      <c r="BX108" s="24"/>
      <c r="CC108" s="18"/>
      <c r="DE108" s="18"/>
      <c r="EB108" s="18"/>
    </row>
    <row r="109" spans="25:132">
      <c r="Y109" s="24"/>
      <c r="AA109" s="18"/>
      <c r="AC109" s="18"/>
      <c r="BA109" s="24"/>
      <c r="BB109" s="18"/>
      <c r="BX109" s="24"/>
      <c r="CC109" s="18"/>
      <c r="DE109" s="18"/>
      <c r="EB109" s="18"/>
    </row>
    <row r="110" spans="25:132">
      <c r="Y110" s="24"/>
      <c r="AA110" s="18"/>
      <c r="AC110" s="18"/>
      <c r="BA110" s="24"/>
      <c r="BB110" s="18"/>
      <c r="BX110" s="24"/>
      <c r="CC110" s="18"/>
      <c r="DE110" s="18"/>
      <c r="EB110" s="18"/>
    </row>
    <row r="111" spans="25:132">
      <c r="Y111" s="24"/>
      <c r="AA111" s="18"/>
      <c r="AC111" s="18"/>
      <c r="BA111" s="24"/>
      <c r="BB111" s="18"/>
      <c r="BX111" s="24"/>
      <c r="CC111" s="18"/>
      <c r="DE111" s="18"/>
      <c r="EB111" s="18"/>
    </row>
    <row r="112" spans="25:132">
      <c r="Y112" s="24"/>
      <c r="AA112" s="18"/>
      <c r="AC112" s="18"/>
      <c r="BA112" s="24"/>
      <c r="BB112" s="18"/>
      <c r="BX112" s="24"/>
      <c r="CC112" s="18"/>
      <c r="DE112" s="18"/>
      <c r="EB112" s="18"/>
    </row>
    <row r="113" spans="25:132">
      <c r="Y113" s="24"/>
      <c r="AA113" s="18"/>
      <c r="AC113" s="18"/>
      <c r="BA113" s="24"/>
      <c r="BB113" s="18"/>
      <c r="BX113" s="24"/>
      <c r="CC113" s="18"/>
      <c r="DE113" s="18"/>
      <c r="EB113" s="18"/>
    </row>
    <row r="114" spans="25:132">
      <c r="Y114" s="24"/>
      <c r="AA114" s="18"/>
      <c r="AC114" s="18"/>
      <c r="BA114" s="24"/>
      <c r="BB114" s="18"/>
      <c r="BX114" s="24"/>
      <c r="CC114" s="18"/>
      <c r="DE114" s="18"/>
      <c r="EB114" s="18"/>
    </row>
    <row r="115" spans="25:132">
      <c r="Y115" s="24"/>
      <c r="AA115" s="18"/>
      <c r="AC115" s="18"/>
      <c r="BA115" s="24"/>
      <c r="BB115" s="18"/>
      <c r="BX115" s="24"/>
      <c r="CC115" s="18"/>
      <c r="DE115" s="18"/>
      <c r="EB115" s="18"/>
    </row>
    <row r="116" spans="25:132">
      <c r="Y116" s="24"/>
      <c r="AA116" s="18"/>
      <c r="AC116" s="18"/>
      <c r="BA116" s="24"/>
      <c r="BB116" s="18"/>
      <c r="BX116" s="24"/>
      <c r="CC116" s="18"/>
      <c r="DE116" s="18"/>
      <c r="EB116" s="18"/>
    </row>
    <row r="117" spans="25:132">
      <c r="Y117" s="24"/>
      <c r="AA117" s="18"/>
      <c r="AC117" s="18"/>
      <c r="BA117" s="24"/>
      <c r="BB117" s="18"/>
      <c r="BX117" s="24"/>
      <c r="CC117" s="18"/>
      <c r="DE117" s="18"/>
      <c r="EB117" s="18"/>
    </row>
    <row r="118" spans="25:132">
      <c r="Y118" s="24"/>
      <c r="AA118" s="18"/>
      <c r="AC118" s="18"/>
      <c r="BA118" s="24"/>
      <c r="BB118" s="18"/>
      <c r="BX118" s="24"/>
      <c r="CC118" s="18"/>
      <c r="DE118" s="18"/>
      <c r="EB118" s="18"/>
    </row>
    <row r="119" spans="25:132">
      <c r="Y119" s="24"/>
      <c r="AA119" s="18"/>
      <c r="AC119" s="18"/>
      <c r="BA119" s="24"/>
      <c r="BB119" s="18"/>
      <c r="BX119" s="24"/>
      <c r="CC119" s="18"/>
      <c r="DE119" s="18"/>
      <c r="EB119" s="18"/>
    </row>
    <row r="120" spans="25:132">
      <c r="Y120" s="24"/>
      <c r="AA120" s="18"/>
      <c r="AC120" s="18"/>
      <c r="BA120" s="24"/>
      <c r="BB120" s="18"/>
      <c r="BX120" s="24"/>
      <c r="CC120" s="18"/>
      <c r="DE120" s="18"/>
      <c r="EB120" s="18"/>
    </row>
    <row r="121" spans="25:132">
      <c r="Y121" s="24"/>
      <c r="AA121" s="18"/>
      <c r="AC121" s="18"/>
      <c r="BA121" s="24"/>
      <c r="BB121" s="18"/>
      <c r="BX121" s="24"/>
      <c r="CC121" s="18"/>
      <c r="DE121" s="18"/>
      <c r="EB121" s="18"/>
    </row>
    <row r="122" spans="25:132">
      <c r="Y122" s="24"/>
      <c r="AA122" s="18"/>
      <c r="AC122" s="18"/>
      <c r="BA122" s="24"/>
      <c r="BB122" s="18"/>
      <c r="BX122" s="24"/>
      <c r="CC122" s="18"/>
      <c r="DE122" s="18"/>
      <c r="EB122" s="18"/>
    </row>
    <row r="123" spans="25:132">
      <c r="Y123" s="24"/>
      <c r="AA123" s="18"/>
      <c r="AC123" s="18"/>
      <c r="BA123" s="24"/>
      <c r="BB123" s="18"/>
      <c r="BX123" s="24"/>
      <c r="CC123" s="18"/>
      <c r="DE123" s="18"/>
      <c r="EB123" s="18"/>
    </row>
    <row r="124" spans="25:132">
      <c r="Y124" s="24"/>
      <c r="AA124" s="18"/>
      <c r="AC124" s="18"/>
      <c r="BA124" s="24"/>
      <c r="BB124" s="18"/>
      <c r="BX124" s="24"/>
      <c r="CC124" s="18"/>
      <c r="DE124" s="18"/>
      <c r="EB124" s="18"/>
    </row>
    <row r="125" spans="25:132">
      <c r="Y125" s="24"/>
      <c r="AA125" s="18"/>
      <c r="AC125" s="18"/>
      <c r="BA125" s="24"/>
      <c r="BB125" s="18"/>
      <c r="BX125" s="24"/>
      <c r="CC125" s="18"/>
      <c r="DE125" s="18"/>
      <c r="EB125" s="18"/>
    </row>
    <row r="126" spans="25:132">
      <c r="Y126" s="24"/>
      <c r="AA126" s="18"/>
      <c r="AC126" s="18"/>
      <c r="BA126" s="24"/>
      <c r="BB126" s="18"/>
      <c r="BX126" s="24"/>
      <c r="CC126" s="18"/>
      <c r="DE126" s="18"/>
      <c r="EB126" s="18"/>
    </row>
    <row r="127" spans="25:132">
      <c r="Y127" s="24"/>
      <c r="AA127" s="18"/>
      <c r="AC127" s="18"/>
      <c r="BA127" s="24"/>
      <c r="BB127" s="18"/>
      <c r="BX127" s="24"/>
      <c r="CC127" s="18"/>
      <c r="DE127" s="18"/>
      <c r="EB127" s="18"/>
    </row>
    <row r="128" spans="25:132">
      <c r="Y128" s="24"/>
      <c r="AA128" s="18"/>
      <c r="AC128" s="18"/>
      <c r="BA128" s="24"/>
      <c r="BB128" s="18"/>
      <c r="BX128" s="24"/>
      <c r="CC128" s="18"/>
      <c r="DE128" s="18"/>
      <c r="EB128" s="18"/>
    </row>
    <row r="129" spans="25:132">
      <c r="Y129" s="24"/>
      <c r="AA129" s="18"/>
      <c r="AC129" s="18"/>
      <c r="BA129" s="24"/>
      <c r="BB129" s="18"/>
      <c r="BX129" s="24"/>
      <c r="CC129" s="18"/>
      <c r="DE129" s="18"/>
      <c r="EB129" s="18"/>
    </row>
    <row r="130" spans="25:132">
      <c r="Y130" s="24"/>
      <c r="AA130" s="18"/>
      <c r="AC130" s="18"/>
      <c r="BA130" s="24"/>
      <c r="BB130" s="18"/>
      <c r="BX130" s="24"/>
      <c r="CC130" s="18"/>
      <c r="DE130" s="18"/>
      <c r="EB130" s="18"/>
    </row>
    <row r="131" spans="25:132">
      <c r="Y131" s="24"/>
      <c r="AA131" s="18"/>
      <c r="AC131" s="18"/>
      <c r="BA131" s="24"/>
      <c r="BB131" s="18"/>
      <c r="BX131" s="24"/>
      <c r="CC131" s="18"/>
      <c r="DE131" s="18"/>
      <c r="EB131" s="18"/>
    </row>
    <row r="132" spans="25:132">
      <c r="Y132" s="24"/>
      <c r="AA132" s="18"/>
      <c r="AC132" s="18"/>
      <c r="BA132" s="24"/>
      <c r="BB132" s="18"/>
      <c r="BX132" s="24"/>
      <c r="CC132" s="18"/>
      <c r="DE132" s="18"/>
      <c r="EB132" s="18"/>
    </row>
    <row r="133" spans="25:132">
      <c r="Y133" s="24"/>
      <c r="AA133" s="18"/>
      <c r="AC133" s="18"/>
      <c r="BA133" s="24"/>
      <c r="BB133" s="18"/>
      <c r="BX133" s="24"/>
      <c r="CC133" s="18"/>
      <c r="DE133" s="18"/>
      <c r="EB133" s="18"/>
    </row>
    <row r="134" spans="25:132">
      <c r="Y134" s="24"/>
      <c r="AA134" s="18"/>
      <c r="AC134" s="18"/>
      <c r="BA134" s="24"/>
      <c r="BB134" s="18"/>
      <c r="BX134" s="24"/>
      <c r="CC134" s="18"/>
      <c r="DE134" s="18"/>
      <c r="EB134" s="18"/>
    </row>
    <row r="135" spans="25:132">
      <c r="Y135" s="24"/>
      <c r="AA135" s="18"/>
      <c r="AC135" s="18"/>
      <c r="BA135" s="24"/>
      <c r="BB135" s="18"/>
      <c r="BX135" s="24"/>
      <c r="CC135" s="18"/>
      <c r="DE135" s="18"/>
      <c r="EB135" s="18"/>
    </row>
    <row r="136" spans="25:132">
      <c r="Y136" s="24"/>
      <c r="AA136" s="18"/>
      <c r="AC136" s="18"/>
      <c r="BA136" s="24"/>
      <c r="BB136" s="18"/>
      <c r="BX136" s="24"/>
      <c r="CC136" s="18"/>
      <c r="DE136" s="18"/>
      <c r="EB136" s="18"/>
    </row>
    <row r="137" spans="25:132">
      <c r="Y137" s="24"/>
      <c r="AA137" s="18"/>
      <c r="AC137" s="18"/>
      <c r="BA137" s="24"/>
      <c r="BB137" s="18"/>
      <c r="BX137" s="24"/>
      <c r="CC137" s="18"/>
      <c r="DE137" s="18"/>
      <c r="EB137" s="18"/>
    </row>
    <row r="138" spans="25:132">
      <c r="Y138" s="24"/>
      <c r="AA138" s="18"/>
      <c r="AC138" s="18"/>
      <c r="BA138" s="24"/>
      <c r="BB138" s="18"/>
      <c r="BX138" s="24"/>
      <c r="CC138" s="18"/>
      <c r="DE138" s="18"/>
      <c r="EB138" s="18"/>
    </row>
    <row r="139" spans="25:132">
      <c r="Y139" s="24"/>
      <c r="AA139" s="18"/>
      <c r="AC139" s="18"/>
      <c r="BA139" s="24"/>
      <c r="BB139" s="18"/>
      <c r="BX139" s="24"/>
      <c r="CC139" s="18"/>
      <c r="DE139" s="18"/>
      <c r="EB139" s="18"/>
    </row>
    <row r="140" spans="25:132">
      <c r="Y140" s="24"/>
      <c r="AA140" s="18"/>
      <c r="AC140" s="18"/>
      <c r="BA140" s="24"/>
      <c r="BB140" s="18"/>
      <c r="BX140" s="24"/>
      <c r="CC140" s="18"/>
      <c r="DE140" s="18"/>
      <c r="EB140" s="18"/>
    </row>
    <row r="141" spans="25:132">
      <c r="Y141" s="24"/>
      <c r="AA141" s="18"/>
      <c r="AC141" s="18"/>
      <c r="BA141" s="24"/>
      <c r="BB141" s="18"/>
      <c r="BX141" s="24"/>
      <c r="CC141" s="18"/>
      <c r="DE141" s="18"/>
      <c r="EB141" s="18"/>
    </row>
    <row r="142" spans="25:132">
      <c r="Y142" s="24"/>
      <c r="AA142" s="18"/>
      <c r="AC142" s="18"/>
      <c r="BA142" s="24"/>
      <c r="BB142" s="18"/>
      <c r="BX142" s="24"/>
      <c r="CC142" s="18"/>
      <c r="DE142" s="18"/>
      <c r="EB142" s="18"/>
    </row>
    <row r="143" spans="25:132">
      <c r="Y143" s="24"/>
      <c r="AA143" s="18"/>
      <c r="AC143" s="18"/>
      <c r="BA143" s="24"/>
      <c r="BB143" s="18"/>
      <c r="BX143" s="24"/>
      <c r="CC143" s="18"/>
      <c r="DE143" s="18"/>
      <c r="EB143" s="18"/>
    </row>
    <row r="144" spans="25:132">
      <c r="Y144" s="24"/>
      <c r="AA144" s="18"/>
      <c r="AC144" s="18"/>
      <c r="BA144" s="24"/>
      <c r="BB144" s="18"/>
      <c r="BX144" s="24"/>
      <c r="CC144" s="18"/>
      <c r="DE144" s="18"/>
      <c r="EB144" s="18"/>
    </row>
    <row r="145" spans="25:132">
      <c r="Y145" s="24"/>
      <c r="AA145" s="18"/>
      <c r="AC145" s="18"/>
      <c r="BA145" s="24"/>
      <c r="BB145" s="18"/>
      <c r="BX145" s="24"/>
      <c r="CC145" s="18"/>
      <c r="DE145" s="18"/>
      <c r="EB145" s="18"/>
    </row>
    <row r="146" spans="25:132">
      <c r="Y146" s="24"/>
      <c r="AA146" s="18"/>
      <c r="AC146" s="18"/>
      <c r="BA146" s="24"/>
      <c r="BB146" s="18"/>
      <c r="BX146" s="24"/>
      <c r="CC146" s="18"/>
      <c r="DE146" s="18"/>
      <c r="EB146" s="18"/>
    </row>
    <row r="147" spans="25:132">
      <c r="Y147" s="24"/>
      <c r="AA147" s="18"/>
      <c r="AC147" s="18"/>
      <c r="BA147" s="24"/>
      <c r="BB147" s="18"/>
      <c r="BX147" s="24"/>
      <c r="CC147" s="18"/>
      <c r="DE147" s="18"/>
      <c r="EB147" s="18"/>
    </row>
    <row r="148" spans="25:132">
      <c r="Y148" s="24"/>
      <c r="AA148" s="18"/>
      <c r="AC148" s="18"/>
      <c r="BA148" s="24"/>
      <c r="BB148" s="18"/>
      <c r="BX148" s="24"/>
      <c r="CC148" s="18"/>
      <c r="DE148" s="18"/>
      <c r="EB148" s="18"/>
    </row>
    <row r="149" spans="25:132">
      <c r="Y149" s="24"/>
      <c r="AA149" s="18"/>
      <c r="AC149" s="18"/>
      <c r="BA149" s="24"/>
      <c r="BB149" s="18"/>
      <c r="BX149" s="24"/>
      <c r="CC149" s="18"/>
      <c r="DE149" s="18"/>
      <c r="EB149" s="18"/>
    </row>
    <row r="150" spans="25:132">
      <c r="Y150" s="24"/>
      <c r="AA150" s="18"/>
      <c r="AC150" s="18"/>
      <c r="BA150" s="24"/>
      <c r="BB150" s="18"/>
      <c r="BX150" s="24"/>
      <c r="CC150" s="18"/>
      <c r="DE150" s="18"/>
      <c r="EB150" s="18"/>
    </row>
    <row r="151" spans="25:132">
      <c r="Y151" s="24"/>
      <c r="AA151" s="18"/>
      <c r="AC151" s="18"/>
      <c r="BA151" s="24"/>
      <c r="BB151" s="18"/>
      <c r="BX151" s="24"/>
      <c r="CC151" s="18"/>
      <c r="DE151" s="18"/>
      <c r="EB151" s="18"/>
    </row>
    <row r="152" spans="25:132">
      <c r="Y152" s="24"/>
      <c r="AA152" s="18"/>
      <c r="AC152" s="18"/>
      <c r="BA152" s="24"/>
      <c r="BB152" s="18"/>
      <c r="BX152" s="24"/>
      <c r="CC152" s="18"/>
      <c r="DE152" s="18"/>
      <c r="EB152" s="18"/>
    </row>
    <row r="153" spans="25:132">
      <c r="Y153" s="24"/>
      <c r="AA153" s="18"/>
      <c r="AC153" s="18"/>
      <c r="BA153" s="24"/>
      <c r="BB153" s="18"/>
      <c r="BX153" s="24"/>
      <c r="CC153" s="18"/>
      <c r="DE153" s="18"/>
      <c r="EB153" s="18"/>
    </row>
    <row r="154" spans="25:132">
      <c r="Y154" s="24"/>
      <c r="AA154" s="18"/>
      <c r="AC154" s="18"/>
      <c r="BA154" s="24"/>
      <c r="BB154" s="18"/>
      <c r="BX154" s="24"/>
      <c r="CC154" s="18"/>
      <c r="DE154" s="18"/>
      <c r="EB154" s="18"/>
    </row>
    <row r="155" spans="25:132">
      <c r="Y155" s="24"/>
      <c r="AA155" s="18"/>
      <c r="AC155" s="18"/>
      <c r="BA155" s="24"/>
      <c r="BB155" s="18"/>
      <c r="BX155" s="24"/>
      <c r="CC155" s="18"/>
      <c r="DE155" s="18"/>
      <c r="EB155" s="18"/>
    </row>
    <row r="156" spans="25:132">
      <c r="Y156" s="24"/>
      <c r="AA156" s="18"/>
      <c r="AC156" s="18"/>
      <c r="BA156" s="24"/>
      <c r="BB156" s="18"/>
      <c r="BX156" s="24"/>
      <c r="CC156" s="18"/>
      <c r="DE156" s="18"/>
      <c r="EB156" s="18"/>
    </row>
    <row r="157" spans="25:132">
      <c r="Y157" s="24"/>
      <c r="AA157" s="18"/>
      <c r="AC157" s="18"/>
      <c r="BA157" s="24"/>
      <c r="BB157" s="18"/>
      <c r="BX157" s="24"/>
      <c r="CC157" s="18"/>
      <c r="DE157" s="18"/>
      <c r="EB157" s="18"/>
    </row>
    <row r="158" spans="25:132">
      <c r="Y158" s="24"/>
      <c r="AA158" s="18"/>
      <c r="AC158" s="18"/>
      <c r="BA158" s="24"/>
      <c r="BB158" s="18"/>
      <c r="BX158" s="24"/>
      <c r="CC158" s="18"/>
      <c r="DE158" s="18"/>
      <c r="EB158" s="18"/>
    </row>
    <row r="159" spans="25:132">
      <c r="Y159" s="24"/>
      <c r="AA159" s="18"/>
      <c r="AC159" s="18"/>
      <c r="BA159" s="24"/>
      <c r="BB159" s="18"/>
      <c r="BX159" s="24"/>
      <c r="CC159" s="18"/>
      <c r="DE159" s="18"/>
      <c r="EB159" s="18"/>
    </row>
    <row r="160" spans="25:132">
      <c r="Y160" s="24"/>
      <c r="AA160" s="18"/>
      <c r="AC160" s="18"/>
      <c r="BA160" s="24"/>
      <c r="BB160" s="18"/>
      <c r="BX160" s="24"/>
      <c r="CC160" s="18"/>
      <c r="DE160" s="18"/>
      <c r="EB160" s="18"/>
    </row>
    <row r="161" spans="25:132">
      <c r="Y161" s="24"/>
      <c r="AA161" s="18"/>
      <c r="AC161" s="18"/>
      <c r="BA161" s="24"/>
      <c r="BB161" s="18"/>
      <c r="BX161" s="24"/>
      <c r="CC161" s="18"/>
      <c r="DE161" s="18"/>
      <c r="EB161" s="18"/>
    </row>
    <row r="162" spans="25:132">
      <c r="Y162" s="24"/>
      <c r="AA162" s="18"/>
      <c r="AC162" s="18"/>
      <c r="BA162" s="24"/>
      <c r="BB162" s="18"/>
      <c r="BX162" s="24"/>
      <c r="CC162" s="18"/>
      <c r="DE162" s="18"/>
      <c r="EB162" s="18"/>
    </row>
    <row r="163" spans="25:132">
      <c r="Y163" s="24"/>
      <c r="AA163" s="18"/>
      <c r="AC163" s="18"/>
      <c r="BA163" s="24"/>
      <c r="BB163" s="18"/>
      <c r="BX163" s="24"/>
      <c r="CC163" s="18"/>
      <c r="DE163" s="18"/>
      <c r="EB163" s="18"/>
    </row>
    <row r="164" spans="25:132">
      <c r="Y164" s="24"/>
      <c r="AA164" s="18"/>
      <c r="AC164" s="18"/>
      <c r="BA164" s="24"/>
      <c r="BB164" s="18"/>
      <c r="BX164" s="24"/>
      <c r="CC164" s="18"/>
      <c r="DE164" s="18"/>
      <c r="EB164" s="18"/>
    </row>
    <row r="165" spans="25:132">
      <c r="Y165" s="24"/>
      <c r="AA165" s="18"/>
      <c r="AC165" s="18"/>
      <c r="BA165" s="24"/>
      <c r="BB165" s="18"/>
      <c r="BX165" s="24"/>
      <c r="CC165" s="18"/>
      <c r="DE165" s="18"/>
      <c r="EB165" s="18"/>
    </row>
    <row r="166" spans="25:132">
      <c r="Y166" s="24"/>
      <c r="AA166" s="18"/>
      <c r="AC166" s="18"/>
      <c r="BA166" s="24"/>
      <c r="BB166" s="18"/>
      <c r="BX166" s="24"/>
      <c r="CC166" s="18"/>
      <c r="DE166" s="18"/>
      <c r="EB166" s="18"/>
    </row>
    <row r="167" spans="25:132">
      <c r="Y167" s="24"/>
      <c r="AA167" s="18"/>
      <c r="AC167" s="18"/>
      <c r="BA167" s="24"/>
      <c r="BB167" s="18"/>
      <c r="BX167" s="24"/>
      <c r="CC167" s="18"/>
      <c r="DE167" s="18"/>
      <c r="EB167" s="18"/>
    </row>
    <row r="168" spans="25:132">
      <c r="Y168" s="24"/>
      <c r="AA168" s="18"/>
      <c r="AC168" s="18"/>
      <c r="BA168" s="24"/>
      <c r="BB168" s="18"/>
      <c r="BX168" s="24"/>
      <c r="CC168" s="18"/>
      <c r="DE168" s="18"/>
      <c r="EB168" s="18"/>
    </row>
    <row r="169" spans="25:132">
      <c r="Y169" s="24"/>
      <c r="AA169" s="18"/>
      <c r="AC169" s="18"/>
      <c r="BA169" s="24"/>
      <c r="BB169" s="18"/>
      <c r="BX169" s="24"/>
      <c r="CC169" s="18"/>
      <c r="DE169" s="18"/>
      <c r="EB169" s="18"/>
    </row>
    <row r="170" spans="25:132">
      <c r="Y170" s="24"/>
      <c r="AA170" s="18"/>
      <c r="AC170" s="18"/>
      <c r="BA170" s="24"/>
      <c r="BB170" s="18"/>
      <c r="BX170" s="24"/>
      <c r="CC170" s="18"/>
      <c r="DE170" s="18"/>
      <c r="EB170" s="18"/>
    </row>
    <row r="171" spans="25:132">
      <c r="Y171" s="24"/>
      <c r="AA171" s="18"/>
      <c r="AC171" s="18"/>
      <c r="BA171" s="24"/>
      <c r="BB171" s="18"/>
      <c r="BX171" s="24"/>
      <c r="CC171" s="18"/>
      <c r="DE171" s="18"/>
      <c r="EB171" s="18"/>
    </row>
    <row r="172" spans="25:132">
      <c r="Y172" s="24"/>
      <c r="AA172" s="18"/>
      <c r="AC172" s="18"/>
      <c r="BA172" s="24"/>
      <c r="BB172" s="18"/>
      <c r="BX172" s="24"/>
      <c r="CC172" s="18"/>
      <c r="DE172" s="18"/>
      <c r="EB172" s="18"/>
    </row>
    <row r="173" spans="25:132">
      <c r="Y173" s="24"/>
      <c r="AA173" s="18"/>
      <c r="AC173" s="18"/>
      <c r="BA173" s="24"/>
      <c r="BB173" s="18"/>
      <c r="BX173" s="24"/>
      <c r="CC173" s="18"/>
      <c r="DE173" s="18"/>
      <c r="EB173" s="18"/>
    </row>
    <row r="174" spans="25:132">
      <c r="Y174" s="24"/>
      <c r="AA174" s="18"/>
      <c r="AC174" s="18"/>
      <c r="BA174" s="24"/>
      <c r="BB174" s="18"/>
      <c r="BX174" s="24"/>
      <c r="CC174" s="18"/>
      <c r="DE174" s="18"/>
      <c r="EB174" s="18"/>
    </row>
    <row r="175" spans="25:132">
      <c r="Y175" s="24"/>
      <c r="AA175" s="18"/>
      <c r="AC175" s="18"/>
      <c r="BA175" s="24"/>
      <c r="BB175" s="18"/>
      <c r="BX175" s="24"/>
      <c r="CC175" s="18"/>
      <c r="DE175" s="18"/>
      <c r="EB175" s="18"/>
    </row>
    <row r="176" spans="25:132">
      <c r="Y176" s="24"/>
      <c r="AA176" s="18"/>
      <c r="AC176" s="18"/>
      <c r="BA176" s="24"/>
      <c r="BB176" s="18"/>
      <c r="BX176" s="24"/>
      <c r="CC176" s="18"/>
      <c r="DE176" s="18"/>
      <c r="EB176" s="18"/>
    </row>
    <row r="177" spans="25:132">
      <c r="Y177" s="24"/>
      <c r="AA177" s="18"/>
      <c r="AC177" s="18"/>
      <c r="BA177" s="24"/>
      <c r="BB177" s="18"/>
      <c r="BX177" s="24"/>
      <c r="CC177" s="18"/>
      <c r="DE177" s="18"/>
      <c r="EB177" s="18"/>
    </row>
    <row r="178" spans="25:132">
      <c r="Y178" s="24"/>
      <c r="AA178" s="18"/>
      <c r="AC178" s="18"/>
      <c r="BA178" s="24"/>
      <c r="BB178" s="18"/>
      <c r="BX178" s="24"/>
      <c r="CC178" s="18"/>
      <c r="DE178" s="18"/>
      <c r="EB178" s="18"/>
    </row>
    <row r="179" spans="25:132">
      <c r="Y179" s="24"/>
      <c r="AA179" s="18"/>
      <c r="AC179" s="18"/>
      <c r="BA179" s="24"/>
      <c r="BB179" s="18"/>
      <c r="BX179" s="24"/>
      <c r="CC179" s="18"/>
      <c r="DE179" s="18"/>
      <c r="EB179" s="18"/>
    </row>
    <row r="180" spans="25:132">
      <c r="Y180" s="24"/>
      <c r="AA180" s="18"/>
      <c r="AC180" s="18"/>
      <c r="BA180" s="24"/>
      <c r="BB180" s="18"/>
      <c r="BX180" s="24"/>
      <c r="CC180" s="18"/>
      <c r="DE180" s="18"/>
      <c r="EB180" s="18"/>
    </row>
    <row r="181" spans="25:132">
      <c r="Y181" s="24"/>
      <c r="AA181" s="18"/>
      <c r="AC181" s="18"/>
      <c r="BA181" s="24"/>
      <c r="BB181" s="18"/>
      <c r="BX181" s="24"/>
      <c r="CC181" s="18"/>
      <c r="DE181" s="18"/>
      <c r="EB181" s="18"/>
    </row>
    <row r="182" spans="25:132">
      <c r="Y182" s="24"/>
      <c r="AA182" s="18"/>
      <c r="AC182" s="18"/>
      <c r="BA182" s="24"/>
      <c r="BB182" s="18"/>
      <c r="BX182" s="24"/>
      <c r="CC182" s="18"/>
      <c r="DE182" s="18"/>
      <c r="EB182" s="18"/>
    </row>
    <row r="183" spans="25:132">
      <c r="Y183" s="24"/>
      <c r="AA183" s="18"/>
      <c r="AC183" s="18"/>
      <c r="BA183" s="24"/>
      <c r="BB183" s="18"/>
      <c r="BX183" s="24"/>
      <c r="CC183" s="18"/>
      <c r="DE183" s="18"/>
      <c r="EB183" s="18"/>
    </row>
    <row r="184" spans="25:132">
      <c r="Y184" s="24"/>
      <c r="AA184" s="18"/>
      <c r="AC184" s="18"/>
      <c r="BA184" s="24"/>
      <c r="BB184" s="18"/>
      <c r="BX184" s="24"/>
      <c r="CC184" s="18"/>
      <c r="DE184" s="18"/>
      <c r="EB184" s="18"/>
    </row>
    <row r="185" spans="25:132">
      <c r="Y185" s="24"/>
      <c r="AA185" s="18"/>
      <c r="AC185" s="18"/>
      <c r="BA185" s="24"/>
      <c r="BB185" s="18"/>
      <c r="BX185" s="24"/>
      <c r="CC185" s="18"/>
      <c r="DE185" s="18"/>
      <c r="EB185" s="18"/>
    </row>
    <row r="186" spans="25:132">
      <c r="Y186" s="24"/>
      <c r="AA186" s="18"/>
      <c r="AC186" s="18"/>
      <c r="BA186" s="24"/>
      <c r="BB186" s="18"/>
      <c r="BX186" s="24"/>
      <c r="CC186" s="18"/>
      <c r="DE186" s="18"/>
      <c r="EB186" s="18"/>
    </row>
    <row r="187" spans="25:132">
      <c r="Y187" s="24"/>
      <c r="AA187" s="18"/>
      <c r="AC187" s="18"/>
      <c r="BA187" s="24"/>
      <c r="BB187" s="18"/>
      <c r="BX187" s="24"/>
      <c r="CC187" s="18"/>
      <c r="DE187" s="18"/>
      <c r="EB187" s="18"/>
    </row>
    <row r="188" spans="25:132">
      <c r="Y188" s="24"/>
      <c r="AA188" s="18"/>
      <c r="AC188" s="18"/>
      <c r="BA188" s="24"/>
      <c r="BB188" s="18"/>
      <c r="BX188" s="24"/>
      <c r="CC188" s="18"/>
      <c r="DE188" s="18"/>
      <c r="EB188" s="18"/>
    </row>
    <row r="189" spans="25:132">
      <c r="Y189" s="24"/>
      <c r="AA189" s="18"/>
      <c r="AC189" s="18"/>
      <c r="BA189" s="24"/>
      <c r="BB189" s="18"/>
      <c r="BX189" s="24"/>
      <c r="CC189" s="18"/>
      <c r="DE189" s="18"/>
      <c r="EB189" s="18"/>
    </row>
    <row r="190" spans="25:132">
      <c r="Y190" s="24"/>
      <c r="AA190" s="18"/>
      <c r="AC190" s="18"/>
      <c r="BA190" s="24"/>
      <c r="BB190" s="18"/>
      <c r="BX190" s="24"/>
      <c r="CC190" s="18"/>
      <c r="DE190" s="18"/>
      <c r="EB190" s="18"/>
    </row>
    <row r="191" spans="25:132">
      <c r="Y191" s="24"/>
      <c r="AA191" s="18"/>
      <c r="AC191" s="18"/>
      <c r="BA191" s="24"/>
      <c r="BB191" s="18"/>
      <c r="BX191" s="24"/>
      <c r="CC191" s="18"/>
      <c r="DE191" s="18"/>
      <c r="EB191" s="18"/>
    </row>
    <row r="192" spans="25:132">
      <c r="Y192" s="24"/>
      <c r="AA192" s="18"/>
      <c r="AC192" s="18"/>
      <c r="BA192" s="24"/>
      <c r="BB192" s="18"/>
      <c r="BX192" s="24"/>
      <c r="CC192" s="18"/>
      <c r="DE192" s="18"/>
      <c r="EB192" s="18"/>
    </row>
    <row r="193" spans="25:132">
      <c r="Y193" s="24"/>
      <c r="AA193" s="18"/>
      <c r="AC193" s="18"/>
      <c r="BA193" s="24"/>
      <c r="BB193" s="18"/>
      <c r="BX193" s="24"/>
      <c r="CC193" s="18"/>
      <c r="DE193" s="18"/>
      <c r="EB193" s="18"/>
    </row>
    <row r="194" spans="25:132">
      <c r="Y194" s="24"/>
      <c r="AA194" s="18"/>
      <c r="AC194" s="18"/>
      <c r="BA194" s="24"/>
      <c r="BB194" s="18"/>
      <c r="BX194" s="24"/>
      <c r="CC194" s="18"/>
      <c r="DE194" s="18"/>
      <c r="EB194" s="18"/>
    </row>
    <row r="195" spans="25:132">
      <c r="Y195" s="24"/>
      <c r="AA195" s="18"/>
      <c r="AC195" s="18"/>
      <c r="BA195" s="24"/>
      <c r="BB195" s="18"/>
      <c r="BX195" s="24"/>
      <c r="CC195" s="18"/>
      <c r="DE195" s="18"/>
      <c r="EB195" s="18"/>
    </row>
    <row r="196" spans="25:132">
      <c r="Y196" s="24"/>
      <c r="AA196" s="18"/>
      <c r="AC196" s="18"/>
      <c r="BA196" s="24"/>
      <c r="BB196" s="18"/>
      <c r="BX196" s="24"/>
      <c r="CC196" s="18"/>
      <c r="DE196" s="18"/>
      <c r="EB196" s="18"/>
    </row>
    <row r="197" spans="25:132">
      <c r="Y197" s="24"/>
      <c r="AA197" s="18"/>
      <c r="AC197" s="18"/>
      <c r="BA197" s="24"/>
      <c r="BB197" s="18"/>
      <c r="BX197" s="24"/>
      <c r="CC197" s="18"/>
      <c r="DE197" s="18"/>
      <c r="EB197" s="18"/>
    </row>
    <row r="198" spans="25:132">
      <c r="Y198" s="24"/>
      <c r="AA198" s="18"/>
      <c r="AC198" s="18"/>
      <c r="BA198" s="24"/>
      <c r="BB198" s="18"/>
      <c r="BX198" s="24"/>
      <c r="CC198" s="18"/>
      <c r="DE198" s="18"/>
      <c r="EB198" s="18"/>
    </row>
    <row r="199" spans="25:132">
      <c r="Y199" s="24"/>
      <c r="AA199" s="18"/>
      <c r="AC199" s="18"/>
      <c r="BA199" s="24"/>
      <c r="BB199" s="18"/>
      <c r="BX199" s="24"/>
      <c r="CC199" s="18"/>
      <c r="DE199" s="18"/>
      <c r="EB199" s="18"/>
    </row>
    <row r="200" spans="25:132">
      <c r="Y200" s="24"/>
      <c r="AA200" s="18"/>
      <c r="AC200" s="18"/>
      <c r="BA200" s="24"/>
      <c r="BB200" s="18"/>
      <c r="BX200" s="24"/>
      <c r="CC200" s="18"/>
      <c r="DE200" s="18"/>
      <c r="EB200" s="18"/>
    </row>
    <row r="201" spans="25:132">
      <c r="Y201" s="24"/>
      <c r="AA201" s="18"/>
      <c r="AC201" s="18"/>
      <c r="BA201" s="24"/>
      <c r="BB201" s="18"/>
      <c r="BX201" s="24"/>
      <c r="CC201" s="18"/>
      <c r="DE201" s="18"/>
      <c r="EB201" s="18"/>
    </row>
    <row r="202" spans="25:132">
      <c r="Y202" s="24"/>
      <c r="AA202" s="18"/>
      <c r="AC202" s="18"/>
      <c r="BA202" s="24"/>
      <c r="BB202" s="18"/>
      <c r="BX202" s="24"/>
      <c r="CC202" s="18"/>
      <c r="DE202" s="18"/>
      <c r="EB202" s="18"/>
    </row>
    <row r="203" spans="25:132">
      <c r="Y203" s="24"/>
      <c r="AA203" s="18"/>
      <c r="AC203" s="18"/>
      <c r="BA203" s="24"/>
      <c r="BB203" s="18"/>
      <c r="BX203" s="24"/>
      <c r="CC203" s="18"/>
      <c r="DE203" s="18"/>
      <c r="EB203" s="18"/>
    </row>
    <row r="204" spans="25:132">
      <c r="Y204" s="24"/>
      <c r="AA204" s="18"/>
      <c r="AC204" s="18"/>
      <c r="BA204" s="24"/>
      <c r="BB204" s="18"/>
      <c r="BX204" s="24"/>
      <c r="CC204" s="18"/>
      <c r="DE204" s="18"/>
      <c r="EB204" s="18"/>
    </row>
    <row r="205" spans="25:132">
      <c r="Y205" s="24"/>
      <c r="AA205" s="18"/>
      <c r="AC205" s="18"/>
      <c r="BA205" s="24"/>
      <c r="BB205" s="18"/>
      <c r="BX205" s="24"/>
      <c r="CC205" s="18"/>
      <c r="DE205" s="18"/>
      <c r="EB205" s="18"/>
    </row>
    <row r="206" spans="25:132">
      <c r="Y206" s="24"/>
      <c r="AA206" s="18"/>
      <c r="AC206" s="18"/>
      <c r="BA206" s="24"/>
      <c r="BB206" s="18"/>
      <c r="BX206" s="24"/>
      <c r="CC206" s="18"/>
      <c r="DE206" s="18"/>
      <c r="EB206" s="18"/>
    </row>
    <row r="207" spans="25:132">
      <c r="Y207" s="24"/>
      <c r="AA207" s="18"/>
      <c r="AC207" s="18"/>
      <c r="BA207" s="24"/>
      <c r="BB207" s="18"/>
      <c r="BX207" s="24"/>
      <c r="CC207" s="18"/>
      <c r="DE207" s="18"/>
      <c r="EB207" s="18"/>
    </row>
    <row r="208" spans="25:132">
      <c r="Y208" s="24"/>
      <c r="AA208" s="18"/>
      <c r="AC208" s="18"/>
      <c r="BA208" s="24"/>
      <c r="BB208" s="18"/>
      <c r="BX208" s="24"/>
      <c r="CC208" s="18"/>
      <c r="DE208" s="18"/>
      <c r="EB208" s="18"/>
    </row>
    <row r="209" spans="25:132">
      <c r="Y209" s="24"/>
      <c r="AA209" s="18"/>
      <c r="AC209" s="18"/>
      <c r="BA209" s="24"/>
      <c r="BB209" s="18"/>
      <c r="BX209" s="24"/>
      <c r="CC209" s="18"/>
      <c r="DE209" s="18"/>
      <c r="EB209" s="18"/>
    </row>
    <row r="210" spans="25:132">
      <c r="Y210" s="24"/>
      <c r="AA210" s="18"/>
      <c r="AC210" s="18"/>
      <c r="BA210" s="24"/>
      <c r="BB210" s="18"/>
      <c r="BX210" s="24"/>
      <c r="CC210" s="18"/>
      <c r="DE210" s="18"/>
      <c r="EB210" s="18"/>
    </row>
    <row r="211" spans="25:132">
      <c r="Y211" s="24"/>
      <c r="AA211" s="18"/>
      <c r="AC211" s="18"/>
      <c r="BA211" s="24"/>
      <c r="BB211" s="18"/>
      <c r="BX211" s="24"/>
      <c r="CC211" s="18"/>
      <c r="DE211" s="18"/>
      <c r="EB211" s="18"/>
    </row>
    <row r="212" spans="25:132">
      <c r="Y212" s="24"/>
      <c r="AA212" s="18"/>
      <c r="AC212" s="18"/>
      <c r="BA212" s="24"/>
      <c r="BB212" s="18"/>
      <c r="BX212" s="24"/>
      <c r="CC212" s="18"/>
      <c r="DE212" s="18"/>
      <c r="EB212" s="18"/>
    </row>
    <row r="213" spans="25:132">
      <c r="Y213" s="24"/>
      <c r="AA213" s="18"/>
      <c r="AC213" s="18"/>
      <c r="BA213" s="24"/>
      <c r="BB213" s="18"/>
      <c r="BX213" s="24"/>
      <c r="CC213" s="18"/>
      <c r="DE213" s="18"/>
      <c r="EB213" s="18"/>
    </row>
    <row r="214" spans="25:132">
      <c r="Y214" s="24"/>
      <c r="AA214" s="18"/>
      <c r="AC214" s="18"/>
      <c r="BA214" s="24"/>
      <c r="BB214" s="18"/>
      <c r="BX214" s="24"/>
      <c r="CC214" s="18"/>
      <c r="DE214" s="18"/>
      <c r="EB214" s="18"/>
    </row>
    <row r="215" spans="25:132">
      <c r="Y215" s="24"/>
      <c r="AA215" s="18"/>
      <c r="AC215" s="18"/>
      <c r="BA215" s="24"/>
      <c r="BB215" s="18"/>
      <c r="BX215" s="24"/>
      <c r="CC215" s="18"/>
      <c r="DE215" s="18"/>
      <c r="EB215" s="18"/>
    </row>
    <row r="216" spans="25:132">
      <c r="Y216" s="24"/>
      <c r="AA216" s="18"/>
      <c r="AC216" s="18"/>
      <c r="BA216" s="24"/>
      <c r="BB216" s="18"/>
      <c r="BX216" s="24"/>
      <c r="CC216" s="18"/>
      <c r="DE216" s="18"/>
      <c r="EB216" s="18"/>
    </row>
    <row r="217" spans="25:132">
      <c r="Y217" s="24"/>
      <c r="AA217" s="18"/>
      <c r="AC217" s="18"/>
      <c r="BA217" s="24"/>
      <c r="BB217" s="18"/>
      <c r="BX217" s="24"/>
      <c r="CC217" s="18"/>
      <c r="DE217" s="18"/>
      <c r="EB217" s="18"/>
    </row>
    <row r="218" spans="25:132">
      <c r="Y218" s="24"/>
      <c r="AA218" s="18"/>
      <c r="AC218" s="18"/>
      <c r="BA218" s="24"/>
      <c r="BB218" s="18"/>
      <c r="BX218" s="24"/>
      <c r="CC218" s="18"/>
      <c r="DE218" s="18"/>
      <c r="EB218" s="18"/>
    </row>
    <row r="219" spans="25:132">
      <c r="Y219" s="24"/>
      <c r="AA219" s="18"/>
      <c r="AC219" s="18"/>
      <c r="BA219" s="24"/>
      <c r="BB219" s="18"/>
      <c r="BX219" s="24"/>
      <c r="CC219" s="18"/>
      <c r="DE219" s="18"/>
      <c r="EB219" s="18"/>
    </row>
    <row r="220" spans="25:132">
      <c r="Y220" s="24"/>
      <c r="AA220" s="18"/>
      <c r="AC220" s="18"/>
      <c r="BA220" s="24"/>
      <c r="BB220" s="18"/>
      <c r="BX220" s="24"/>
      <c r="CC220" s="18"/>
      <c r="DE220" s="18"/>
      <c r="EB220" s="18"/>
    </row>
    <row r="221" spans="25:132">
      <c r="Y221" s="24"/>
      <c r="AA221" s="18"/>
      <c r="AC221" s="18"/>
      <c r="BA221" s="24"/>
      <c r="BB221" s="18"/>
      <c r="BX221" s="24"/>
      <c r="CC221" s="18"/>
      <c r="DE221" s="18"/>
      <c r="EB221" s="18"/>
    </row>
    <row r="222" spans="25:132">
      <c r="Y222" s="24"/>
      <c r="AA222" s="18"/>
      <c r="AC222" s="18"/>
      <c r="BA222" s="24"/>
      <c r="BB222" s="18"/>
      <c r="BX222" s="24"/>
      <c r="CC222" s="18"/>
      <c r="DE222" s="18"/>
      <c r="EB222" s="18"/>
    </row>
    <row r="223" spans="25:132">
      <c r="Y223" s="24"/>
      <c r="AA223" s="18"/>
      <c r="AC223" s="18"/>
      <c r="BA223" s="24"/>
      <c r="BB223" s="18"/>
      <c r="BX223" s="24"/>
      <c r="CC223" s="18"/>
      <c r="DE223" s="18"/>
      <c r="EB223" s="18"/>
    </row>
    <row r="224" spans="25:132">
      <c r="Y224" s="24"/>
      <c r="AA224" s="18"/>
      <c r="AC224" s="18"/>
      <c r="BA224" s="24"/>
      <c r="BB224" s="18"/>
      <c r="BX224" s="24"/>
      <c r="CC224" s="18"/>
      <c r="DE224" s="18"/>
      <c r="EB224" s="18"/>
    </row>
    <row r="225" spans="25:132">
      <c r="Y225" s="24"/>
      <c r="AA225" s="18"/>
      <c r="AC225" s="18"/>
      <c r="BA225" s="24"/>
      <c r="BB225" s="18"/>
      <c r="BX225" s="24"/>
      <c r="CC225" s="18"/>
      <c r="DE225" s="18"/>
      <c r="EB225" s="18"/>
    </row>
    <row r="226" spans="25:132">
      <c r="Y226" s="24"/>
      <c r="AA226" s="18"/>
      <c r="AC226" s="18"/>
      <c r="BA226" s="24"/>
      <c r="BB226" s="18"/>
      <c r="BX226" s="24"/>
      <c r="CC226" s="18"/>
      <c r="DE226" s="18"/>
      <c r="EB226" s="18"/>
    </row>
    <row r="227" spans="25:132">
      <c r="Y227" s="24"/>
      <c r="AA227" s="18"/>
      <c r="AC227" s="18"/>
      <c r="BA227" s="24"/>
      <c r="BB227" s="18"/>
      <c r="BX227" s="24"/>
      <c r="CC227" s="18"/>
      <c r="DE227" s="18"/>
      <c r="EB227" s="18"/>
    </row>
    <row r="228" spans="25:132">
      <c r="Y228" s="24"/>
      <c r="AA228" s="18"/>
      <c r="AC228" s="18"/>
      <c r="BA228" s="24"/>
      <c r="BB228" s="18"/>
      <c r="BX228" s="24"/>
      <c r="CC228" s="18"/>
      <c r="DE228" s="18"/>
      <c r="EB228" s="18"/>
    </row>
    <row r="229" spans="25:132">
      <c r="Y229" s="24"/>
      <c r="AA229" s="18"/>
      <c r="AC229" s="18"/>
      <c r="BA229" s="24"/>
      <c r="BB229" s="18"/>
      <c r="BX229" s="24"/>
      <c r="CC229" s="18"/>
      <c r="DE229" s="18"/>
      <c r="EB229" s="18"/>
    </row>
    <row r="230" spans="25:132">
      <c r="Y230" s="24"/>
      <c r="AA230" s="18"/>
      <c r="AC230" s="18"/>
      <c r="BA230" s="24"/>
      <c r="BB230" s="18"/>
      <c r="BX230" s="24"/>
      <c r="CC230" s="18"/>
      <c r="DE230" s="18"/>
      <c r="EB230" s="18"/>
    </row>
    <row r="231" spans="25:132">
      <c r="Y231" s="24"/>
      <c r="AA231" s="18"/>
      <c r="AC231" s="18"/>
      <c r="BA231" s="24"/>
      <c r="BB231" s="18"/>
      <c r="BX231" s="24"/>
      <c r="CC231" s="18"/>
      <c r="DE231" s="18"/>
      <c r="EB231" s="18"/>
    </row>
    <row r="232" spans="25:132">
      <c r="Y232" s="24"/>
      <c r="AA232" s="18"/>
      <c r="AC232" s="18"/>
      <c r="BA232" s="24"/>
      <c r="BB232" s="18"/>
      <c r="BX232" s="24"/>
      <c r="CC232" s="18"/>
      <c r="DE232" s="18"/>
      <c r="EB232" s="18"/>
    </row>
    <row r="233" spans="25:132">
      <c r="Y233" s="24"/>
      <c r="AA233" s="18"/>
      <c r="AC233" s="18"/>
      <c r="BA233" s="24"/>
      <c r="BB233" s="18"/>
      <c r="BX233" s="24"/>
      <c r="CC233" s="18"/>
      <c r="DE233" s="18"/>
      <c r="EB233" s="18"/>
    </row>
    <row r="234" spans="25:132">
      <c r="Y234" s="24"/>
      <c r="AA234" s="18"/>
      <c r="AC234" s="18"/>
      <c r="BA234" s="24"/>
      <c r="BB234" s="18"/>
      <c r="BX234" s="24"/>
      <c r="CC234" s="18"/>
      <c r="DE234" s="18"/>
      <c r="EB234" s="18"/>
    </row>
    <row r="235" spans="25:132">
      <c r="Y235" s="24"/>
      <c r="AA235" s="18"/>
      <c r="AC235" s="18"/>
      <c r="BA235" s="24"/>
      <c r="BB235" s="18"/>
      <c r="BX235" s="24"/>
      <c r="CC235" s="18"/>
      <c r="DE235" s="18"/>
      <c r="EB235" s="18"/>
    </row>
    <row r="236" spans="25:132">
      <c r="Y236" s="24"/>
      <c r="AA236" s="18"/>
      <c r="AC236" s="18"/>
      <c r="BA236" s="24"/>
      <c r="BB236" s="18"/>
      <c r="BX236" s="24"/>
      <c r="CC236" s="18"/>
      <c r="DE236" s="18"/>
      <c r="EB236" s="18"/>
    </row>
    <row r="237" spans="25:132">
      <c r="Y237" s="24"/>
      <c r="AA237" s="18"/>
      <c r="AC237" s="18"/>
      <c r="BA237" s="24"/>
      <c r="BB237" s="18"/>
      <c r="BX237" s="24"/>
      <c r="CC237" s="18"/>
      <c r="DE237" s="18"/>
      <c r="EB237" s="18"/>
    </row>
    <row r="238" spans="25:132">
      <c r="Y238" s="24"/>
      <c r="AA238" s="18"/>
      <c r="AC238" s="18"/>
      <c r="BA238" s="24"/>
      <c r="BB238" s="18"/>
      <c r="BX238" s="24"/>
      <c r="CC238" s="18"/>
      <c r="DE238" s="18"/>
      <c r="EB238" s="18"/>
    </row>
    <row r="239" spans="25:132">
      <c r="Y239" s="24"/>
      <c r="AA239" s="18"/>
      <c r="AC239" s="18"/>
      <c r="BA239" s="24"/>
      <c r="BB239" s="18"/>
      <c r="BX239" s="24"/>
      <c r="CC239" s="18"/>
      <c r="DE239" s="18"/>
      <c r="EB239" s="18"/>
    </row>
    <row r="240" spans="25:132">
      <c r="Y240" s="24"/>
      <c r="AA240" s="18"/>
      <c r="AC240" s="18"/>
      <c r="BA240" s="24"/>
      <c r="BB240" s="18"/>
      <c r="BX240" s="24"/>
      <c r="CC240" s="18"/>
      <c r="DE240" s="18"/>
      <c r="EB240" s="18"/>
    </row>
    <row r="241" spans="25:132">
      <c r="Y241" s="24"/>
      <c r="AA241" s="18"/>
      <c r="AC241" s="18"/>
      <c r="BA241" s="24"/>
      <c r="BB241" s="18"/>
      <c r="BX241" s="24"/>
      <c r="CC241" s="18"/>
      <c r="DE241" s="18"/>
      <c r="EB241" s="18"/>
    </row>
    <row r="242" spans="25:132">
      <c r="Y242" s="24"/>
      <c r="AA242" s="18"/>
      <c r="AC242" s="18"/>
      <c r="BA242" s="24"/>
      <c r="BB242" s="18"/>
      <c r="BX242" s="24"/>
      <c r="CC242" s="18"/>
      <c r="DE242" s="18"/>
      <c r="EB242" s="18"/>
    </row>
    <row r="243" spans="25:132">
      <c r="Y243" s="24"/>
      <c r="AA243" s="18"/>
      <c r="AC243" s="18"/>
      <c r="BA243" s="24"/>
      <c r="BB243" s="18"/>
      <c r="BX243" s="24"/>
      <c r="CC243" s="18"/>
      <c r="DE243" s="18"/>
      <c r="EB243" s="18"/>
    </row>
    <row r="244" spans="25:132">
      <c r="Y244" s="24"/>
      <c r="AA244" s="18"/>
      <c r="AC244" s="18"/>
      <c r="BA244" s="24"/>
      <c r="BB244" s="18"/>
      <c r="BX244" s="24"/>
      <c r="CC244" s="18"/>
      <c r="DE244" s="18"/>
      <c r="EB244" s="18"/>
    </row>
    <row r="245" spans="25:132">
      <c r="Y245" s="24"/>
      <c r="AA245" s="18"/>
      <c r="AC245" s="18"/>
      <c r="BA245" s="24"/>
      <c r="BB245" s="18"/>
      <c r="BX245" s="24"/>
      <c r="CC245" s="18"/>
      <c r="DE245" s="18"/>
      <c r="EB245" s="18"/>
    </row>
    <row r="246" spans="25:132">
      <c r="Y246" s="24"/>
      <c r="AA246" s="18"/>
      <c r="AC246" s="18"/>
      <c r="BA246" s="24"/>
      <c r="BB246" s="18"/>
      <c r="BX246" s="24"/>
      <c r="CC246" s="18"/>
      <c r="DE246" s="18"/>
      <c r="EB246" s="18"/>
    </row>
    <row r="247" spans="25:132">
      <c r="Y247" s="24"/>
      <c r="AA247" s="18"/>
      <c r="AC247" s="18"/>
      <c r="BA247" s="24"/>
      <c r="BB247" s="18"/>
      <c r="BX247" s="24"/>
      <c r="CC247" s="18"/>
      <c r="DE247" s="18"/>
      <c r="EB247" s="18"/>
    </row>
    <row r="248" spans="25:132">
      <c r="Y248" s="24"/>
      <c r="AA248" s="18"/>
      <c r="AC248" s="18"/>
      <c r="BA248" s="24"/>
      <c r="BB248" s="18"/>
      <c r="BX248" s="24"/>
      <c r="CC248" s="18"/>
      <c r="DE248" s="18"/>
      <c r="EB248" s="18"/>
    </row>
    <row r="249" spans="25:132">
      <c r="Y249" s="24"/>
      <c r="AA249" s="18"/>
      <c r="AC249" s="18"/>
      <c r="BA249" s="24"/>
      <c r="BB249" s="18"/>
      <c r="BX249" s="24"/>
      <c r="CC249" s="18"/>
      <c r="DE249" s="18"/>
      <c r="EB249" s="18"/>
    </row>
    <row r="250" spans="25:132">
      <c r="Y250" s="24"/>
      <c r="AA250" s="18"/>
      <c r="AC250" s="18"/>
      <c r="BA250" s="24"/>
      <c r="BB250" s="18"/>
      <c r="BX250" s="24"/>
      <c r="CC250" s="18"/>
      <c r="DE250" s="18"/>
      <c r="EB250" s="18"/>
    </row>
    <row r="251" spans="25:132">
      <c r="Y251" s="24"/>
      <c r="AA251" s="18"/>
      <c r="AC251" s="18"/>
      <c r="BA251" s="24"/>
      <c r="BB251" s="18"/>
      <c r="BX251" s="24"/>
      <c r="CC251" s="18"/>
      <c r="DE251" s="18"/>
      <c r="EB251" s="18"/>
    </row>
    <row r="252" spans="25:132">
      <c r="Y252" s="24"/>
      <c r="AA252" s="18"/>
      <c r="AC252" s="18"/>
      <c r="BA252" s="24"/>
      <c r="BB252" s="18"/>
      <c r="BX252" s="24"/>
      <c r="CC252" s="18"/>
      <c r="DE252" s="18"/>
      <c r="EB252" s="18"/>
    </row>
    <row r="253" spans="25:132">
      <c r="Y253" s="24"/>
      <c r="AA253" s="18"/>
      <c r="AC253" s="18"/>
      <c r="BA253" s="24"/>
      <c r="BB253" s="18"/>
      <c r="BX253" s="24"/>
      <c r="CC253" s="18"/>
      <c r="DE253" s="18"/>
      <c r="EB253" s="18"/>
    </row>
    <row r="254" spans="25:132">
      <c r="Y254" s="24"/>
      <c r="AA254" s="18"/>
      <c r="AC254" s="18"/>
      <c r="BA254" s="24"/>
      <c r="BB254" s="18"/>
      <c r="BX254" s="24"/>
      <c r="CC254" s="18"/>
      <c r="DE254" s="18"/>
      <c r="EB254" s="18"/>
    </row>
    <row r="255" spans="25:132">
      <c r="Y255" s="24"/>
      <c r="AA255" s="18"/>
      <c r="AC255" s="18"/>
      <c r="BA255" s="24"/>
      <c r="BB255" s="18"/>
      <c r="BX255" s="24"/>
      <c r="CC255" s="18"/>
      <c r="DE255" s="18"/>
      <c r="EB255" s="18"/>
    </row>
    <row r="256" spans="25:132">
      <c r="Y256" s="24"/>
      <c r="AA256" s="18"/>
      <c r="AC256" s="18"/>
      <c r="BA256" s="24"/>
      <c r="BB256" s="18"/>
      <c r="BX256" s="24"/>
      <c r="CC256" s="18"/>
      <c r="DE256" s="18"/>
      <c r="EB256" s="18"/>
    </row>
    <row r="257" spans="25:132">
      <c r="Y257" s="24"/>
      <c r="AA257" s="18"/>
      <c r="AC257" s="18"/>
      <c r="BA257" s="24"/>
      <c r="BB257" s="18"/>
      <c r="BX257" s="24"/>
      <c r="CC257" s="18"/>
      <c r="DE257" s="18"/>
      <c r="EB257" s="18"/>
    </row>
    <row r="258" spans="25:132">
      <c r="Y258" s="24"/>
      <c r="AA258" s="18"/>
      <c r="AC258" s="18"/>
      <c r="BA258" s="24"/>
      <c r="BB258" s="18"/>
      <c r="BX258" s="24"/>
      <c r="CC258" s="18"/>
      <c r="DE258" s="18"/>
      <c r="EB258" s="18"/>
    </row>
    <row r="259" spans="25:132">
      <c r="Y259" s="24"/>
      <c r="AA259" s="18"/>
      <c r="AC259" s="18"/>
      <c r="BA259" s="24"/>
      <c r="BB259" s="18"/>
      <c r="BX259" s="24"/>
      <c r="CC259" s="18"/>
      <c r="DE259" s="18"/>
      <c r="EB259" s="18"/>
    </row>
    <row r="260" spans="25:132">
      <c r="Y260" s="24"/>
      <c r="AA260" s="18"/>
      <c r="AC260" s="18"/>
      <c r="BA260" s="24"/>
      <c r="BB260" s="18"/>
      <c r="BX260" s="24"/>
      <c r="CC260" s="18"/>
      <c r="DE260" s="18"/>
      <c r="EB260" s="18"/>
    </row>
    <row r="261" spans="25:132">
      <c r="Y261" s="24"/>
      <c r="AA261" s="18"/>
      <c r="AC261" s="18"/>
      <c r="BA261" s="24"/>
      <c r="BB261" s="18"/>
      <c r="BX261" s="24"/>
      <c r="CC261" s="18"/>
      <c r="DE261" s="18"/>
      <c r="EB261" s="18"/>
    </row>
    <row r="262" spans="25:132">
      <c r="Y262" s="24"/>
      <c r="AA262" s="18"/>
      <c r="AC262" s="18"/>
      <c r="BA262" s="24"/>
      <c r="BB262" s="18"/>
      <c r="BX262" s="24"/>
      <c r="CC262" s="18"/>
      <c r="DE262" s="18"/>
      <c r="EB262" s="18"/>
    </row>
    <row r="263" spans="25:132">
      <c r="Y263" s="24"/>
      <c r="AA263" s="18"/>
      <c r="AC263" s="18"/>
      <c r="BA263" s="24"/>
      <c r="BB263" s="18"/>
      <c r="BX263" s="24"/>
      <c r="CC263" s="18"/>
      <c r="DE263" s="18"/>
      <c r="EB263" s="18"/>
    </row>
    <row r="264" spans="25:132">
      <c r="Y264" s="24"/>
      <c r="AA264" s="18"/>
      <c r="AC264" s="18"/>
      <c r="BA264" s="24"/>
      <c r="BB264" s="18"/>
      <c r="BX264" s="24"/>
      <c r="CC264" s="18"/>
      <c r="DE264" s="18"/>
      <c r="EB264" s="18"/>
    </row>
    <row r="265" spans="25:132">
      <c r="Y265" s="24"/>
      <c r="AA265" s="18"/>
      <c r="AC265" s="18"/>
      <c r="BA265" s="24"/>
      <c r="BB265" s="18"/>
      <c r="BX265" s="24"/>
      <c r="CC265" s="18"/>
      <c r="DE265" s="18"/>
      <c r="EB265" s="18"/>
    </row>
    <row r="266" spans="25:132">
      <c r="Y266" s="24"/>
      <c r="AA266" s="18"/>
      <c r="AC266" s="18"/>
      <c r="BA266" s="24"/>
      <c r="BB266" s="18"/>
      <c r="BX266" s="24"/>
      <c r="CC266" s="18"/>
      <c r="DE266" s="18"/>
      <c r="EB266" s="18"/>
    </row>
    <row r="267" spans="25:132">
      <c r="Y267" s="24"/>
      <c r="AA267" s="18"/>
      <c r="AC267" s="18"/>
      <c r="BA267" s="24"/>
      <c r="BB267" s="18"/>
      <c r="BX267" s="24"/>
      <c r="CC267" s="18"/>
      <c r="DE267" s="18"/>
      <c r="EB267" s="18"/>
    </row>
    <row r="268" spans="25:132">
      <c r="Y268" s="24"/>
      <c r="AA268" s="18"/>
      <c r="AC268" s="18"/>
      <c r="BA268" s="24"/>
      <c r="BB268" s="18"/>
      <c r="BX268" s="24"/>
      <c r="CC268" s="18"/>
      <c r="DE268" s="18"/>
      <c r="EB268" s="18"/>
    </row>
    <row r="269" spans="25:132">
      <c r="Y269" s="24"/>
      <c r="AA269" s="18"/>
      <c r="AC269" s="18"/>
      <c r="BA269" s="24"/>
      <c r="BB269" s="18"/>
      <c r="BX269" s="24"/>
      <c r="CC269" s="18"/>
      <c r="DE269" s="18"/>
      <c r="EB269" s="18"/>
    </row>
    <row r="270" spans="25:132">
      <c r="Y270" s="24"/>
      <c r="AA270" s="18"/>
      <c r="AC270" s="18"/>
      <c r="BA270" s="24"/>
      <c r="BB270" s="18"/>
      <c r="BX270" s="24"/>
      <c r="CC270" s="18"/>
      <c r="DE270" s="18"/>
      <c r="EB270" s="18"/>
    </row>
    <row r="271" spans="25:132">
      <c r="Y271" s="24"/>
      <c r="AA271" s="18"/>
      <c r="AC271" s="18"/>
      <c r="BA271" s="24"/>
      <c r="BB271" s="18"/>
      <c r="BX271" s="24"/>
      <c r="CC271" s="18"/>
      <c r="DE271" s="18"/>
      <c r="EB271" s="18"/>
    </row>
    <row r="272" spans="25:132">
      <c r="Y272" s="24"/>
      <c r="AA272" s="18"/>
      <c r="AC272" s="18"/>
      <c r="BA272" s="24"/>
      <c r="BB272" s="18"/>
      <c r="BX272" s="24"/>
      <c r="CC272" s="18"/>
      <c r="DE272" s="18"/>
      <c r="EB272" s="18"/>
    </row>
    <row r="273" spans="25:132">
      <c r="Y273" s="24"/>
      <c r="AA273" s="18"/>
      <c r="AC273" s="18"/>
      <c r="BA273" s="24"/>
      <c r="BB273" s="18"/>
      <c r="BX273" s="24"/>
      <c r="CC273" s="18"/>
      <c r="DE273" s="18"/>
      <c r="EB273" s="18"/>
    </row>
    <row r="274" spans="25:132">
      <c r="Y274" s="24"/>
      <c r="AA274" s="18"/>
      <c r="AC274" s="18"/>
      <c r="BA274" s="24"/>
      <c r="BB274" s="18"/>
      <c r="BX274" s="24"/>
      <c r="CC274" s="18"/>
      <c r="DE274" s="18"/>
      <c r="EB274" s="18"/>
    </row>
    <row r="275" spans="25:132">
      <c r="Y275" s="24"/>
      <c r="AA275" s="18"/>
      <c r="AC275" s="18"/>
      <c r="BA275" s="24"/>
      <c r="BB275" s="18"/>
      <c r="BX275" s="24"/>
      <c r="CC275" s="18"/>
      <c r="DE275" s="18"/>
      <c r="EB275" s="18"/>
    </row>
    <row r="276" spans="25:132">
      <c r="Y276" s="24"/>
      <c r="AA276" s="18"/>
      <c r="AC276" s="18"/>
      <c r="BA276" s="24"/>
      <c r="BB276" s="18"/>
      <c r="BX276" s="24"/>
      <c r="CC276" s="18"/>
      <c r="DE276" s="18"/>
      <c r="EB276" s="18"/>
    </row>
    <row r="277" spans="25:132">
      <c r="Y277" s="24"/>
      <c r="AA277" s="18"/>
      <c r="AC277" s="18"/>
      <c r="BA277" s="24"/>
      <c r="BB277" s="18"/>
      <c r="BX277" s="24"/>
      <c r="CC277" s="18"/>
      <c r="DE277" s="18"/>
      <c r="EB277" s="18"/>
    </row>
    <row r="278" spans="25:132">
      <c r="Y278" s="24"/>
      <c r="AA278" s="18"/>
      <c r="AC278" s="18"/>
      <c r="BA278" s="24"/>
      <c r="BB278" s="18"/>
      <c r="BX278" s="24"/>
      <c r="CC278" s="18"/>
      <c r="DE278" s="18"/>
      <c r="EB278" s="18"/>
    </row>
    <row r="279" spans="25:132">
      <c r="Y279" s="24"/>
      <c r="AA279" s="18"/>
      <c r="AC279" s="18"/>
      <c r="BA279" s="24"/>
      <c r="BB279" s="18"/>
      <c r="BX279" s="24"/>
      <c r="CC279" s="18"/>
      <c r="DE279" s="18"/>
      <c r="EB279" s="18"/>
    </row>
    <row r="280" spans="25:132">
      <c r="Y280" s="24"/>
      <c r="AA280" s="18"/>
      <c r="AC280" s="18"/>
      <c r="BA280" s="24"/>
      <c r="BB280" s="18"/>
      <c r="BX280" s="24"/>
      <c r="CC280" s="18"/>
      <c r="DE280" s="18"/>
      <c r="EB280" s="18"/>
    </row>
    <row r="281" spans="25:132">
      <c r="Y281" s="24"/>
      <c r="AA281" s="18"/>
      <c r="AC281" s="18"/>
      <c r="BA281" s="24"/>
      <c r="BB281" s="18"/>
      <c r="BX281" s="24"/>
      <c r="CC281" s="18"/>
      <c r="DE281" s="18"/>
      <c r="EB281" s="18"/>
    </row>
    <row r="282" spans="25:132">
      <c r="Y282" s="24"/>
      <c r="AA282" s="18"/>
      <c r="AC282" s="18"/>
      <c r="BA282" s="24"/>
      <c r="BB282" s="18"/>
      <c r="BX282" s="24"/>
      <c r="CC282" s="18"/>
      <c r="DE282" s="18"/>
      <c r="EB282" s="18"/>
    </row>
    <row r="283" spans="25:132">
      <c r="Y283" s="24"/>
      <c r="AA283" s="18"/>
      <c r="AC283" s="18"/>
      <c r="BA283" s="24"/>
      <c r="BB283" s="18"/>
      <c r="BX283" s="24"/>
      <c r="CC283" s="18"/>
      <c r="DE283" s="18"/>
      <c r="EB283" s="18"/>
    </row>
    <row r="284" spans="25:132">
      <c r="Y284" s="24"/>
      <c r="AA284" s="18"/>
      <c r="AC284" s="18"/>
      <c r="BA284" s="24"/>
      <c r="BB284" s="18"/>
      <c r="BX284" s="24"/>
      <c r="CC284" s="18"/>
      <c r="DE284" s="18"/>
      <c r="EB284" s="18"/>
    </row>
    <row r="285" spans="25:132">
      <c r="Y285" s="24"/>
      <c r="AA285" s="18"/>
      <c r="AC285" s="18"/>
      <c r="BA285" s="24"/>
      <c r="BB285" s="18"/>
      <c r="BX285" s="24"/>
      <c r="CC285" s="18"/>
      <c r="DE285" s="18"/>
      <c r="EB285" s="18"/>
    </row>
    <row r="286" spans="25:132">
      <c r="Y286" s="24"/>
      <c r="AA286" s="18"/>
      <c r="AC286" s="18"/>
      <c r="BA286" s="24"/>
      <c r="BB286" s="18"/>
      <c r="BX286" s="24"/>
      <c r="CC286" s="18"/>
      <c r="DE286" s="18"/>
      <c r="EB286" s="18"/>
    </row>
    <row r="287" spans="25:132">
      <c r="Y287" s="24"/>
      <c r="AA287" s="18"/>
      <c r="AC287" s="18"/>
      <c r="BA287" s="24"/>
      <c r="BB287" s="18"/>
      <c r="BX287" s="24"/>
      <c r="CC287" s="18"/>
      <c r="DE287" s="18"/>
      <c r="EB287" s="18"/>
    </row>
    <row r="288" spans="25:132">
      <c r="Y288" s="24"/>
      <c r="AA288" s="18"/>
      <c r="AC288" s="18"/>
      <c r="BA288" s="24"/>
      <c r="BB288" s="18"/>
      <c r="BX288" s="24"/>
      <c r="CC288" s="18"/>
      <c r="DE288" s="18"/>
      <c r="EB288" s="18"/>
    </row>
    <row r="289" spans="25:132">
      <c r="Y289" s="24"/>
      <c r="AA289" s="18"/>
      <c r="AC289" s="18"/>
      <c r="BA289" s="24"/>
      <c r="BB289" s="18"/>
      <c r="BX289" s="24"/>
      <c r="CC289" s="18"/>
      <c r="DE289" s="18"/>
      <c r="EB289" s="18"/>
    </row>
    <row r="290" spans="25:132">
      <c r="Y290" s="24"/>
      <c r="AA290" s="18"/>
      <c r="AC290" s="18"/>
      <c r="BA290" s="24"/>
      <c r="BB290" s="18"/>
      <c r="BX290" s="24"/>
      <c r="CC290" s="18"/>
      <c r="DE290" s="18"/>
      <c r="EB290" s="18"/>
    </row>
    <row r="291" spans="25:132">
      <c r="Y291" s="24"/>
      <c r="AA291" s="18"/>
      <c r="AC291" s="18"/>
      <c r="BA291" s="24"/>
      <c r="BB291" s="18"/>
      <c r="BX291" s="24"/>
      <c r="CC291" s="18"/>
      <c r="DE291" s="18"/>
      <c r="EB291" s="18"/>
    </row>
    <row r="292" spans="25:132">
      <c r="Y292" s="24"/>
      <c r="AA292" s="18"/>
      <c r="AC292" s="18"/>
      <c r="BA292" s="24"/>
      <c r="BB292" s="18"/>
      <c r="BX292" s="24"/>
      <c r="CC292" s="18"/>
      <c r="DE292" s="18"/>
      <c r="EB292" s="18"/>
    </row>
    <row r="293" spans="25:132">
      <c r="Y293" s="24"/>
      <c r="AA293" s="18"/>
      <c r="AC293" s="18"/>
      <c r="BA293" s="24"/>
      <c r="BB293" s="18"/>
      <c r="BX293" s="24"/>
      <c r="CC293" s="18"/>
      <c r="DE293" s="18"/>
      <c r="EB293" s="18"/>
    </row>
    <row r="294" spans="25:132">
      <c r="Y294" s="24"/>
      <c r="AA294" s="18"/>
      <c r="AC294" s="18"/>
      <c r="BA294" s="24"/>
      <c r="BB294" s="18"/>
      <c r="BX294" s="24"/>
      <c r="CC294" s="18"/>
      <c r="DE294" s="18"/>
      <c r="EB294" s="18"/>
    </row>
    <row r="295" spans="25:132">
      <c r="Y295" s="24"/>
      <c r="AA295" s="18"/>
      <c r="AC295" s="18"/>
      <c r="BA295" s="24"/>
      <c r="BB295" s="18"/>
      <c r="BX295" s="24"/>
      <c r="CC295" s="18"/>
      <c r="DE295" s="18"/>
      <c r="EB295" s="18"/>
    </row>
    <row r="296" spans="25:132">
      <c r="Y296" s="24"/>
      <c r="AA296" s="18"/>
      <c r="AC296" s="18"/>
      <c r="BA296" s="24"/>
      <c r="BB296" s="18"/>
      <c r="BX296" s="24"/>
      <c r="CC296" s="18"/>
      <c r="DE296" s="18"/>
      <c r="EB296" s="18"/>
    </row>
    <row r="297" spans="25:132">
      <c r="Y297" s="24"/>
      <c r="AA297" s="18"/>
      <c r="AC297" s="18"/>
      <c r="BA297" s="24"/>
      <c r="BB297" s="18"/>
      <c r="BX297" s="24"/>
      <c r="CC297" s="18"/>
      <c r="DE297" s="18"/>
      <c r="EB297" s="18"/>
    </row>
    <row r="298" spans="25:132">
      <c r="Y298" s="24"/>
      <c r="AA298" s="18"/>
      <c r="AC298" s="18"/>
      <c r="BA298" s="24"/>
      <c r="BB298" s="18"/>
      <c r="BX298" s="24"/>
      <c r="CC298" s="18"/>
      <c r="DE298" s="18"/>
      <c r="EB298" s="18"/>
    </row>
    <row r="299" spans="25:132">
      <c r="Y299" s="24"/>
      <c r="AA299" s="18"/>
      <c r="AC299" s="18"/>
      <c r="BA299" s="24"/>
      <c r="BB299" s="18"/>
      <c r="BX299" s="24"/>
      <c r="CC299" s="18"/>
      <c r="DE299" s="18"/>
      <c r="EB299" s="18"/>
    </row>
    <row r="300" spans="25:132">
      <c r="Y300" s="24"/>
      <c r="AA300" s="18"/>
      <c r="AC300" s="18"/>
      <c r="BA300" s="24"/>
      <c r="BB300" s="18"/>
      <c r="BX300" s="24"/>
      <c r="CC300" s="18"/>
      <c r="DE300" s="18"/>
      <c r="EB300" s="18"/>
    </row>
    <row r="301" spans="25:132">
      <c r="Y301" s="24"/>
      <c r="AA301" s="18"/>
      <c r="AC301" s="18"/>
      <c r="BA301" s="24"/>
      <c r="BB301" s="18"/>
      <c r="BX301" s="24"/>
      <c r="CC301" s="18"/>
      <c r="DE301" s="18"/>
      <c r="EB301" s="18"/>
    </row>
    <row r="302" spans="25:132">
      <c r="Y302" s="24"/>
      <c r="AA302" s="18"/>
      <c r="AC302" s="18"/>
      <c r="BA302" s="24"/>
      <c r="BB302" s="18"/>
      <c r="BX302" s="24"/>
      <c r="CC302" s="18"/>
      <c r="DE302" s="18"/>
      <c r="EB302" s="18"/>
    </row>
    <row r="303" spans="25:132">
      <c r="Y303" s="24"/>
      <c r="AA303" s="18"/>
      <c r="AC303" s="18"/>
      <c r="BA303" s="24"/>
      <c r="BB303" s="18"/>
      <c r="BX303" s="24"/>
      <c r="CC303" s="18"/>
      <c r="DE303" s="18"/>
      <c r="EB303" s="18"/>
    </row>
    <row r="304" spans="25:132">
      <c r="Y304" s="24"/>
      <c r="AA304" s="18"/>
      <c r="AC304" s="18"/>
      <c r="BA304" s="24"/>
      <c r="BB304" s="18"/>
      <c r="BX304" s="24"/>
      <c r="CC304" s="18"/>
      <c r="DE304" s="18"/>
      <c r="EB304" s="18"/>
    </row>
    <row r="305" spans="25:132">
      <c r="Y305" s="24"/>
      <c r="AA305" s="18"/>
      <c r="AC305" s="18"/>
      <c r="BA305" s="24"/>
      <c r="BB305" s="18"/>
      <c r="BX305" s="24"/>
      <c r="CC305" s="18"/>
      <c r="DE305" s="18"/>
      <c r="EB305" s="18"/>
    </row>
    <row r="306" spans="25:132">
      <c r="Y306" s="24"/>
      <c r="AA306" s="18"/>
      <c r="AC306" s="18"/>
      <c r="BA306" s="24"/>
      <c r="BB306" s="18"/>
      <c r="BX306" s="24"/>
      <c r="CC306" s="18"/>
      <c r="DE306" s="18"/>
      <c r="EB306" s="18"/>
    </row>
    <row r="307" spans="25:132">
      <c r="Y307" s="24"/>
      <c r="AA307" s="18"/>
      <c r="AC307" s="18"/>
      <c r="BA307" s="24"/>
      <c r="BB307" s="18"/>
      <c r="BX307" s="24"/>
      <c r="CC307" s="18"/>
      <c r="DE307" s="18"/>
      <c r="EB307" s="18"/>
    </row>
    <row r="308" spans="25:132">
      <c r="Y308" s="24"/>
      <c r="AA308" s="18"/>
      <c r="AC308" s="18"/>
      <c r="BA308" s="24"/>
      <c r="BB308" s="18"/>
      <c r="BX308" s="24"/>
      <c r="CC308" s="18"/>
      <c r="DE308" s="18"/>
      <c r="EB308" s="18"/>
    </row>
    <row r="309" spans="25:132">
      <c r="Y309" s="24"/>
      <c r="AA309" s="18"/>
      <c r="AC309" s="18"/>
      <c r="BA309" s="24"/>
      <c r="BB309" s="18"/>
      <c r="BX309" s="24"/>
      <c r="CC309" s="18"/>
      <c r="DE309" s="18"/>
      <c r="EB309" s="18"/>
    </row>
    <row r="310" spans="25:132">
      <c r="Y310" s="24"/>
      <c r="AA310" s="18"/>
      <c r="AC310" s="18"/>
      <c r="BA310" s="24"/>
      <c r="BB310" s="18"/>
      <c r="BX310" s="24"/>
      <c r="CC310" s="18"/>
      <c r="DE310" s="18"/>
      <c r="EB310" s="18"/>
    </row>
    <row r="311" spans="25:132">
      <c r="Y311" s="24"/>
      <c r="AA311" s="18"/>
      <c r="AC311" s="18"/>
      <c r="BA311" s="24"/>
      <c r="BB311" s="18"/>
      <c r="BX311" s="24"/>
      <c r="CC311" s="18"/>
      <c r="DE311" s="18"/>
      <c r="EB311" s="18"/>
    </row>
    <row r="312" spans="25:132">
      <c r="Y312" s="24"/>
      <c r="AA312" s="18"/>
      <c r="AC312" s="18"/>
      <c r="BA312" s="24"/>
      <c r="BB312" s="18"/>
      <c r="BX312" s="24"/>
      <c r="CC312" s="18"/>
      <c r="DE312" s="18"/>
      <c r="EB312" s="18"/>
    </row>
    <row r="313" spans="25:132">
      <c r="Y313" s="24"/>
      <c r="AA313" s="18"/>
      <c r="AC313" s="18"/>
      <c r="BA313" s="24"/>
      <c r="BB313" s="18"/>
      <c r="BX313" s="24"/>
      <c r="CC313" s="18"/>
      <c r="DE313" s="18"/>
      <c r="EB313" s="18"/>
    </row>
    <row r="314" spans="25:132">
      <c r="Y314" s="24"/>
      <c r="AA314" s="18"/>
      <c r="AC314" s="18"/>
      <c r="BA314" s="24"/>
      <c r="BB314" s="18"/>
      <c r="BX314" s="24"/>
      <c r="CC314" s="18"/>
      <c r="DE314" s="18"/>
      <c r="EB314" s="18"/>
    </row>
    <row r="315" spans="25:132">
      <c r="Y315" s="24"/>
      <c r="AA315" s="18"/>
      <c r="AC315" s="18"/>
      <c r="BA315" s="24"/>
      <c r="BB315" s="18"/>
      <c r="BX315" s="24"/>
      <c r="CC315" s="18"/>
      <c r="DE315" s="18"/>
      <c r="EB315" s="18"/>
    </row>
    <row r="316" spans="25:132">
      <c r="Y316" s="24"/>
      <c r="AA316" s="18"/>
      <c r="AC316" s="18"/>
      <c r="BA316" s="24"/>
      <c r="BB316" s="18"/>
      <c r="BX316" s="24"/>
      <c r="CC316" s="18"/>
      <c r="DE316" s="18"/>
      <c r="EB316" s="18"/>
    </row>
    <row r="317" spans="25:132">
      <c r="Y317" s="24"/>
      <c r="AA317" s="18"/>
      <c r="AC317" s="18"/>
      <c r="BA317" s="24"/>
      <c r="BB317" s="18"/>
      <c r="BX317" s="24"/>
      <c r="CC317" s="18"/>
      <c r="DE317" s="18"/>
      <c r="EB317" s="18"/>
    </row>
    <row r="318" spans="25:132">
      <c r="Y318" s="24"/>
      <c r="AA318" s="18"/>
      <c r="AC318" s="18"/>
      <c r="BA318" s="24"/>
      <c r="BB318" s="18"/>
      <c r="BX318" s="24"/>
      <c r="CC318" s="18"/>
      <c r="DE318" s="18"/>
      <c r="EB318" s="18"/>
    </row>
    <row r="319" spans="25:132">
      <c r="Y319" s="24"/>
      <c r="AA319" s="18"/>
      <c r="AC319" s="18"/>
      <c r="BA319" s="24"/>
      <c r="BB319" s="18"/>
      <c r="BX319" s="24"/>
      <c r="CC319" s="18"/>
      <c r="DE319" s="18"/>
      <c r="EB319" s="18"/>
    </row>
    <row r="320" spans="25:132">
      <c r="Y320" s="24"/>
      <c r="AA320" s="18"/>
      <c r="AC320" s="18"/>
      <c r="BA320" s="24"/>
      <c r="BB320" s="18"/>
      <c r="BX320" s="24"/>
      <c r="CC320" s="18"/>
      <c r="DE320" s="18"/>
      <c r="EB320" s="18"/>
    </row>
    <row r="321" spans="25:132">
      <c r="Y321" s="24"/>
      <c r="AA321" s="18"/>
      <c r="AC321" s="18"/>
      <c r="BA321" s="24"/>
      <c r="BB321" s="18"/>
      <c r="BX321" s="24"/>
      <c r="CC321" s="18"/>
      <c r="DE321" s="18"/>
      <c r="EB321" s="18"/>
    </row>
    <row r="322" spans="25:132">
      <c r="Y322" s="24"/>
      <c r="AA322" s="18"/>
      <c r="AC322" s="18"/>
      <c r="BA322" s="24"/>
      <c r="BB322" s="18"/>
      <c r="BX322" s="24"/>
      <c r="CC322" s="18"/>
      <c r="DE322" s="18"/>
      <c r="EB322" s="18"/>
    </row>
    <row r="323" spans="25:132">
      <c r="Y323" s="24"/>
      <c r="AA323" s="18"/>
      <c r="AC323" s="18"/>
      <c r="BA323" s="24"/>
      <c r="BB323" s="18"/>
      <c r="BX323" s="24"/>
      <c r="CC323" s="18"/>
      <c r="DE323" s="18"/>
      <c r="EB323" s="18"/>
    </row>
    <row r="324" spans="25:132">
      <c r="Y324" s="24"/>
      <c r="AA324" s="18"/>
      <c r="AC324" s="18"/>
      <c r="BA324" s="24"/>
      <c r="BB324" s="18"/>
      <c r="BX324" s="24"/>
      <c r="CC324" s="18"/>
      <c r="DE324" s="18"/>
      <c r="EB324" s="18"/>
    </row>
    <row r="325" spans="25:132">
      <c r="Y325" s="24"/>
      <c r="AA325" s="18"/>
      <c r="AC325" s="18"/>
      <c r="BA325" s="24"/>
      <c r="BB325" s="18"/>
      <c r="BX325" s="24"/>
      <c r="CC325" s="18"/>
      <c r="DE325" s="18"/>
      <c r="EB325" s="18"/>
    </row>
    <row r="326" spans="25:132">
      <c r="Y326" s="24"/>
      <c r="AA326" s="18"/>
      <c r="AC326" s="18"/>
      <c r="BA326" s="24"/>
      <c r="BB326" s="18"/>
      <c r="BX326" s="24"/>
      <c r="CC326" s="18"/>
      <c r="DE326" s="18"/>
      <c r="EB326" s="18"/>
    </row>
    <row r="327" spans="25:132">
      <c r="Y327" s="24"/>
      <c r="AA327" s="18"/>
      <c r="AC327" s="18"/>
      <c r="BA327" s="24"/>
      <c r="BB327" s="18"/>
      <c r="BX327" s="24"/>
      <c r="CC327" s="18"/>
      <c r="DE327" s="18"/>
      <c r="EB327" s="18"/>
    </row>
    <row r="328" spans="25:132">
      <c r="Y328" s="24"/>
      <c r="AA328" s="18"/>
      <c r="AC328" s="18"/>
      <c r="BA328" s="24"/>
      <c r="BB328" s="18"/>
      <c r="BX328" s="24"/>
      <c r="CC328" s="18"/>
      <c r="DE328" s="18"/>
      <c r="EB328" s="18"/>
    </row>
    <row r="329" spans="25:132">
      <c r="Y329" s="24"/>
      <c r="AA329" s="18"/>
      <c r="AC329" s="18"/>
      <c r="BA329" s="24"/>
      <c r="BB329" s="18"/>
      <c r="BX329" s="24"/>
      <c r="CC329" s="18"/>
      <c r="DE329" s="18"/>
      <c r="EB329" s="18"/>
    </row>
    <row r="330" spans="25:132">
      <c r="Y330" s="24"/>
      <c r="AA330" s="18"/>
      <c r="AC330" s="18"/>
      <c r="BA330" s="24"/>
      <c r="BB330" s="18"/>
      <c r="BX330" s="24"/>
      <c r="CC330" s="18"/>
      <c r="DE330" s="18"/>
      <c r="EB330" s="18"/>
    </row>
    <row r="331" spans="25:132">
      <c r="Y331" s="24"/>
      <c r="AA331" s="18"/>
      <c r="AC331" s="18"/>
      <c r="BA331" s="24"/>
      <c r="BB331" s="18"/>
      <c r="BX331" s="24"/>
      <c r="CC331" s="18"/>
      <c r="DE331" s="18"/>
      <c r="EB331" s="18"/>
    </row>
    <row r="332" spans="25:132">
      <c r="Y332" s="24"/>
      <c r="AA332" s="18"/>
      <c r="AC332" s="18"/>
      <c r="BA332" s="24"/>
      <c r="BB332" s="18"/>
      <c r="BX332" s="24"/>
      <c r="CC332" s="18"/>
      <c r="DE332" s="18"/>
      <c r="EB332" s="18"/>
    </row>
    <row r="333" spans="25:132">
      <c r="Y333" s="24"/>
      <c r="AA333" s="18"/>
      <c r="AC333" s="18"/>
      <c r="BA333" s="24"/>
      <c r="BB333" s="18"/>
      <c r="BX333" s="24"/>
      <c r="CC333" s="18"/>
      <c r="DE333" s="18"/>
      <c r="EB333" s="18"/>
    </row>
    <row r="334" spans="25:132">
      <c r="Y334" s="24"/>
      <c r="AA334" s="18"/>
      <c r="AC334" s="18"/>
      <c r="BA334" s="24"/>
      <c r="BB334" s="18"/>
      <c r="BX334" s="24"/>
      <c r="CC334" s="18"/>
      <c r="DE334" s="18"/>
      <c r="EB334" s="18"/>
    </row>
    <row r="335" spans="25:132">
      <c r="Y335" s="24"/>
      <c r="AA335" s="18"/>
      <c r="AC335" s="18"/>
      <c r="BA335" s="24"/>
      <c r="BB335" s="18"/>
      <c r="BX335" s="24"/>
      <c r="CC335" s="18"/>
      <c r="DE335" s="18"/>
      <c r="EB335" s="18"/>
    </row>
    <row r="336" spans="25:132">
      <c r="Y336" s="24"/>
      <c r="AA336" s="18"/>
      <c r="AC336" s="18"/>
      <c r="BA336" s="24"/>
      <c r="BB336" s="18"/>
      <c r="BX336" s="24"/>
      <c r="CC336" s="18"/>
      <c r="DE336" s="18"/>
      <c r="EB336" s="18"/>
    </row>
    <row r="337" spans="25:132">
      <c r="Y337" s="24"/>
      <c r="AA337" s="18"/>
      <c r="AC337" s="18"/>
      <c r="BA337" s="24"/>
      <c r="BB337" s="18"/>
      <c r="BX337" s="24"/>
      <c r="CC337" s="18"/>
      <c r="DE337" s="18"/>
      <c r="EB337" s="18"/>
    </row>
    <row r="338" spans="25:132">
      <c r="Y338" s="24"/>
      <c r="AA338" s="18"/>
      <c r="AC338" s="18"/>
      <c r="BA338" s="24"/>
      <c r="BB338" s="18"/>
      <c r="BX338" s="24"/>
      <c r="CC338" s="18"/>
      <c r="DE338" s="18"/>
      <c r="EB338" s="18"/>
    </row>
    <row r="339" spans="25:132">
      <c r="Y339" s="24"/>
      <c r="AA339" s="18"/>
      <c r="AC339" s="18"/>
      <c r="BA339" s="24"/>
      <c r="BB339" s="18"/>
      <c r="BX339" s="24"/>
      <c r="CC339" s="18"/>
      <c r="DE339" s="18"/>
      <c r="EB339" s="18"/>
    </row>
    <row r="340" spans="25:132">
      <c r="Y340" s="24"/>
      <c r="AA340" s="18"/>
      <c r="AC340" s="18"/>
      <c r="BA340" s="24"/>
      <c r="BB340" s="18"/>
      <c r="BX340" s="24"/>
      <c r="CC340" s="18"/>
      <c r="DE340" s="18"/>
      <c r="EB340" s="18"/>
    </row>
    <row r="341" spans="25:132">
      <c r="Y341" s="24"/>
      <c r="AA341" s="18"/>
      <c r="AC341" s="18"/>
      <c r="BA341" s="24"/>
      <c r="BB341" s="18"/>
      <c r="BX341" s="24"/>
      <c r="CC341" s="18"/>
      <c r="DE341" s="18"/>
      <c r="EB341" s="18"/>
    </row>
    <row r="342" spans="25:132">
      <c r="Y342" s="24"/>
      <c r="AA342" s="18"/>
      <c r="AC342" s="18"/>
      <c r="BA342" s="24"/>
      <c r="BB342" s="18"/>
      <c r="BX342" s="24"/>
      <c r="CC342" s="18"/>
      <c r="DE342" s="18"/>
      <c r="EB342" s="18"/>
    </row>
    <row r="343" spans="25:132">
      <c r="Y343" s="24"/>
      <c r="AA343" s="18"/>
      <c r="AC343" s="18"/>
      <c r="BA343" s="24"/>
      <c r="BB343" s="18"/>
      <c r="BX343" s="24"/>
      <c r="CC343" s="18"/>
      <c r="DE343" s="18"/>
      <c r="EB343" s="18"/>
    </row>
    <row r="344" spans="25:132">
      <c r="Y344" s="24"/>
      <c r="AA344" s="18"/>
      <c r="AC344" s="18"/>
      <c r="BA344" s="24"/>
      <c r="BB344" s="18"/>
      <c r="BX344" s="24"/>
      <c r="CC344" s="18"/>
      <c r="DE344" s="18"/>
      <c r="EB344" s="18"/>
    </row>
    <row r="345" spans="25:132">
      <c r="Y345" s="24"/>
      <c r="AA345" s="18"/>
      <c r="AC345" s="18"/>
      <c r="BA345" s="24"/>
      <c r="BB345" s="18"/>
      <c r="BX345" s="24"/>
      <c r="CC345" s="18"/>
      <c r="DE345" s="18"/>
      <c r="EB345" s="18"/>
    </row>
    <row r="346" spans="25:132">
      <c r="Y346" s="24"/>
      <c r="AA346" s="18"/>
      <c r="AC346" s="18"/>
      <c r="BA346" s="24"/>
      <c r="BB346" s="18"/>
      <c r="BX346" s="24"/>
      <c r="CC346" s="18"/>
      <c r="DE346" s="18"/>
      <c r="EB346" s="18"/>
    </row>
    <row r="347" spans="25:132">
      <c r="Y347" s="24"/>
      <c r="AA347" s="18"/>
      <c r="AC347" s="18"/>
      <c r="BA347" s="24"/>
      <c r="BB347" s="18"/>
      <c r="BX347" s="24"/>
      <c r="CC347" s="18"/>
      <c r="DE347" s="18"/>
      <c r="EB347" s="18"/>
    </row>
    <row r="348" spans="25:132">
      <c r="Y348" s="24"/>
      <c r="AA348" s="18"/>
      <c r="AC348" s="18"/>
      <c r="BA348" s="24"/>
      <c r="BB348" s="18"/>
      <c r="BX348" s="24"/>
      <c r="CC348" s="18"/>
      <c r="DE348" s="18"/>
      <c r="EB348" s="18"/>
    </row>
    <row r="349" spans="25:132">
      <c r="Y349" s="24"/>
      <c r="AA349" s="18"/>
      <c r="AC349" s="18"/>
      <c r="BA349" s="24"/>
      <c r="BB349" s="18"/>
      <c r="BX349" s="24"/>
      <c r="CC349" s="18"/>
      <c r="DE349" s="18"/>
      <c r="EB349" s="18"/>
    </row>
    <row r="350" spans="25:132">
      <c r="Y350" s="24"/>
      <c r="AA350" s="18"/>
      <c r="AC350" s="18"/>
      <c r="BA350" s="24"/>
      <c r="BB350" s="18"/>
      <c r="BX350" s="24"/>
      <c r="CC350" s="18"/>
      <c r="DE350" s="18"/>
      <c r="EB350" s="18"/>
    </row>
    <row r="351" spans="25:132">
      <c r="Y351" s="24"/>
      <c r="AA351" s="18"/>
      <c r="AC351" s="18"/>
      <c r="BA351" s="24"/>
      <c r="BB351" s="18"/>
      <c r="BX351" s="24"/>
      <c r="CC351" s="18"/>
      <c r="DE351" s="18"/>
      <c r="EB351" s="18"/>
    </row>
    <row r="352" spans="25:132">
      <c r="Y352" s="24"/>
      <c r="AA352" s="18"/>
      <c r="AC352" s="18"/>
      <c r="BA352" s="24"/>
      <c r="BB352" s="18"/>
      <c r="BX352" s="24"/>
      <c r="CC352" s="18"/>
      <c r="DE352" s="18"/>
      <c r="EB352" s="18"/>
    </row>
    <row r="353" spans="25:132">
      <c r="Y353" s="24"/>
      <c r="AA353" s="18"/>
      <c r="AC353" s="18"/>
      <c r="BA353" s="24"/>
      <c r="BB353" s="18"/>
      <c r="BX353" s="24"/>
      <c r="CC353" s="18"/>
      <c r="DE353" s="18"/>
      <c r="EB353" s="18"/>
    </row>
    <row r="354" spans="25:132">
      <c r="Y354" s="24"/>
      <c r="AA354" s="18"/>
      <c r="AC354" s="18"/>
      <c r="BA354" s="24"/>
      <c r="BB354" s="18"/>
      <c r="BX354" s="24"/>
      <c r="CC354" s="18"/>
      <c r="DE354" s="18"/>
      <c r="EB354" s="18"/>
    </row>
    <row r="355" spans="25:132">
      <c r="Y355" s="24"/>
      <c r="AA355" s="18"/>
      <c r="AC355" s="18"/>
      <c r="BA355" s="24"/>
      <c r="BB355" s="18"/>
      <c r="BX355" s="24"/>
      <c r="CC355" s="18"/>
      <c r="DE355" s="18"/>
      <c r="EB355" s="18"/>
    </row>
    <row r="356" spans="25:132">
      <c r="Y356" s="24"/>
      <c r="AA356" s="18"/>
      <c r="AC356" s="18"/>
      <c r="BA356" s="24"/>
      <c r="BB356" s="18"/>
      <c r="BX356" s="24"/>
      <c r="CC356" s="18"/>
      <c r="DE356" s="18"/>
      <c r="EB356" s="18"/>
    </row>
    <row r="357" spans="25:132">
      <c r="Y357" s="24"/>
      <c r="AA357" s="18"/>
      <c r="AC357" s="18"/>
      <c r="BA357" s="24"/>
      <c r="BB357" s="18"/>
      <c r="BX357" s="24"/>
      <c r="CC357" s="18"/>
      <c r="DE357" s="18"/>
      <c r="EB357" s="18"/>
    </row>
    <row r="358" spans="25:132">
      <c r="Y358" s="24"/>
      <c r="AA358" s="18"/>
      <c r="AC358" s="18"/>
      <c r="BA358" s="24"/>
      <c r="BB358" s="18"/>
      <c r="BX358" s="24"/>
      <c r="CC358" s="18"/>
      <c r="DE358" s="18"/>
      <c r="EB358" s="18"/>
    </row>
    <row r="359" spans="25:132">
      <c r="Y359" s="24"/>
      <c r="AA359" s="18"/>
      <c r="AC359" s="18"/>
      <c r="BA359" s="24"/>
      <c r="BB359" s="18"/>
      <c r="BX359" s="24"/>
      <c r="CC359" s="18"/>
      <c r="DE359" s="18"/>
      <c r="EB359" s="18"/>
    </row>
    <row r="360" spans="25:132">
      <c r="Y360" s="24"/>
      <c r="AA360" s="18"/>
      <c r="AC360" s="18"/>
      <c r="BA360" s="24"/>
      <c r="BB360" s="18"/>
      <c r="BX360" s="24"/>
      <c r="CC360" s="18"/>
      <c r="DE360" s="18"/>
      <c r="EB360" s="18"/>
    </row>
    <row r="361" spans="25:132">
      <c r="Y361" s="24"/>
      <c r="AA361" s="18"/>
      <c r="AC361" s="18"/>
      <c r="BA361" s="24"/>
      <c r="BB361" s="18"/>
      <c r="BX361" s="24"/>
      <c r="CC361" s="18"/>
      <c r="DE361" s="18"/>
      <c r="EB361" s="18"/>
    </row>
    <row r="362" spans="25:132">
      <c r="Y362" s="24"/>
      <c r="AA362" s="18"/>
      <c r="AC362" s="18"/>
      <c r="BA362" s="24"/>
      <c r="BB362" s="18"/>
      <c r="BX362" s="24"/>
      <c r="CC362" s="18"/>
      <c r="DE362" s="18"/>
      <c r="EB362" s="18"/>
    </row>
    <row r="363" spans="25:132">
      <c r="Y363" s="24"/>
      <c r="AA363" s="18"/>
      <c r="AC363" s="18"/>
      <c r="BA363" s="24"/>
      <c r="BB363" s="18"/>
      <c r="BX363" s="24"/>
      <c r="CC363" s="18"/>
      <c r="DE363" s="18"/>
      <c r="EB363" s="18"/>
    </row>
    <row r="364" spans="25:132">
      <c r="Y364" s="24"/>
      <c r="AA364" s="18"/>
      <c r="AC364" s="18"/>
      <c r="BA364" s="24"/>
      <c r="BB364" s="18"/>
      <c r="BX364" s="24"/>
      <c r="CC364" s="18"/>
      <c r="DE364" s="18"/>
      <c r="EB364" s="18"/>
    </row>
    <row r="365" spans="25:132">
      <c r="Y365" s="24"/>
      <c r="AA365" s="18"/>
      <c r="AC365" s="18"/>
      <c r="BA365" s="24"/>
      <c r="BB365" s="18"/>
      <c r="BX365" s="24"/>
      <c r="CC365" s="18"/>
      <c r="DE365" s="18"/>
      <c r="EB365" s="18"/>
    </row>
    <row r="366" spans="25:132">
      <c r="Y366" s="24"/>
      <c r="AA366" s="18"/>
      <c r="AC366" s="18"/>
      <c r="BA366" s="24"/>
      <c r="BB366" s="18"/>
      <c r="BX366" s="24"/>
      <c r="CC366" s="18"/>
      <c r="DE366" s="18"/>
      <c r="EB366" s="18"/>
    </row>
    <row r="367" spans="25:132">
      <c r="Y367" s="24"/>
      <c r="AA367" s="18"/>
      <c r="AC367" s="18"/>
      <c r="BA367" s="24"/>
      <c r="BB367" s="18"/>
      <c r="BX367" s="24"/>
      <c r="CC367" s="18"/>
      <c r="DE367" s="18"/>
      <c r="EB367" s="18"/>
    </row>
    <row r="368" spans="25:132">
      <c r="Y368" s="24"/>
      <c r="AA368" s="18"/>
      <c r="AC368" s="18"/>
      <c r="BA368" s="24"/>
      <c r="BB368" s="18"/>
      <c r="BX368" s="24"/>
      <c r="CC368" s="18"/>
      <c r="DE368" s="18"/>
      <c r="EB368" s="18"/>
    </row>
    <row r="369" spans="25:132">
      <c r="Y369" s="24"/>
      <c r="AA369" s="18"/>
      <c r="AC369" s="18"/>
      <c r="BA369" s="24"/>
      <c r="BB369" s="18"/>
      <c r="BX369" s="24"/>
      <c r="CC369" s="18"/>
      <c r="DE369" s="18"/>
      <c r="EB369" s="18"/>
    </row>
    <row r="370" spans="25:132">
      <c r="Y370" s="24"/>
      <c r="AA370" s="18"/>
      <c r="AC370" s="18"/>
      <c r="BA370" s="24"/>
      <c r="BB370" s="18"/>
      <c r="BX370" s="24"/>
      <c r="CC370" s="18"/>
      <c r="DE370" s="18"/>
      <c r="EB370" s="18"/>
    </row>
    <row r="371" spans="25:132">
      <c r="Y371" s="24"/>
      <c r="AA371" s="18"/>
      <c r="AC371" s="18"/>
      <c r="BA371" s="24"/>
      <c r="BB371" s="18"/>
      <c r="BX371" s="24"/>
      <c r="CC371" s="18"/>
      <c r="DE371" s="18"/>
      <c r="EB371" s="18"/>
    </row>
    <row r="372" spans="25:132">
      <c r="Y372" s="24"/>
      <c r="AA372" s="18"/>
      <c r="AC372" s="18"/>
      <c r="BA372" s="24"/>
      <c r="BB372" s="18"/>
      <c r="BX372" s="24"/>
      <c r="CC372" s="18"/>
      <c r="DE372" s="18"/>
      <c r="EB372" s="18"/>
    </row>
    <row r="373" spans="25:132">
      <c r="Y373" s="24"/>
      <c r="AA373" s="18"/>
      <c r="AC373" s="18"/>
      <c r="BA373" s="24"/>
      <c r="BB373" s="18"/>
      <c r="BX373" s="24"/>
      <c r="CC373" s="18"/>
      <c r="DE373" s="18"/>
      <c r="EB373" s="18"/>
    </row>
    <row r="374" spans="25:132">
      <c r="Y374" s="24"/>
      <c r="AA374" s="18"/>
      <c r="AC374" s="18"/>
      <c r="BA374" s="24"/>
      <c r="BB374" s="18"/>
      <c r="BX374" s="24"/>
      <c r="CC374" s="18"/>
      <c r="DE374" s="18"/>
      <c r="EB374" s="18"/>
    </row>
    <row r="375" spans="25:132">
      <c r="Y375" s="24"/>
      <c r="AA375" s="18"/>
      <c r="AC375" s="18"/>
      <c r="BA375" s="24"/>
      <c r="BB375" s="18"/>
      <c r="BX375" s="24"/>
      <c r="CC375" s="18"/>
      <c r="DE375" s="18"/>
      <c r="EB375" s="18"/>
    </row>
    <row r="376" spans="25:132">
      <c r="Y376" s="24"/>
      <c r="AA376" s="18"/>
      <c r="AC376" s="18"/>
      <c r="BA376" s="24"/>
      <c r="BB376" s="18"/>
      <c r="BX376" s="24"/>
      <c r="CC376" s="18"/>
      <c r="DE376" s="18"/>
      <c r="EB376" s="18"/>
    </row>
    <row r="377" spans="25:132">
      <c r="Y377" s="24"/>
      <c r="AA377" s="18"/>
      <c r="AC377" s="18"/>
      <c r="BA377" s="24"/>
      <c r="BB377" s="18"/>
      <c r="BX377" s="24"/>
      <c r="CC377" s="18"/>
      <c r="DE377" s="18"/>
      <c r="EB377" s="18"/>
    </row>
    <row r="378" spans="25:132">
      <c r="Y378" s="24"/>
      <c r="AA378" s="18"/>
      <c r="AC378" s="18"/>
      <c r="BA378" s="24"/>
      <c r="BB378" s="18"/>
      <c r="BX378" s="24"/>
      <c r="CC378" s="18"/>
      <c r="DE378" s="18"/>
      <c r="EB378" s="18"/>
    </row>
    <row r="379" spans="25:132">
      <c r="Y379" s="24"/>
      <c r="AA379" s="18"/>
      <c r="AC379" s="18"/>
      <c r="BA379" s="24"/>
      <c r="BB379" s="18"/>
      <c r="BX379" s="24"/>
      <c r="CC379" s="18"/>
      <c r="DE379" s="18"/>
      <c r="EB379" s="18"/>
    </row>
    <row r="380" spans="25:132">
      <c r="Y380" s="24"/>
      <c r="AA380" s="18"/>
      <c r="AC380" s="18"/>
      <c r="BA380" s="24"/>
      <c r="BB380" s="18"/>
      <c r="BX380" s="24"/>
      <c r="CC380" s="18"/>
      <c r="DE380" s="18"/>
      <c r="EB380" s="18"/>
    </row>
    <row r="381" spans="25:132">
      <c r="Y381" s="24"/>
      <c r="AA381" s="18"/>
      <c r="AC381" s="18"/>
      <c r="BA381" s="24"/>
      <c r="BB381" s="18"/>
      <c r="BX381" s="24"/>
      <c r="CC381" s="18"/>
      <c r="DE381" s="18"/>
      <c r="EB381" s="18"/>
    </row>
    <row r="382" spans="25:132">
      <c r="Y382" s="24"/>
      <c r="AA382" s="18"/>
      <c r="AC382" s="18"/>
      <c r="BA382" s="24"/>
      <c r="BB382" s="18"/>
      <c r="BX382" s="24"/>
      <c r="CC382" s="18"/>
      <c r="DE382" s="18"/>
      <c r="EB382" s="18"/>
    </row>
    <row r="383" spans="25:132">
      <c r="Y383" s="24"/>
      <c r="AA383" s="18"/>
      <c r="AC383" s="18"/>
      <c r="BA383" s="24"/>
      <c r="BB383" s="18"/>
      <c r="BX383" s="24"/>
      <c r="CC383" s="18"/>
      <c r="DE383" s="18"/>
      <c r="EB383" s="18"/>
    </row>
    <row r="384" spans="25:132">
      <c r="Y384" s="24"/>
      <c r="AA384" s="18"/>
      <c r="AC384" s="18"/>
      <c r="BA384" s="24"/>
      <c r="BB384" s="18"/>
      <c r="BX384" s="24"/>
      <c r="CC384" s="18"/>
      <c r="DE384" s="18"/>
      <c r="EB384" s="18"/>
    </row>
    <row r="385" spans="25:132">
      <c r="Y385" s="24"/>
      <c r="AA385" s="18"/>
      <c r="AC385" s="18"/>
      <c r="BA385" s="24"/>
      <c r="BB385" s="18"/>
      <c r="BX385" s="24"/>
      <c r="CC385" s="18"/>
      <c r="DE385" s="18"/>
      <c r="EB385" s="18"/>
    </row>
    <row r="386" spans="25:132">
      <c r="Y386" s="24"/>
      <c r="AA386" s="18"/>
      <c r="AC386" s="18"/>
      <c r="BA386" s="24"/>
      <c r="BB386" s="18"/>
      <c r="BX386" s="24"/>
      <c r="CC386" s="18"/>
      <c r="DE386" s="18"/>
      <c r="EB386" s="18"/>
    </row>
    <row r="387" spans="25:132">
      <c r="Y387" s="24"/>
      <c r="AA387" s="18"/>
      <c r="AC387" s="18"/>
      <c r="BA387" s="24"/>
      <c r="BB387" s="18"/>
      <c r="BX387" s="24"/>
      <c r="CC387" s="18"/>
      <c r="DE387" s="18"/>
      <c r="EB387" s="18"/>
    </row>
    <row r="388" spans="25:132">
      <c r="Y388" s="24"/>
      <c r="AA388" s="18"/>
      <c r="AC388" s="18"/>
      <c r="BA388" s="24"/>
      <c r="BB388" s="18"/>
      <c r="BX388" s="24"/>
      <c r="CC388" s="18"/>
      <c r="DE388" s="18"/>
      <c r="EB388" s="18"/>
    </row>
    <row r="389" spans="25:132">
      <c r="Y389" s="24"/>
      <c r="AA389" s="18"/>
      <c r="AC389" s="18"/>
      <c r="BA389" s="24"/>
      <c r="BB389" s="18"/>
      <c r="BX389" s="24"/>
      <c r="CC389" s="18"/>
      <c r="DE389" s="18"/>
      <c r="EB389" s="18"/>
    </row>
    <row r="390" spans="25:132">
      <c r="Y390" s="24"/>
      <c r="AA390" s="18"/>
      <c r="AC390" s="18"/>
      <c r="BA390" s="24"/>
      <c r="BB390" s="18"/>
      <c r="BX390" s="24"/>
      <c r="CC390" s="18"/>
      <c r="DE390" s="18"/>
      <c r="EB390" s="18"/>
    </row>
    <row r="391" spans="25:132">
      <c r="Y391" s="24"/>
      <c r="AA391" s="18"/>
      <c r="AC391" s="18"/>
      <c r="BA391" s="24"/>
      <c r="BB391" s="18"/>
      <c r="BX391" s="24"/>
      <c r="CC391" s="18"/>
      <c r="DE391" s="18"/>
      <c r="EB391" s="18"/>
    </row>
    <row r="392" spans="25:132">
      <c r="Y392" s="24"/>
      <c r="AA392" s="18"/>
      <c r="AC392" s="18"/>
      <c r="BA392" s="24"/>
      <c r="BB392" s="18"/>
      <c r="BX392" s="24"/>
      <c r="CC392" s="18"/>
      <c r="DE392" s="18"/>
      <c r="EB392" s="18"/>
    </row>
    <row r="393" spans="25:132">
      <c r="Y393" s="24"/>
      <c r="AA393" s="18"/>
      <c r="AC393" s="18"/>
      <c r="BA393" s="24"/>
      <c r="BB393" s="18"/>
      <c r="BX393" s="24"/>
      <c r="CC393" s="18"/>
      <c r="DE393" s="18"/>
      <c r="EB393" s="18"/>
    </row>
    <row r="394" spans="25:132">
      <c r="Y394" s="24"/>
      <c r="AA394" s="18"/>
      <c r="AC394" s="18"/>
      <c r="BA394" s="24"/>
      <c r="BB394" s="18"/>
      <c r="BX394" s="24"/>
      <c r="CC394" s="18"/>
      <c r="DE394" s="18"/>
      <c r="EB394" s="18"/>
    </row>
    <row r="395" spans="25:132">
      <c r="Y395" s="24"/>
      <c r="AA395" s="18"/>
      <c r="AC395" s="18"/>
      <c r="BA395" s="24"/>
      <c r="BB395" s="18"/>
      <c r="BX395" s="24"/>
      <c r="CC395" s="18"/>
      <c r="DE395" s="18"/>
      <c r="EB395" s="18"/>
    </row>
    <row r="396" spans="25:132">
      <c r="Y396" s="24"/>
      <c r="AA396" s="18"/>
      <c r="AC396" s="18"/>
      <c r="BA396" s="24"/>
      <c r="BB396" s="18"/>
      <c r="BX396" s="24"/>
      <c r="CC396" s="18"/>
      <c r="DE396" s="18"/>
      <c r="EB396" s="18"/>
    </row>
    <row r="397" spans="25:132">
      <c r="Y397" s="24"/>
      <c r="AA397" s="18"/>
      <c r="AC397" s="18"/>
      <c r="BA397" s="24"/>
      <c r="BB397" s="18"/>
      <c r="BX397" s="24"/>
      <c r="CC397" s="18"/>
      <c r="DE397" s="18"/>
      <c r="EB397" s="18"/>
    </row>
    <row r="398" spans="25:132">
      <c r="Y398" s="24"/>
      <c r="AA398" s="18"/>
      <c r="AC398" s="18"/>
      <c r="BA398" s="24"/>
      <c r="BB398" s="18"/>
      <c r="BX398" s="24"/>
      <c r="CC398" s="18"/>
      <c r="DE398" s="18"/>
      <c r="EB398" s="18"/>
    </row>
    <row r="399" spans="25:132">
      <c r="Y399" s="24"/>
      <c r="AA399" s="18"/>
      <c r="AC399" s="18"/>
      <c r="BA399" s="24"/>
      <c r="BB399" s="18"/>
      <c r="BX399" s="24"/>
      <c r="CC399" s="18"/>
      <c r="DE399" s="18"/>
      <c r="EB399" s="18"/>
    </row>
    <row r="400" spans="25:132">
      <c r="Y400" s="24"/>
      <c r="AA400" s="18"/>
      <c r="AC400" s="18"/>
      <c r="BA400" s="24"/>
      <c r="BB400" s="18"/>
      <c r="BX400" s="24"/>
      <c r="CC400" s="18"/>
      <c r="DE400" s="18"/>
      <c r="EB400" s="18"/>
    </row>
    <row r="401" spans="25:132">
      <c r="Y401" s="24"/>
      <c r="AA401" s="18"/>
      <c r="AC401" s="18"/>
      <c r="BA401" s="24"/>
      <c r="BB401" s="18"/>
      <c r="BX401" s="24"/>
      <c r="CC401" s="18"/>
      <c r="DE401" s="18"/>
      <c r="EB401" s="18"/>
    </row>
    <row r="402" spans="25:132">
      <c r="Y402" s="24"/>
      <c r="AA402" s="18"/>
      <c r="AC402" s="18"/>
      <c r="BA402" s="24"/>
      <c r="BB402" s="18"/>
      <c r="BX402" s="24"/>
      <c r="CC402" s="18"/>
      <c r="DE402" s="18"/>
      <c r="EB402" s="18"/>
    </row>
    <row r="403" spans="25:132">
      <c r="Y403" s="24"/>
      <c r="AA403" s="18"/>
      <c r="AC403" s="18"/>
      <c r="BA403" s="24"/>
      <c r="BB403" s="18"/>
      <c r="BX403" s="24"/>
      <c r="CC403" s="18"/>
      <c r="DE403" s="18"/>
      <c r="EB403" s="18"/>
    </row>
    <row r="404" spans="25:132">
      <c r="Y404" s="24"/>
      <c r="AA404" s="18"/>
      <c r="AC404" s="18"/>
      <c r="BA404" s="24"/>
      <c r="BB404" s="18"/>
      <c r="BX404" s="24"/>
      <c r="CC404" s="18"/>
      <c r="DE404" s="18"/>
      <c r="EB404" s="18"/>
    </row>
    <row r="405" spans="25:132">
      <c r="Y405" s="24"/>
      <c r="AA405" s="18"/>
      <c r="AC405" s="18"/>
      <c r="BA405" s="24"/>
      <c r="BB405" s="18"/>
      <c r="BX405" s="24"/>
      <c r="CC405" s="18"/>
      <c r="DE405" s="18"/>
      <c r="EB405" s="18"/>
    </row>
    <row r="406" spans="25:132">
      <c r="Y406" s="24"/>
      <c r="AA406" s="18"/>
      <c r="AC406" s="18"/>
      <c r="BA406" s="24"/>
      <c r="BB406" s="18"/>
      <c r="BX406" s="24"/>
      <c r="CC406" s="18"/>
      <c r="DE406" s="18"/>
      <c r="EB406" s="18"/>
    </row>
    <row r="407" spans="25:132">
      <c r="Y407" s="24"/>
      <c r="AA407" s="18"/>
      <c r="AC407" s="18"/>
      <c r="BA407" s="24"/>
      <c r="BB407" s="18"/>
      <c r="BX407" s="24"/>
      <c r="CC407" s="18"/>
      <c r="DE407" s="18"/>
      <c r="EB407" s="18"/>
    </row>
    <row r="408" spans="25:132">
      <c r="Y408" s="24"/>
      <c r="AA408" s="18"/>
      <c r="AC408" s="18"/>
      <c r="BA408" s="24"/>
      <c r="BB408" s="18"/>
      <c r="BX408" s="24"/>
      <c r="CC408" s="18"/>
      <c r="DE408" s="18"/>
      <c r="EB408" s="18"/>
    </row>
    <row r="409" spans="25:132">
      <c r="Y409" s="24"/>
      <c r="AA409" s="18"/>
      <c r="AC409" s="18"/>
      <c r="BA409" s="24"/>
      <c r="BB409" s="18"/>
      <c r="BX409" s="24"/>
      <c r="CC409" s="18"/>
      <c r="DE409" s="18"/>
      <c r="EB409" s="18"/>
    </row>
    <row r="410" spans="25:132">
      <c r="Y410" s="24"/>
      <c r="AA410" s="18"/>
      <c r="AC410" s="18"/>
      <c r="BA410" s="24"/>
      <c r="BB410" s="18"/>
      <c r="BX410" s="24"/>
      <c r="CC410" s="18"/>
      <c r="DE410" s="18"/>
      <c r="EB410" s="18"/>
    </row>
    <row r="411" spans="25:132">
      <c r="Y411" s="24"/>
      <c r="AA411" s="18"/>
      <c r="AC411" s="18"/>
      <c r="BA411" s="24"/>
      <c r="BB411" s="18"/>
      <c r="BX411" s="24"/>
      <c r="CC411" s="18"/>
      <c r="DE411" s="18"/>
      <c r="EB411" s="18"/>
    </row>
    <row r="412" spans="25:132">
      <c r="Y412" s="24"/>
      <c r="AA412" s="18"/>
      <c r="AC412" s="18"/>
      <c r="BA412" s="24"/>
      <c r="BB412" s="18"/>
      <c r="BX412" s="24"/>
      <c r="CC412" s="18"/>
      <c r="DE412" s="18"/>
      <c r="EB412" s="18"/>
    </row>
    <row r="413" spans="25:132">
      <c r="Y413" s="24"/>
      <c r="AA413" s="18"/>
      <c r="AC413" s="18"/>
      <c r="BA413" s="24"/>
      <c r="BB413" s="18"/>
      <c r="BX413" s="24"/>
      <c r="CC413" s="18"/>
      <c r="DE413" s="18"/>
      <c r="EB413" s="18"/>
    </row>
    <row r="414" spans="25:132">
      <c r="Y414" s="24"/>
      <c r="AA414" s="18"/>
      <c r="AC414" s="18"/>
      <c r="BA414" s="24"/>
      <c r="BB414" s="18"/>
      <c r="BX414" s="24"/>
      <c r="CC414" s="18"/>
      <c r="DE414" s="18"/>
      <c r="EB414" s="18"/>
    </row>
    <row r="415" spans="25:132">
      <c r="Y415" s="24"/>
      <c r="AA415" s="18"/>
      <c r="AC415" s="18"/>
      <c r="BA415" s="24"/>
      <c r="BB415" s="18"/>
      <c r="BX415" s="24"/>
      <c r="CC415" s="18"/>
      <c r="DE415" s="18"/>
      <c r="EB415" s="18"/>
    </row>
    <row r="416" spans="25:132">
      <c r="Y416" s="24"/>
      <c r="AA416" s="18"/>
      <c r="AC416" s="18"/>
      <c r="BA416" s="24"/>
      <c r="BB416" s="18"/>
      <c r="BX416" s="24"/>
      <c r="CC416" s="18"/>
      <c r="DE416" s="18"/>
      <c r="EB416" s="18"/>
    </row>
    <row r="417" spans="25:132">
      <c r="Y417" s="24"/>
      <c r="AA417" s="18"/>
      <c r="AC417" s="18"/>
      <c r="BA417" s="24"/>
      <c r="BB417" s="18"/>
      <c r="BX417" s="24"/>
      <c r="CC417" s="18"/>
      <c r="DE417" s="18"/>
      <c r="EB417" s="18"/>
    </row>
    <row r="418" spans="25:132">
      <c r="Y418" s="24"/>
      <c r="AA418" s="18"/>
      <c r="AC418" s="18"/>
      <c r="BA418" s="24"/>
      <c r="BB418" s="18"/>
      <c r="BX418" s="24"/>
      <c r="CC418" s="18"/>
      <c r="DE418" s="18"/>
      <c r="EB418" s="18"/>
    </row>
    <row r="419" spans="25:132">
      <c r="Y419" s="24"/>
      <c r="AA419" s="18"/>
      <c r="AC419" s="18"/>
      <c r="BA419" s="24"/>
      <c r="BB419" s="18"/>
      <c r="BX419" s="24"/>
      <c r="CC419" s="18"/>
      <c r="DE419" s="18"/>
      <c r="EB419" s="18"/>
    </row>
    <row r="420" spans="25:132">
      <c r="Y420" s="24"/>
      <c r="AA420" s="18"/>
      <c r="AC420" s="18"/>
      <c r="BA420" s="24"/>
      <c r="BB420" s="18"/>
      <c r="BX420" s="24"/>
      <c r="CC420" s="18"/>
      <c r="DE420" s="18"/>
      <c r="EB420" s="18"/>
    </row>
    <row r="421" spans="25:132">
      <c r="Y421" s="24"/>
      <c r="AA421" s="18"/>
      <c r="AC421" s="18"/>
      <c r="BA421" s="24"/>
      <c r="BB421" s="18"/>
      <c r="BX421" s="24"/>
      <c r="CC421" s="18"/>
      <c r="DE421" s="18"/>
      <c r="EB421" s="18"/>
    </row>
    <row r="422" spans="25:132">
      <c r="Y422" s="24"/>
      <c r="AA422" s="18"/>
      <c r="AC422" s="18"/>
      <c r="BA422" s="24"/>
      <c r="BB422" s="18"/>
      <c r="BX422" s="24"/>
      <c r="CC422" s="18"/>
      <c r="DE422" s="18"/>
      <c r="EB422" s="18"/>
    </row>
    <row r="423" spans="25:132">
      <c r="Y423" s="24"/>
      <c r="AA423" s="18"/>
      <c r="AC423" s="18"/>
      <c r="BA423" s="24"/>
      <c r="BB423" s="18"/>
      <c r="BX423" s="24"/>
      <c r="CC423" s="18"/>
      <c r="DE423" s="18"/>
      <c r="EB423" s="18"/>
    </row>
    <row r="424" spans="25:132">
      <c r="Y424" s="24"/>
      <c r="AA424" s="18"/>
      <c r="AC424" s="18"/>
      <c r="BA424" s="24"/>
      <c r="BB424" s="18"/>
      <c r="BX424" s="24"/>
      <c r="CC424" s="18"/>
      <c r="DE424" s="18"/>
      <c r="EB424" s="18"/>
    </row>
    <row r="425" spans="25:132">
      <c r="Y425" s="24"/>
      <c r="AA425" s="18"/>
      <c r="AC425" s="18"/>
      <c r="BA425" s="24"/>
      <c r="BB425" s="18"/>
      <c r="BX425" s="24"/>
      <c r="CC425" s="18"/>
      <c r="DE425" s="18"/>
      <c r="EB425" s="18"/>
    </row>
    <row r="426" spans="25:132">
      <c r="Y426" s="24"/>
      <c r="AA426" s="18"/>
      <c r="AC426" s="18"/>
      <c r="BA426" s="24"/>
      <c r="BB426" s="18"/>
      <c r="BX426" s="24"/>
      <c r="CC426" s="18"/>
      <c r="DE426" s="18"/>
      <c r="EB426" s="18"/>
    </row>
    <row r="427" spans="25:132">
      <c r="Y427" s="24"/>
      <c r="AA427" s="18"/>
      <c r="AC427" s="18"/>
      <c r="BA427" s="24"/>
      <c r="BB427" s="18"/>
      <c r="BX427" s="24"/>
      <c r="CC427" s="18"/>
      <c r="DE427" s="18"/>
      <c r="EB427" s="18"/>
    </row>
    <row r="428" spans="25:132">
      <c r="Y428" s="24"/>
      <c r="AA428" s="18"/>
      <c r="AC428" s="18"/>
      <c r="BA428" s="24"/>
      <c r="BB428" s="18"/>
      <c r="BX428" s="24"/>
      <c r="CC428" s="18"/>
      <c r="DE428" s="18"/>
      <c r="EB428" s="18"/>
    </row>
    <row r="429" spans="25:132">
      <c r="Y429" s="24"/>
      <c r="AA429" s="18"/>
      <c r="AC429" s="18"/>
      <c r="BA429" s="24"/>
      <c r="BB429" s="18"/>
      <c r="BX429" s="24"/>
      <c r="CC429" s="18"/>
      <c r="DE429" s="18"/>
      <c r="EB429" s="18"/>
    </row>
    <row r="430" spans="25:132">
      <c r="Y430" s="24"/>
      <c r="AA430" s="18"/>
      <c r="AC430" s="18"/>
      <c r="BA430" s="24"/>
      <c r="BB430" s="18"/>
      <c r="BX430" s="24"/>
      <c r="CC430" s="18"/>
      <c r="DE430" s="18"/>
      <c r="EB430" s="18"/>
    </row>
    <row r="431" spans="25:132">
      <c r="Y431" s="24"/>
      <c r="AA431" s="18"/>
      <c r="AC431" s="18"/>
      <c r="BA431" s="24"/>
      <c r="BB431" s="18"/>
      <c r="BX431" s="24"/>
      <c r="CC431" s="18"/>
      <c r="DE431" s="18"/>
      <c r="EB431" s="18"/>
    </row>
    <row r="432" spans="25:132">
      <c r="Y432" s="24"/>
      <c r="AA432" s="18"/>
      <c r="AC432" s="18"/>
      <c r="BA432" s="24"/>
      <c r="BB432" s="18"/>
      <c r="BX432" s="24"/>
      <c r="CC432" s="18"/>
      <c r="DE432" s="18"/>
      <c r="EB432" s="18"/>
    </row>
    <row r="433" spans="25:132">
      <c r="Y433" s="24"/>
      <c r="AA433" s="18"/>
      <c r="AC433" s="18"/>
      <c r="BA433" s="24"/>
      <c r="BB433" s="18"/>
      <c r="BX433" s="24"/>
      <c r="CC433" s="18"/>
      <c r="DE433" s="18"/>
      <c r="EB433" s="18"/>
    </row>
    <row r="434" spans="25:132">
      <c r="Y434" s="24"/>
      <c r="AA434" s="18"/>
      <c r="AC434" s="18"/>
      <c r="BA434" s="24"/>
      <c r="BB434" s="18"/>
      <c r="BX434" s="24"/>
      <c r="CC434" s="18"/>
      <c r="DE434" s="18"/>
      <c r="EB434" s="18"/>
    </row>
    <row r="435" spans="25:132">
      <c r="Y435" s="24"/>
      <c r="AA435" s="18"/>
      <c r="AC435" s="18"/>
      <c r="BA435" s="24"/>
      <c r="BB435" s="18"/>
      <c r="BX435" s="24"/>
      <c r="CC435" s="18"/>
      <c r="DE435" s="18"/>
      <c r="EB435" s="18"/>
    </row>
    <row r="436" spans="25:132">
      <c r="Y436" s="24"/>
      <c r="AA436" s="18"/>
      <c r="AC436" s="18"/>
      <c r="BA436" s="24"/>
      <c r="BB436" s="18"/>
      <c r="BX436" s="24"/>
      <c r="CC436" s="18"/>
      <c r="DE436" s="18"/>
      <c r="EB436" s="18"/>
    </row>
    <row r="437" spans="25:132">
      <c r="Y437" s="24"/>
      <c r="AA437" s="18"/>
      <c r="AC437" s="18"/>
      <c r="BA437" s="24"/>
      <c r="BB437" s="18"/>
      <c r="BX437" s="24"/>
      <c r="CC437" s="18"/>
      <c r="DE437" s="18"/>
      <c r="EB437" s="18"/>
    </row>
    <row r="438" spans="25:132">
      <c r="Y438" s="24"/>
      <c r="AA438" s="18"/>
      <c r="AC438" s="18"/>
      <c r="BA438" s="24"/>
      <c r="BB438" s="18"/>
      <c r="BX438" s="24"/>
      <c r="CC438" s="18"/>
      <c r="DE438" s="18"/>
      <c r="EB438" s="18"/>
    </row>
    <row r="439" spans="25:132">
      <c r="Y439" s="24"/>
      <c r="AA439" s="18"/>
      <c r="AC439" s="18"/>
      <c r="BA439" s="24"/>
      <c r="BB439" s="18"/>
      <c r="BX439" s="24"/>
      <c r="CC439" s="18"/>
      <c r="DE439" s="18"/>
      <c r="EB439" s="18"/>
    </row>
    <row r="440" spans="25:132">
      <c r="Y440" s="24"/>
      <c r="AA440" s="18"/>
      <c r="AC440" s="18"/>
      <c r="BA440" s="24"/>
      <c r="BB440" s="18"/>
      <c r="BX440" s="24"/>
      <c r="CC440" s="18"/>
      <c r="DE440" s="18"/>
      <c r="EB440" s="18"/>
    </row>
    <row r="441" spans="25:132">
      <c r="Y441" s="24"/>
      <c r="AA441" s="18"/>
      <c r="AC441" s="18"/>
      <c r="BA441" s="24"/>
      <c r="BB441" s="18"/>
      <c r="BX441" s="24"/>
      <c r="CC441" s="18"/>
      <c r="DE441" s="18"/>
      <c r="EB441" s="18"/>
    </row>
    <row r="442" spans="25:132">
      <c r="Y442" s="24"/>
      <c r="AA442" s="18"/>
      <c r="AC442" s="18"/>
      <c r="BA442" s="24"/>
      <c r="BB442" s="18"/>
      <c r="BX442" s="24"/>
      <c r="CC442" s="18"/>
      <c r="DE442" s="18"/>
      <c r="EB442" s="18"/>
    </row>
    <row r="443" spans="25:132">
      <c r="Y443" s="24"/>
      <c r="AA443" s="18"/>
      <c r="AC443" s="18"/>
      <c r="BA443" s="24"/>
      <c r="BB443" s="18"/>
      <c r="BX443" s="24"/>
      <c r="CC443" s="18"/>
      <c r="DE443" s="18"/>
      <c r="EB443" s="18"/>
    </row>
    <row r="444" spans="25:132">
      <c r="Y444" s="24"/>
      <c r="AA444" s="18"/>
      <c r="AC444" s="18"/>
      <c r="BA444" s="24"/>
      <c r="BB444" s="18"/>
      <c r="BX444" s="24"/>
      <c r="CC444" s="18"/>
      <c r="DE444" s="18"/>
      <c r="EB444" s="18"/>
    </row>
    <row r="445" spans="25:132">
      <c r="Y445" s="24"/>
      <c r="AA445" s="18"/>
      <c r="AC445" s="18"/>
      <c r="BA445" s="24"/>
      <c r="BB445" s="18"/>
      <c r="BX445" s="24"/>
      <c r="CC445" s="18"/>
      <c r="DE445" s="18"/>
      <c r="EB445" s="18"/>
    </row>
    <row r="446" spans="25:132">
      <c r="Y446" s="24"/>
      <c r="AA446" s="18"/>
      <c r="AC446" s="18"/>
      <c r="BA446" s="24"/>
      <c r="BB446" s="18"/>
      <c r="BX446" s="24"/>
      <c r="CC446" s="18"/>
      <c r="DE446" s="18"/>
      <c r="EB446" s="18"/>
    </row>
    <row r="447" spans="25:132">
      <c r="Y447" s="24"/>
      <c r="AA447" s="18"/>
      <c r="AC447" s="18"/>
      <c r="BA447" s="24"/>
      <c r="BB447" s="18"/>
      <c r="BX447" s="24"/>
      <c r="CC447" s="18"/>
      <c r="DE447" s="18"/>
      <c r="EB447" s="18"/>
    </row>
    <row r="448" spans="25:132">
      <c r="Y448" s="24"/>
      <c r="AA448" s="18"/>
      <c r="AC448" s="18"/>
      <c r="BA448" s="24"/>
      <c r="BB448" s="18"/>
      <c r="BX448" s="24"/>
      <c r="CC448" s="18"/>
      <c r="DE448" s="18"/>
      <c r="EB448" s="18"/>
    </row>
    <row r="449" spans="25:132">
      <c r="Y449" s="24"/>
      <c r="AA449" s="18"/>
      <c r="AC449" s="18"/>
      <c r="BA449" s="24"/>
      <c r="BB449" s="18"/>
      <c r="BX449" s="24"/>
      <c r="CC449" s="18"/>
      <c r="DE449" s="18"/>
      <c r="EB449" s="18"/>
    </row>
    <row r="450" spans="25:132">
      <c r="Y450" s="24"/>
      <c r="AA450" s="18"/>
      <c r="AC450" s="18"/>
      <c r="BA450" s="24"/>
      <c r="BB450" s="18"/>
      <c r="BX450" s="24"/>
      <c r="CC450" s="18"/>
      <c r="DE450" s="18"/>
      <c r="EB450" s="18"/>
    </row>
    <row r="451" spans="25:132">
      <c r="Y451" s="24"/>
      <c r="AA451" s="18"/>
      <c r="AC451" s="18"/>
      <c r="BA451" s="24"/>
      <c r="BB451" s="18"/>
      <c r="BX451" s="24"/>
      <c r="CC451" s="18"/>
      <c r="DE451" s="18"/>
      <c r="EB451" s="18"/>
    </row>
    <row r="452" spans="25:132">
      <c r="Y452" s="24"/>
      <c r="AA452" s="18"/>
      <c r="AC452" s="18"/>
      <c r="BA452" s="24"/>
      <c r="BB452" s="18"/>
      <c r="BX452" s="24"/>
      <c r="CC452" s="18"/>
      <c r="DE452" s="18"/>
      <c r="EB452" s="18"/>
    </row>
    <row r="453" spans="25:132">
      <c r="Y453" s="24"/>
      <c r="AA453" s="18"/>
      <c r="AC453" s="18"/>
      <c r="BA453" s="24"/>
      <c r="BB453" s="18"/>
      <c r="BX453" s="24"/>
      <c r="CC453" s="18"/>
      <c r="DE453" s="18"/>
      <c r="EB453" s="18"/>
    </row>
    <row r="454" spans="25:132">
      <c r="Y454" s="24"/>
      <c r="AA454" s="18"/>
      <c r="AC454" s="18"/>
      <c r="BA454" s="24"/>
      <c r="BB454" s="18"/>
      <c r="BX454" s="24"/>
      <c r="CC454" s="18"/>
      <c r="DE454" s="18"/>
      <c r="EB454" s="18"/>
    </row>
    <row r="455" spans="25:132">
      <c r="Y455" s="24"/>
      <c r="AA455" s="18"/>
      <c r="AC455" s="18"/>
      <c r="BA455" s="24"/>
      <c r="BB455" s="18"/>
      <c r="BX455" s="24"/>
      <c r="CC455" s="18"/>
      <c r="DE455" s="18"/>
      <c r="EB455" s="18"/>
    </row>
    <row r="456" spans="25:132">
      <c r="Y456" s="24"/>
      <c r="AA456" s="18"/>
      <c r="AC456" s="18"/>
      <c r="BA456" s="24"/>
      <c r="BB456" s="18"/>
      <c r="BX456" s="24"/>
      <c r="CC456" s="18"/>
      <c r="DE456" s="18"/>
      <c r="EB456" s="18"/>
    </row>
    <row r="457" spans="25:132">
      <c r="Y457" s="24"/>
      <c r="AA457" s="18"/>
      <c r="AC457" s="18"/>
      <c r="BA457" s="24"/>
      <c r="BB457" s="18"/>
      <c r="BX457" s="24"/>
      <c r="CC457" s="18"/>
      <c r="DE457" s="18"/>
      <c r="EB457" s="18"/>
    </row>
    <row r="458" spans="25:132">
      <c r="Y458" s="24"/>
      <c r="AA458" s="18"/>
      <c r="AC458" s="18"/>
      <c r="BA458" s="24"/>
      <c r="BB458" s="18"/>
      <c r="BX458" s="24"/>
      <c r="CC458" s="18"/>
      <c r="DE458" s="18"/>
      <c r="EB458" s="18"/>
    </row>
    <row r="459" spans="25:132">
      <c r="Y459" s="24"/>
      <c r="AA459" s="18"/>
      <c r="AC459" s="18"/>
      <c r="BA459" s="24"/>
      <c r="BB459" s="18"/>
      <c r="BX459" s="24"/>
      <c r="CC459" s="18"/>
      <c r="DE459" s="18"/>
      <c r="EB459" s="18"/>
    </row>
    <row r="460" spans="25:132">
      <c r="Y460" s="24"/>
      <c r="AA460" s="18"/>
      <c r="AC460" s="18"/>
      <c r="BA460" s="24"/>
      <c r="BB460" s="18"/>
      <c r="BX460" s="24"/>
      <c r="CC460" s="18"/>
      <c r="DE460" s="18"/>
      <c r="EB460" s="18"/>
    </row>
    <row r="461" spans="25:132">
      <c r="Y461" s="24"/>
      <c r="AA461" s="18"/>
      <c r="AC461" s="18"/>
      <c r="BA461" s="24"/>
      <c r="BB461" s="18"/>
      <c r="BX461" s="24"/>
      <c r="CC461" s="18"/>
      <c r="DE461" s="18"/>
      <c r="EB461" s="18"/>
    </row>
    <row r="462" spans="25:132">
      <c r="Y462" s="24"/>
      <c r="AA462" s="18"/>
      <c r="AC462" s="18"/>
      <c r="BA462" s="24"/>
      <c r="BB462" s="18"/>
      <c r="BX462" s="24"/>
      <c r="CC462" s="18"/>
      <c r="DE462" s="18"/>
      <c r="EB462" s="18"/>
    </row>
    <row r="463" spans="25:132">
      <c r="Y463" s="24"/>
      <c r="AA463" s="18"/>
      <c r="AC463" s="18"/>
      <c r="BA463" s="24"/>
      <c r="BB463" s="18"/>
      <c r="BX463" s="24"/>
      <c r="CC463" s="18"/>
      <c r="DE463" s="18"/>
      <c r="EB463" s="18"/>
    </row>
    <row r="464" spans="25:132">
      <c r="Y464" s="24"/>
      <c r="AA464" s="18"/>
      <c r="AC464" s="18"/>
      <c r="BA464" s="24"/>
      <c r="BB464" s="18"/>
      <c r="BX464" s="24"/>
      <c r="CC464" s="18"/>
      <c r="DE464" s="18"/>
      <c r="EB464" s="18"/>
    </row>
    <row r="465" spans="25:132">
      <c r="Y465" s="24"/>
      <c r="AA465" s="18"/>
      <c r="AC465" s="18"/>
      <c r="BA465" s="24"/>
      <c r="BB465" s="18"/>
      <c r="BX465" s="24"/>
      <c r="CC465" s="18"/>
      <c r="DE465" s="18"/>
      <c r="EB465" s="18"/>
    </row>
    <row r="466" spans="25:132">
      <c r="Y466" s="24"/>
      <c r="AA466" s="18"/>
      <c r="AC466" s="18"/>
      <c r="BA466" s="24"/>
      <c r="BB466" s="18"/>
      <c r="BX466" s="24"/>
      <c r="CC466" s="18"/>
      <c r="DE466" s="18"/>
      <c r="EB466" s="18"/>
    </row>
    <row r="467" spans="25:132">
      <c r="Y467" s="24"/>
      <c r="AA467" s="18"/>
      <c r="AC467" s="18"/>
      <c r="BA467" s="24"/>
      <c r="BB467" s="18"/>
      <c r="BX467" s="24"/>
      <c r="CC467" s="18"/>
      <c r="DE467" s="18"/>
      <c r="EB467" s="18"/>
    </row>
    <row r="468" spans="25:132">
      <c r="Y468" s="24"/>
      <c r="AA468" s="18"/>
      <c r="AC468" s="18"/>
      <c r="BA468" s="24"/>
      <c r="BB468" s="18"/>
      <c r="BX468" s="24"/>
      <c r="CC468" s="18"/>
      <c r="DE468" s="18"/>
      <c r="EB468" s="18"/>
    </row>
    <row r="469" spans="25:132">
      <c r="Y469" s="24"/>
      <c r="AA469" s="18"/>
      <c r="AC469" s="18"/>
      <c r="BA469" s="24"/>
      <c r="BB469" s="18"/>
      <c r="BX469" s="24"/>
      <c r="CC469" s="18"/>
      <c r="DE469" s="18"/>
      <c r="EB469" s="18"/>
    </row>
    <row r="470" spans="25:132">
      <c r="Y470" s="24"/>
      <c r="AA470" s="18"/>
      <c r="AC470" s="18"/>
      <c r="BA470" s="24"/>
      <c r="BB470" s="18"/>
      <c r="BX470" s="24"/>
      <c r="CC470" s="18"/>
      <c r="DE470" s="18"/>
      <c r="EB470" s="18"/>
    </row>
    <row r="471" spans="25:132">
      <c r="Y471" s="24"/>
      <c r="AA471" s="18"/>
      <c r="AC471" s="18"/>
      <c r="BA471" s="24"/>
      <c r="BB471" s="18"/>
      <c r="BX471" s="24"/>
      <c r="CC471" s="18"/>
      <c r="DE471" s="18"/>
      <c r="EB471" s="18"/>
    </row>
    <row r="472" spans="25:132">
      <c r="Y472" s="24"/>
      <c r="AA472" s="18"/>
      <c r="AC472" s="18"/>
      <c r="BA472" s="24"/>
      <c r="BB472" s="18"/>
      <c r="BX472" s="24"/>
      <c r="CC472" s="18"/>
      <c r="DE472" s="18"/>
      <c r="EB472" s="18"/>
    </row>
    <row r="473" spans="25:132">
      <c r="Y473" s="24"/>
      <c r="AA473" s="18"/>
      <c r="AC473" s="18"/>
      <c r="BA473" s="24"/>
      <c r="BB473" s="18"/>
      <c r="BX473" s="24"/>
      <c r="CC473" s="18"/>
      <c r="DE473" s="18"/>
      <c r="EB473" s="18"/>
    </row>
    <row r="474" spans="25:132">
      <c r="Y474" s="24"/>
      <c r="AA474" s="18"/>
      <c r="AC474" s="18"/>
      <c r="BA474" s="24"/>
      <c r="BB474" s="18"/>
      <c r="BX474" s="24"/>
      <c r="CC474" s="18"/>
      <c r="DE474" s="18"/>
      <c r="EB474" s="18"/>
    </row>
    <row r="475" spans="25:132">
      <c r="Y475" s="24"/>
      <c r="AA475" s="18"/>
      <c r="AC475" s="18"/>
      <c r="BA475" s="24"/>
      <c r="BB475" s="18"/>
      <c r="BX475" s="24"/>
      <c r="CC475" s="18"/>
      <c r="DE475" s="18"/>
      <c r="EB475" s="18"/>
    </row>
    <row r="476" spans="25:132">
      <c r="Y476" s="24"/>
      <c r="AA476" s="18"/>
      <c r="AC476" s="18"/>
      <c r="BA476" s="24"/>
      <c r="BB476" s="18"/>
      <c r="BX476" s="24"/>
      <c r="CC476" s="18"/>
      <c r="DE476" s="18"/>
      <c r="EB476" s="18"/>
    </row>
    <row r="477" spans="25:132">
      <c r="Y477" s="24"/>
      <c r="AA477" s="18"/>
      <c r="AC477" s="18"/>
      <c r="BA477" s="24"/>
      <c r="BB477" s="18"/>
      <c r="BX477" s="24"/>
      <c r="CC477" s="18"/>
      <c r="DE477" s="18"/>
      <c r="EB477" s="18"/>
    </row>
    <row r="478" spans="25:132">
      <c r="Y478" s="24"/>
      <c r="AA478" s="18"/>
      <c r="AC478" s="18"/>
      <c r="BA478" s="24"/>
      <c r="BB478" s="18"/>
      <c r="BX478" s="24"/>
      <c r="CC478" s="18"/>
      <c r="DE478" s="18"/>
      <c r="EB478" s="18"/>
    </row>
    <row r="479" spans="25:132">
      <c r="Y479" s="24"/>
      <c r="AA479" s="18"/>
      <c r="AC479" s="18"/>
      <c r="BA479" s="24"/>
      <c r="BB479" s="18"/>
      <c r="BX479" s="24"/>
      <c r="CC479" s="18"/>
      <c r="DE479" s="18"/>
      <c r="EB479" s="18"/>
    </row>
    <row r="480" spans="25:132">
      <c r="Y480" s="24"/>
      <c r="AA480" s="18"/>
      <c r="AC480" s="18"/>
      <c r="BA480" s="24"/>
      <c r="BB480" s="18"/>
      <c r="BX480" s="24"/>
      <c r="CC480" s="18"/>
      <c r="DE480" s="18"/>
      <c r="EB480" s="18"/>
    </row>
    <row r="481" spans="25:132">
      <c r="Y481" s="24"/>
      <c r="AA481" s="18"/>
      <c r="AC481" s="18"/>
      <c r="BA481" s="24"/>
      <c r="BB481" s="18"/>
      <c r="BX481" s="24"/>
      <c r="CC481" s="18"/>
      <c r="DE481" s="18"/>
      <c r="EB481" s="18"/>
    </row>
    <row r="482" spans="25:132">
      <c r="Y482" s="24"/>
      <c r="AA482" s="18"/>
      <c r="AC482" s="18"/>
      <c r="BA482" s="24"/>
      <c r="BB482" s="18"/>
      <c r="BX482" s="24"/>
      <c r="CC482" s="18"/>
      <c r="DE482" s="18"/>
      <c r="EB482" s="18"/>
    </row>
    <row r="483" spans="25:132">
      <c r="Y483" s="24"/>
      <c r="AA483" s="18"/>
      <c r="AC483" s="18"/>
      <c r="BA483" s="24"/>
      <c r="BB483" s="18"/>
      <c r="BX483" s="24"/>
      <c r="CC483" s="18"/>
      <c r="DE483" s="18"/>
      <c r="EB483" s="18"/>
    </row>
    <row r="484" spans="25:132">
      <c r="Y484" s="24"/>
      <c r="AA484" s="18"/>
      <c r="AC484" s="18"/>
      <c r="BA484" s="24"/>
      <c r="BB484" s="18"/>
      <c r="BX484" s="24"/>
      <c r="CC484" s="18"/>
      <c r="DE484" s="18"/>
      <c r="EB484" s="18"/>
    </row>
    <row r="485" spans="25:132">
      <c r="Y485" s="24"/>
      <c r="AA485" s="18"/>
      <c r="AC485" s="18"/>
      <c r="BA485" s="24"/>
      <c r="BB485" s="18"/>
      <c r="BX485" s="24"/>
      <c r="CC485" s="18"/>
      <c r="DE485" s="18"/>
      <c r="EB485" s="18"/>
    </row>
    <row r="486" spans="25:132">
      <c r="Y486" s="24"/>
      <c r="AA486" s="18"/>
      <c r="AC486" s="18"/>
      <c r="BA486" s="24"/>
      <c r="BB486" s="18"/>
      <c r="BX486" s="24"/>
      <c r="CC486" s="18"/>
      <c r="DE486" s="18"/>
      <c r="EB486" s="18"/>
    </row>
    <row r="487" spans="25:132">
      <c r="Y487" s="24"/>
      <c r="AA487" s="18"/>
      <c r="AC487" s="18"/>
      <c r="BA487" s="24"/>
      <c r="BB487" s="18"/>
      <c r="BX487" s="24"/>
      <c r="CC487" s="18"/>
      <c r="DE487" s="18"/>
      <c r="EB487" s="18"/>
    </row>
    <row r="488" spans="25:132">
      <c r="Y488" s="24"/>
      <c r="AA488" s="18"/>
      <c r="AC488" s="18"/>
      <c r="BA488" s="24"/>
      <c r="BB488" s="18"/>
      <c r="BX488" s="24"/>
      <c r="CC488" s="18"/>
      <c r="DE488" s="18"/>
      <c r="EB488" s="18"/>
    </row>
    <row r="489" spans="25:132">
      <c r="Y489" s="24"/>
      <c r="AA489" s="18"/>
      <c r="AC489" s="18"/>
      <c r="BA489" s="24"/>
      <c r="BB489" s="18"/>
      <c r="BX489" s="24"/>
      <c r="CC489" s="18"/>
      <c r="DE489" s="18"/>
      <c r="EB489" s="18"/>
    </row>
    <row r="490" spans="25:132">
      <c r="Y490" s="24"/>
      <c r="AA490" s="18"/>
      <c r="AC490" s="18"/>
      <c r="BA490" s="24"/>
      <c r="BB490" s="18"/>
      <c r="BX490" s="24"/>
      <c r="CC490" s="18"/>
      <c r="DE490" s="18"/>
      <c r="EB490" s="18"/>
    </row>
    <row r="491" spans="25:132">
      <c r="Y491" s="24"/>
      <c r="AA491" s="18"/>
      <c r="AC491" s="18"/>
      <c r="BA491" s="24"/>
      <c r="BB491" s="18"/>
      <c r="BX491" s="24"/>
      <c r="CC491" s="18"/>
      <c r="DE491" s="18"/>
      <c r="EB491" s="18"/>
    </row>
    <row r="492" spans="25:132">
      <c r="Y492" s="24"/>
      <c r="AA492" s="18"/>
      <c r="AC492" s="18"/>
      <c r="BA492" s="24"/>
      <c r="BB492" s="18"/>
      <c r="BX492" s="24"/>
      <c r="CC492" s="18"/>
      <c r="DE492" s="18"/>
      <c r="EB492" s="18"/>
    </row>
    <row r="493" spans="25:132">
      <c r="Y493" s="24"/>
      <c r="AA493" s="18"/>
      <c r="AC493" s="18"/>
      <c r="BA493" s="24"/>
      <c r="BB493" s="18"/>
      <c r="BX493" s="24"/>
      <c r="CC493" s="18"/>
      <c r="DE493" s="18"/>
      <c r="EB493" s="18"/>
    </row>
    <row r="494" spans="25:132">
      <c r="Y494" s="24"/>
      <c r="AA494" s="18"/>
      <c r="AC494" s="18"/>
      <c r="BA494" s="24"/>
      <c r="BB494" s="18"/>
      <c r="BX494" s="24"/>
      <c r="CC494" s="18"/>
      <c r="DE494" s="18"/>
      <c r="EB494" s="18"/>
    </row>
    <row r="495" spans="25:132">
      <c r="Y495" s="24"/>
      <c r="AA495" s="18"/>
      <c r="AC495" s="18"/>
      <c r="BA495" s="24"/>
      <c r="BB495" s="18"/>
      <c r="BX495" s="24"/>
      <c r="CC495" s="18"/>
      <c r="DE495" s="18"/>
      <c r="EB495" s="18"/>
    </row>
    <row r="496" spans="25:132">
      <c r="Y496" s="24"/>
      <c r="AA496" s="18"/>
      <c r="AC496" s="18"/>
      <c r="BA496" s="24"/>
      <c r="BB496" s="18"/>
      <c r="BX496" s="24"/>
      <c r="CC496" s="18"/>
      <c r="DE496" s="18"/>
      <c r="EB496" s="18"/>
    </row>
    <row r="497" spans="25:132">
      <c r="Y497" s="24"/>
      <c r="AA497" s="18"/>
      <c r="AC497" s="18"/>
      <c r="BA497" s="24"/>
      <c r="BB497" s="18"/>
      <c r="BX497" s="24"/>
      <c r="CC497" s="18"/>
      <c r="DE497" s="18"/>
      <c r="EB497" s="18"/>
    </row>
    <row r="498" spans="25:132">
      <c r="Y498" s="24"/>
      <c r="AA498" s="18"/>
      <c r="AC498" s="18"/>
      <c r="BA498" s="24"/>
      <c r="BB498" s="18"/>
      <c r="BX498" s="24"/>
      <c r="CC498" s="18"/>
      <c r="DE498" s="18"/>
      <c r="EB498" s="18"/>
    </row>
    <row r="499" spans="25:132">
      <c r="Y499" s="24"/>
      <c r="AA499" s="18"/>
      <c r="AC499" s="18"/>
      <c r="BA499" s="24"/>
      <c r="BB499" s="18"/>
      <c r="BX499" s="24"/>
      <c r="CC499" s="18"/>
      <c r="DE499" s="18"/>
      <c r="EB499" s="18"/>
    </row>
    <row r="500" spans="25:132">
      <c r="Y500" s="24"/>
      <c r="AA500" s="18"/>
      <c r="AC500" s="18"/>
      <c r="BA500" s="24"/>
      <c r="BB500" s="18"/>
      <c r="BX500" s="24"/>
      <c r="CC500" s="18"/>
      <c r="DE500" s="18"/>
      <c r="EB500" s="18"/>
    </row>
    <row r="501" spans="25:132">
      <c r="Y501" s="24"/>
      <c r="AA501" s="18"/>
      <c r="AC501" s="18"/>
      <c r="BA501" s="24"/>
      <c r="BB501" s="18"/>
      <c r="BX501" s="24"/>
      <c r="CC501" s="18"/>
      <c r="DE501" s="18"/>
      <c r="EB501" s="18"/>
    </row>
    <row r="502" spans="25:132">
      <c r="Y502" s="24"/>
      <c r="AA502" s="18"/>
      <c r="AC502" s="18"/>
      <c r="BA502" s="24"/>
      <c r="BB502" s="18"/>
      <c r="BX502" s="24"/>
      <c r="CC502" s="18"/>
      <c r="DE502" s="18"/>
      <c r="EB502" s="18"/>
    </row>
    <row r="503" spans="25:132">
      <c r="Y503" s="24"/>
      <c r="AA503" s="18"/>
      <c r="AC503" s="18"/>
      <c r="BA503" s="24"/>
      <c r="BB503" s="18"/>
      <c r="BX503" s="24"/>
      <c r="CC503" s="18"/>
      <c r="DE503" s="18"/>
      <c r="EB503" s="18"/>
    </row>
    <row r="504" spans="25:132">
      <c r="Y504" s="24"/>
      <c r="AA504" s="18"/>
      <c r="AC504" s="18"/>
      <c r="BA504" s="24"/>
      <c r="BB504" s="18"/>
      <c r="BX504" s="24"/>
      <c r="CC504" s="18"/>
      <c r="DE504" s="18"/>
      <c r="EB504" s="18"/>
    </row>
    <row r="505" spans="25:132">
      <c r="Y505" s="24"/>
      <c r="AA505" s="18"/>
      <c r="AC505" s="18"/>
      <c r="BA505" s="24"/>
      <c r="BB505" s="18"/>
      <c r="BX505" s="24"/>
      <c r="CC505" s="18"/>
      <c r="DE505" s="18"/>
      <c r="EB505" s="18"/>
    </row>
    <row r="506" spans="25:132">
      <c r="Y506" s="24"/>
      <c r="AA506" s="18"/>
      <c r="AC506" s="18"/>
      <c r="BA506" s="24"/>
      <c r="BB506" s="18"/>
      <c r="BX506" s="24"/>
      <c r="CC506" s="18"/>
      <c r="DE506" s="18"/>
      <c r="EB506" s="18"/>
    </row>
    <row r="507" spans="25:132">
      <c r="Y507" s="24"/>
      <c r="AA507" s="18"/>
      <c r="AC507" s="18"/>
      <c r="BA507" s="24"/>
      <c r="BB507" s="18"/>
      <c r="BX507" s="24"/>
      <c r="CC507" s="18"/>
      <c r="DE507" s="18"/>
      <c r="EB507" s="18"/>
    </row>
    <row r="508" spans="25:132">
      <c r="Y508" s="24"/>
      <c r="AA508" s="18"/>
      <c r="AC508" s="18"/>
      <c r="BA508" s="24"/>
      <c r="BB508" s="18"/>
      <c r="BX508" s="24"/>
      <c r="CC508" s="18"/>
      <c r="DE508" s="18"/>
      <c r="EB508" s="18"/>
    </row>
    <row r="509" spans="25:132">
      <c r="Y509" s="24"/>
      <c r="AA509" s="18"/>
      <c r="AC509" s="18"/>
      <c r="BA509" s="24"/>
      <c r="BB509" s="18"/>
      <c r="BX509" s="24"/>
      <c r="CC509" s="18"/>
      <c r="DE509" s="18"/>
      <c r="EB509" s="18"/>
    </row>
    <row r="510" spans="25:132">
      <c r="Y510" s="24"/>
      <c r="AA510" s="18"/>
      <c r="AC510" s="18"/>
      <c r="BA510" s="24"/>
      <c r="BB510" s="18"/>
      <c r="BX510" s="24"/>
      <c r="CC510" s="18"/>
      <c r="DE510" s="18"/>
      <c r="EB510" s="18"/>
    </row>
    <row r="511" spans="25:132">
      <c r="Y511" s="24"/>
      <c r="AA511" s="18"/>
      <c r="AC511" s="18"/>
      <c r="BA511" s="24"/>
      <c r="BB511" s="18"/>
      <c r="BX511" s="24"/>
      <c r="CC511" s="18"/>
      <c r="DE511" s="18"/>
      <c r="EB511" s="18"/>
    </row>
    <row r="512" spans="25:132">
      <c r="Y512" s="24"/>
      <c r="AA512" s="18"/>
      <c r="AC512" s="18"/>
      <c r="BA512" s="24"/>
      <c r="BB512" s="18"/>
      <c r="BX512" s="24"/>
      <c r="CC512" s="18"/>
      <c r="DE512" s="18"/>
      <c r="EB512" s="18"/>
    </row>
    <row r="513" spans="25:132">
      <c r="Y513" s="24"/>
      <c r="AA513" s="18"/>
      <c r="AC513" s="18"/>
      <c r="BA513" s="24"/>
      <c r="BB513" s="18"/>
      <c r="BX513" s="24"/>
      <c r="CC513" s="18"/>
      <c r="DE513" s="18"/>
      <c r="EB513" s="18"/>
    </row>
    <row r="514" spans="25:132">
      <c r="Y514" s="24"/>
      <c r="AA514" s="18"/>
      <c r="AC514" s="18"/>
      <c r="BA514" s="24"/>
      <c r="BB514" s="18"/>
      <c r="BX514" s="24"/>
      <c r="CC514" s="18"/>
      <c r="DE514" s="18"/>
      <c r="EB514" s="18"/>
    </row>
    <row r="515" spans="25:132">
      <c r="Y515" s="24"/>
      <c r="AA515" s="18"/>
      <c r="AC515" s="18"/>
      <c r="BA515" s="24"/>
      <c r="BB515" s="18"/>
      <c r="BX515" s="24"/>
      <c r="CC515" s="18"/>
      <c r="DE515" s="18"/>
      <c r="EB515" s="18"/>
    </row>
    <row r="516" spans="25:132">
      <c r="Y516" s="24"/>
      <c r="AA516" s="18"/>
      <c r="AC516" s="18"/>
      <c r="BA516" s="24"/>
      <c r="BB516" s="18"/>
      <c r="BX516" s="24"/>
      <c r="CC516" s="18"/>
      <c r="DE516" s="18"/>
      <c r="EB516" s="18"/>
    </row>
    <row r="517" spans="25:132">
      <c r="Y517" s="24"/>
      <c r="AA517" s="18"/>
      <c r="AC517" s="18"/>
      <c r="BA517" s="24"/>
      <c r="BB517" s="18"/>
      <c r="BX517" s="24"/>
      <c r="CC517" s="18"/>
      <c r="DE517" s="18"/>
      <c r="EB517" s="18"/>
    </row>
    <row r="518" spans="25:132">
      <c r="Y518" s="24"/>
      <c r="AA518" s="18"/>
      <c r="AC518" s="18"/>
      <c r="BA518" s="24"/>
      <c r="BB518" s="18"/>
      <c r="BX518" s="24"/>
      <c r="CC518" s="18"/>
      <c r="DE518" s="18"/>
      <c r="EB518" s="18"/>
    </row>
    <row r="519" spans="25:132">
      <c r="Y519" s="24"/>
      <c r="AA519" s="18"/>
      <c r="AC519" s="18"/>
      <c r="BA519" s="24"/>
      <c r="BB519" s="18"/>
      <c r="BX519" s="24"/>
      <c r="CC519" s="18"/>
      <c r="DE519" s="18"/>
      <c r="EB519" s="18"/>
    </row>
    <row r="520" spans="25:132">
      <c r="Y520" s="24"/>
      <c r="AA520" s="18"/>
      <c r="AC520" s="18"/>
      <c r="BA520" s="24"/>
      <c r="BB520" s="18"/>
      <c r="BX520" s="24"/>
      <c r="CC520" s="18"/>
      <c r="DE520" s="18"/>
      <c r="EB520" s="18"/>
    </row>
    <row r="521" spans="25:132">
      <c r="Y521" s="24"/>
      <c r="AA521" s="18"/>
      <c r="AC521" s="18"/>
      <c r="BA521" s="24"/>
      <c r="BB521" s="18"/>
      <c r="BX521" s="24"/>
      <c r="CC521" s="18"/>
      <c r="DE521" s="18"/>
      <c r="EB521" s="18"/>
    </row>
    <row r="522" spans="25:132">
      <c r="Y522" s="24"/>
      <c r="AA522" s="18"/>
      <c r="AC522" s="18"/>
      <c r="BA522" s="24"/>
      <c r="BB522" s="18"/>
      <c r="BX522" s="24"/>
      <c r="CC522" s="18"/>
      <c r="DE522" s="18"/>
      <c r="EB522" s="18"/>
    </row>
    <row r="523" spans="25:132">
      <c r="Y523" s="24"/>
      <c r="AA523" s="18"/>
      <c r="AC523" s="18"/>
      <c r="BA523" s="24"/>
      <c r="BB523" s="18"/>
      <c r="BX523" s="24"/>
      <c r="CC523" s="18"/>
      <c r="DE523" s="18"/>
      <c r="EB523" s="18"/>
    </row>
    <row r="524" spans="25:132">
      <c r="Y524" s="24"/>
      <c r="AA524" s="18"/>
      <c r="AC524" s="18"/>
      <c r="BA524" s="24"/>
      <c r="BB524" s="18"/>
      <c r="BX524" s="24"/>
      <c r="CC524" s="18"/>
      <c r="DE524" s="18"/>
      <c r="EB524" s="18"/>
    </row>
    <row r="525" spans="25:132">
      <c r="Y525" s="24"/>
      <c r="AA525" s="18"/>
      <c r="AC525" s="18"/>
      <c r="BA525" s="24"/>
      <c r="BB525" s="18"/>
      <c r="BX525" s="24"/>
      <c r="CC525" s="18"/>
      <c r="DE525" s="18"/>
      <c r="EB525" s="18"/>
    </row>
    <row r="526" spans="25:132">
      <c r="Y526" s="24"/>
      <c r="AA526" s="18"/>
      <c r="AC526" s="18"/>
      <c r="BA526" s="24"/>
      <c r="BB526" s="18"/>
      <c r="BX526" s="24"/>
      <c r="CC526" s="18"/>
      <c r="DE526" s="18"/>
      <c r="EB526" s="18"/>
    </row>
    <row r="527" spans="25:132">
      <c r="Y527" s="24"/>
      <c r="AA527" s="18"/>
      <c r="AC527" s="18"/>
      <c r="BA527" s="24"/>
      <c r="BB527" s="18"/>
      <c r="BX527" s="24"/>
      <c r="CC527" s="18"/>
      <c r="DE527" s="18"/>
      <c r="EB527" s="18"/>
    </row>
    <row r="528" spans="25:132">
      <c r="Y528" s="24"/>
      <c r="AA528" s="18"/>
      <c r="AC528" s="18"/>
      <c r="BA528" s="24"/>
      <c r="BB528" s="18"/>
      <c r="BX528" s="24"/>
      <c r="CC528" s="18"/>
      <c r="DE528" s="18"/>
      <c r="EB528" s="18"/>
    </row>
    <row r="529" spans="25:132">
      <c r="Y529" s="24"/>
      <c r="AA529" s="18"/>
      <c r="AC529" s="18"/>
      <c r="BA529" s="24"/>
      <c r="BB529" s="18"/>
      <c r="BX529" s="24"/>
      <c r="CC529" s="18"/>
      <c r="DE529" s="18"/>
      <c r="EB529" s="18"/>
    </row>
    <row r="530" spans="25:132">
      <c r="Y530" s="24"/>
      <c r="AA530" s="18"/>
      <c r="AC530" s="18"/>
      <c r="BA530" s="24"/>
      <c r="BB530" s="18"/>
      <c r="BX530" s="24"/>
      <c r="CC530" s="18"/>
      <c r="DE530" s="18"/>
      <c r="EB530" s="18"/>
    </row>
    <row r="531" spans="25:132">
      <c r="Y531" s="24"/>
      <c r="AA531" s="18"/>
      <c r="AC531" s="18"/>
      <c r="BA531" s="24"/>
      <c r="BB531" s="18"/>
      <c r="BX531" s="24"/>
      <c r="CC531" s="18"/>
      <c r="DE531" s="18"/>
      <c r="EB531" s="18"/>
    </row>
    <row r="532" spans="25:132">
      <c r="Y532" s="24"/>
      <c r="AA532" s="18"/>
      <c r="AC532" s="18"/>
      <c r="BA532" s="24"/>
      <c r="BB532" s="18"/>
      <c r="BX532" s="24"/>
      <c r="CC532" s="18"/>
      <c r="DE532" s="18"/>
      <c r="EB532" s="18"/>
    </row>
    <row r="533" spans="25:132">
      <c r="Y533" s="24"/>
      <c r="AA533" s="18"/>
      <c r="AC533" s="18"/>
      <c r="BA533" s="24"/>
      <c r="BB533" s="18"/>
      <c r="BX533" s="24"/>
      <c r="CC533" s="18"/>
      <c r="DE533" s="18"/>
      <c r="EB533" s="18"/>
    </row>
    <row r="534" spans="25:132">
      <c r="Y534" s="24"/>
      <c r="AA534" s="18"/>
      <c r="AC534" s="18"/>
      <c r="BA534" s="24"/>
      <c r="BB534" s="18"/>
      <c r="BX534" s="24"/>
      <c r="CC534" s="18"/>
      <c r="DE534" s="18"/>
      <c r="EB534" s="18"/>
    </row>
    <row r="535" spans="25:132">
      <c r="Y535" s="24"/>
      <c r="AA535" s="18"/>
      <c r="AC535" s="18"/>
      <c r="BA535" s="24"/>
      <c r="BB535" s="18"/>
      <c r="BX535" s="24"/>
      <c r="CC535" s="18"/>
      <c r="DE535" s="18"/>
      <c r="EB535" s="18"/>
    </row>
    <row r="536" spans="25:132">
      <c r="Y536" s="24"/>
      <c r="AA536" s="18"/>
      <c r="AC536" s="18"/>
      <c r="BA536" s="24"/>
      <c r="BB536" s="18"/>
      <c r="BX536" s="24"/>
      <c r="CC536" s="18"/>
      <c r="DE536" s="18"/>
      <c r="EB536" s="18"/>
    </row>
    <row r="537" spans="25:132">
      <c r="Y537" s="24"/>
      <c r="AA537" s="18"/>
      <c r="AC537" s="18"/>
      <c r="BA537" s="24"/>
      <c r="BB537" s="18"/>
      <c r="BX537" s="24"/>
      <c r="CC537" s="18"/>
      <c r="DE537" s="18"/>
      <c r="EB537" s="18"/>
    </row>
    <row r="538" spans="25:132">
      <c r="Y538" s="24"/>
      <c r="AA538" s="18"/>
      <c r="AC538" s="18"/>
      <c r="BA538" s="24"/>
      <c r="BB538" s="18"/>
      <c r="BX538" s="24"/>
      <c r="CC538" s="18"/>
      <c r="DE538" s="18"/>
      <c r="EB538" s="18"/>
    </row>
    <row r="539" spans="25:132">
      <c r="Y539" s="24"/>
      <c r="AA539" s="18"/>
      <c r="AC539" s="18"/>
      <c r="BA539" s="24"/>
      <c r="BB539" s="18"/>
      <c r="BX539" s="24"/>
      <c r="CC539" s="18"/>
      <c r="DE539" s="18"/>
      <c r="EB539" s="18"/>
    </row>
    <row r="540" spans="25:132">
      <c r="Y540" s="24"/>
      <c r="AA540" s="18"/>
      <c r="AC540" s="18"/>
      <c r="BA540" s="24"/>
      <c r="BB540" s="18"/>
      <c r="BX540" s="24"/>
      <c r="CC540" s="18"/>
      <c r="DE540" s="18"/>
      <c r="EB540" s="18"/>
    </row>
    <row r="541" spans="25:132">
      <c r="Y541" s="24"/>
      <c r="AA541" s="18"/>
      <c r="AC541" s="18"/>
      <c r="BA541" s="24"/>
      <c r="BB541" s="18"/>
      <c r="BX541" s="24"/>
      <c r="CC541" s="18"/>
      <c r="DE541" s="18"/>
      <c r="EB541" s="18"/>
    </row>
    <row r="542" spans="25:132">
      <c r="Y542" s="24"/>
      <c r="AA542" s="18"/>
      <c r="AC542" s="18"/>
      <c r="BA542" s="24"/>
      <c r="BB542" s="18"/>
      <c r="BX542" s="24"/>
      <c r="CC542" s="18"/>
      <c r="DE542" s="18"/>
      <c r="EB542" s="18"/>
    </row>
    <row r="543" spans="25:132">
      <c r="Y543" s="24"/>
      <c r="AA543" s="18"/>
      <c r="AC543" s="18"/>
      <c r="BA543" s="24"/>
      <c r="BB543" s="18"/>
      <c r="BX543" s="24"/>
      <c r="CC543" s="18"/>
      <c r="DE543" s="18"/>
      <c r="EB543" s="18"/>
    </row>
    <row r="544" spans="25:132">
      <c r="Y544" s="24"/>
      <c r="AA544" s="18"/>
      <c r="AC544" s="18"/>
      <c r="BA544" s="24"/>
      <c r="BB544" s="18"/>
      <c r="BX544" s="24"/>
      <c r="CC544" s="18"/>
      <c r="DE544" s="18"/>
      <c r="EB544" s="18"/>
    </row>
    <row r="545" spans="25:132">
      <c r="Y545" s="24"/>
      <c r="AA545" s="18"/>
      <c r="AC545" s="18"/>
      <c r="BA545" s="24"/>
      <c r="BB545" s="18"/>
      <c r="BX545" s="24"/>
      <c r="CC545" s="18"/>
      <c r="DE545" s="18"/>
      <c r="EB545" s="18"/>
    </row>
    <row r="546" spans="25:132">
      <c r="Y546" s="24"/>
      <c r="AA546" s="18"/>
      <c r="AC546" s="18"/>
      <c r="BA546" s="24"/>
      <c r="BB546" s="18"/>
      <c r="BX546" s="24"/>
      <c r="CC546" s="18"/>
      <c r="DE546" s="18"/>
      <c r="EB546" s="18"/>
    </row>
    <row r="547" spans="25:132">
      <c r="Y547" s="24"/>
      <c r="AA547" s="18"/>
      <c r="AC547" s="18"/>
      <c r="BA547" s="24"/>
      <c r="BB547" s="18"/>
      <c r="BX547" s="24"/>
      <c r="CC547" s="18"/>
      <c r="DE547" s="18"/>
      <c r="EB547" s="18"/>
    </row>
    <row r="548" spans="25:132">
      <c r="Y548" s="24"/>
      <c r="AA548" s="18"/>
      <c r="AC548" s="18"/>
      <c r="BA548" s="24"/>
      <c r="BB548" s="18"/>
      <c r="BX548" s="24"/>
      <c r="CC548" s="18"/>
      <c r="DE548" s="18"/>
      <c r="EB548" s="18"/>
    </row>
    <row r="549" spans="25:132">
      <c r="Y549" s="24"/>
      <c r="AA549" s="18"/>
      <c r="AC549" s="18"/>
      <c r="BA549" s="24"/>
      <c r="BB549" s="18"/>
      <c r="BX549" s="24"/>
      <c r="CC549" s="18"/>
      <c r="DE549" s="18"/>
      <c r="EB549" s="18"/>
    </row>
    <row r="550" spans="25:132">
      <c r="Y550" s="24"/>
      <c r="AA550" s="18"/>
      <c r="AC550" s="18"/>
      <c r="BA550" s="24"/>
      <c r="BB550" s="18"/>
      <c r="BX550" s="24"/>
      <c r="CC550" s="18"/>
      <c r="DE550" s="18"/>
      <c r="EB550" s="18"/>
    </row>
    <row r="551" spans="25:132">
      <c r="Y551" s="24"/>
      <c r="AA551" s="18"/>
      <c r="AC551" s="18"/>
      <c r="BA551" s="24"/>
      <c r="BB551" s="18"/>
      <c r="BX551" s="24"/>
      <c r="CC551" s="18"/>
      <c r="DE551" s="18"/>
      <c r="EB551" s="18"/>
    </row>
    <row r="552" spans="25:132">
      <c r="Y552" s="24"/>
      <c r="AA552" s="18"/>
      <c r="AC552" s="18"/>
      <c r="BA552" s="24"/>
      <c r="BB552" s="18"/>
      <c r="BX552" s="24"/>
      <c r="CC552" s="18"/>
      <c r="DE552" s="18"/>
      <c r="EB552" s="18"/>
    </row>
    <row r="553" spans="25:132">
      <c r="Y553" s="24"/>
      <c r="AA553" s="18"/>
      <c r="AC553" s="18"/>
      <c r="BA553" s="24"/>
      <c r="BB553" s="18"/>
      <c r="BX553" s="24"/>
      <c r="CC553" s="18"/>
      <c r="DE553" s="18"/>
      <c r="EB553" s="18"/>
    </row>
    <row r="554" spans="25:132">
      <c r="Y554" s="24"/>
      <c r="AA554" s="18"/>
      <c r="AC554" s="18"/>
      <c r="BA554" s="24"/>
      <c r="BB554" s="18"/>
      <c r="BX554" s="24"/>
      <c r="CC554" s="18"/>
      <c r="DE554" s="18"/>
      <c r="EB554" s="18"/>
    </row>
    <row r="555" spans="25:132">
      <c r="Y555" s="24"/>
      <c r="AA555" s="18"/>
      <c r="AC555" s="18"/>
      <c r="BA555" s="24"/>
      <c r="BB555" s="18"/>
      <c r="BX555" s="24"/>
      <c r="CC555" s="18"/>
      <c r="DE555" s="18"/>
      <c r="EB555" s="18"/>
    </row>
    <row r="556" spans="25:132">
      <c r="Y556" s="24"/>
      <c r="AA556" s="18"/>
      <c r="AC556" s="18"/>
      <c r="BA556" s="24"/>
      <c r="BB556" s="18"/>
      <c r="BX556" s="24"/>
      <c r="CC556" s="18"/>
      <c r="DE556" s="18"/>
      <c r="EB556" s="18"/>
    </row>
    <row r="557" spans="25:132">
      <c r="Y557" s="24"/>
      <c r="AA557" s="18"/>
      <c r="AC557" s="18"/>
      <c r="BA557" s="24"/>
      <c r="BB557" s="18"/>
      <c r="BX557" s="24"/>
      <c r="CC557" s="18"/>
      <c r="DE557" s="18"/>
      <c r="EB557" s="18"/>
    </row>
    <row r="558" spans="25:132">
      <c r="Y558" s="24"/>
      <c r="AA558" s="18"/>
      <c r="AC558" s="18"/>
      <c r="BA558" s="24"/>
      <c r="BB558" s="18"/>
      <c r="BX558" s="24"/>
      <c r="CC558" s="18"/>
      <c r="DE558" s="18"/>
      <c r="EB558" s="18"/>
    </row>
    <row r="559" spans="25:132">
      <c r="Y559" s="24"/>
      <c r="AA559" s="18"/>
      <c r="AC559" s="18"/>
      <c r="BA559" s="24"/>
      <c r="BB559" s="18"/>
      <c r="BX559" s="24"/>
      <c r="CC559" s="18"/>
      <c r="DE559" s="18"/>
      <c r="EB559" s="18"/>
    </row>
    <row r="560" spans="25:132">
      <c r="Y560" s="24"/>
      <c r="AA560" s="18"/>
      <c r="AC560" s="18"/>
      <c r="BA560" s="24"/>
      <c r="BB560" s="18"/>
      <c r="BX560" s="24"/>
      <c r="CC560" s="18"/>
      <c r="DE560" s="18"/>
      <c r="EB560" s="18"/>
    </row>
    <row r="561" spans="25:132">
      <c r="Y561" s="24"/>
      <c r="AA561" s="18"/>
      <c r="AC561" s="18"/>
      <c r="BA561" s="24"/>
      <c r="BB561" s="18"/>
      <c r="BX561" s="24"/>
      <c r="CC561" s="18"/>
      <c r="DE561" s="18"/>
      <c r="EB561" s="18"/>
    </row>
    <row r="562" spans="25:132">
      <c r="Y562" s="24"/>
      <c r="AA562" s="18"/>
      <c r="AC562" s="18"/>
      <c r="BA562" s="24"/>
      <c r="BB562" s="18"/>
      <c r="BX562" s="24"/>
      <c r="CC562" s="18"/>
      <c r="DE562" s="18"/>
      <c r="EB562" s="18"/>
    </row>
    <row r="563" spans="25:132">
      <c r="Y563" s="24"/>
      <c r="AA563" s="18"/>
      <c r="AC563" s="18"/>
      <c r="BA563" s="24"/>
      <c r="BB563" s="18"/>
      <c r="BX563" s="24"/>
      <c r="CC563" s="18"/>
      <c r="DE563" s="18"/>
      <c r="EB563" s="18"/>
    </row>
    <row r="564" spans="25:132">
      <c r="Y564" s="24"/>
      <c r="AA564" s="18"/>
      <c r="AC564" s="18"/>
      <c r="BA564" s="24"/>
      <c r="BB564" s="18"/>
      <c r="BX564" s="24"/>
      <c r="CC564" s="18"/>
      <c r="DE564" s="18"/>
      <c r="EB564" s="18"/>
    </row>
    <row r="565" spans="25:132">
      <c r="Y565" s="24"/>
      <c r="AA565" s="18"/>
      <c r="AC565" s="18"/>
      <c r="BA565" s="24"/>
      <c r="BB565" s="18"/>
      <c r="BX565" s="24"/>
      <c r="CC565" s="18"/>
      <c r="DE565" s="18"/>
      <c r="EB565" s="18"/>
    </row>
    <row r="566" spans="25:132">
      <c r="Y566" s="24"/>
      <c r="AA566" s="18"/>
      <c r="AC566" s="18"/>
      <c r="BA566" s="24"/>
      <c r="BB566" s="18"/>
      <c r="BX566" s="24"/>
      <c r="CC566" s="18"/>
      <c r="DE566" s="18"/>
      <c r="EB566" s="18"/>
    </row>
    <row r="567" spans="25:132">
      <c r="Y567" s="24"/>
      <c r="AA567" s="18"/>
      <c r="AC567" s="18"/>
      <c r="BA567" s="24"/>
      <c r="BB567" s="18"/>
      <c r="BX567" s="24"/>
      <c r="CC567" s="18"/>
      <c r="DE567" s="18"/>
      <c r="EB567" s="18"/>
    </row>
    <row r="568" spans="25:132">
      <c r="Y568" s="24"/>
      <c r="AA568" s="18"/>
      <c r="AC568" s="18"/>
      <c r="BA568" s="24"/>
      <c r="BB568" s="18"/>
      <c r="BX568" s="24"/>
      <c r="CC568" s="18"/>
      <c r="DE568" s="18"/>
      <c r="EB568" s="18"/>
    </row>
    <row r="569" spans="25:132">
      <c r="Y569" s="24"/>
      <c r="AA569" s="18"/>
      <c r="AC569" s="18"/>
      <c r="BA569" s="24"/>
      <c r="BB569" s="18"/>
      <c r="BX569" s="24"/>
      <c r="CC569" s="18"/>
      <c r="DE569" s="18"/>
      <c r="EB569" s="18"/>
    </row>
    <row r="570" spans="25:132">
      <c r="Y570" s="24"/>
      <c r="AA570" s="18"/>
      <c r="AC570" s="18"/>
      <c r="BA570" s="24"/>
      <c r="BB570" s="18"/>
      <c r="BX570" s="24"/>
      <c r="CC570" s="18"/>
      <c r="DE570" s="18"/>
      <c r="EB570" s="18"/>
    </row>
    <row r="571" spans="25:132">
      <c r="Y571" s="24"/>
      <c r="AA571" s="18"/>
      <c r="AC571" s="18"/>
      <c r="BA571" s="24"/>
      <c r="BB571" s="18"/>
      <c r="BX571" s="24"/>
      <c r="CC571" s="18"/>
      <c r="DE571" s="18"/>
      <c r="EB571" s="18"/>
    </row>
    <row r="572" spans="25:132">
      <c r="Y572" s="24"/>
      <c r="AA572" s="18"/>
      <c r="AC572" s="18"/>
      <c r="BA572" s="24"/>
      <c r="BB572" s="18"/>
      <c r="BX572" s="24"/>
      <c r="CC572" s="18"/>
      <c r="DE572" s="18"/>
      <c r="EB572" s="18"/>
    </row>
    <row r="573" spans="25:132">
      <c r="Y573" s="24"/>
      <c r="AA573" s="18"/>
      <c r="AC573" s="18"/>
      <c r="BA573" s="24"/>
      <c r="BB573" s="18"/>
      <c r="BX573" s="24"/>
      <c r="CC573" s="18"/>
      <c r="DE573" s="18"/>
      <c r="EB573" s="18"/>
    </row>
    <row r="574" spans="25:132">
      <c r="Y574" s="24"/>
      <c r="AA574" s="18"/>
      <c r="AC574" s="18"/>
      <c r="BA574" s="24"/>
      <c r="BB574" s="18"/>
      <c r="BX574" s="24"/>
      <c r="CC574" s="18"/>
      <c r="DE574" s="18"/>
      <c r="EB574" s="18"/>
    </row>
    <row r="575" spans="25:132">
      <c r="Y575" s="24"/>
      <c r="AA575" s="18"/>
      <c r="AC575" s="18"/>
      <c r="BA575" s="24"/>
      <c r="BB575" s="18"/>
      <c r="BX575" s="24"/>
      <c r="CC575" s="18"/>
      <c r="DE575" s="18"/>
      <c r="EB575" s="18"/>
    </row>
    <row r="576" spans="25:132">
      <c r="Y576" s="24"/>
      <c r="AA576" s="18"/>
      <c r="AC576" s="18"/>
      <c r="BA576" s="24"/>
      <c r="BB576" s="18"/>
      <c r="BX576" s="24"/>
      <c r="CC576" s="18"/>
      <c r="DE576" s="18"/>
      <c r="EB576" s="18"/>
    </row>
    <row r="577" spans="25:132">
      <c r="Y577" s="24"/>
      <c r="AA577" s="18"/>
      <c r="AC577" s="18"/>
      <c r="BA577" s="24"/>
      <c r="BB577" s="18"/>
      <c r="BX577" s="24"/>
      <c r="CC577" s="18"/>
      <c r="DE577" s="18"/>
      <c r="EB577" s="18"/>
    </row>
    <row r="578" spans="25:132">
      <c r="Y578" s="24"/>
      <c r="AA578" s="18"/>
      <c r="AC578" s="18"/>
      <c r="BA578" s="24"/>
      <c r="BB578" s="18"/>
      <c r="BX578" s="24"/>
      <c r="CC578" s="18"/>
      <c r="DE578" s="18"/>
      <c r="EB578" s="18"/>
    </row>
    <row r="579" spans="25:132">
      <c r="Y579" s="24"/>
      <c r="AA579" s="18"/>
      <c r="AC579" s="18"/>
      <c r="BA579" s="24"/>
      <c r="BB579" s="18"/>
      <c r="BX579" s="24"/>
      <c r="CC579" s="18"/>
      <c r="DE579" s="18"/>
      <c r="EB579" s="18"/>
    </row>
    <row r="580" spans="25:132">
      <c r="Y580" s="24"/>
      <c r="AA580" s="18"/>
      <c r="AC580" s="18"/>
      <c r="BA580" s="24"/>
      <c r="BB580" s="18"/>
      <c r="BX580" s="24"/>
      <c r="CC580" s="18"/>
      <c r="DE580" s="18"/>
      <c r="EB580" s="18"/>
    </row>
    <row r="581" spans="25:132">
      <c r="Y581" s="24"/>
      <c r="AA581" s="18"/>
      <c r="AC581" s="18"/>
      <c r="BA581" s="24"/>
      <c r="BB581" s="18"/>
      <c r="BX581" s="24"/>
      <c r="CC581" s="18"/>
      <c r="DE581" s="18"/>
      <c r="EB581" s="18"/>
    </row>
    <row r="582" spans="25:132">
      <c r="Y582" s="24"/>
      <c r="AA582" s="18"/>
      <c r="AC582" s="18"/>
      <c r="BA582" s="24"/>
      <c r="BB582" s="18"/>
      <c r="BX582" s="24"/>
      <c r="CC582" s="18"/>
      <c r="DE582" s="18"/>
      <c r="EB582" s="18"/>
    </row>
    <row r="583" spans="25:132">
      <c r="Y583" s="24"/>
      <c r="AA583" s="18"/>
      <c r="AC583" s="18"/>
      <c r="BA583" s="24"/>
      <c r="BB583" s="18"/>
      <c r="BX583" s="24"/>
      <c r="CC583" s="18"/>
      <c r="DE583" s="18"/>
      <c r="EB583" s="18"/>
    </row>
    <row r="584" spans="25:132">
      <c r="Y584" s="24"/>
      <c r="AA584" s="18"/>
      <c r="AC584" s="18"/>
      <c r="BA584" s="24"/>
      <c r="BB584" s="18"/>
      <c r="BX584" s="24"/>
      <c r="CC584" s="18"/>
      <c r="DE584" s="18"/>
      <c r="EB584" s="18"/>
    </row>
    <row r="585" spans="25:132">
      <c r="Y585" s="24"/>
      <c r="AA585" s="18"/>
      <c r="AC585" s="18"/>
      <c r="BA585" s="24"/>
      <c r="BB585" s="18"/>
      <c r="BX585" s="24"/>
      <c r="CC585" s="18"/>
      <c r="DE585" s="18"/>
      <c r="EB585" s="18"/>
    </row>
    <row r="586" spans="25:132">
      <c r="Y586" s="24"/>
      <c r="AA586" s="18"/>
      <c r="AC586" s="18"/>
      <c r="BA586" s="24"/>
      <c r="BB586" s="18"/>
      <c r="BX586" s="24"/>
      <c r="CC586" s="18"/>
      <c r="DE586" s="18"/>
      <c r="EB586" s="18"/>
    </row>
    <row r="587" spans="25:132">
      <c r="Y587" s="24"/>
      <c r="AA587" s="18"/>
      <c r="AC587" s="18"/>
      <c r="BA587" s="24"/>
      <c r="BB587" s="18"/>
      <c r="BX587" s="24"/>
      <c r="CC587" s="18"/>
      <c r="DE587" s="18"/>
      <c r="EB587" s="18"/>
    </row>
    <row r="588" spans="25:132">
      <c r="Y588" s="24"/>
      <c r="AA588" s="18"/>
      <c r="AC588" s="18"/>
      <c r="BA588" s="24"/>
      <c r="BB588" s="18"/>
      <c r="BX588" s="24"/>
      <c r="CC588" s="18"/>
      <c r="DE588" s="18"/>
      <c r="EB588" s="18"/>
    </row>
    <row r="589" spans="25:132">
      <c r="Y589" s="24"/>
      <c r="AA589" s="18"/>
      <c r="AC589" s="18"/>
      <c r="BA589" s="24"/>
      <c r="BB589" s="18"/>
      <c r="BX589" s="24"/>
      <c r="CC589" s="18"/>
      <c r="DE589" s="18"/>
      <c r="EB589" s="18"/>
    </row>
    <row r="590" spans="25:132">
      <c r="Y590" s="24"/>
      <c r="AA590" s="18"/>
      <c r="AC590" s="18"/>
      <c r="BA590" s="24"/>
      <c r="BB590" s="18"/>
      <c r="BX590" s="24"/>
      <c r="CC590" s="18"/>
      <c r="DE590" s="18"/>
      <c r="EB590" s="18"/>
    </row>
    <row r="591" spans="25:132">
      <c r="Y591" s="24"/>
      <c r="AA591" s="18"/>
      <c r="AC591" s="18"/>
      <c r="BA591" s="24"/>
      <c r="BB591" s="18"/>
      <c r="BX591" s="24"/>
      <c r="CC591" s="18"/>
      <c r="DE591" s="18"/>
      <c r="EB591" s="18"/>
    </row>
    <row r="592" spans="25:132">
      <c r="Y592" s="24"/>
      <c r="AA592" s="18"/>
      <c r="AC592" s="18"/>
      <c r="BA592" s="24"/>
      <c r="BB592" s="18"/>
      <c r="BX592" s="24"/>
      <c r="CC592" s="18"/>
      <c r="DE592" s="18"/>
      <c r="EB592" s="18"/>
    </row>
    <row r="593" spans="25:132">
      <c r="Y593" s="24"/>
      <c r="AA593" s="18"/>
      <c r="AC593" s="18"/>
      <c r="BA593" s="24"/>
      <c r="BB593" s="18"/>
      <c r="BX593" s="24"/>
      <c r="CC593" s="18"/>
      <c r="DE593" s="18"/>
      <c r="EB593" s="18"/>
    </row>
    <row r="594" spans="25:132">
      <c r="Y594" s="24"/>
      <c r="AA594" s="18"/>
      <c r="AC594" s="18"/>
      <c r="BA594" s="24"/>
      <c r="BB594" s="18"/>
      <c r="BX594" s="24"/>
      <c r="CC594" s="18"/>
      <c r="DE594" s="18"/>
      <c r="EB594" s="18"/>
    </row>
    <row r="595" spans="25:132">
      <c r="Y595" s="24"/>
      <c r="AA595" s="18"/>
      <c r="AC595" s="18"/>
      <c r="BA595" s="24"/>
      <c r="BB595" s="18"/>
      <c r="BX595" s="24"/>
      <c r="CC595" s="18"/>
      <c r="DE595" s="18"/>
      <c r="EB595" s="18"/>
    </row>
    <row r="596" spans="25:132">
      <c r="Y596" s="24"/>
      <c r="AA596" s="18"/>
      <c r="AC596" s="18"/>
      <c r="BA596" s="24"/>
      <c r="BB596" s="18"/>
      <c r="BX596" s="24"/>
      <c r="CC596" s="18"/>
      <c r="DE596" s="18"/>
      <c r="EB596" s="18"/>
    </row>
    <row r="597" spans="25:132">
      <c r="Y597" s="24"/>
      <c r="AA597" s="18"/>
      <c r="AC597" s="18"/>
      <c r="BA597" s="24"/>
      <c r="BB597" s="18"/>
      <c r="BX597" s="24"/>
      <c r="CC597" s="18"/>
      <c r="DE597" s="18"/>
      <c r="EB597" s="18"/>
    </row>
    <row r="598" spans="25:132">
      <c r="Y598" s="24"/>
      <c r="AA598" s="18"/>
      <c r="AC598" s="18"/>
      <c r="BA598" s="24"/>
      <c r="BB598" s="18"/>
      <c r="BX598" s="24"/>
      <c r="CC598" s="18"/>
      <c r="DE598" s="18"/>
      <c r="EB598" s="18"/>
    </row>
    <row r="599" spans="25:132">
      <c r="Y599" s="24"/>
      <c r="AA599" s="18"/>
      <c r="AC599" s="18"/>
      <c r="BA599" s="24"/>
      <c r="BB599" s="18"/>
      <c r="BX599" s="24"/>
      <c r="CC599" s="18"/>
      <c r="DE599" s="18"/>
      <c r="EB599" s="18"/>
    </row>
    <row r="600" spans="25:132">
      <c r="Y600" s="24"/>
      <c r="AA600" s="18"/>
      <c r="AC600" s="18"/>
      <c r="BA600" s="24"/>
      <c r="BB600" s="18"/>
      <c r="BX600" s="24"/>
      <c r="CC600" s="18"/>
      <c r="DE600" s="18"/>
      <c r="EB600" s="18"/>
    </row>
    <row r="601" spans="25:132">
      <c r="Y601" s="24"/>
      <c r="AA601" s="18"/>
      <c r="AC601" s="18"/>
      <c r="BA601" s="24"/>
      <c r="BB601" s="18"/>
      <c r="BX601" s="24"/>
      <c r="CC601" s="18"/>
      <c r="DE601" s="18"/>
      <c r="EB601" s="18"/>
    </row>
    <row r="602" spans="25:132">
      <c r="Y602" s="24"/>
      <c r="AA602" s="18"/>
      <c r="AC602" s="18"/>
      <c r="BA602" s="24"/>
      <c r="BB602" s="18"/>
      <c r="BX602" s="24"/>
      <c r="CC602" s="18"/>
      <c r="DE602" s="18"/>
      <c r="EB602" s="18"/>
    </row>
    <row r="603" spans="25:132">
      <c r="Y603" s="24"/>
      <c r="AA603" s="18"/>
      <c r="AC603" s="18"/>
      <c r="BA603" s="24"/>
      <c r="BB603" s="18"/>
      <c r="BX603" s="24"/>
      <c r="CC603" s="18"/>
      <c r="DE603" s="18"/>
      <c r="EB603" s="18"/>
    </row>
    <row r="604" spans="25:132">
      <c r="Y604" s="24"/>
      <c r="AA604" s="18"/>
      <c r="AC604" s="18"/>
      <c r="BA604" s="24"/>
      <c r="BB604" s="18"/>
      <c r="BX604" s="24"/>
      <c r="CC604" s="18"/>
      <c r="DE604" s="18"/>
      <c r="EB604" s="18"/>
    </row>
    <row r="605" spans="25:132">
      <c r="Y605" s="24"/>
      <c r="AA605" s="18"/>
      <c r="AC605" s="18"/>
      <c r="BA605" s="24"/>
      <c r="BB605" s="18"/>
      <c r="BX605" s="24"/>
      <c r="CC605" s="18"/>
      <c r="DE605" s="18"/>
      <c r="EB605" s="18"/>
    </row>
    <row r="606" spans="25:132">
      <c r="Y606" s="24"/>
      <c r="AA606" s="18"/>
      <c r="AC606" s="18"/>
      <c r="BA606" s="24"/>
      <c r="BB606" s="18"/>
      <c r="BX606" s="24"/>
      <c r="CC606" s="18"/>
      <c r="DE606" s="18"/>
      <c r="EB606" s="18"/>
    </row>
    <row r="607" spans="25:132">
      <c r="Y607" s="24"/>
      <c r="AA607" s="18"/>
      <c r="AC607" s="18"/>
      <c r="BA607" s="24"/>
      <c r="BB607" s="18"/>
      <c r="BX607" s="24"/>
      <c r="CC607" s="18"/>
      <c r="DE607" s="18"/>
      <c r="EB607" s="18"/>
    </row>
    <row r="608" spans="25:132">
      <c r="Y608" s="24"/>
      <c r="AA608" s="18"/>
      <c r="AC608" s="18"/>
      <c r="BA608" s="24"/>
      <c r="BB608" s="18"/>
      <c r="BX608" s="24"/>
      <c r="CC608" s="18"/>
      <c r="DE608" s="18"/>
      <c r="EB608" s="18"/>
    </row>
    <row r="609" spans="25:132">
      <c r="Y609" s="24"/>
      <c r="AA609" s="18"/>
      <c r="AC609" s="18"/>
      <c r="BA609" s="24"/>
      <c r="BB609" s="18"/>
      <c r="BX609" s="24"/>
      <c r="CC609" s="18"/>
      <c r="DE609" s="18"/>
      <c r="EB609" s="18"/>
    </row>
    <row r="610" spans="25:132">
      <c r="Y610" s="24"/>
      <c r="AA610" s="18"/>
      <c r="AC610" s="18"/>
      <c r="BA610" s="24"/>
      <c r="BB610" s="18"/>
      <c r="BX610" s="24"/>
      <c r="CC610" s="18"/>
      <c r="DE610" s="18"/>
      <c r="EB610" s="18"/>
    </row>
    <row r="611" spans="25:132">
      <c r="Y611" s="24"/>
      <c r="AA611" s="18"/>
      <c r="AC611" s="18"/>
      <c r="BA611" s="24"/>
      <c r="BB611" s="18"/>
      <c r="BX611" s="24"/>
      <c r="CC611" s="18"/>
      <c r="DE611" s="18"/>
      <c r="EB611" s="18"/>
    </row>
    <row r="612" spans="25:132">
      <c r="Y612" s="24"/>
      <c r="AA612" s="18"/>
      <c r="AC612" s="18"/>
      <c r="BA612" s="24"/>
      <c r="BB612" s="18"/>
      <c r="BX612" s="24"/>
      <c r="CC612" s="18"/>
      <c r="DE612" s="18"/>
      <c r="EB612" s="18"/>
    </row>
    <row r="613" spans="25:132">
      <c r="Y613" s="24"/>
      <c r="AA613" s="18"/>
      <c r="AC613" s="18"/>
      <c r="BA613" s="24"/>
      <c r="BB613" s="18"/>
      <c r="BX613" s="24"/>
      <c r="CC613" s="18"/>
      <c r="DE613" s="18"/>
      <c r="EB613" s="18"/>
    </row>
    <row r="614" spans="25:132">
      <c r="Y614" s="24"/>
      <c r="AA614" s="18"/>
      <c r="AC614" s="18"/>
      <c r="BA614" s="24"/>
      <c r="BB614" s="18"/>
      <c r="BX614" s="24"/>
      <c r="CC614" s="18"/>
      <c r="DE614" s="18"/>
      <c r="EB614" s="18"/>
    </row>
    <row r="615" spans="25:132">
      <c r="Y615" s="24"/>
      <c r="AA615" s="18"/>
      <c r="AC615" s="18"/>
      <c r="BA615" s="24"/>
      <c r="BB615" s="18"/>
      <c r="BX615" s="24"/>
      <c r="CC615" s="18"/>
      <c r="DE615" s="18"/>
      <c r="EB615" s="18"/>
    </row>
    <row r="616" spans="25:132">
      <c r="Y616" s="24"/>
      <c r="AA616" s="18"/>
      <c r="AC616" s="18"/>
      <c r="BA616" s="24"/>
      <c r="BB616" s="18"/>
      <c r="BX616" s="24"/>
      <c r="CC616" s="18"/>
      <c r="DE616" s="18"/>
      <c r="EB616" s="18"/>
    </row>
    <row r="617" spans="25:132">
      <c r="Y617" s="24"/>
      <c r="AA617" s="18"/>
      <c r="AC617" s="18"/>
      <c r="BA617" s="24"/>
      <c r="BB617" s="18"/>
      <c r="BX617" s="24"/>
      <c r="CC617" s="18"/>
      <c r="DE617" s="18"/>
      <c r="EB617" s="18"/>
    </row>
    <row r="618" spans="25:132">
      <c r="Y618" s="24"/>
      <c r="AA618" s="18"/>
      <c r="AC618" s="18"/>
      <c r="BA618" s="24"/>
      <c r="BB618" s="18"/>
      <c r="BX618" s="24"/>
      <c r="CC618" s="18"/>
      <c r="DE618" s="18"/>
      <c r="EB618" s="18"/>
    </row>
    <row r="619" spans="25:132">
      <c r="Y619" s="24"/>
      <c r="AA619" s="18"/>
      <c r="AC619" s="18"/>
      <c r="BA619" s="24"/>
      <c r="BB619" s="18"/>
      <c r="BX619" s="24"/>
      <c r="CC619" s="18"/>
      <c r="DE619" s="18"/>
      <c r="EB619" s="18"/>
    </row>
    <row r="620" spans="25:132">
      <c r="Y620" s="24"/>
      <c r="AA620" s="18"/>
      <c r="AC620" s="18"/>
      <c r="BA620" s="24"/>
      <c r="BB620" s="18"/>
      <c r="BX620" s="24"/>
      <c r="CC620" s="18"/>
      <c r="DE620" s="18"/>
      <c r="EB620" s="18"/>
    </row>
    <row r="621" spans="25:132">
      <c r="Y621" s="24"/>
      <c r="AA621" s="18"/>
      <c r="AC621" s="18"/>
      <c r="BA621" s="24"/>
      <c r="BB621" s="18"/>
      <c r="BX621" s="24"/>
      <c r="CC621" s="18"/>
      <c r="DE621" s="18"/>
      <c r="EB621" s="18"/>
    </row>
    <row r="622" spans="25:132">
      <c r="Y622" s="24"/>
      <c r="AA622" s="18"/>
      <c r="AC622" s="18"/>
      <c r="BA622" s="24"/>
      <c r="BB622" s="18"/>
      <c r="BX622" s="24"/>
      <c r="CC622" s="18"/>
      <c r="DE622" s="18"/>
      <c r="EB622" s="18"/>
    </row>
    <row r="623" spans="25:132">
      <c r="Y623" s="24"/>
      <c r="AA623" s="18"/>
      <c r="AC623" s="18"/>
      <c r="BA623" s="24"/>
      <c r="BB623" s="18"/>
      <c r="BX623" s="24"/>
      <c r="CC623" s="18"/>
      <c r="DE623" s="18"/>
      <c r="EB623" s="18"/>
    </row>
    <row r="624" spans="25:132">
      <c r="Y624" s="24"/>
      <c r="AA624" s="18"/>
      <c r="AC624" s="18"/>
      <c r="BA624" s="24"/>
      <c r="BB624" s="18"/>
      <c r="BX624" s="24"/>
      <c r="CC624" s="18"/>
      <c r="DE624" s="18"/>
      <c r="EB624" s="18"/>
    </row>
    <row r="625" spans="25:132">
      <c r="Y625" s="24"/>
      <c r="AA625" s="18"/>
      <c r="AC625" s="18"/>
      <c r="BA625" s="24"/>
      <c r="BB625" s="18"/>
      <c r="BX625" s="24"/>
      <c r="CC625" s="18"/>
      <c r="DE625" s="18"/>
      <c r="EB625" s="18"/>
    </row>
    <row r="626" spans="25:132">
      <c r="Y626" s="24"/>
      <c r="AA626" s="18"/>
      <c r="AC626" s="18"/>
      <c r="BA626" s="24"/>
      <c r="BB626" s="18"/>
      <c r="BX626" s="24"/>
      <c r="CC626" s="18"/>
      <c r="DE626" s="18"/>
      <c r="EB626" s="18"/>
    </row>
    <row r="627" spans="25:132">
      <c r="Y627" s="24"/>
      <c r="AA627" s="18"/>
      <c r="AC627" s="18"/>
      <c r="BA627" s="24"/>
      <c r="BB627" s="18"/>
      <c r="BX627" s="24"/>
      <c r="CC627" s="18"/>
      <c r="DE627" s="18"/>
      <c r="EB627" s="18"/>
    </row>
    <row r="628" spans="25:132">
      <c r="Y628" s="24"/>
      <c r="AA628" s="18"/>
      <c r="AC628" s="18"/>
      <c r="BA628" s="24"/>
      <c r="BB628" s="18"/>
      <c r="BX628" s="24"/>
      <c r="CC628" s="18"/>
      <c r="DE628" s="18"/>
      <c r="EB628" s="18"/>
    </row>
    <row r="629" spans="25:132">
      <c r="Y629" s="24"/>
      <c r="AA629" s="18"/>
      <c r="AC629" s="18"/>
      <c r="BA629" s="24"/>
      <c r="BB629" s="18"/>
      <c r="BX629" s="24"/>
      <c r="CC629" s="18"/>
      <c r="DE629" s="18"/>
      <c r="EB629" s="18"/>
    </row>
    <row r="630" spans="25:132">
      <c r="Y630" s="24"/>
      <c r="AA630" s="18"/>
      <c r="AC630" s="18"/>
      <c r="BA630" s="24"/>
      <c r="BB630" s="18"/>
      <c r="BX630" s="24"/>
      <c r="CC630" s="18"/>
      <c r="DE630" s="18"/>
      <c r="EB630" s="18"/>
    </row>
    <row r="631" spans="25:132">
      <c r="Y631" s="24"/>
      <c r="AA631" s="18"/>
      <c r="AC631" s="18"/>
      <c r="BA631" s="24"/>
      <c r="BB631" s="18"/>
      <c r="BX631" s="24"/>
      <c r="CC631" s="18"/>
      <c r="DE631" s="18"/>
      <c r="EB631" s="18"/>
    </row>
    <row r="632" spans="25:132">
      <c r="Y632" s="24"/>
      <c r="AA632" s="18"/>
      <c r="AC632" s="18"/>
      <c r="BA632" s="24"/>
      <c r="BB632" s="18"/>
      <c r="BX632" s="24"/>
      <c r="CC632" s="18"/>
      <c r="DE632" s="18"/>
      <c r="EB632" s="18"/>
    </row>
    <row r="633" spans="25:132">
      <c r="Y633" s="24"/>
      <c r="AA633" s="18"/>
      <c r="AC633" s="18"/>
      <c r="BA633" s="24"/>
      <c r="BB633" s="18"/>
      <c r="BX633" s="24"/>
      <c r="CC633" s="18"/>
      <c r="DE633" s="18"/>
      <c r="EB633" s="18"/>
    </row>
    <row r="634" spans="25:132">
      <c r="Y634" s="24"/>
      <c r="AA634" s="18"/>
      <c r="AC634" s="18"/>
      <c r="BA634" s="24"/>
      <c r="BB634" s="18"/>
      <c r="BX634" s="24"/>
      <c r="CC634" s="18"/>
      <c r="DE634" s="18"/>
      <c r="EB634" s="18"/>
    </row>
    <row r="635" spans="25:132">
      <c r="Y635" s="24"/>
      <c r="AA635" s="18"/>
      <c r="AC635" s="18"/>
      <c r="BA635" s="24"/>
      <c r="BB635" s="18"/>
      <c r="BX635" s="24"/>
      <c r="CC635" s="18"/>
      <c r="DE635" s="18"/>
      <c r="EB635" s="18"/>
    </row>
    <row r="636" spans="25:132">
      <c r="Y636" s="24"/>
      <c r="AA636" s="18"/>
      <c r="AC636" s="18"/>
      <c r="BA636" s="24"/>
      <c r="BB636" s="18"/>
      <c r="BX636" s="24"/>
      <c r="CC636" s="18"/>
      <c r="DE636" s="18"/>
      <c r="EB636" s="18"/>
    </row>
    <row r="637" spans="25:132">
      <c r="Y637" s="24"/>
      <c r="AA637" s="18"/>
      <c r="AC637" s="18"/>
      <c r="BA637" s="24"/>
      <c r="BB637" s="18"/>
      <c r="BX637" s="24"/>
      <c r="CC637" s="18"/>
      <c r="DE637" s="18"/>
      <c r="EB637" s="18"/>
    </row>
    <row r="638" spans="25:132">
      <c r="Y638" s="24"/>
      <c r="AA638" s="18"/>
      <c r="AC638" s="18"/>
      <c r="BA638" s="24"/>
      <c r="BB638" s="18"/>
      <c r="BX638" s="24"/>
      <c r="CC638" s="18"/>
      <c r="DE638" s="18"/>
      <c r="EB638" s="18"/>
    </row>
    <row r="639" spans="25:132">
      <c r="Y639" s="24"/>
      <c r="AA639" s="18"/>
      <c r="AC639" s="18"/>
      <c r="BA639" s="24"/>
      <c r="BB639" s="18"/>
      <c r="BX639" s="24"/>
      <c r="CC639" s="18"/>
      <c r="DE639" s="18"/>
      <c r="EB639" s="18"/>
    </row>
    <row r="640" spans="25:132">
      <c r="Y640" s="24"/>
      <c r="AA640" s="18"/>
      <c r="AC640" s="18"/>
      <c r="BA640" s="24"/>
      <c r="BB640" s="18"/>
      <c r="BX640" s="24"/>
      <c r="CC640" s="18"/>
      <c r="DE640" s="18"/>
      <c r="EB640" s="18"/>
    </row>
    <row r="641" spans="25:132">
      <c r="Y641" s="24"/>
      <c r="AA641" s="18"/>
      <c r="AC641" s="18"/>
      <c r="BA641" s="24"/>
      <c r="BB641" s="18"/>
      <c r="BX641" s="24"/>
      <c r="CC641" s="18"/>
      <c r="DE641" s="18"/>
      <c r="EB641" s="18"/>
    </row>
    <row r="642" spans="25:132">
      <c r="Y642" s="24"/>
      <c r="AA642" s="18"/>
      <c r="AC642" s="18"/>
      <c r="BA642" s="24"/>
      <c r="BB642" s="18"/>
      <c r="BX642" s="24"/>
      <c r="CC642" s="18"/>
      <c r="DE642" s="18"/>
      <c r="EB642" s="18"/>
    </row>
    <row r="643" spans="25:132">
      <c r="Y643" s="24"/>
      <c r="AA643" s="18"/>
      <c r="AC643" s="18"/>
      <c r="BA643" s="24"/>
      <c r="BB643" s="18"/>
      <c r="BX643" s="24"/>
      <c r="CC643" s="18"/>
      <c r="DE643" s="18"/>
      <c r="EB643" s="18"/>
    </row>
    <row r="644" spans="25:132">
      <c r="Y644" s="24"/>
      <c r="AA644" s="18"/>
      <c r="AC644" s="18"/>
      <c r="BA644" s="24"/>
      <c r="BB644" s="18"/>
      <c r="BX644" s="24"/>
      <c r="CC644" s="18"/>
      <c r="DE644" s="18"/>
      <c r="EB644" s="18"/>
    </row>
    <row r="645" spans="25:132">
      <c r="Y645" s="24"/>
      <c r="AA645" s="18"/>
      <c r="AC645" s="18"/>
      <c r="BA645" s="24"/>
      <c r="BB645" s="18"/>
      <c r="BX645" s="24"/>
      <c r="CC645" s="18"/>
      <c r="DE645" s="18"/>
      <c r="EB645" s="18"/>
    </row>
    <row r="646" spans="25:132">
      <c r="Y646" s="24"/>
      <c r="AA646" s="18"/>
      <c r="AC646" s="18"/>
      <c r="BA646" s="24"/>
      <c r="BB646" s="18"/>
      <c r="BX646" s="24"/>
      <c r="CC646" s="18"/>
      <c r="DE646" s="18"/>
      <c r="EB646" s="18"/>
    </row>
    <row r="647" spans="25:132">
      <c r="Y647" s="24"/>
      <c r="AA647" s="18"/>
      <c r="AC647" s="18"/>
      <c r="BA647" s="24"/>
      <c r="BB647" s="18"/>
      <c r="BX647" s="24"/>
      <c r="CC647" s="18"/>
      <c r="DE647" s="18"/>
      <c r="EB647" s="18"/>
    </row>
    <row r="648" spans="25:132">
      <c r="Y648" s="24"/>
      <c r="AA648" s="18"/>
      <c r="AC648" s="18"/>
      <c r="BA648" s="24"/>
      <c r="BB648" s="18"/>
      <c r="BX648" s="24"/>
      <c r="CC648" s="18"/>
      <c r="DE648" s="18"/>
      <c r="EB648" s="18"/>
    </row>
    <row r="649" spans="25:132">
      <c r="Y649" s="24"/>
      <c r="AA649" s="18"/>
      <c r="AC649" s="18"/>
      <c r="BA649" s="24"/>
      <c r="BB649" s="18"/>
      <c r="BX649" s="24"/>
      <c r="CC649" s="18"/>
      <c r="DE649" s="18"/>
      <c r="EB649" s="18"/>
    </row>
    <row r="650" spans="25:132">
      <c r="Y650" s="24"/>
      <c r="AA650" s="18"/>
      <c r="AC650" s="18"/>
      <c r="BA650" s="24"/>
      <c r="BB650" s="18"/>
      <c r="BX650" s="24"/>
      <c r="CC650" s="18"/>
      <c r="DE650" s="18"/>
      <c r="EB650" s="18"/>
    </row>
    <row r="651" spans="25:132">
      <c r="Y651" s="24"/>
      <c r="AA651" s="18"/>
      <c r="AC651" s="18"/>
      <c r="BA651" s="24"/>
      <c r="BB651" s="18"/>
      <c r="BX651" s="24"/>
      <c r="CC651" s="18"/>
      <c r="DE651" s="18"/>
      <c r="EB651" s="18"/>
    </row>
    <row r="652" spans="25:132">
      <c r="Y652" s="24"/>
      <c r="AA652" s="18"/>
      <c r="AC652" s="18"/>
      <c r="BA652" s="24"/>
      <c r="BB652" s="18"/>
      <c r="BX652" s="24"/>
      <c r="CC652" s="18"/>
      <c r="DE652" s="18"/>
      <c r="EB652" s="18"/>
    </row>
    <row r="653" spans="25:132">
      <c r="Y653" s="24"/>
      <c r="AA653" s="18"/>
      <c r="AC653" s="18"/>
      <c r="BA653" s="24"/>
      <c r="BB653" s="18"/>
      <c r="BX653" s="24"/>
      <c r="CC653" s="18"/>
      <c r="DE653" s="18"/>
      <c r="EB653" s="18"/>
    </row>
    <row r="654" spans="25:132">
      <c r="Y654" s="24"/>
      <c r="AA654" s="18"/>
      <c r="AC654" s="18"/>
      <c r="BA654" s="24"/>
      <c r="BB654" s="18"/>
      <c r="BX654" s="24"/>
      <c r="CC654" s="18"/>
      <c r="DE654" s="18"/>
      <c r="EB654" s="18"/>
    </row>
    <row r="655" spans="25:132">
      <c r="Y655" s="24"/>
      <c r="AA655" s="18"/>
      <c r="AC655" s="18"/>
      <c r="BA655" s="24"/>
      <c r="BB655" s="18"/>
      <c r="BX655" s="24"/>
      <c r="CC655" s="18"/>
      <c r="DE655" s="18"/>
      <c r="EB655" s="18"/>
    </row>
    <row r="656" spans="25:132">
      <c r="Y656" s="24"/>
      <c r="AA656" s="18"/>
      <c r="AC656" s="18"/>
      <c r="BA656" s="24"/>
      <c r="BB656" s="18"/>
      <c r="BX656" s="24"/>
      <c r="CC656" s="18"/>
      <c r="DE656" s="18"/>
      <c r="EB656" s="18"/>
    </row>
    <row r="657" spans="25:132">
      <c r="Y657" s="24"/>
      <c r="AA657" s="18"/>
      <c r="AC657" s="18"/>
      <c r="BA657" s="24"/>
      <c r="BB657" s="18"/>
      <c r="BX657" s="24"/>
      <c r="CC657" s="18"/>
      <c r="DE657" s="18"/>
      <c r="EB657" s="18"/>
    </row>
    <row r="658" spans="25:132">
      <c r="Y658" s="24"/>
      <c r="AA658" s="18"/>
      <c r="AC658" s="18"/>
      <c r="BA658" s="24"/>
      <c r="BB658" s="18"/>
      <c r="BX658" s="24"/>
      <c r="CC658" s="18"/>
      <c r="DE658" s="18"/>
      <c r="EB658" s="18"/>
    </row>
    <row r="659" spans="25:132">
      <c r="Y659" s="24"/>
      <c r="AA659" s="18"/>
      <c r="AC659" s="18"/>
      <c r="BA659" s="24"/>
      <c r="BB659" s="18"/>
      <c r="BX659" s="24"/>
      <c r="CC659" s="18"/>
      <c r="DE659" s="18"/>
      <c r="EB659" s="18"/>
    </row>
    <row r="660" spans="25:132">
      <c r="Y660" s="24"/>
      <c r="AA660" s="18"/>
      <c r="AC660" s="18"/>
      <c r="BA660" s="24"/>
      <c r="BB660" s="18"/>
      <c r="BX660" s="24"/>
      <c r="CC660" s="18"/>
      <c r="DE660" s="18"/>
      <c r="EB660" s="18"/>
    </row>
    <row r="661" spans="25:132">
      <c r="Y661" s="24"/>
      <c r="AA661" s="18"/>
      <c r="AC661" s="18"/>
      <c r="BA661" s="24"/>
      <c r="BB661" s="18"/>
      <c r="BX661" s="24"/>
      <c r="CC661" s="18"/>
      <c r="DE661" s="18"/>
      <c r="EB661" s="18"/>
    </row>
    <row r="662" spans="25:132">
      <c r="Y662" s="24"/>
      <c r="AA662" s="18"/>
      <c r="AC662" s="18"/>
      <c r="BA662" s="24"/>
      <c r="BB662" s="18"/>
      <c r="BX662" s="24"/>
      <c r="CC662" s="18"/>
      <c r="DE662" s="18"/>
      <c r="EB662" s="18"/>
    </row>
    <row r="663" spans="25:132">
      <c r="Y663" s="24"/>
      <c r="AA663" s="18"/>
      <c r="AC663" s="18"/>
      <c r="BA663" s="24"/>
      <c r="BB663" s="18"/>
      <c r="BX663" s="24"/>
      <c r="CC663" s="18"/>
      <c r="DE663" s="18"/>
      <c r="EB663" s="18"/>
    </row>
    <row r="664" spans="25:132">
      <c r="Y664" s="24"/>
      <c r="AA664" s="18"/>
      <c r="AC664" s="18"/>
      <c r="BA664" s="24"/>
      <c r="BB664" s="18"/>
      <c r="BX664" s="24"/>
      <c r="CC664" s="18"/>
      <c r="DE664" s="18"/>
      <c r="EB664" s="18"/>
    </row>
    <row r="665" spans="25:132">
      <c r="Y665" s="24"/>
      <c r="AA665" s="18"/>
      <c r="AC665" s="18"/>
      <c r="BA665" s="24"/>
      <c r="BB665" s="18"/>
      <c r="BX665" s="24"/>
      <c r="CC665" s="18"/>
      <c r="DE665" s="18"/>
      <c r="EB665" s="18"/>
    </row>
    <row r="666" spans="25:132">
      <c r="Y666" s="24"/>
      <c r="AA666" s="18"/>
      <c r="AC666" s="18"/>
      <c r="BA666" s="24"/>
      <c r="BB666" s="18"/>
      <c r="BX666" s="24"/>
      <c r="CC666" s="18"/>
      <c r="DE666" s="18"/>
      <c r="EB666" s="18"/>
    </row>
    <row r="667" spans="25:132">
      <c r="Y667" s="24"/>
      <c r="AA667" s="18"/>
      <c r="AC667" s="18"/>
      <c r="BA667" s="24"/>
      <c r="BB667" s="18"/>
      <c r="BX667" s="24"/>
      <c r="CC667" s="18"/>
      <c r="DE667" s="18"/>
      <c r="EB667" s="18"/>
    </row>
    <row r="668" spans="25:132">
      <c r="Y668" s="24"/>
      <c r="AA668" s="18"/>
      <c r="AC668" s="18"/>
      <c r="BA668" s="24"/>
      <c r="BB668" s="18"/>
      <c r="BX668" s="24"/>
      <c r="CC668" s="18"/>
      <c r="DE668" s="18"/>
      <c r="EB668" s="18"/>
    </row>
    <row r="669" spans="25:132">
      <c r="Y669" s="24"/>
      <c r="AA669" s="18"/>
      <c r="AC669" s="18"/>
      <c r="BA669" s="24"/>
      <c r="BB669" s="18"/>
      <c r="BX669" s="24"/>
      <c r="CC669" s="18"/>
      <c r="DE669" s="18"/>
      <c r="EB669" s="18"/>
    </row>
    <row r="670" spans="25:132">
      <c r="Y670" s="24"/>
      <c r="AA670" s="18"/>
      <c r="AC670" s="18"/>
      <c r="BA670" s="24"/>
      <c r="BB670" s="18"/>
      <c r="BX670" s="24"/>
      <c r="CC670" s="18"/>
      <c r="DE670" s="18"/>
      <c r="EB670" s="18"/>
    </row>
    <row r="671" spans="25:132">
      <c r="Y671" s="24"/>
      <c r="AA671" s="18"/>
      <c r="AC671" s="18"/>
      <c r="BA671" s="24"/>
      <c r="BB671" s="18"/>
      <c r="BX671" s="24"/>
      <c r="CC671" s="18"/>
      <c r="DE671" s="18"/>
      <c r="EB671" s="18"/>
    </row>
    <row r="672" spans="25:132">
      <c r="Y672" s="24"/>
      <c r="AA672" s="18"/>
      <c r="AC672" s="18"/>
      <c r="BA672" s="24"/>
      <c r="BB672" s="18"/>
      <c r="BX672" s="24"/>
      <c r="CC672" s="18"/>
      <c r="DE672" s="18"/>
      <c r="EB672" s="18"/>
    </row>
    <row r="673" spans="25:132">
      <c r="Y673" s="24"/>
      <c r="AA673" s="18"/>
      <c r="AC673" s="18"/>
      <c r="BA673" s="24"/>
      <c r="BB673" s="18"/>
      <c r="BX673" s="24"/>
      <c r="CC673" s="18"/>
      <c r="DE673" s="18"/>
      <c r="EB673" s="18"/>
    </row>
    <row r="674" spans="25:132">
      <c r="Y674" s="24"/>
      <c r="AA674" s="18"/>
      <c r="AC674" s="18"/>
      <c r="BA674" s="24"/>
      <c r="BB674" s="18"/>
      <c r="BX674" s="24"/>
      <c r="CC674" s="18"/>
      <c r="DE674" s="18"/>
      <c r="EB674" s="18"/>
    </row>
    <row r="675" spans="25:132">
      <c r="Y675" s="24"/>
      <c r="AA675" s="18"/>
      <c r="AC675" s="18"/>
      <c r="BA675" s="24"/>
      <c r="BB675" s="18"/>
      <c r="BX675" s="24"/>
      <c r="CC675" s="18"/>
      <c r="DE675" s="18"/>
      <c r="EB675" s="18"/>
    </row>
    <row r="676" spans="25:132">
      <c r="Y676" s="24"/>
      <c r="AA676" s="18"/>
      <c r="AC676" s="18"/>
      <c r="BA676" s="24"/>
      <c r="BB676" s="18"/>
      <c r="BX676" s="24"/>
      <c r="CC676" s="18"/>
      <c r="DE676" s="18"/>
      <c r="EB676" s="18"/>
    </row>
    <row r="677" spans="25:132">
      <c r="Y677" s="24"/>
      <c r="AA677" s="18"/>
      <c r="AC677" s="18"/>
      <c r="BA677" s="24"/>
      <c r="BB677" s="18"/>
      <c r="BX677" s="24"/>
      <c r="CC677" s="18"/>
      <c r="DE677" s="18"/>
      <c r="EB677" s="18"/>
    </row>
    <row r="678" spans="25:132">
      <c r="Y678" s="24"/>
      <c r="AA678" s="18"/>
      <c r="AC678" s="18"/>
      <c r="BA678" s="24"/>
      <c r="BB678" s="18"/>
      <c r="BX678" s="24"/>
      <c r="CC678" s="18"/>
      <c r="DE678" s="18"/>
      <c r="EB678" s="18"/>
    </row>
    <row r="679" spans="25:132">
      <c r="Y679" s="24"/>
      <c r="AA679" s="18"/>
      <c r="AC679" s="18"/>
      <c r="BA679" s="24"/>
      <c r="BB679" s="18"/>
      <c r="BX679" s="24"/>
      <c r="CC679" s="18"/>
      <c r="DE679" s="18"/>
      <c r="EB679" s="18"/>
    </row>
    <row r="680" spans="25:132">
      <c r="Y680" s="24"/>
      <c r="AA680" s="18"/>
      <c r="AC680" s="18"/>
      <c r="BA680" s="24"/>
      <c r="BB680" s="18"/>
      <c r="BX680" s="24"/>
      <c r="CC680" s="18"/>
      <c r="DE680" s="18"/>
      <c r="EB680" s="18"/>
    </row>
    <row r="681" spans="25:132">
      <c r="Y681" s="24"/>
      <c r="AA681" s="18"/>
      <c r="AC681" s="18"/>
      <c r="BA681" s="24"/>
      <c r="BB681" s="18"/>
      <c r="BX681" s="24"/>
      <c r="CC681" s="18"/>
      <c r="DE681" s="18"/>
      <c r="EB681" s="18"/>
    </row>
    <row r="682" spans="25:132">
      <c r="Y682" s="24"/>
      <c r="AA682" s="18"/>
      <c r="AC682" s="18"/>
      <c r="BA682" s="24"/>
      <c r="BB682" s="18"/>
      <c r="BX682" s="24"/>
      <c r="CC682" s="18"/>
      <c r="DE682" s="18"/>
      <c r="EB682" s="18"/>
    </row>
    <row r="683" spans="25:132">
      <c r="Y683" s="24"/>
      <c r="AA683" s="18"/>
      <c r="AC683" s="18"/>
      <c r="BA683" s="24"/>
      <c r="BB683" s="18"/>
      <c r="BX683" s="24"/>
      <c r="CC683" s="18"/>
      <c r="DE683" s="18"/>
      <c r="EB683" s="18"/>
    </row>
    <row r="684" spans="25:132">
      <c r="Y684" s="24"/>
      <c r="AA684" s="18"/>
      <c r="AC684" s="18"/>
      <c r="BA684" s="24"/>
      <c r="BB684" s="18"/>
      <c r="BX684" s="24"/>
      <c r="CC684" s="18"/>
      <c r="DE684" s="18"/>
      <c r="EB684" s="18"/>
    </row>
    <row r="685" spans="25:132">
      <c r="Y685" s="24"/>
      <c r="AA685" s="18"/>
      <c r="AC685" s="18"/>
      <c r="BA685" s="24"/>
      <c r="BB685" s="18"/>
      <c r="BX685" s="24"/>
      <c r="CC685" s="18"/>
      <c r="DE685" s="18"/>
      <c r="EB685" s="18"/>
    </row>
    <row r="686" spans="25:132">
      <c r="Y686" s="24"/>
      <c r="AA686" s="18"/>
      <c r="AC686" s="18"/>
      <c r="BA686" s="24"/>
      <c r="BB686" s="18"/>
      <c r="BX686" s="24"/>
      <c r="CC686" s="18"/>
      <c r="DE686" s="18"/>
      <c r="EB686" s="18"/>
    </row>
    <row r="687" spans="25:132">
      <c r="Y687" s="24"/>
      <c r="AA687" s="18"/>
      <c r="AC687" s="18"/>
      <c r="BA687" s="24"/>
      <c r="BB687" s="18"/>
      <c r="BX687" s="24"/>
      <c r="CC687" s="18"/>
      <c r="DE687" s="18"/>
      <c r="EB687" s="18"/>
    </row>
    <row r="688" spans="25:132">
      <c r="Y688" s="24"/>
      <c r="AA688" s="18"/>
      <c r="AC688" s="18"/>
      <c r="BA688" s="24"/>
      <c r="BB688" s="18"/>
      <c r="BX688" s="24"/>
      <c r="CC688" s="18"/>
      <c r="DE688" s="18"/>
      <c r="EB688" s="18"/>
    </row>
    <row r="689" spans="25:132">
      <c r="Y689" s="24"/>
      <c r="AA689" s="18"/>
      <c r="AC689" s="18"/>
      <c r="BA689" s="24"/>
      <c r="BB689" s="18"/>
      <c r="BX689" s="24"/>
      <c r="CC689" s="18"/>
      <c r="DE689" s="18"/>
      <c r="EB689" s="18"/>
    </row>
    <row r="690" spans="25:132">
      <c r="Y690" s="24"/>
      <c r="AA690" s="18"/>
      <c r="AC690" s="18"/>
      <c r="BA690" s="24"/>
      <c r="BB690" s="18"/>
      <c r="BX690" s="24"/>
      <c r="CC690" s="18"/>
      <c r="DE690" s="18"/>
      <c r="EB690" s="18"/>
    </row>
    <row r="691" spans="25:132">
      <c r="Y691" s="24"/>
      <c r="AA691" s="18"/>
      <c r="AC691" s="18"/>
      <c r="BA691" s="24"/>
      <c r="BB691" s="18"/>
      <c r="BX691" s="24"/>
      <c r="CC691" s="18"/>
      <c r="DE691" s="18"/>
      <c r="EB691" s="18"/>
    </row>
    <row r="692" spans="25:132">
      <c r="Y692" s="24"/>
      <c r="AA692" s="18"/>
      <c r="AC692" s="18"/>
      <c r="BA692" s="24"/>
      <c r="BB692" s="18"/>
      <c r="BX692" s="24"/>
      <c r="CC692" s="18"/>
      <c r="DE692" s="18"/>
      <c r="EB692" s="18"/>
    </row>
    <row r="693" spans="25:132">
      <c r="Y693" s="24"/>
      <c r="AA693" s="18"/>
      <c r="AC693" s="18"/>
      <c r="BA693" s="24"/>
      <c r="BB693" s="18"/>
      <c r="BX693" s="24"/>
      <c r="CC693" s="18"/>
      <c r="DE693" s="18"/>
      <c r="EB693" s="18"/>
    </row>
    <row r="694" spans="25:132">
      <c r="Y694" s="24"/>
      <c r="AA694" s="18"/>
      <c r="AC694" s="18"/>
      <c r="BA694" s="24"/>
      <c r="BB694" s="18"/>
      <c r="BX694" s="24"/>
      <c r="CC694" s="18"/>
      <c r="DE694" s="18"/>
      <c r="EB694" s="18"/>
    </row>
    <row r="695" spans="25:132">
      <c r="Y695" s="24"/>
      <c r="AA695" s="18"/>
      <c r="AC695" s="18"/>
      <c r="BA695" s="24"/>
      <c r="BB695" s="18"/>
      <c r="BX695" s="24"/>
      <c r="CC695" s="18"/>
      <c r="DE695" s="18"/>
      <c r="EB695" s="18"/>
    </row>
    <row r="696" spans="25:132">
      <c r="Y696" s="24"/>
      <c r="AA696" s="18"/>
      <c r="AC696" s="18"/>
      <c r="BA696" s="24"/>
      <c r="BB696" s="18"/>
      <c r="BX696" s="24"/>
      <c r="CC696" s="18"/>
      <c r="DE696" s="18"/>
      <c r="EB696" s="18"/>
    </row>
    <row r="697" spans="25:132">
      <c r="Y697" s="24"/>
      <c r="AA697" s="18"/>
      <c r="AC697" s="18"/>
      <c r="BA697" s="24"/>
      <c r="BB697" s="18"/>
      <c r="BX697" s="24"/>
      <c r="CC697" s="18"/>
      <c r="DE697" s="18"/>
      <c r="EB697" s="18"/>
    </row>
    <row r="698" spans="25:132">
      <c r="Y698" s="24"/>
      <c r="AA698" s="18"/>
      <c r="AC698" s="18"/>
      <c r="BA698" s="24"/>
      <c r="BB698" s="18"/>
      <c r="BX698" s="24"/>
      <c r="CC698" s="18"/>
      <c r="DE698" s="18"/>
      <c r="EB698" s="18"/>
    </row>
    <row r="699" spans="25:132">
      <c r="Y699" s="24"/>
      <c r="AA699" s="18"/>
      <c r="AC699" s="18"/>
      <c r="BA699" s="24"/>
      <c r="BB699" s="18"/>
      <c r="BX699" s="24"/>
      <c r="CC699" s="18"/>
      <c r="DE699" s="18"/>
      <c r="EB699" s="18"/>
    </row>
    <row r="700" spans="25:132">
      <c r="Y700" s="24"/>
      <c r="AA700" s="18"/>
      <c r="AC700" s="18"/>
      <c r="BA700" s="24"/>
      <c r="BB700" s="18"/>
      <c r="BX700" s="24"/>
      <c r="CC700" s="18"/>
      <c r="DE700" s="18"/>
      <c r="EB700" s="18"/>
    </row>
    <row r="701" spans="25:132">
      <c r="Y701" s="24"/>
      <c r="AA701" s="18"/>
      <c r="AC701" s="18"/>
      <c r="BA701" s="24"/>
      <c r="BB701" s="18"/>
      <c r="BX701" s="24"/>
      <c r="CC701" s="18"/>
      <c r="DE701" s="18"/>
      <c r="EB701" s="18"/>
    </row>
    <row r="702" spans="25:132">
      <c r="Y702" s="24"/>
      <c r="AA702" s="18"/>
      <c r="AC702" s="18"/>
      <c r="BA702" s="24"/>
      <c r="BB702" s="18"/>
      <c r="BX702" s="24"/>
      <c r="CC702" s="18"/>
      <c r="DE702" s="18"/>
      <c r="EB702" s="18"/>
    </row>
    <row r="703" spans="25:132">
      <c r="Y703" s="24"/>
      <c r="AA703" s="18"/>
      <c r="AC703" s="18"/>
      <c r="BA703" s="24"/>
      <c r="BB703" s="18"/>
      <c r="BX703" s="24"/>
      <c r="CC703" s="18"/>
      <c r="DE703" s="18"/>
      <c r="EB703" s="18"/>
    </row>
    <row r="704" spans="25:132">
      <c r="Y704" s="24"/>
      <c r="AA704" s="18"/>
      <c r="AC704" s="18"/>
      <c r="BA704" s="24"/>
      <c r="BB704" s="18"/>
      <c r="BX704" s="24"/>
      <c r="CC704" s="18"/>
      <c r="DE704" s="18"/>
      <c r="EB704" s="18"/>
    </row>
    <row r="705" spans="25:132">
      <c r="Y705" s="24"/>
      <c r="AA705" s="18"/>
      <c r="AC705" s="18"/>
      <c r="BA705" s="24"/>
      <c r="BB705" s="18"/>
      <c r="BX705" s="24"/>
      <c r="CC705" s="18"/>
      <c r="DE705" s="18"/>
      <c r="EB705" s="18"/>
    </row>
    <row r="706" spans="25:132">
      <c r="Y706" s="24"/>
      <c r="AA706" s="18"/>
      <c r="AC706" s="18"/>
      <c r="BA706" s="24"/>
      <c r="BB706" s="18"/>
      <c r="BX706" s="24"/>
      <c r="CC706" s="18"/>
      <c r="DE706" s="18"/>
      <c r="EB706" s="18"/>
    </row>
    <row r="707" spans="25:132">
      <c r="Y707" s="24"/>
      <c r="AA707" s="18"/>
      <c r="AC707" s="18"/>
      <c r="BA707" s="24"/>
      <c r="BB707" s="18"/>
      <c r="BX707" s="24"/>
      <c r="CC707" s="18"/>
      <c r="DE707" s="18"/>
      <c r="EB707" s="18"/>
    </row>
    <row r="708" spans="25:132">
      <c r="Y708" s="24"/>
      <c r="AA708" s="18"/>
      <c r="AC708" s="18"/>
      <c r="BA708" s="24"/>
      <c r="BB708" s="18"/>
      <c r="BX708" s="24"/>
      <c r="CC708" s="18"/>
      <c r="DE708" s="18"/>
      <c r="EB708" s="18"/>
    </row>
    <row r="709" spans="25:132">
      <c r="Y709" s="24"/>
      <c r="AA709" s="18"/>
      <c r="AC709" s="18"/>
      <c r="BA709" s="24"/>
      <c r="BB709" s="18"/>
      <c r="BX709" s="24"/>
      <c r="CC709" s="18"/>
      <c r="DE709" s="18"/>
      <c r="EB709" s="18"/>
    </row>
    <row r="710" spans="25:132">
      <c r="Y710" s="24"/>
      <c r="AA710" s="18"/>
      <c r="AC710" s="18"/>
      <c r="BA710" s="24"/>
      <c r="BB710" s="18"/>
      <c r="BX710" s="24"/>
      <c r="CC710" s="18"/>
      <c r="DE710" s="18"/>
      <c r="EB710" s="18"/>
    </row>
    <row r="711" spans="25:132">
      <c r="Y711" s="24"/>
      <c r="AA711" s="18"/>
      <c r="AC711" s="18"/>
      <c r="BA711" s="24"/>
      <c r="BB711" s="18"/>
      <c r="BX711" s="24"/>
      <c r="CC711" s="18"/>
      <c r="DE711" s="18"/>
      <c r="EB711" s="18"/>
    </row>
    <row r="712" spans="25:132">
      <c r="Y712" s="24"/>
      <c r="AA712" s="18"/>
      <c r="AC712" s="18"/>
      <c r="BA712" s="24"/>
      <c r="BB712" s="18"/>
      <c r="BX712" s="24"/>
      <c r="CC712" s="18"/>
      <c r="DE712" s="18"/>
      <c r="EB712" s="18"/>
    </row>
    <row r="713" spans="25:132">
      <c r="Y713" s="24"/>
      <c r="AA713" s="18"/>
      <c r="AC713" s="18"/>
      <c r="BA713" s="24"/>
      <c r="BB713" s="18"/>
      <c r="BX713" s="24"/>
      <c r="CC713" s="18"/>
      <c r="DE713" s="18"/>
      <c r="EB713" s="18"/>
    </row>
    <row r="714" spans="25:132">
      <c r="Y714" s="24"/>
      <c r="AA714" s="18"/>
      <c r="AC714" s="18"/>
      <c r="BA714" s="24"/>
      <c r="BB714" s="18"/>
      <c r="BX714" s="24"/>
      <c r="CC714" s="18"/>
      <c r="DE714" s="18"/>
      <c r="EB714" s="18"/>
    </row>
    <row r="715" spans="25:132">
      <c r="Y715" s="24"/>
      <c r="AA715" s="18"/>
      <c r="AC715" s="18"/>
      <c r="BA715" s="24"/>
      <c r="BB715" s="18"/>
      <c r="BX715" s="24"/>
      <c r="CC715" s="18"/>
      <c r="DE715" s="18"/>
      <c r="EB715" s="18"/>
    </row>
    <row r="716" spans="25:132">
      <c r="Y716" s="24"/>
      <c r="AA716" s="18"/>
      <c r="AC716" s="18"/>
      <c r="BA716" s="24"/>
      <c r="BB716" s="18"/>
      <c r="BX716" s="24"/>
      <c r="CC716" s="18"/>
      <c r="DE716" s="18"/>
      <c r="EB716" s="18"/>
    </row>
    <row r="717" spans="25:132">
      <c r="Y717" s="24"/>
      <c r="AA717" s="18"/>
      <c r="AC717" s="18"/>
      <c r="BA717" s="24"/>
      <c r="BB717" s="18"/>
      <c r="BX717" s="24"/>
      <c r="CC717" s="18"/>
      <c r="DE717" s="18"/>
      <c r="EB717" s="18"/>
    </row>
    <row r="718" spans="25:132">
      <c r="Y718" s="24"/>
      <c r="AA718" s="18"/>
      <c r="AC718" s="18"/>
      <c r="BA718" s="24"/>
      <c r="BB718" s="18"/>
      <c r="BX718" s="24"/>
      <c r="CC718" s="18"/>
      <c r="DE718" s="18"/>
      <c r="EB718" s="18"/>
    </row>
    <row r="719" spans="25:132">
      <c r="Y719" s="24"/>
      <c r="AA719" s="18"/>
      <c r="AC719" s="18"/>
      <c r="BA719" s="24"/>
      <c r="BB719" s="18"/>
      <c r="BX719" s="24"/>
      <c r="CC719" s="18"/>
      <c r="DE719" s="18"/>
      <c r="EB719" s="18"/>
    </row>
    <row r="720" spans="25:132">
      <c r="Y720" s="24"/>
      <c r="AA720" s="18"/>
      <c r="AC720" s="18"/>
      <c r="BA720" s="24"/>
      <c r="BB720" s="18"/>
      <c r="BX720" s="24"/>
      <c r="CC720" s="18"/>
      <c r="DE720" s="18"/>
      <c r="EB720" s="18"/>
    </row>
    <row r="721" spans="25:132">
      <c r="Y721" s="24"/>
      <c r="AA721" s="18"/>
      <c r="AC721" s="18"/>
      <c r="BA721" s="24"/>
      <c r="BB721" s="18"/>
      <c r="BX721" s="24"/>
      <c r="CC721" s="18"/>
      <c r="DE721" s="18"/>
      <c r="EB721" s="18"/>
    </row>
    <row r="722" spans="25:132">
      <c r="Y722" s="24"/>
      <c r="AA722" s="18"/>
      <c r="AC722" s="18"/>
      <c r="BA722" s="24"/>
      <c r="BB722" s="18"/>
      <c r="BX722" s="24"/>
      <c r="CC722" s="18"/>
      <c r="DE722" s="18"/>
      <c r="EB722" s="18"/>
    </row>
    <row r="723" spans="25:132">
      <c r="Y723" s="24"/>
      <c r="AA723" s="18"/>
      <c r="AC723" s="18"/>
      <c r="BA723" s="24"/>
      <c r="BB723" s="18"/>
      <c r="BX723" s="24"/>
      <c r="CC723" s="18"/>
      <c r="DE723" s="18"/>
      <c r="EB723" s="18"/>
    </row>
    <row r="724" spans="25:132">
      <c r="Y724" s="24"/>
      <c r="AA724" s="18"/>
      <c r="AC724" s="18"/>
      <c r="BA724" s="24"/>
      <c r="BB724" s="18"/>
      <c r="BX724" s="24"/>
      <c r="CC724" s="18"/>
      <c r="DE724" s="18"/>
      <c r="EB724" s="18"/>
    </row>
    <row r="725" spans="25:132">
      <c r="Y725" s="24"/>
      <c r="AA725" s="18"/>
      <c r="AC725" s="18"/>
      <c r="BA725" s="24"/>
      <c r="BB725" s="18"/>
      <c r="BX725" s="24"/>
      <c r="CC725" s="18"/>
      <c r="DE725" s="18"/>
      <c r="EB725" s="18"/>
    </row>
    <row r="726" spans="25:132">
      <c r="Y726" s="24"/>
      <c r="AA726" s="18"/>
      <c r="AC726" s="18"/>
      <c r="BA726" s="24"/>
      <c r="BB726" s="18"/>
      <c r="BX726" s="24"/>
      <c r="CC726" s="18"/>
      <c r="DE726" s="18"/>
      <c r="EB726" s="18"/>
    </row>
    <row r="727" spans="25:132">
      <c r="Y727" s="24"/>
      <c r="AA727" s="18"/>
      <c r="AC727" s="18"/>
      <c r="BA727" s="24"/>
      <c r="BB727" s="18"/>
      <c r="BX727" s="24"/>
      <c r="CC727" s="18"/>
      <c r="DE727" s="18"/>
      <c r="EB727" s="18"/>
    </row>
    <row r="728" spans="25:132">
      <c r="Y728" s="24"/>
      <c r="AA728" s="18"/>
      <c r="AC728" s="18"/>
      <c r="BA728" s="24"/>
      <c r="BB728" s="18"/>
      <c r="BX728" s="24"/>
      <c r="CC728" s="18"/>
      <c r="DE728" s="18"/>
      <c r="EB728" s="18"/>
    </row>
    <row r="729" spans="25:132">
      <c r="Y729" s="24"/>
      <c r="AA729" s="18"/>
      <c r="AC729" s="18"/>
      <c r="BA729" s="24"/>
      <c r="BB729" s="18"/>
      <c r="BX729" s="24"/>
      <c r="CC729" s="18"/>
      <c r="DE729" s="18"/>
      <c r="EB729" s="18"/>
    </row>
    <row r="730" spans="25:132">
      <c r="Y730" s="24"/>
      <c r="AA730" s="18"/>
      <c r="AC730" s="18"/>
      <c r="BA730" s="24"/>
      <c r="BB730" s="18"/>
      <c r="BX730" s="24"/>
      <c r="CC730" s="18"/>
      <c r="DE730" s="18"/>
      <c r="EB730" s="18"/>
    </row>
    <row r="731" spans="25:132">
      <c r="Y731" s="24"/>
      <c r="AA731" s="18"/>
      <c r="AC731" s="18"/>
      <c r="BA731" s="24"/>
      <c r="BB731" s="18"/>
      <c r="BX731" s="24"/>
      <c r="CC731" s="18"/>
      <c r="DE731" s="18"/>
      <c r="EB731" s="18"/>
    </row>
    <row r="732" spans="25:132">
      <c r="Y732" s="24"/>
      <c r="AA732" s="18"/>
      <c r="AC732" s="18"/>
      <c r="BA732" s="24"/>
      <c r="BB732" s="18"/>
      <c r="BX732" s="24"/>
      <c r="CC732" s="18"/>
      <c r="DE732" s="18"/>
      <c r="EB732" s="18"/>
    </row>
    <row r="733" spans="25:132">
      <c r="Y733" s="24"/>
      <c r="AA733" s="18"/>
      <c r="AC733" s="18"/>
      <c r="BA733" s="24"/>
      <c r="BB733" s="18"/>
      <c r="BX733" s="24"/>
      <c r="CC733" s="18"/>
      <c r="DE733" s="18"/>
      <c r="EB733" s="18"/>
    </row>
    <row r="734" spans="25:132">
      <c r="Y734" s="24"/>
      <c r="AA734" s="18"/>
      <c r="AC734" s="18"/>
      <c r="BA734" s="24"/>
      <c r="BB734" s="18"/>
      <c r="BX734" s="24"/>
      <c r="CC734" s="18"/>
      <c r="DE734" s="18"/>
      <c r="EB734" s="18"/>
    </row>
    <row r="735" spans="25:132">
      <c r="Y735" s="24"/>
      <c r="AA735" s="18"/>
      <c r="AC735" s="18"/>
      <c r="BA735" s="24"/>
      <c r="BB735" s="18"/>
      <c r="BX735" s="24"/>
      <c r="CC735" s="18"/>
      <c r="DE735" s="18"/>
      <c r="EB735" s="18"/>
    </row>
    <row r="736" spans="25:132">
      <c r="Y736" s="24"/>
      <c r="AA736" s="18"/>
      <c r="AC736" s="18"/>
      <c r="BA736" s="24"/>
      <c r="BB736" s="18"/>
      <c r="BX736" s="24"/>
      <c r="CC736" s="18"/>
      <c r="DE736" s="18"/>
      <c r="EB736" s="18"/>
    </row>
    <row r="737" spans="25:132">
      <c r="Y737" s="24"/>
      <c r="AA737" s="18"/>
      <c r="AC737" s="18"/>
      <c r="BA737" s="24"/>
      <c r="BB737" s="18"/>
      <c r="BX737" s="24"/>
      <c r="CC737" s="18"/>
      <c r="DE737" s="18"/>
      <c r="EB737" s="18"/>
    </row>
    <row r="738" spans="25:132">
      <c r="Y738" s="24"/>
      <c r="AA738" s="18"/>
      <c r="AC738" s="18"/>
      <c r="BA738" s="24"/>
      <c r="BB738" s="18"/>
      <c r="BX738" s="24"/>
      <c r="CC738" s="18"/>
      <c r="DE738" s="18"/>
      <c r="EB738" s="18"/>
    </row>
    <row r="739" spans="25:132">
      <c r="Y739" s="24"/>
      <c r="AA739" s="18"/>
      <c r="AC739" s="18"/>
      <c r="BA739" s="24"/>
      <c r="BB739" s="18"/>
      <c r="BX739" s="24"/>
      <c r="CC739" s="18"/>
      <c r="DE739" s="18"/>
      <c r="EB739" s="18"/>
    </row>
    <row r="740" spans="25:132">
      <c r="Y740" s="24"/>
      <c r="AA740" s="18"/>
      <c r="AC740" s="18"/>
      <c r="BA740" s="24"/>
      <c r="BB740" s="18"/>
      <c r="BX740" s="24"/>
      <c r="CC740" s="18"/>
      <c r="DE740" s="18"/>
      <c r="EB740" s="18"/>
    </row>
    <row r="741" spans="25:132">
      <c r="Y741" s="24"/>
      <c r="AA741" s="18"/>
      <c r="AC741" s="18"/>
      <c r="BA741" s="24"/>
      <c r="BB741" s="18"/>
      <c r="BX741" s="24"/>
      <c r="CC741" s="18"/>
      <c r="DE741" s="18"/>
      <c r="EB741" s="18"/>
    </row>
    <row r="742" spans="25:132">
      <c r="Y742" s="24"/>
      <c r="AA742" s="18"/>
      <c r="AC742" s="18"/>
      <c r="BA742" s="24"/>
      <c r="BB742" s="18"/>
      <c r="BX742" s="24"/>
      <c r="CC742" s="18"/>
      <c r="DE742" s="18"/>
      <c r="EB742" s="18"/>
    </row>
    <row r="743" spans="25:132">
      <c r="Y743" s="24"/>
      <c r="AA743" s="18"/>
      <c r="AC743" s="18"/>
      <c r="BA743" s="24"/>
      <c r="BB743" s="18"/>
      <c r="BX743" s="24"/>
      <c r="CC743" s="18"/>
      <c r="DE743" s="18"/>
      <c r="EB743" s="18"/>
    </row>
    <row r="744" spans="25:132">
      <c r="Y744" s="24"/>
      <c r="AA744" s="18"/>
      <c r="AC744" s="18"/>
      <c r="BA744" s="24"/>
      <c r="BB744" s="18"/>
      <c r="BX744" s="24"/>
      <c r="CC744" s="18"/>
      <c r="DE744" s="18"/>
      <c r="EB744" s="18"/>
    </row>
    <row r="745" spans="25:132">
      <c r="Y745" s="24"/>
      <c r="AA745" s="18"/>
      <c r="AC745" s="18"/>
      <c r="BA745" s="24"/>
      <c r="BB745" s="18"/>
      <c r="BX745" s="24"/>
      <c r="CC745" s="18"/>
      <c r="DE745" s="18"/>
      <c r="EB745" s="18"/>
    </row>
    <row r="746" spans="25:132">
      <c r="Y746" s="24"/>
      <c r="AA746" s="18"/>
      <c r="AC746" s="18"/>
      <c r="BA746" s="24"/>
      <c r="BB746" s="18"/>
      <c r="BX746" s="24"/>
      <c r="CC746" s="18"/>
      <c r="DE746" s="18"/>
      <c r="EB746" s="18"/>
    </row>
    <row r="747" spans="25:132">
      <c r="Y747" s="24"/>
      <c r="AA747" s="18"/>
      <c r="AC747" s="18"/>
      <c r="BA747" s="24"/>
      <c r="BB747" s="18"/>
      <c r="BX747" s="24"/>
      <c r="CC747" s="18"/>
      <c r="DE747" s="18"/>
      <c r="EB747" s="18"/>
    </row>
    <row r="748" spans="25:132">
      <c r="Y748" s="24"/>
      <c r="AA748" s="18"/>
      <c r="AC748" s="18"/>
      <c r="BA748" s="24"/>
      <c r="BB748" s="18"/>
      <c r="BX748" s="24"/>
      <c r="CC748" s="18"/>
      <c r="DE748" s="18"/>
      <c r="EB748" s="18"/>
    </row>
    <row r="749" spans="25:132">
      <c r="Y749" s="24"/>
      <c r="AA749" s="18"/>
      <c r="AC749" s="18"/>
      <c r="BA749" s="24"/>
      <c r="BB749" s="18"/>
      <c r="BX749" s="24"/>
      <c r="CC749" s="18"/>
      <c r="DE749" s="18"/>
      <c r="EB749" s="18"/>
    </row>
    <row r="750" spans="25:132">
      <c r="Y750" s="24"/>
      <c r="AA750" s="18"/>
      <c r="AC750" s="18"/>
      <c r="BA750" s="24"/>
      <c r="BB750" s="18"/>
      <c r="BX750" s="24"/>
      <c r="CC750" s="18"/>
      <c r="DE750" s="18"/>
      <c r="EB750" s="18"/>
    </row>
    <row r="751" spans="25:132">
      <c r="Y751" s="24"/>
      <c r="AA751" s="18"/>
      <c r="AC751" s="18"/>
      <c r="BA751" s="24"/>
      <c r="BB751" s="18"/>
      <c r="BX751" s="24"/>
      <c r="CC751" s="18"/>
      <c r="DE751" s="18"/>
      <c r="EB751" s="18"/>
    </row>
    <row r="752" spans="25:132">
      <c r="Y752" s="24"/>
      <c r="AA752" s="18"/>
      <c r="AC752" s="18"/>
      <c r="BA752" s="24"/>
      <c r="BB752" s="18"/>
      <c r="BX752" s="24"/>
      <c r="CC752" s="18"/>
      <c r="DE752" s="18"/>
      <c r="EB752" s="18"/>
    </row>
    <row r="753" spans="25:132">
      <c r="Y753" s="24"/>
      <c r="AA753" s="18"/>
      <c r="AC753" s="18"/>
      <c r="BA753" s="24"/>
      <c r="BB753" s="18"/>
      <c r="BX753" s="24"/>
      <c r="CC753" s="18"/>
      <c r="DE753" s="18"/>
      <c r="EB753" s="18"/>
    </row>
    <row r="754" spans="25:132">
      <c r="Y754" s="24"/>
      <c r="AA754" s="18"/>
      <c r="AC754" s="18"/>
      <c r="BA754" s="24"/>
      <c r="BB754" s="18"/>
      <c r="BX754" s="24"/>
      <c r="CC754" s="18"/>
      <c r="DE754" s="18"/>
      <c r="EB754" s="18"/>
    </row>
    <row r="755" spans="25:132">
      <c r="Y755" s="24"/>
      <c r="AA755" s="18"/>
      <c r="AC755" s="18"/>
      <c r="BA755" s="24"/>
      <c r="BB755" s="18"/>
      <c r="BX755" s="24"/>
      <c r="CC755" s="18"/>
      <c r="DE755" s="18"/>
      <c r="EB755" s="18"/>
    </row>
    <row r="756" spans="25:132">
      <c r="Y756" s="24"/>
      <c r="AA756" s="18"/>
      <c r="AC756" s="18"/>
      <c r="BA756" s="24"/>
      <c r="BB756" s="18"/>
      <c r="BX756" s="24"/>
      <c r="CC756" s="18"/>
      <c r="DE756" s="18"/>
      <c r="EB756" s="18"/>
    </row>
    <row r="757" spans="25:132">
      <c r="Y757" s="24"/>
      <c r="AA757" s="18"/>
      <c r="AC757" s="18"/>
      <c r="BA757" s="24"/>
      <c r="BB757" s="18"/>
      <c r="BX757" s="24"/>
      <c r="CC757" s="18"/>
      <c r="DE757" s="18"/>
      <c r="EB757" s="18"/>
    </row>
    <row r="758" spans="25:132">
      <c r="Y758" s="24"/>
      <c r="AA758" s="18"/>
      <c r="AC758" s="18"/>
      <c r="BA758" s="24"/>
      <c r="BB758" s="18"/>
      <c r="BX758" s="24"/>
      <c r="CC758" s="18"/>
      <c r="DE758" s="18"/>
      <c r="EB758" s="18"/>
    </row>
    <row r="759" spans="25:132">
      <c r="Y759" s="24"/>
      <c r="AA759" s="18"/>
      <c r="AC759" s="18"/>
      <c r="BA759" s="24"/>
      <c r="BB759" s="18"/>
      <c r="BX759" s="24"/>
      <c r="CC759" s="18"/>
      <c r="DE759" s="18"/>
      <c r="EB759" s="18"/>
    </row>
    <row r="760" spans="25:132">
      <c r="Y760" s="24"/>
      <c r="AA760" s="18"/>
      <c r="AC760" s="18"/>
      <c r="BA760" s="24"/>
      <c r="BB760" s="18"/>
      <c r="BX760" s="24"/>
      <c r="CC760" s="18"/>
      <c r="DE760" s="18"/>
      <c r="EB760" s="18"/>
    </row>
    <row r="761" spans="25:132">
      <c r="Y761" s="24"/>
      <c r="AA761" s="18"/>
      <c r="AC761" s="18"/>
      <c r="BA761" s="24"/>
      <c r="BB761" s="18"/>
      <c r="BX761" s="24"/>
      <c r="CC761" s="18"/>
      <c r="DE761" s="18"/>
      <c r="EB761" s="18"/>
    </row>
    <row r="762" spans="25:132">
      <c r="Y762" s="24"/>
      <c r="AA762" s="18"/>
      <c r="AC762" s="18"/>
      <c r="BA762" s="24"/>
      <c r="BB762" s="18"/>
      <c r="BX762" s="24"/>
      <c r="CC762" s="18"/>
      <c r="DE762" s="18"/>
      <c r="EB762" s="18"/>
    </row>
    <row r="763" spans="25:132">
      <c r="Y763" s="24"/>
      <c r="AA763" s="18"/>
      <c r="AC763" s="18"/>
      <c r="BA763" s="24"/>
      <c r="BB763" s="18"/>
      <c r="BX763" s="24"/>
      <c r="CC763" s="18"/>
      <c r="DE763" s="18"/>
      <c r="EB763" s="18"/>
    </row>
    <row r="764" spans="25:132">
      <c r="Y764" s="24"/>
      <c r="AA764" s="18"/>
      <c r="AC764" s="18"/>
      <c r="BA764" s="24"/>
      <c r="BB764" s="18"/>
      <c r="BX764" s="24"/>
      <c r="CC764" s="18"/>
      <c r="DE764" s="18"/>
      <c r="EB764" s="18"/>
    </row>
    <row r="765" spans="25:132">
      <c r="Y765" s="24"/>
      <c r="AA765" s="18"/>
      <c r="AC765" s="18"/>
      <c r="BA765" s="24"/>
      <c r="BB765" s="18"/>
      <c r="BX765" s="24"/>
      <c r="CC765" s="18"/>
      <c r="DE765" s="18"/>
      <c r="EB765" s="18"/>
    </row>
    <row r="766" spans="25:132">
      <c r="Y766" s="24"/>
      <c r="AA766" s="18"/>
      <c r="AC766" s="18"/>
      <c r="BA766" s="24"/>
      <c r="BB766" s="18"/>
      <c r="BX766" s="24"/>
      <c r="CC766" s="18"/>
      <c r="DE766" s="18"/>
      <c r="EB766" s="18"/>
    </row>
    <row r="767" spans="25:132">
      <c r="Y767" s="24"/>
      <c r="AA767" s="18"/>
      <c r="AC767" s="18"/>
      <c r="BA767" s="24"/>
      <c r="BB767" s="18"/>
      <c r="BX767" s="24"/>
      <c r="CC767" s="18"/>
      <c r="DE767" s="18"/>
      <c r="EB767" s="18"/>
    </row>
    <row r="768" spans="25:132">
      <c r="Y768" s="24"/>
      <c r="AA768" s="18"/>
      <c r="AC768" s="18"/>
      <c r="BA768" s="24"/>
      <c r="BB768" s="18"/>
      <c r="BX768" s="24"/>
      <c r="CC768" s="18"/>
      <c r="DE768" s="18"/>
      <c r="EB768" s="18"/>
    </row>
    <row r="769" spans="25:132">
      <c r="Y769" s="24"/>
      <c r="AA769" s="18"/>
      <c r="AC769" s="18"/>
      <c r="BA769" s="24"/>
      <c r="BB769" s="18"/>
      <c r="BX769" s="24"/>
      <c r="CC769" s="18"/>
      <c r="DE769" s="18"/>
      <c r="EB769" s="18"/>
    </row>
    <row r="770" spans="25:132">
      <c r="Y770" s="24"/>
      <c r="AA770" s="18"/>
      <c r="AC770" s="18"/>
      <c r="BA770" s="24"/>
      <c r="BB770" s="18"/>
      <c r="BX770" s="24"/>
      <c r="CC770" s="18"/>
      <c r="DE770" s="18"/>
      <c r="EB770" s="18"/>
    </row>
    <row r="771" spans="25:132">
      <c r="Y771" s="24"/>
      <c r="AA771" s="18"/>
      <c r="AC771" s="18"/>
      <c r="BA771" s="24"/>
      <c r="BB771" s="18"/>
      <c r="BX771" s="24"/>
      <c r="CC771" s="18"/>
      <c r="DE771" s="18"/>
      <c r="EB771" s="18"/>
    </row>
    <row r="772" spans="25:132">
      <c r="Y772" s="24"/>
      <c r="AA772" s="18"/>
      <c r="AC772" s="18"/>
      <c r="BA772" s="24"/>
      <c r="BB772" s="18"/>
      <c r="BX772" s="24"/>
      <c r="CC772" s="18"/>
      <c r="DE772" s="18"/>
      <c r="EB772" s="18"/>
    </row>
    <row r="773" spans="25:132">
      <c r="Y773" s="24"/>
      <c r="AA773" s="18"/>
      <c r="AC773" s="18"/>
      <c r="BA773" s="24"/>
      <c r="BB773" s="18"/>
      <c r="BX773" s="24"/>
      <c r="CC773" s="18"/>
      <c r="DE773" s="18"/>
      <c r="EB773" s="18"/>
    </row>
    <row r="774" spans="25:132">
      <c r="Y774" s="24"/>
      <c r="AA774" s="18"/>
      <c r="AC774" s="18"/>
      <c r="BA774" s="24"/>
      <c r="BB774" s="18"/>
      <c r="BX774" s="24"/>
      <c r="CC774" s="18"/>
      <c r="DE774" s="18"/>
      <c r="EB774" s="18"/>
    </row>
    <row r="775" spans="25:132">
      <c r="Y775" s="24"/>
      <c r="AA775" s="18"/>
      <c r="AC775" s="18"/>
      <c r="BA775" s="24"/>
      <c r="BB775" s="18"/>
      <c r="BX775" s="24"/>
      <c r="CC775" s="18"/>
      <c r="DE775" s="18"/>
      <c r="EB775" s="18"/>
    </row>
    <row r="776" spans="25:132">
      <c r="Y776" s="24"/>
      <c r="AA776" s="18"/>
      <c r="AC776" s="18"/>
      <c r="BA776" s="24"/>
      <c r="BB776" s="18"/>
      <c r="BX776" s="24"/>
      <c r="CC776" s="18"/>
      <c r="DE776" s="18"/>
      <c r="EB776" s="18"/>
    </row>
    <row r="777" spans="25:132">
      <c r="Y777" s="24"/>
      <c r="AA777" s="18"/>
      <c r="AC777" s="18"/>
      <c r="BA777" s="24"/>
      <c r="BB777" s="18"/>
      <c r="BX777" s="24"/>
      <c r="CC777" s="18"/>
      <c r="DE777" s="18"/>
      <c r="EB777" s="18"/>
    </row>
    <row r="778" spans="25:132">
      <c r="Y778" s="24"/>
      <c r="AA778" s="18"/>
      <c r="AC778" s="18"/>
      <c r="BA778" s="24"/>
      <c r="BB778" s="18"/>
      <c r="BX778" s="24"/>
      <c r="CC778" s="18"/>
      <c r="DE778" s="18"/>
      <c r="EB778" s="18"/>
    </row>
    <row r="779" spans="25:132">
      <c r="Y779" s="24"/>
      <c r="AA779" s="18"/>
      <c r="AC779" s="18"/>
      <c r="BA779" s="24"/>
      <c r="BB779" s="18"/>
      <c r="BX779" s="24"/>
      <c r="CC779" s="18"/>
      <c r="DE779" s="18"/>
      <c r="EB779" s="18"/>
    </row>
    <row r="780" spans="25:132">
      <c r="Y780" s="24"/>
      <c r="AA780" s="18"/>
      <c r="AC780" s="18"/>
      <c r="BA780" s="24"/>
      <c r="BB780" s="18"/>
      <c r="BX780" s="24"/>
      <c r="CC780" s="18"/>
      <c r="DE780" s="18"/>
      <c r="EB780" s="18"/>
    </row>
    <row r="781" spans="25:132">
      <c r="Y781" s="24"/>
      <c r="AA781" s="18"/>
      <c r="AC781" s="18"/>
      <c r="BA781" s="24"/>
      <c r="BB781" s="18"/>
      <c r="BX781" s="24"/>
      <c r="CC781" s="18"/>
      <c r="DE781" s="18"/>
      <c r="EB781" s="18"/>
    </row>
    <row r="782" spans="25:132">
      <c r="Y782" s="24"/>
      <c r="AA782" s="18"/>
      <c r="AC782" s="18"/>
      <c r="BA782" s="24"/>
      <c r="BB782" s="18"/>
      <c r="BX782" s="24"/>
      <c r="CC782" s="18"/>
      <c r="DE782" s="18"/>
      <c r="EB782" s="18"/>
    </row>
    <row r="783" spans="25:132">
      <c r="Y783" s="24"/>
      <c r="AA783" s="18"/>
      <c r="AC783" s="18"/>
      <c r="BA783" s="24"/>
      <c r="BB783" s="18"/>
      <c r="BX783" s="24"/>
      <c r="CC783" s="18"/>
      <c r="DE783" s="18"/>
      <c r="EB783" s="18"/>
    </row>
    <row r="784" spans="25:132">
      <c r="Y784" s="24"/>
      <c r="AA784" s="18"/>
      <c r="AC784" s="18"/>
      <c r="BA784" s="24"/>
      <c r="BB784" s="18"/>
      <c r="BX784" s="24"/>
      <c r="CC784" s="18"/>
      <c r="DE784" s="18"/>
      <c r="EB784" s="18"/>
    </row>
    <row r="785" spans="25:132">
      <c r="Y785" s="24"/>
      <c r="AA785" s="18"/>
      <c r="AC785" s="18"/>
      <c r="BA785" s="24"/>
      <c r="BB785" s="18"/>
      <c r="BX785" s="24"/>
      <c r="CC785" s="18"/>
      <c r="DE785" s="18"/>
      <c r="EB785" s="18"/>
    </row>
    <row r="786" spans="25:132">
      <c r="Y786" s="24"/>
      <c r="AA786" s="18"/>
      <c r="AC786" s="18"/>
      <c r="BA786" s="24"/>
      <c r="BB786" s="18"/>
      <c r="BX786" s="24"/>
      <c r="CC786" s="18"/>
      <c r="DE786" s="18"/>
      <c r="EB786" s="18"/>
    </row>
    <row r="787" spans="25:132">
      <c r="Y787" s="24"/>
      <c r="AA787" s="18"/>
      <c r="AC787" s="18"/>
      <c r="BA787" s="24"/>
      <c r="BB787" s="18"/>
      <c r="BX787" s="24"/>
      <c r="CC787" s="18"/>
      <c r="DE787" s="18"/>
      <c r="EB787" s="18"/>
    </row>
    <row r="788" spans="25:132">
      <c r="Y788" s="24"/>
      <c r="AA788" s="18"/>
      <c r="AC788" s="18"/>
      <c r="BA788" s="24"/>
      <c r="BB788" s="18"/>
      <c r="BX788" s="24"/>
      <c r="CC788" s="18"/>
      <c r="DE788" s="18"/>
      <c r="EB788" s="18"/>
    </row>
    <row r="789" spans="25:132">
      <c r="Y789" s="24"/>
      <c r="AA789" s="18"/>
      <c r="AC789" s="18"/>
      <c r="BA789" s="24"/>
      <c r="BB789" s="18"/>
      <c r="BX789" s="24"/>
      <c r="CC789" s="18"/>
      <c r="DE789" s="18"/>
      <c r="EB789" s="18"/>
    </row>
    <row r="790" spans="25:132">
      <c r="Y790" s="24"/>
      <c r="AA790" s="18"/>
      <c r="AC790" s="18"/>
      <c r="BA790" s="24"/>
      <c r="BB790" s="18"/>
      <c r="BX790" s="24"/>
      <c r="CC790" s="18"/>
      <c r="DE790" s="18"/>
      <c r="EB790" s="18"/>
    </row>
    <row r="791" spans="25:132">
      <c r="Y791" s="24"/>
      <c r="AA791" s="18"/>
      <c r="AC791" s="18"/>
      <c r="BA791" s="24"/>
      <c r="BB791" s="18"/>
      <c r="BX791" s="24"/>
      <c r="CC791" s="18"/>
      <c r="DE791" s="18"/>
      <c r="EB791" s="18"/>
    </row>
    <row r="792" spans="25:132">
      <c r="Y792" s="24"/>
      <c r="AA792" s="18"/>
      <c r="AC792" s="18"/>
      <c r="BA792" s="24"/>
      <c r="BB792" s="18"/>
      <c r="BX792" s="24"/>
      <c r="CC792" s="18"/>
      <c r="DE792" s="18"/>
      <c r="EB792" s="18"/>
    </row>
    <row r="793" spans="25:132">
      <c r="Y793" s="24"/>
      <c r="AA793" s="18"/>
      <c r="AC793" s="18"/>
      <c r="BA793" s="24"/>
      <c r="BB793" s="18"/>
      <c r="BX793" s="24"/>
      <c r="CC793" s="18"/>
      <c r="DE793" s="18"/>
      <c r="EB793" s="18"/>
    </row>
    <row r="794" spans="25:132">
      <c r="Y794" s="24"/>
      <c r="AA794" s="18"/>
      <c r="AC794" s="18"/>
      <c r="BA794" s="24"/>
      <c r="BB794" s="18"/>
      <c r="BX794" s="24"/>
      <c r="CC794" s="18"/>
      <c r="DE794" s="18"/>
      <c r="EB794" s="18"/>
    </row>
    <row r="795" spans="25:132">
      <c r="Y795" s="24"/>
      <c r="AA795" s="18"/>
      <c r="AC795" s="18"/>
      <c r="BA795" s="24"/>
      <c r="BB795" s="18"/>
      <c r="BX795" s="24"/>
      <c r="CC795" s="18"/>
      <c r="DE795" s="18"/>
      <c r="EB795" s="18"/>
    </row>
    <row r="796" spans="25:132">
      <c r="Y796" s="24"/>
      <c r="AA796" s="18"/>
      <c r="AC796" s="18"/>
      <c r="BA796" s="24"/>
      <c r="BB796" s="18"/>
      <c r="BX796" s="24"/>
      <c r="CC796" s="18"/>
      <c r="DE796" s="18"/>
      <c r="EB796" s="18"/>
    </row>
    <row r="797" spans="25:132">
      <c r="Y797" s="24"/>
      <c r="AA797" s="18"/>
      <c r="AC797" s="18"/>
      <c r="BA797" s="24"/>
      <c r="BB797" s="18"/>
      <c r="BX797" s="24"/>
      <c r="CC797" s="18"/>
      <c r="DE797" s="18"/>
      <c r="EB797" s="18"/>
    </row>
    <row r="798" spans="25:132">
      <c r="Y798" s="24"/>
      <c r="AA798" s="18"/>
      <c r="AC798" s="18"/>
      <c r="BA798" s="24"/>
      <c r="BB798" s="18"/>
      <c r="BX798" s="24"/>
      <c r="CC798" s="18"/>
      <c r="DE798" s="18"/>
      <c r="EB798" s="18"/>
    </row>
    <row r="799" spans="25:132">
      <c r="Y799" s="24"/>
      <c r="AA799" s="18"/>
      <c r="AC799" s="18"/>
      <c r="BA799" s="24"/>
      <c r="BB799" s="18"/>
      <c r="BX799" s="24"/>
      <c r="CC799" s="18"/>
      <c r="DE799" s="18"/>
      <c r="EB799" s="18"/>
    </row>
    <row r="800" spans="25:132">
      <c r="Y800" s="24"/>
      <c r="AA800" s="18"/>
      <c r="AC800" s="18"/>
      <c r="BA800" s="24"/>
      <c r="BB800" s="18"/>
      <c r="BX800" s="24"/>
      <c r="CC800" s="18"/>
      <c r="DE800" s="18"/>
      <c r="EB800" s="18"/>
    </row>
    <row r="801" spans="25:132">
      <c r="Y801" s="24"/>
      <c r="AA801" s="18"/>
      <c r="AC801" s="18"/>
      <c r="BA801" s="24"/>
      <c r="BB801" s="18"/>
      <c r="BX801" s="24"/>
      <c r="CC801" s="18"/>
      <c r="DE801" s="18"/>
      <c r="EB801" s="18"/>
    </row>
    <row r="802" spans="25:132">
      <c r="Y802" s="24"/>
      <c r="AA802" s="18"/>
      <c r="AC802" s="18"/>
      <c r="BA802" s="24"/>
      <c r="BB802" s="18"/>
      <c r="BX802" s="24"/>
      <c r="CC802" s="18"/>
      <c r="DE802" s="18"/>
      <c r="EB802" s="18"/>
    </row>
    <row r="803" spans="25:132">
      <c r="Y803" s="24"/>
      <c r="AA803" s="18"/>
      <c r="AC803" s="18"/>
      <c r="BA803" s="24"/>
      <c r="BB803" s="18"/>
      <c r="BX803" s="24"/>
      <c r="CC803" s="18"/>
      <c r="DE803" s="18"/>
      <c r="EB803" s="18"/>
    </row>
    <row r="804" spans="25:132">
      <c r="Y804" s="24"/>
      <c r="AA804" s="18"/>
      <c r="AC804" s="18"/>
      <c r="BA804" s="24"/>
      <c r="BB804" s="18"/>
      <c r="BX804" s="24"/>
      <c r="CC804" s="18"/>
      <c r="DE804" s="18"/>
      <c r="EB804" s="18"/>
    </row>
    <row r="805" spans="25:132">
      <c r="Y805" s="24"/>
      <c r="AA805" s="18"/>
      <c r="AC805" s="18"/>
      <c r="BA805" s="24"/>
      <c r="BB805" s="18"/>
      <c r="BX805" s="24"/>
      <c r="CC805" s="18"/>
      <c r="DE805" s="18"/>
      <c r="EB805" s="18"/>
    </row>
    <row r="806" spans="25:132">
      <c r="Y806" s="24"/>
      <c r="AA806" s="18"/>
      <c r="AC806" s="18"/>
      <c r="BA806" s="24"/>
      <c r="BB806" s="18"/>
      <c r="BX806" s="24"/>
      <c r="CC806" s="18"/>
      <c r="DE806" s="18"/>
      <c r="EB806" s="18"/>
    </row>
    <row r="807" spans="25:132">
      <c r="Y807" s="24"/>
      <c r="AA807" s="18"/>
      <c r="AC807" s="18"/>
      <c r="BA807" s="24"/>
      <c r="BB807" s="18"/>
      <c r="BX807" s="24"/>
      <c r="CC807" s="18"/>
      <c r="DE807" s="18"/>
      <c r="EB807" s="18"/>
    </row>
    <row r="808" spans="25:132">
      <c r="Y808" s="24"/>
      <c r="AA808" s="18"/>
      <c r="AC808" s="18"/>
      <c r="BA808" s="24"/>
      <c r="BB808" s="18"/>
      <c r="BX808" s="24"/>
      <c r="CC808" s="18"/>
      <c r="DE808" s="18"/>
      <c r="EB808" s="18"/>
    </row>
    <row r="809" spans="25:132">
      <c r="Y809" s="24"/>
      <c r="AA809" s="18"/>
      <c r="AC809" s="18"/>
      <c r="BA809" s="24"/>
      <c r="BB809" s="18"/>
      <c r="BX809" s="24"/>
      <c r="CC809" s="18"/>
      <c r="DE809" s="18"/>
      <c r="EB809" s="18"/>
    </row>
    <row r="810" spans="25:132">
      <c r="Y810" s="24"/>
      <c r="AA810" s="18"/>
      <c r="AC810" s="18"/>
      <c r="BA810" s="24"/>
      <c r="BB810" s="18"/>
      <c r="BX810" s="24"/>
      <c r="CC810" s="18"/>
      <c r="DE810" s="18"/>
      <c r="EB810" s="18"/>
    </row>
    <row r="811" spans="25:132">
      <c r="Y811" s="24"/>
      <c r="AA811" s="18"/>
      <c r="AC811" s="18"/>
      <c r="BA811" s="24"/>
      <c r="BB811" s="18"/>
      <c r="BX811" s="24"/>
      <c r="CC811" s="18"/>
      <c r="DE811" s="18"/>
      <c r="EB811" s="18"/>
    </row>
    <row r="812" spans="25:132">
      <c r="Y812" s="24"/>
      <c r="AA812" s="18"/>
      <c r="AC812" s="18"/>
      <c r="BA812" s="24"/>
      <c r="BB812" s="18"/>
      <c r="BX812" s="24"/>
      <c r="CC812" s="18"/>
      <c r="DE812" s="18"/>
      <c r="EB812" s="18"/>
    </row>
    <row r="813" spans="25:132">
      <c r="Y813" s="24"/>
      <c r="AA813" s="18"/>
      <c r="AC813" s="18"/>
      <c r="BA813" s="24"/>
      <c r="BB813" s="18"/>
      <c r="BX813" s="24"/>
      <c r="CC813" s="18"/>
      <c r="DE813" s="18"/>
      <c r="EB813" s="18"/>
    </row>
    <row r="814" spans="25:132">
      <c r="Y814" s="24"/>
      <c r="AA814" s="18"/>
      <c r="AC814" s="18"/>
      <c r="BA814" s="24"/>
      <c r="BB814" s="18"/>
      <c r="BX814" s="24"/>
      <c r="CC814" s="18"/>
      <c r="DE814" s="18"/>
      <c r="EB814" s="18"/>
    </row>
    <row r="815" spans="25:132">
      <c r="Y815" s="24"/>
      <c r="AA815" s="18"/>
      <c r="AC815" s="18"/>
      <c r="BA815" s="24"/>
      <c r="BB815" s="18"/>
      <c r="BX815" s="24"/>
      <c r="CC815" s="18"/>
      <c r="DE815" s="18"/>
      <c r="EB815" s="18"/>
    </row>
    <row r="816" spans="25:132">
      <c r="Y816" s="24"/>
      <c r="AA816" s="18"/>
      <c r="AC816" s="18"/>
      <c r="BA816" s="24"/>
      <c r="BB816" s="18"/>
      <c r="BX816" s="24"/>
      <c r="CC816" s="18"/>
      <c r="DE816" s="18"/>
      <c r="EB816" s="18"/>
    </row>
    <row r="817" spans="25:132">
      <c r="Y817" s="24"/>
      <c r="AA817" s="18"/>
      <c r="AC817" s="18"/>
      <c r="BA817" s="24"/>
      <c r="BB817" s="18"/>
      <c r="BX817" s="24"/>
      <c r="CC817" s="18"/>
      <c r="DE817" s="18"/>
      <c r="EB817" s="18"/>
    </row>
    <row r="818" spans="25:132">
      <c r="Y818" s="24"/>
      <c r="AA818" s="18"/>
      <c r="AC818" s="18"/>
      <c r="BA818" s="24"/>
      <c r="BB818" s="18"/>
      <c r="BX818" s="24"/>
      <c r="CC818" s="18"/>
      <c r="DE818" s="18"/>
      <c r="EB818" s="18"/>
    </row>
    <row r="819" spans="25:132">
      <c r="Y819" s="24"/>
      <c r="AA819" s="18"/>
      <c r="AC819" s="18"/>
      <c r="BA819" s="24"/>
      <c r="BB819" s="18"/>
      <c r="BX819" s="24"/>
      <c r="CC819" s="18"/>
      <c r="DE819" s="18"/>
      <c r="EB819" s="18"/>
    </row>
    <row r="820" spans="25:132">
      <c r="Y820" s="24"/>
      <c r="AA820" s="18"/>
      <c r="AC820" s="18"/>
      <c r="BA820" s="24"/>
      <c r="BB820" s="18"/>
      <c r="BX820" s="24"/>
      <c r="CC820" s="18"/>
      <c r="DE820" s="18"/>
      <c r="EB820" s="18"/>
    </row>
    <row r="821" spans="25:132">
      <c r="Y821" s="24"/>
      <c r="AA821" s="18"/>
      <c r="AC821" s="18"/>
      <c r="BA821" s="24"/>
      <c r="BB821" s="18"/>
      <c r="BX821" s="24"/>
      <c r="CC821" s="18"/>
      <c r="DE821" s="18"/>
      <c r="EB821" s="18"/>
    </row>
    <row r="822" spans="25:132">
      <c r="Y822" s="24"/>
      <c r="AA822" s="18"/>
      <c r="AC822" s="18"/>
      <c r="BA822" s="24"/>
      <c r="BB822" s="18"/>
      <c r="BX822" s="24"/>
      <c r="CC822" s="18"/>
      <c r="DE822" s="18"/>
      <c r="EB822" s="18"/>
    </row>
    <row r="823" spans="25:132">
      <c r="Y823" s="24"/>
      <c r="AA823" s="18"/>
      <c r="AC823" s="18"/>
      <c r="BA823" s="24"/>
      <c r="BB823" s="18"/>
      <c r="BX823" s="24"/>
      <c r="CC823" s="18"/>
      <c r="DE823" s="18"/>
      <c r="EB823" s="18"/>
    </row>
    <row r="824" spans="25:132">
      <c r="Y824" s="24"/>
      <c r="AA824" s="18"/>
      <c r="AC824" s="18"/>
      <c r="BA824" s="24"/>
      <c r="BB824" s="18"/>
      <c r="BX824" s="24"/>
      <c r="CC824" s="18"/>
      <c r="DE824" s="18"/>
      <c r="EB824" s="18"/>
    </row>
    <row r="825" spans="25:132">
      <c r="Y825" s="24"/>
      <c r="AA825" s="18"/>
      <c r="AC825" s="18"/>
      <c r="BA825" s="24"/>
      <c r="BB825" s="18"/>
      <c r="BX825" s="24"/>
      <c r="CC825" s="18"/>
      <c r="DE825" s="18"/>
      <c r="EB825" s="18"/>
    </row>
    <row r="826" spans="25:132">
      <c r="Y826" s="24"/>
      <c r="AA826" s="18"/>
      <c r="AC826" s="18"/>
      <c r="BA826" s="24"/>
      <c r="BB826" s="18"/>
      <c r="BX826" s="24"/>
      <c r="CC826" s="18"/>
      <c r="DE826" s="18"/>
      <c r="EB826" s="18"/>
    </row>
    <row r="827" spans="25:132">
      <c r="Y827" s="24"/>
      <c r="AA827" s="18"/>
      <c r="AC827" s="18"/>
      <c r="BA827" s="24"/>
      <c r="BB827" s="18"/>
      <c r="BX827" s="24"/>
      <c r="CC827" s="18"/>
      <c r="DE827" s="18"/>
      <c r="EB827" s="18"/>
    </row>
    <row r="828" spans="25:132">
      <c r="Y828" s="24"/>
      <c r="AA828" s="18"/>
      <c r="AC828" s="18"/>
      <c r="BA828" s="24"/>
      <c r="BB828" s="18"/>
      <c r="BX828" s="24"/>
      <c r="CC828" s="18"/>
      <c r="DE828" s="18"/>
      <c r="EB828" s="18"/>
    </row>
    <row r="829" spans="25:132">
      <c r="Y829" s="24"/>
      <c r="AA829" s="18"/>
      <c r="AC829" s="18"/>
      <c r="BA829" s="24"/>
      <c r="BB829" s="18"/>
      <c r="BX829" s="24"/>
      <c r="CC829" s="18"/>
      <c r="DE829" s="18"/>
      <c r="EB829" s="18"/>
    </row>
    <row r="830" spans="25:132">
      <c r="Y830" s="24"/>
      <c r="AA830" s="18"/>
      <c r="AC830" s="18"/>
      <c r="BA830" s="24"/>
      <c r="BB830" s="18"/>
      <c r="BX830" s="24"/>
      <c r="CC830" s="18"/>
      <c r="DE830" s="18"/>
      <c r="EB830" s="18"/>
    </row>
    <row r="831" spans="25:132">
      <c r="Y831" s="24"/>
      <c r="AA831" s="18"/>
      <c r="AC831" s="18"/>
      <c r="BA831" s="24"/>
      <c r="BB831" s="18"/>
      <c r="BX831" s="24"/>
      <c r="CC831" s="18"/>
      <c r="DE831" s="18"/>
      <c r="EB831" s="18"/>
    </row>
    <row r="832" spans="25:132">
      <c r="Y832" s="24"/>
      <c r="AA832" s="18"/>
      <c r="AC832" s="18"/>
      <c r="BA832" s="24"/>
      <c r="BB832" s="18"/>
      <c r="BX832" s="24"/>
      <c r="CC832" s="18"/>
      <c r="DE832" s="18"/>
      <c r="EB832" s="18"/>
    </row>
    <row r="833" spans="25:132">
      <c r="Y833" s="24"/>
      <c r="AA833" s="18"/>
      <c r="AC833" s="18"/>
      <c r="BA833" s="24"/>
      <c r="BB833" s="18"/>
      <c r="BX833" s="24"/>
      <c r="CC833" s="18"/>
      <c r="DE833" s="18"/>
      <c r="EB833" s="18"/>
    </row>
    <row r="834" spans="25:132">
      <c r="Y834" s="24"/>
      <c r="AA834" s="18"/>
      <c r="AC834" s="18"/>
      <c r="BA834" s="24"/>
      <c r="BB834" s="18"/>
      <c r="BX834" s="24"/>
      <c r="CC834" s="18"/>
      <c r="DE834" s="18"/>
      <c r="EB834" s="18"/>
    </row>
    <row r="835" spans="25:132">
      <c r="Y835" s="24"/>
      <c r="AA835" s="18"/>
      <c r="AC835" s="18"/>
      <c r="BA835" s="24"/>
      <c r="BB835" s="18"/>
      <c r="BX835" s="24"/>
      <c r="CC835" s="18"/>
      <c r="DE835" s="18"/>
      <c r="EB835" s="18"/>
    </row>
    <row r="836" spans="25:132">
      <c r="Y836" s="24"/>
      <c r="AA836" s="18"/>
      <c r="AC836" s="18"/>
      <c r="BA836" s="24"/>
      <c r="BB836" s="18"/>
      <c r="BX836" s="24"/>
      <c r="CC836" s="18"/>
      <c r="DE836" s="18"/>
      <c r="EB836" s="18"/>
    </row>
    <row r="837" spans="25:132">
      <c r="Y837" s="24"/>
      <c r="AA837" s="18"/>
      <c r="AC837" s="18"/>
      <c r="BA837" s="24"/>
      <c r="BB837" s="18"/>
      <c r="BX837" s="24"/>
      <c r="CC837" s="18"/>
      <c r="DE837" s="18"/>
      <c r="EB837" s="18"/>
    </row>
    <row r="838" spans="25:132">
      <c r="Y838" s="24"/>
      <c r="AA838" s="18"/>
      <c r="AC838" s="18"/>
      <c r="BA838" s="24"/>
      <c r="BB838" s="18"/>
      <c r="BX838" s="24"/>
      <c r="CC838" s="18"/>
      <c r="DE838" s="18"/>
      <c r="EB838" s="18"/>
    </row>
    <row r="839" spans="25:132">
      <c r="Y839" s="24"/>
      <c r="AA839" s="18"/>
      <c r="AC839" s="18"/>
      <c r="BA839" s="24"/>
      <c r="BB839" s="18"/>
      <c r="BX839" s="24"/>
      <c r="CC839" s="18"/>
      <c r="DE839" s="18"/>
      <c r="EB839" s="18"/>
    </row>
    <row r="840" spans="25:132">
      <c r="Y840" s="24"/>
      <c r="AA840" s="18"/>
      <c r="AC840" s="18"/>
      <c r="BA840" s="24"/>
      <c r="BB840" s="18"/>
      <c r="BX840" s="24"/>
      <c r="CC840" s="18"/>
      <c r="DE840" s="18"/>
      <c r="EB840" s="18"/>
    </row>
    <row r="841" spans="25:132">
      <c r="Y841" s="24"/>
      <c r="AA841" s="18"/>
      <c r="AC841" s="18"/>
      <c r="BA841" s="24"/>
      <c r="BB841" s="18"/>
      <c r="BX841" s="24"/>
      <c r="CC841" s="18"/>
      <c r="DE841" s="18"/>
      <c r="EB841" s="18"/>
    </row>
    <row r="842" spans="25:132">
      <c r="Y842" s="24"/>
      <c r="AA842" s="18"/>
      <c r="AC842" s="18"/>
      <c r="BA842" s="24"/>
      <c r="BB842" s="18"/>
      <c r="BX842" s="24"/>
      <c r="CC842" s="18"/>
      <c r="DE842" s="18"/>
      <c r="EB842" s="18"/>
    </row>
    <row r="843" spans="25:132">
      <c r="Y843" s="24"/>
      <c r="AA843" s="18"/>
      <c r="AC843" s="18"/>
      <c r="BA843" s="24"/>
      <c r="BB843" s="18"/>
      <c r="BX843" s="24"/>
      <c r="CC843" s="18"/>
      <c r="DE843" s="18"/>
      <c r="EB843" s="18"/>
    </row>
    <row r="844" spans="25:132">
      <c r="Y844" s="24"/>
      <c r="AA844" s="18"/>
      <c r="AC844" s="18"/>
      <c r="BA844" s="24"/>
      <c r="BB844" s="18"/>
      <c r="BX844" s="24"/>
      <c r="CC844" s="18"/>
      <c r="DE844" s="18"/>
      <c r="EB844" s="18"/>
    </row>
    <row r="845" spans="25:132">
      <c r="Y845" s="24"/>
      <c r="AA845" s="18"/>
      <c r="AC845" s="18"/>
      <c r="BA845" s="24"/>
      <c r="BB845" s="18"/>
      <c r="BX845" s="24"/>
      <c r="CC845" s="18"/>
      <c r="DE845" s="18"/>
      <c r="EB845" s="18"/>
    </row>
    <row r="846" spans="25:132">
      <c r="Y846" s="24"/>
      <c r="AA846" s="18"/>
      <c r="AC846" s="18"/>
      <c r="BA846" s="24"/>
      <c r="BB846" s="18"/>
      <c r="BX846" s="24"/>
      <c r="CC846" s="18"/>
      <c r="DE846" s="18"/>
      <c r="EB846" s="18"/>
    </row>
    <row r="847" spans="25:132">
      <c r="Y847" s="24"/>
      <c r="AA847" s="18"/>
      <c r="AC847" s="18"/>
      <c r="BA847" s="24"/>
      <c r="BB847" s="18"/>
      <c r="BX847" s="24"/>
      <c r="CC847" s="18"/>
      <c r="DE847" s="18"/>
      <c r="EB847" s="18"/>
    </row>
    <row r="848" spans="25:132">
      <c r="Y848" s="24"/>
      <c r="AA848" s="18"/>
      <c r="AC848" s="18"/>
      <c r="BA848" s="24"/>
      <c r="BB848" s="18"/>
      <c r="BX848" s="24"/>
      <c r="CC848" s="18"/>
      <c r="DE848" s="18"/>
      <c r="EB848" s="18"/>
    </row>
    <row r="849" spans="25:132">
      <c r="Y849" s="24"/>
      <c r="AA849" s="18"/>
      <c r="AC849" s="18"/>
      <c r="BA849" s="24"/>
      <c r="BB849" s="18"/>
      <c r="BX849" s="24"/>
      <c r="CC849" s="18"/>
      <c r="DE849" s="18"/>
      <c r="EB849" s="18"/>
    </row>
    <row r="850" spans="25:132">
      <c r="Y850" s="24"/>
      <c r="AA850" s="18"/>
      <c r="AC850" s="18"/>
      <c r="BA850" s="24"/>
      <c r="BB850" s="18"/>
      <c r="BX850" s="24"/>
      <c r="CC850" s="18"/>
      <c r="DE850" s="18"/>
      <c r="EB850" s="18"/>
    </row>
    <row r="851" spans="25:132">
      <c r="Y851" s="24"/>
      <c r="AA851" s="18"/>
      <c r="AC851" s="18"/>
      <c r="BA851" s="24"/>
      <c r="BB851" s="18"/>
      <c r="BX851" s="24"/>
      <c r="CC851" s="18"/>
      <c r="DE851" s="18"/>
      <c r="EB851" s="18"/>
    </row>
    <row r="852" spans="25:132">
      <c r="Y852" s="24"/>
      <c r="AA852" s="18"/>
      <c r="AC852" s="18"/>
      <c r="BA852" s="24"/>
      <c r="BB852" s="18"/>
      <c r="BX852" s="24"/>
      <c r="CC852" s="18"/>
      <c r="DE852" s="18"/>
      <c r="EB852" s="18"/>
    </row>
    <row r="853" spans="25:132">
      <c r="Y853" s="24"/>
      <c r="AA853" s="18"/>
      <c r="AC853" s="18"/>
      <c r="BA853" s="24"/>
      <c r="BB853" s="18"/>
      <c r="BX853" s="24"/>
      <c r="CC853" s="18"/>
      <c r="DE853" s="18"/>
      <c r="EB853" s="18"/>
    </row>
    <row r="854" spans="25:132">
      <c r="Y854" s="24"/>
      <c r="AA854" s="18"/>
      <c r="AC854" s="18"/>
      <c r="BA854" s="24"/>
      <c r="BB854" s="18"/>
      <c r="BX854" s="24"/>
      <c r="CC854" s="18"/>
      <c r="DE854" s="18"/>
      <c r="EB854" s="18"/>
    </row>
    <row r="855" spans="25:132">
      <c r="Y855" s="24"/>
      <c r="AA855" s="18"/>
      <c r="AC855" s="18"/>
      <c r="BA855" s="24"/>
      <c r="BB855" s="18"/>
      <c r="BX855" s="24"/>
      <c r="CC855" s="18"/>
      <c r="DE855" s="18"/>
      <c r="EB855" s="18"/>
    </row>
    <row r="856" spans="25:132">
      <c r="Y856" s="24"/>
      <c r="AA856" s="18"/>
      <c r="AC856" s="18"/>
      <c r="BA856" s="24"/>
      <c r="BB856" s="18"/>
      <c r="BX856" s="24"/>
      <c r="CC856" s="18"/>
      <c r="DE856" s="18"/>
      <c r="EB856" s="18"/>
    </row>
    <row r="857" spans="25:132">
      <c r="Y857" s="24"/>
      <c r="AA857" s="18"/>
      <c r="AC857" s="18"/>
      <c r="BA857" s="24"/>
      <c r="BB857" s="18"/>
      <c r="BX857" s="24"/>
      <c r="CC857" s="18"/>
      <c r="DE857" s="18"/>
      <c r="EB857" s="18"/>
    </row>
    <row r="858" spans="25:132">
      <c r="Y858" s="24"/>
      <c r="AA858" s="18"/>
      <c r="AC858" s="18"/>
      <c r="BA858" s="24"/>
      <c r="BB858" s="18"/>
      <c r="BX858" s="24"/>
      <c r="CC858" s="18"/>
      <c r="DE858" s="18"/>
      <c r="EB858" s="18"/>
    </row>
    <row r="859" spans="25:132">
      <c r="Y859" s="24"/>
      <c r="AA859" s="18"/>
      <c r="AC859" s="18"/>
      <c r="BA859" s="24"/>
      <c r="BB859" s="18"/>
      <c r="BX859" s="24"/>
      <c r="CC859" s="18"/>
      <c r="DE859" s="18"/>
      <c r="EB859" s="18"/>
    </row>
    <row r="860" spans="25:132">
      <c r="Y860" s="24"/>
      <c r="AA860" s="18"/>
      <c r="AC860" s="18"/>
      <c r="BA860" s="24"/>
      <c r="BB860" s="18"/>
      <c r="BX860" s="24"/>
      <c r="CC860" s="18"/>
      <c r="DE860" s="18"/>
      <c r="EB860" s="18"/>
    </row>
    <row r="861" spans="25:132">
      <c r="Y861" s="24"/>
      <c r="AA861" s="18"/>
      <c r="AC861" s="18"/>
      <c r="BA861" s="24"/>
      <c r="BB861" s="18"/>
      <c r="BX861" s="24"/>
      <c r="CC861" s="18"/>
      <c r="DE861" s="18"/>
      <c r="EB861" s="18"/>
    </row>
    <row r="862" spans="25:132">
      <c r="Y862" s="24"/>
      <c r="AA862" s="18"/>
      <c r="AC862" s="18"/>
      <c r="BA862" s="24"/>
      <c r="BB862" s="18"/>
      <c r="BX862" s="24"/>
      <c r="CC862" s="18"/>
      <c r="DE862" s="18"/>
      <c r="EB862" s="18"/>
    </row>
    <row r="863" spans="25:132">
      <c r="Y863" s="24"/>
      <c r="AA863" s="18"/>
      <c r="AC863" s="18"/>
      <c r="BA863" s="24"/>
      <c r="BB863" s="18"/>
      <c r="BX863" s="24"/>
      <c r="CC863" s="18"/>
      <c r="DE863" s="18"/>
      <c r="EB863" s="18"/>
    </row>
    <row r="864" spans="25:132">
      <c r="Y864" s="24"/>
      <c r="AA864" s="18"/>
      <c r="AC864" s="18"/>
      <c r="BA864" s="24"/>
      <c r="BB864" s="18"/>
      <c r="BX864" s="24"/>
      <c r="CC864" s="18"/>
      <c r="DE864" s="18"/>
      <c r="EB864" s="18"/>
    </row>
    <row r="865" spans="25:132">
      <c r="Y865" s="24"/>
      <c r="AA865" s="18"/>
      <c r="AC865" s="18"/>
      <c r="BA865" s="24"/>
      <c r="BB865" s="18"/>
      <c r="BX865" s="24"/>
      <c r="CC865" s="18"/>
      <c r="DE865" s="18"/>
      <c r="EB865" s="18"/>
    </row>
    <row r="866" spans="25:132">
      <c r="Y866" s="24"/>
      <c r="AA866" s="18"/>
      <c r="AC866" s="18"/>
      <c r="BA866" s="24"/>
      <c r="BB866" s="18"/>
      <c r="BX866" s="24"/>
      <c r="CC866" s="18"/>
      <c r="DE866" s="18"/>
      <c r="EB866" s="18"/>
    </row>
    <row r="867" spans="25:132">
      <c r="Y867" s="24"/>
      <c r="AA867" s="18"/>
      <c r="AC867" s="18"/>
      <c r="BA867" s="24"/>
      <c r="BB867" s="18"/>
      <c r="BX867" s="24"/>
      <c r="CC867" s="18"/>
      <c r="DE867" s="18"/>
      <c r="EB867" s="18"/>
    </row>
    <row r="868" spans="25:132">
      <c r="Y868" s="24"/>
      <c r="AA868" s="18"/>
      <c r="AC868" s="18"/>
      <c r="BA868" s="24"/>
      <c r="BB868" s="18"/>
      <c r="BX868" s="24"/>
      <c r="CC868" s="18"/>
      <c r="DE868" s="18"/>
      <c r="EB868" s="18"/>
    </row>
    <row r="869" spans="25:132">
      <c r="Y869" s="24"/>
      <c r="AA869" s="18"/>
      <c r="AC869" s="18"/>
      <c r="BA869" s="24"/>
      <c r="BB869" s="18"/>
      <c r="BX869" s="24"/>
      <c r="CC869" s="18"/>
      <c r="DE869" s="18"/>
      <c r="EB869" s="18"/>
    </row>
    <row r="870" spans="25:132">
      <c r="Y870" s="24"/>
      <c r="AA870" s="18"/>
      <c r="AC870" s="18"/>
      <c r="BA870" s="24"/>
      <c r="BB870" s="18"/>
      <c r="BX870" s="24"/>
      <c r="CC870" s="18"/>
      <c r="DE870" s="18"/>
      <c r="EB870" s="18"/>
    </row>
    <row r="871" spans="25:132">
      <c r="Y871" s="24"/>
      <c r="AA871" s="18"/>
      <c r="AC871" s="18"/>
      <c r="BA871" s="24"/>
      <c r="BB871" s="18"/>
      <c r="BX871" s="24"/>
      <c r="CC871" s="18"/>
      <c r="DE871" s="18"/>
      <c r="EB871" s="18"/>
    </row>
    <row r="872" spans="25:132">
      <c r="Y872" s="24"/>
      <c r="AA872" s="18"/>
      <c r="AC872" s="18"/>
      <c r="BA872" s="24"/>
      <c r="BB872" s="18"/>
      <c r="BX872" s="24"/>
      <c r="CC872" s="18"/>
      <c r="DE872" s="18"/>
      <c r="EB872" s="18"/>
    </row>
    <row r="873" spans="25:132">
      <c r="Y873" s="24"/>
      <c r="AA873" s="18"/>
      <c r="AC873" s="18"/>
      <c r="BA873" s="24"/>
      <c r="BB873" s="18"/>
      <c r="BX873" s="24"/>
      <c r="CC873" s="18"/>
      <c r="DE873" s="18"/>
      <c r="EB873" s="18"/>
    </row>
    <row r="874" spans="25:132">
      <c r="Y874" s="24"/>
      <c r="AA874" s="18"/>
      <c r="AC874" s="18"/>
      <c r="BA874" s="24"/>
      <c r="BB874" s="18"/>
      <c r="BX874" s="24"/>
      <c r="CC874" s="18"/>
      <c r="DE874" s="18"/>
      <c r="EB874" s="18"/>
    </row>
    <row r="875" spans="25:132">
      <c r="Y875" s="24"/>
      <c r="AA875" s="18"/>
      <c r="AC875" s="18"/>
      <c r="BA875" s="24"/>
      <c r="BB875" s="18"/>
      <c r="BX875" s="24"/>
      <c r="CC875" s="18"/>
      <c r="DE875" s="18"/>
      <c r="EB875" s="18"/>
    </row>
    <row r="876" spans="25:132">
      <c r="Y876" s="24"/>
      <c r="AA876" s="18"/>
      <c r="AC876" s="18"/>
      <c r="BA876" s="24"/>
      <c r="BB876" s="18"/>
      <c r="BX876" s="24"/>
      <c r="CC876" s="18"/>
      <c r="DE876" s="18"/>
      <c r="EB876" s="18"/>
    </row>
    <row r="877" spans="25:132">
      <c r="Y877" s="24"/>
      <c r="AA877" s="18"/>
      <c r="AC877" s="18"/>
      <c r="BA877" s="24"/>
      <c r="BB877" s="18"/>
      <c r="BX877" s="24"/>
      <c r="CC877" s="18"/>
      <c r="DE877" s="18"/>
      <c r="EB877" s="18"/>
    </row>
    <row r="878" spans="25:132">
      <c r="Y878" s="24"/>
      <c r="AA878" s="18"/>
      <c r="AC878" s="18"/>
      <c r="BA878" s="24"/>
      <c r="BB878" s="18"/>
      <c r="BX878" s="24"/>
      <c r="CC878" s="18"/>
      <c r="DE878" s="18"/>
      <c r="EB878" s="18"/>
    </row>
    <row r="879" spans="25:132">
      <c r="Y879" s="24"/>
      <c r="AA879" s="18"/>
      <c r="AC879" s="18"/>
      <c r="BA879" s="24"/>
      <c r="BB879" s="18"/>
      <c r="BX879" s="24"/>
      <c r="CC879" s="18"/>
      <c r="DE879" s="18"/>
      <c r="EB879" s="18"/>
    </row>
    <row r="880" spans="25:132">
      <c r="Y880" s="24"/>
      <c r="AA880" s="18"/>
      <c r="AC880" s="18"/>
      <c r="BA880" s="24"/>
      <c r="BB880" s="18"/>
      <c r="BX880" s="24"/>
      <c r="CC880" s="18"/>
      <c r="DE880" s="18"/>
      <c r="EB880" s="18"/>
    </row>
    <row r="881" spans="25:132">
      <c r="Y881" s="24"/>
      <c r="AA881" s="18"/>
      <c r="AC881" s="18"/>
      <c r="BA881" s="24"/>
      <c r="BB881" s="18"/>
      <c r="BX881" s="24"/>
      <c r="CC881" s="18"/>
      <c r="DE881" s="18"/>
      <c r="EB881" s="18"/>
    </row>
    <row r="882" spans="25:132">
      <c r="Y882" s="24"/>
      <c r="AA882" s="18"/>
      <c r="AC882" s="18"/>
      <c r="BA882" s="24"/>
      <c r="BB882" s="18"/>
      <c r="BX882" s="24"/>
      <c r="CC882" s="18"/>
      <c r="DE882" s="18"/>
      <c r="EB882" s="18"/>
    </row>
    <row r="883" spans="25:132">
      <c r="Y883" s="24"/>
      <c r="AA883" s="18"/>
      <c r="AC883" s="18"/>
      <c r="BA883" s="24"/>
      <c r="BB883" s="18"/>
      <c r="BX883" s="24"/>
      <c r="CC883" s="18"/>
      <c r="DE883" s="18"/>
      <c r="EB883" s="18"/>
    </row>
    <row r="884" spans="25:132">
      <c r="Y884" s="24"/>
      <c r="AA884" s="18"/>
      <c r="AC884" s="18"/>
      <c r="BA884" s="24"/>
      <c r="BB884" s="18"/>
      <c r="BX884" s="24"/>
      <c r="CC884" s="18"/>
      <c r="DE884" s="18"/>
      <c r="EB884" s="18"/>
    </row>
    <row r="885" spans="25:132">
      <c r="Y885" s="24"/>
      <c r="AA885" s="18"/>
      <c r="AC885" s="18"/>
      <c r="BA885" s="24"/>
      <c r="BB885" s="18"/>
      <c r="BX885" s="24"/>
      <c r="CC885" s="18"/>
      <c r="DE885" s="18"/>
      <c r="EB885" s="18"/>
    </row>
    <row r="886" spans="25:132">
      <c r="Y886" s="24"/>
      <c r="AA886" s="18"/>
      <c r="AC886" s="18"/>
      <c r="BA886" s="24"/>
      <c r="BB886" s="18"/>
      <c r="BX886" s="24"/>
      <c r="CC886" s="18"/>
      <c r="DE886" s="18"/>
      <c r="EB886" s="18"/>
    </row>
    <row r="887" spans="25:132">
      <c r="Y887" s="24"/>
      <c r="AA887" s="18"/>
      <c r="AC887" s="18"/>
      <c r="BA887" s="24"/>
      <c r="BB887" s="18"/>
      <c r="BX887" s="24"/>
      <c r="CC887" s="18"/>
      <c r="DE887" s="18"/>
      <c r="EB887" s="18"/>
    </row>
    <row r="888" spans="25:132">
      <c r="Y888" s="24"/>
      <c r="AA888" s="18"/>
      <c r="AC888" s="18"/>
      <c r="BA888" s="24"/>
      <c r="BB888" s="18"/>
      <c r="BX888" s="24"/>
      <c r="CC888" s="18"/>
      <c r="DE888" s="18"/>
      <c r="EB888" s="18"/>
    </row>
    <row r="889" spans="25:132">
      <c r="Y889" s="24"/>
      <c r="AA889" s="18"/>
      <c r="AC889" s="18"/>
      <c r="BA889" s="24"/>
      <c r="BB889" s="18"/>
      <c r="BX889" s="24"/>
      <c r="CC889" s="18"/>
      <c r="DE889" s="18"/>
      <c r="EB889" s="18"/>
    </row>
    <row r="890" spans="25:132">
      <c r="Y890" s="24"/>
      <c r="AA890" s="18"/>
      <c r="AC890" s="18"/>
      <c r="BA890" s="24"/>
      <c r="BB890" s="18"/>
      <c r="BX890" s="24"/>
      <c r="CC890" s="18"/>
      <c r="DE890" s="18"/>
      <c r="EB890" s="18"/>
    </row>
    <row r="891" spans="25:132">
      <c r="Y891" s="24"/>
      <c r="AA891" s="18"/>
      <c r="AC891" s="18"/>
      <c r="BA891" s="24"/>
      <c r="BB891" s="18"/>
      <c r="BX891" s="24"/>
      <c r="CC891" s="18"/>
      <c r="DE891" s="18"/>
      <c r="EB891" s="18"/>
    </row>
    <row r="892" spans="25:132">
      <c r="Y892" s="24"/>
      <c r="AA892" s="18"/>
      <c r="AC892" s="18"/>
      <c r="BA892" s="24"/>
      <c r="BB892" s="18"/>
      <c r="BX892" s="24"/>
      <c r="CC892" s="18"/>
      <c r="DE892" s="18"/>
      <c r="EB892" s="18"/>
    </row>
    <row r="893" spans="25:132">
      <c r="Y893" s="24"/>
      <c r="AA893" s="18"/>
      <c r="AC893" s="18"/>
      <c r="BA893" s="24"/>
      <c r="BB893" s="18"/>
      <c r="BX893" s="24"/>
      <c r="CC893" s="18"/>
      <c r="DE893" s="18"/>
      <c r="EB893" s="18"/>
    </row>
    <row r="894" spans="25:132">
      <c r="Y894" s="24"/>
      <c r="AA894" s="18"/>
      <c r="AC894" s="18"/>
      <c r="BA894" s="24"/>
      <c r="BB894" s="18"/>
      <c r="BX894" s="24"/>
      <c r="CC894" s="18"/>
      <c r="DE894" s="18"/>
      <c r="EB894" s="18"/>
    </row>
    <row r="895" spans="25:132">
      <c r="Y895" s="24"/>
      <c r="AA895" s="18"/>
      <c r="AC895" s="18"/>
      <c r="BA895" s="24"/>
      <c r="BB895" s="18"/>
      <c r="BX895" s="24"/>
      <c r="CC895" s="18"/>
      <c r="DE895" s="18"/>
      <c r="EB895" s="18"/>
    </row>
    <row r="896" spans="25:132">
      <c r="Y896" s="24"/>
      <c r="AA896" s="18"/>
      <c r="AC896" s="18"/>
      <c r="BA896" s="24"/>
      <c r="BB896" s="18"/>
      <c r="BX896" s="24"/>
      <c r="CC896" s="18"/>
      <c r="DE896" s="18"/>
      <c r="EB896" s="18"/>
    </row>
    <row r="897" spans="25:132">
      <c r="Y897" s="24"/>
      <c r="AA897" s="18"/>
      <c r="AC897" s="18"/>
      <c r="BA897" s="24"/>
      <c r="BB897" s="18"/>
      <c r="BX897" s="24"/>
      <c r="CC897" s="18"/>
      <c r="DE897" s="18"/>
      <c r="EB897" s="18"/>
    </row>
    <row r="898" spans="25:132">
      <c r="Y898" s="24"/>
      <c r="AA898" s="18"/>
      <c r="AC898" s="18"/>
      <c r="BA898" s="24"/>
      <c r="BB898" s="18"/>
      <c r="BX898" s="24"/>
      <c r="CC898" s="18"/>
      <c r="DE898" s="18"/>
      <c r="EB898" s="18"/>
    </row>
    <row r="899" spans="25:132">
      <c r="Y899" s="24"/>
      <c r="AA899" s="18"/>
      <c r="AC899" s="18"/>
      <c r="BA899" s="24"/>
      <c r="BB899" s="18"/>
      <c r="BX899" s="24"/>
      <c r="CC899" s="18"/>
      <c r="DE899" s="18"/>
      <c r="EB899" s="18"/>
    </row>
    <row r="900" spans="25:132">
      <c r="Y900" s="24"/>
      <c r="AA900" s="18"/>
      <c r="AC900" s="18"/>
      <c r="BA900" s="24"/>
      <c r="BB900" s="18"/>
      <c r="BX900" s="24"/>
      <c r="CC900" s="18"/>
      <c r="DE900" s="18"/>
      <c r="EB900" s="18"/>
    </row>
    <row r="901" spans="25:132">
      <c r="Y901" s="24"/>
      <c r="AA901" s="18"/>
      <c r="AC901" s="18"/>
      <c r="BA901" s="24"/>
      <c r="BB901" s="18"/>
      <c r="BX901" s="24"/>
      <c r="CC901" s="18"/>
      <c r="DE901" s="18"/>
      <c r="EB901" s="18"/>
    </row>
    <row r="902" spans="25:132">
      <c r="Y902" s="24"/>
      <c r="AA902" s="18"/>
      <c r="AC902" s="18"/>
      <c r="BA902" s="24"/>
      <c r="BB902" s="18"/>
      <c r="BX902" s="24"/>
      <c r="CC902" s="18"/>
      <c r="DE902" s="18"/>
      <c r="EB902" s="18"/>
    </row>
    <row r="903" spans="25:132">
      <c r="Y903" s="24"/>
      <c r="AA903" s="18"/>
      <c r="AC903" s="18"/>
      <c r="BA903" s="24"/>
      <c r="BB903" s="18"/>
      <c r="BX903" s="24"/>
      <c r="CC903" s="18"/>
      <c r="DE903" s="18"/>
      <c r="EB903" s="18"/>
    </row>
    <row r="904" spans="25:132">
      <c r="Y904" s="24"/>
      <c r="AA904" s="18"/>
      <c r="AC904" s="18"/>
      <c r="BA904" s="24"/>
      <c r="BB904" s="18"/>
      <c r="BX904" s="24"/>
      <c r="CC904" s="18"/>
      <c r="DE904" s="18"/>
      <c r="EB904" s="18"/>
    </row>
  </sheetData>
  <mergeCells count="44">
    <mergeCell ref="BO21:BP21"/>
    <mergeCell ref="BQ21:BR21"/>
    <mergeCell ref="CL26:CM26"/>
    <mergeCell ref="CN26:CO26"/>
    <mergeCell ref="CL3:CP3"/>
    <mergeCell ref="CL15:CT15"/>
    <mergeCell ref="CL16:CO16"/>
    <mergeCell ref="CQ16:CT16"/>
    <mergeCell ref="BT3:BW3"/>
    <mergeCell ref="CA3:CD3"/>
    <mergeCell ref="CF3:CI3"/>
    <mergeCell ref="BO13:BR13"/>
    <mergeCell ref="BT13:BW13"/>
    <mergeCell ref="BO12:BW12"/>
    <mergeCell ref="CL2:CT2"/>
    <mergeCell ref="CQ3:CT3"/>
    <mergeCell ref="BO2:BW2"/>
    <mergeCell ref="BZ2:CI2"/>
    <mergeCell ref="AP27:AQ27"/>
    <mergeCell ref="AR27:AS27"/>
    <mergeCell ref="BO3:BS3"/>
    <mergeCell ref="BD2:BM2"/>
    <mergeCell ref="AP2:AY2"/>
    <mergeCell ref="AP3:AT3"/>
    <mergeCell ref="AV3:AZ3"/>
    <mergeCell ref="AP15:AZ15"/>
    <mergeCell ref="AP16:AS16"/>
    <mergeCell ref="BI3:BL3"/>
    <mergeCell ref="BD3:BG3"/>
    <mergeCell ref="AV16:AZ16"/>
    <mergeCell ref="N21:O21"/>
    <mergeCell ref="P21:Q21"/>
    <mergeCell ref="AB2:AK2"/>
    <mergeCell ref="AB3:AF3"/>
    <mergeCell ref="AH3:AL3"/>
    <mergeCell ref="N12:X12"/>
    <mergeCell ref="N2:X2"/>
    <mergeCell ref="N13:Q13"/>
    <mergeCell ref="T13:X13"/>
    <mergeCell ref="A2:J2"/>
    <mergeCell ref="A3:E3"/>
    <mergeCell ref="G3:K3"/>
    <mergeCell ref="N3:R3"/>
    <mergeCell ref="T3:X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E4B95-9A59-B749-B577-6240F59B0D8F}">
  <dimension ref="B2:M47"/>
  <sheetViews>
    <sheetView zoomScale="66" zoomScaleNormal="66" workbookViewId="0">
      <selection activeCell="C14" sqref="C14"/>
    </sheetView>
  </sheetViews>
  <sheetFormatPr baseColWidth="10" defaultColWidth="10.6640625" defaultRowHeight="16"/>
  <sheetData>
    <row r="2" spans="2:13" s="15" customFormat="1">
      <c r="B2" s="15" t="s">
        <v>174</v>
      </c>
    </row>
    <row r="3" spans="2:13" s="15" customFormat="1">
      <c r="C3" s="130" t="s">
        <v>150</v>
      </c>
      <c r="D3" s="130"/>
      <c r="E3" s="130"/>
      <c r="F3" s="130"/>
      <c r="I3" s="130" t="s">
        <v>151</v>
      </c>
      <c r="J3" s="130"/>
      <c r="K3" s="130"/>
      <c r="L3" s="130"/>
      <c r="M3" s="130"/>
    </row>
    <row r="4" spans="2:13">
      <c r="C4" s="16"/>
      <c r="D4" s="16"/>
      <c r="E4" s="16"/>
      <c r="F4" s="16"/>
      <c r="I4" s="21"/>
      <c r="J4" s="21"/>
      <c r="K4" s="21"/>
      <c r="L4" s="21"/>
      <c r="M4" s="21"/>
    </row>
    <row r="5" spans="2:13">
      <c r="B5" t="s">
        <v>149</v>
      </c>
      <c r="C5" t="s">
        <v>152</v>
      </c>
      <c r="D5" t="s">
        <v>15</v>
      </c>
      <c r="E5" t="s">
        <v>16</v>
      </c>
      <c r="F5" t="s">
        <v>41</v>
      </c>
      <c r="J5" t="s">
        <v>152</v>
      </c>
      <c r="K5" t="s">
        <v>15</v>
      </c>
      <c r="L5" t="s">
        <v>16</v>
      </c>
      <c r="M5" t="s">
        <v>41</v>
      </c>
    </row>
    <row r="6" spans="2:13">
      <c r="B6">
        <v>0</v>
      </c>
      <c r="C6">
        <v>0</v>
      </c>
      <c r="D6">
        <v>0</v>
      </c>
      <c r="E6">
        <v>0</v>
      </c>
      <c r="F6">
        <v>0</v>
      </c>
      <c r="I6">
        <v>0</v>
      </c>
      <c r="J6">
        <f>C6/$C$47</f>
        <v>0</v>
      </c>
      <c r="K6">
        <f>D6/$D$47</f>
        <v>0</v>
      </c>
      <c r="L6">
        <f>E6/$E$47</f>
        <v>0</v>
      </c>
      <c r="M6">
        <f>F6/$F$47</f>
        <v>0</v>
      </c>
    </row>
    <row r="7" spans="2:13">
      <c r="B7">
        <v>0.05</v>
      </c>
      <c r="C7">
        <v>12046</v>
      </c>
      <c r="D7">
        <v>0</v>
      </c>
      <c r="E7">
        <v>0</v>
      </c>
      <c r="F7">
        <v>0</v>
      </c>
      <c r="I7">
        <v>0.05</v>
      </c>
      <c r="J7">
        <f t="shared" ref="J7:J46" si="0">C7/$C$47</f>
        <v>1.3939446770134948E-4</v>
      </c>
      <c r="K7">
        <f t="shared" ref="K7:K46" si="1">D7/$D$47</f>
        <v>0</v>
      </c>
      <c r="L7">
        <f t="shared" ref="L7:L46" si="2">E7/$E$47</f>
        <v>0</v>
      </c>
      <c r="M7">
        <f t="shared" ref="M7:M46" si="3">F7/$F$47</f>
        <v>0</v>
      </c>
    </row>
    <row r="8" spans="2:13">
      <c r="B8">
        <v>0.1</v>
      </c>
      <c r="C8">
        <v>0</v>
      </c>
      <c r="D8">
        <v>427905</v>
      </c>
      <c r="E8">
        <v>0</v>
      </c>
      <c r="F8">
        <v>129665</v>
      </c>
      <c r="I8">
        <v>0.1</v>
      </c>
      <c r="J8">
        <f t="shared" si="0"/>
        <v>0</v>
      </c>
      <c r="K8">
        <f t="shared" si="1"/>
        <v>2.9373166716913026E-3</v>
      </c>
      <c r="L8">
        <f t="shared" si="2"/>
        <v>0</v>
      </c>
      <c r="M8">
        <f t="shared" si="3"/>
        <v>1.0381666955355446E-3</v>
      </c>
    </row>
    <row r="9" spans="2:13">
      <c r="B9">
        <v>0.15</v>
      </c>
      <c r="C9">
        <v>19225</v>
      </c>
      <c r="D9">
        <v>5698491</v>
      </c>
      <c r="E9">
        <v>74889</v>
      </c>
      <c r="F9">
        <v>2332641</v>
      </c>
      <c r="I9">
        <v>0.15</v>
      </c>
      <c r="J9">
        <f t="shared" si="0"/>
        <v>2.2246875656304528E-4</v>
      </c>
      <c r="K9">
        <f t="shared" si="1"/>
        <v>3.9116796059365612E-2</v>
      </c>
      <c r="L9">
        <f t="shared" si="2"/>
        <v>8.4761713859692988E-4</v>
      </c>
      <c r="M9">
        <f t="shared" si="3"/>
        <v>1.8676359841443165E-2</v>
      </c>
    </row>
    <row r="10" spans="2:13">
      <c r="B10">
        <v>0.2</v>
      </c>
      <c r="C10">
        <v>29875</v>
      </c>
      <c r="D10">
        <v>39437487</v>
      </c>
      <c r="E10">
        <v>205283</v>
      </c>
      <c r="F10">
        <v>4726369</v>
      </c>
      <c r="I10">
        <v>0.2</v>
      </c>
      <c r="J10">
        <f t="shared" si="0"/>
        <v>3.4570892599849042E-4</v>
      </c>
      <c r="K10">
        <f t="shared" si="1"/>
        <v>0.27071520093176993</v>
      </c>
      <c r="L10">
        <f t="shared" si="2"/>
        <v>2.3234572375461491E-3</v>
      </c>
      <c r="M10">
        <f t="shared" si="3"/>
        <v>3.7841814573027696E-2</v>
      </c>
    </row>
    <row r="11" spans="2:13">
      <c r="B11">
        <v>0.25</v>
      </c>
      <c r="C11">
        <v>75858</v>
      </c>
      <c r="D11">
        <v>114185962</v>
      </c>
      <c r="E11">
        <v>589162</v>
      </c>
      <c r="F11">
        <v>8814541</v>
      </c>
      <c r="I11">
        <v>0.25</v>
      </c>
      <c r="J11">
        <f t="shared" si="0"/>
        <v>8.7781716178722958E-4</v>
      </c>
      <c r="K11">
        <f t="shared" si="1"/>
        <v>0.78381960915555915</v>
      </c>
      <c r="L11">
        <f t="shared" si="2"/>
        <v>6.6683198949117279E-3</v>
      </c>
      <c r="M11">
        <f t="shared" si="3"/>
        <v>7.0573885802896502E-2</v>
      </c>
    </row>
    <row r="12" spans="2:13">
      <c r="B12">
        <v>0.3</v>
      </c>
      <c r="C12">
        <v>153894</v>
      </c>
      <c r="D12">
        <v>145678879</v>
      </c>
      <c r="E12">
        <v>1958486</v>
      </c>
      <c r="F12">
        <v>26582512</v>
      </c>
      <c r="I12">
        <v>0.3</v>
      </c>
      <c r="J12">
        <f t="shared" si="0"/>
        <v>1.780837806112525E-3</v>
      </c>
      <c r="K12">
        <f t="shared" si="1"/>
        <v>1</v>
      </c>
      <c r="L12">
        <f t="shared" si="2"/>
        <v>2.2166757458400389E-2</v>
      </c>
      <c r="M12">
        <f t="shared" si="3"/>
        <v>0.21283367633574179</v>
      </c>
    </row>
    <row r="13" spans="2:13">
      <c r="B13">
        <v>0.35</v>
      </c>
      <c r="C13">
        <v>247418</v>
      </c>
      <c r="D13">
        <v>119776524</v>
      </c>
      <c r="E13">
        <v>5004621</v>
      </c>
      <c r="F13">
        <v>57698196</v>
      </c>
      <c r="I13">
        <v>0.35</v>
      </c>
      <c r="J13">
        <f t="shared" si="0"/>
        <v>2.8630832151529538E-3</v>
      </c>
      <c r="K13">
        <f t="shared" si="1"/>
        <v>0.82219553597745632</v>
      </c>
      <c r="L13">
        <f t="shared" si="2"/>
        <v>5.6643866679780816E-2</v>
      </c>
      <c r="M13">
        <f t="shared" si="3"/>
        <v>0.46196232969330331</v>
      </c>
    </row>
    <row r="14" spans="2:13">
      <c r="B14">
        <v>0.4</v>
      </c>
      <c r="C14">
        <v>352057</v>
      </c>
      <c r="D14">
        <v>79144815</v>
      </c>
      <c r="E14">
        <v>14692198</v>
      </c>
      <c r="F14">
        <v>99626475</v>
      </c>
      <c r="I14">
        <v>0.4</v>
      </c>
      <c r="J14">
        <f t="shared" si="0"/>
        <v>4.0739497024351642E-3</v>
      </c>
      <c r="K14">
        <f t="shared" si="1"/>
        <v>0.54328270194885286</v>
      </c>
      <c r="L14">
        <f t="shared" si="2"/>
        <v>0.16629089490391827</v>
      </c>
      <c r="M14">
        <f t="shared" si="3"/>
        <v>0.79766234788574053</v>
      </c>
    </row>
    <row r="15" spans="2:13">
      <c r="B15">
        <v>0.45</v>
      </c>
      <c r="C15">
        <v>622869</v>
      </c>
      <c r="D15">
        <v>47512452</v>
      </c>
      <c r="E15">
        <v>29709868</v>
      </c>
      <c r="F15">
        <v>124898054</v>
      </c>
      <c r="I15">
        <v>0.45</v>
      </c>
      <c r="J15">
        <f t="shared" si="0"/>
        <v>7.2077447038578655E-3</v>
      </c>
      <c r="K15">
        <f t="shared" si="1"/>
        <v>0.3261450961604393</v>
      </c>
      <c r="L15">
        <f t="shared" si="2"/>
        <v>0.33626558376066568</v>
      </c>
      <c r="M15">
        <f t="shared" si="3"/>
        <v>1</v>
      </c>
    </row>
    <row r="16" spans="2:13">
      <c r="B16">
        <v>0.5</v>
      </c>
      <c r="C16">
        <v>1204274</v>
      </c>
      <c r="D16">
        <v>27233570</v>
      </c>
      <c r="E16">
        <v>49731464</v>
      </c>
      <c r="F16">
        <v>118755885</v>
      </c>
      <c r="I16">
        <v>0.5</v>
      </c>
      <c r="J16">
        <f t="shared" si="0"/>
        <v>1.3935674348047064E-2</v>
      </c>
      <c r="K16">
        <f t="shared" si="1"/>
        <v>0.18694247365810659</v>
      </c>
      <c r="L16">
        <f t="shared" si="2"/>
        <v>0.5628762730696929</v>
      </c>
      <c r="M16">
        <f t="shared" si="3"/>
        <v>0.95082254043765968</v>
      </c>
    </row>
    <row r="17" spans="2:13">
      <c r="B17">
        <v>0.55000000000000004</v>
      </c>
      <c r="C17">
        <v>2096991</v>
      </c>
      <c r="D17">
        <v>14626342</v>
      </c>
      <c r="E17">
        <v>63302710</v>
      </c>
      <c r="F17">
        <v>85228286</v>
      </c>
      <c r="I17">
        <v>0.55000000000000004</v>
      </c>
      <c r="J17">
        <f t="shared" si="0"/>
        <v>2.4266058792920514E-2</v>
      </c>
      <c r="K17">
        <f t="shared" si="1"/>
        <v>0.10040125308762157</v>
      </c>
      <c r="L17">
        <f t="shared" si="2"/>
        <v>0.71647988243441973</v>
      </c>
      <c r="M17">
        <f t="shared" si="3"/>
        <v>0.68238281758977604</v>
      </c>
    </row>
    <row r="18" spans="2:13">
      <c r="B18">
        <v>0.6</v>
      </c>
      <c r="C18">
        <v>3959419</v>
      </c>
      <c r="D18">
        <v>8463752</v>
      </c>
      <c r="E18">
        <v>77924172</v>
      </c>
      <c r="F18">
        <v>55704105</v>
      </c>
      <c r="I18">
        <v>0.6</v>
      </c>
      <c r="J18">
        <f t="shared" si="0"/>
        <v>4.5817790462527763E-2</v>
      </c>
      <c r="K18">
        <f t="shared" si="1"/>
        <v>5.8098689790165123E-2</v>
      </c>
      <c r="L18">
        <f t="shared" si="2"/>
        <v>0.88197016515342708</v>
      </c>
      <c r="M18">
        <f t="shared" si="3"/>
        <v>0.44599658053919722</v>
      </c>
    </row>
    <row r="19" spans="2:13">
      <c r="B19">
        <v>0.65</v>
      </c>
      <c r="C19">
        <v>6684055</v>
      </c>
      <c r="D19">
        <v>3277357</v>
      </c>
      <c r="E19">
        <v>87673814</v>
      </c>
      <c r="F19">
        <v>33509404</v>
      </c>
      <c r="I19">
        <v>0.65</v>
      </c>
      <c r="J19">
        <f t="shared" si="0"/>
        <v>7.7346861100078323E-2</v>
      </c>
      <c r="K19">
        <f t="shared" si="1"/>
        <v>2.2497132202671605E-2</v>
      </c>
      <c r="L19">
        <f t="shared" si="2"/>
        <v>0.99231966447087627</v>
      </c>
      <c r="M19">
        <f t="shared" si="3"/>
        <v>0.2682940440369071</v>
      </c>
    </row>
    <row r="20" spans="2:13">
      <c r="B20">
        <v>0.7</v>
      </c>
      <c r="C20">
        <v>10466240</v>
      </c>
      <c r="D20">
        <v>1532283</v>
      </c>
      <c r="E20">
        <v>88352390</v>
      </c>
      <c r="F20">
        <v>19026966</v>
      </c>
      <c r="I20">
        <v>0.7</v>
      </c>
      <c r="J20">
        <f t="shared" si="0"/>
        <v>0.12111372684995615</v>
      </c>
      <c r="K20">
        <f t="shared" si="1"/>
        <v>1.051822344129927E-2</v>
      </c>
      <c r="L20">
        <f t="shared" si="2"/>
        <v>1</v>
      </c>
      <c r="M20">
        <f t="shared" si="3"/>
        <v>0.15233997160596274</v>
      </c>
    </row>
    <row r="21" spans="2:13">
      <c r="B21">
        <v>0.75</v>
      </c>
      <c r="C21">
        <v>16840666</v>
      </c>
      <c r="D21">
        <v>1255912</v>
      </c>
      <c r="E21">
        <v>81888358</v>
      </c>
      <c r="F21">
        <v>9302359</v>
      </c>
      <c r="I21">
        <v>0.75</v>
      </c>
      <c r="J21">
        <f t="shared" si="0"/>
        <v>0.19487760856767508</v>
      </c>
      <c r="K21">
        <f t="shared" si="1"/>
        <v>8.6210987386853791E-3</v>
      </c>
      <c r="L21">
        <f t="shared" si="2"/>
        <v>0.92683806289790238</v>
      </c>
      <c r="M21">
        <f t="shared" si="3"/>
        <v>7.4479615190801929E-2</v>
      </c>
    </row>
    <row r="22" spans="2:13">
      <c r="B22">
        <v>0.8</v>
      </c>
      <c r="C22">
        <v>26256116</v>
      </c>
      <c r="D22">
        <v>282562</v>
      </c>
      <c r="E22">
        <v>67144505</v>
      </c>
      <c r="F22">
        <v>5267018</v>
      </c>
      <c r="I22">
        <v>0.8</v>
      </c>
      <c r="J22">
        <f t="shared" si="0"/>
        <v>0.3038317544184696</v>
      </c>
      <c r="K22">
        <f t="shared" si="1"/>
        <v>1.9396222838864651E-3</v>
      </c>
      <c r="L22">
        <f t="shared" si="2"/>
        <v>0.75996252053849367</v>
      </c>
      <c r="M22">
        <f t="shared" si="3"/>
        <v>4.2170536940471466E-2</v>
      </c>
    </row>
    <row r="23" spans="2:13">
      <c r="B23">
        <v>0.85</v>
      </c>
      <c r="C23">
        <v>38546438</v>
      </c>
      <c r="D23">
        <v>124655</v>
      </c>
      <c r="E23">
        <v>58204517</v>
      </c>
      <c r="F23">
        <v>3383233</v>
      </c>
      <c r="I23">
        <v>0.85</v>
      </c>
      <c r="J23">
        <f t="shared" si="0"/>
        <v>0.44605347889698405</v>
      </c>
      <c r="K23">
        <f t="shared" si="1"/>
        <v>8.5568341035902669E-4</v>
      </c>
      <c r="L23">
        <f t="shared" si="2"/>
        <v>0.65877693857517605</v>
      </c>
      <c r="M23">
        <f t="shared" si="3"/>
        <v>2.7087956070156224E-2</v>
      </c>
    </row>
    <row r="24" spans="2:13">
      <c r="B24">
        <v>0.9</v>
      </c>
      <c r="C24">
        <v>57847788</v>
      </c>
      <c r="D24">
        <v>52334</v>
      </c>
      <c r="E24">
        <v>52490466</v>
      </c>
      <c r="F24">
        <v>1623763</v>
      </c>
      <c r="I24">
        <v>0.9</v>
      </c>
      <c r="J24">
        <f t="shared" si="0"/>
        <v>0.66940574597048907</v>
      </c>
      <c r="K24">
        <f t="shared" si="1"/>
        <v>3.5924219323516351E-4</v>
      </c>
      <c r="L24">
        <f t="shared" si="2"/>
        <v>0.59410352113847742</v>
      </c>
      <c r="M24">
        <f t="shared" si="3"/>
        <v>1.3000706960574421E-2</v>
      </c>
    </row>
    <row r="25" spans="2:13">
      <c r="B25">
        <v>0.95</v>
      </c>
      <c r="C25">
        <v>86416629</v>
      </c>
      <c r="D25">
        <v>40539</v>
      </c>
      <c r="E25">
        <v>13564027</v>
      </c>
      <c r="F25">
        <v>1049681</v>
      </c>
      <c r="I25">
        <v>0.95</v>
      </c>
      <c r="J25">
        <f t="shared" si="0"/>
        <v>1</v>
      </c>
      <c r="K25">
        <f t="shared" si="1"/>
        <v>2.7827644115795261E-4</v>
      </c>
      <c r="L25">
        <f t="shared" si="2"/>
        <v>0.15352190246353267</v>
      </c>
      <c r="M25">
        <f t="shared" si="3"/>
        <v>8.4043022800018973E-3</v>
      </c>
    </row>
    <row r="26" spans="2:13">
      <c r="B26">
        <v>1</v>
      </c>
      <c r="C26">
        <v>85203636</v>
      </c>
      <c r="D26">
        <v>20061</v>
      </c>
      <c r="E26">
        <v>6415689</v>
      </c>
      <c r="F26">
        <v>471162</v>
      </c>
      <c r="I26">
        <v>1</v>
      </c>
      <c r="J26">
        <f t="shared" si="0"/>
        <v>0.98596343071887238</v>
      </c>
      <c r="K26">
        <f t="shared" si="1"/>
        <v>1.3770699045535627E-4</v>
      </c>
      <c r="L26">
        <f t="shared" si="2"/>
        <v>7.2614775899101314E-2</v>
      </c>
      <c r="M26">
        <f t="shared" si="3"/>
        <v>3.7723726263981664E-3</v>
      </c>
    </row>
    <row r="27" spans="2:13">
      <c r="B27">
        <v>1.05</v>
      </c>
      <c r="C27">
        <v>71644762</v>
      </c>
      <c r="D27">
        <v>0</v>
      </c>
      <c r="E27">
        <v>3302394</v>
      </c>
      <c r="F27">
        <v>445777</v>
      </c>
      <c r="I27">
        <v>1.05</v>
      </c>
      <c r="J27">
        <f t="shared" si="0"/>
        <v>0.82906221671757185</v>
      </c>
      <c r="K27">
        <f t="shared" si="1"/>
        <v>0</v>
      </c>
      <c r="L27">
        <f t="shared" si="2"/>
        <v>3.7377528779923216E-2</v>
      </c>
      <c r="M27">
        <f t="shared" si="3"/>
        <v>3.5691268656595724E-3</v>
      </c>
    </row>
    <row r="28" spans="2:13">
      <c r="B28">
        <v>1.1000000000000001</v>
      </c>
      <c r="C28">
        <v>66784473</v>
      </c>
      <c r="D28">
        <v>16148</v>
      </c>
      <c r="E28">
        <v>2107378</v>
      </c>
      <c r="F28">
        <v>183827</v>
      </c>
      <c r="I28">
        <v>1.1000000000000001</v>
      </c>
      <c r="J28">
        <f t="shared" si="0"/>
        <v>0.77281969654243288</v>
      </c>
      <c r="K28">
        <f t="shared" si="1"/>
        <v>1.1084654214012725E-4</v>
      </c>
      <c r="L28">
        <f t="shared" si="2"/>
        <v>2.385196371031955E-2</v>
      </c>
      <c r="M28">
        <f t="shared" si="3"/>
        <v>1.4718163663302553E-3</v>
      </c>
    </row>
    <row r="29" spans="2:13">
      <c r="B29">
        <v>1.1499999999999999</v>
      </c>
      <c r="C29">
        <v>51200225</v>
      </c>
      <c r="D29">
        <v>6722</v>
      </c>
      <c r="E29">
        <v>856642</v>
      </c>
      <c r="F29">
        <v>151845</v>
      </c>
      <c r="I29">
        <v>1.1499999999999999</v>
      </c>
      <c r="J29">
        <f t="shared" si="0"/>
        <v>0.59248116470731571</v>
      </c>
      <c r="K29">
        <f t="shared" si="1"/>
        <v>4.6142584608987826E-5</v>
      </c>
      <c r="L29">
        <f t="shared" si="2"/>
        <v>9.6957422430791057E-3</v>
      </c>
      <c r="M29">
        <f t="shared" si="3"/>
        <v>1.2157515280422223E-3</v>
      </c>
    </row>
    <row r="30" spans="2:13">
      <c r="B30">
        <v>1.2</v>
      </c>
      <c r="C30">
        <v>46515135</v>
      </c>
      <c r="D30">
        <v>0</v>
      </c>
      <c r="E30">
        <v>613872</v>
      </c>
      <c r="F30">
        <v>172193</v>
      </c>
      <c r="I30">
        <v>1.2</v>
      </c>
      <c r="J30">
        <f t="shared" si="0"/>
        <v>0.53826602053639472</v>
      </c>
      <c r="K30">
        <f t="shared" si="1"/>
        <v>0</v>
      </c>
      <c r="L30">
        <f t="shared" si="2"/>
        <v>6.9479954079340695E-3</v>
      </c>
      <c r="M30">
        <f t="shared" si="3"/>
        <v>1.3786683978278798E-3</v>
      </c>
    </row>
    <row r="31" spans="2:13">
      <c r="B31">
        <v>1.25</v>
      </c>
      <c r="C31">
        <v>37105467</v>
      </c>
      <c r="D31">
        <v>0</v>
      </c>
      <c r="E31">
        <v>330760</v>
      </c>
      <c r="F31">
        <v>100175</v>
      </c>
      <c r="I31">
        <v>1.25</v>
      </c>
      <c r="J31">
        <f t="shared" si="0"/>
        <v>0.42937878310434907</v>
      </c>
      <c r="K31">
        <f t="shared" si="1"/>
        <v>0</v>
      </c>
      <c r="L31">
        <f t="shared" si="2"/>
        <v>3.7436451917146779E-3</v>
      </c>
      <c r="M31">
        <f t="shared" si="3"/>
        <v>8.0205412968243684E-4</v>
      </c>
    </row>
    <row r="32" spans="2:13">
      <c r="B32">
        <v>1.3</v>
      </c>
      <c r="C32">
        <v>29978193</v>
      </c>
      <c r="D32">
        <v>0</v>
      </c>
      <c r="E32">
        <v>247218</v>
      </c>
      <c r="F32">
        <v>74163</v>
      </c>
      <c r="I32">
        <v>1.3</v>
      </c>
      <c r="J32">
        <f t="shared" si="0"/>
        <v>0.34690305959516193</v>
      </c>
      <c r="K32">
        <f t="shared" si="1"/>
        <v>0</v>
      </c>
      <c r="L32">
        <f t="shared" si="2"/>
        <v>2.7980906911516485E-3</v>
      </c>
      <c r="M32">
        <f t="shared" si="3"/>
        <v>5.9378827471563331E-4</v>
      </c>
    </row>
    <row r="33" spans="2:13">
      <c r="B33">
        <v>1.35</v>
      </c>
      <c r="C33">
        <v>22755479</v>
      </c>
      <c r="D33">
        <v>0</v>
      </c>
      <c r="E33">
        <v>176878</v>
      </c>
      <c r="F33">
        <v>12882</v>
      </c>
      <c r="I33">
        <v>1.35</v>
      </c>
      <c r="J33">
        <f t="shared" si="0"/>
        <v>0.26332291901828292</v>
      </c>
      <c r="K33">
        <f t="shared" si="1"/>
        <v>0</v>
      </c>
      <c r="L33">
        <f t="shared" si="2"/>
        <v>2.0019605581693941E-3</v>
      </c>
      <c r="M33">
        <f t="shared" si="3"/>
        <v>1.0314011777957725E-4</v>
      </c>
    </row>
    <row r="34" spans="2:13">
      <c r="B34">
        <v>1.4</v>
      </c>
      <c r="C34">
        <v>17649063</v>
      </c>
      <c r="D34">
        <v>0</v>
      </c>
      <c r="E34">
        <v>129321</v>
      </c>
      <c r="F34">
        <v>25411</v>
      </c>
      <c r="I34">
        <v>1.4</v>
      </c>
      <c r="J34">
        <f t="shared" si="0"/>
        <v>0.2042322548823329</v>
      </c>
      <c r="K34">
        <f t="shared" si="1"/>
        <v>0</v>
      </c>
      <c r="L34">
        <f t="shared" si="2"/>
        <v>1.4636955491526601E-3</v>
      </c>
      <c r="M34">
        <f t="shared" si="3"/>
        <v>2.0345393051520241E-4</v>
      </c>
    </row>
    <row r="35" spans="2:13">
      <c r="B35">
        <v>1.45</v>
      </c>
      <c r="C35">
        <v>15478727</v>
      </c>
      <c r="D35">
        <v>0</v>
      </c>
      <c r="E35">
        <v>38101</v>
      </c>
      <c r="F35">
        <v>21096</v>
      </c>
      <c r="I35">
        <v>1.45</v>
      </c>
      <c r="J35">
        <f t="shared" si="0"/>
        <v>0.17911745897887316</v>
      </c>
      <c r="K35">
        <f t="shared" si="1"/>
        <v>0</v>
      </c>
      <c r="L35">
        <f t="shared" si="2"/>
        <v>4.3123904175087965E-4</v>
      </c>
      <c r="M35">
        <f t="shared" si="3"/>
        <v>1.6890575412808274E-4</v>
      </c>
    </row>
    <row r="36" spans="2:13">
      <c r="B36">
        <v>1.5</v>
      </c>
      <c r="C36">
        <v>13299842</v>
      </c>
      <c r="D36">
        <v>0</v>
      </c>
      <c r="E36">
        <v>28985</v>
      </c>
      <c r="F36">
        <v>28683</v>
      </c>
      <c r="I36">
        <v>1.5</v>
      </c>
      <c r="J36">
        <f t="shared" si="0"/>
        <v>0.15390373535630508</v>
      </c>
      <c r="K36">
        <f t="shared" si="1"/>
        <v>0</v>
      </c>
      <c r="L36">
        <f t="shared" si="2"/>
        <v>3.2806130088840836E-4</v>
      </c>
      <c r="M36">
        <f t="shared" si="3"/>
        <v>2.2965129624837871E-4</v>
      </c>
    </row>
    <row r="37" spans="2:13">
      <c r="B37">
        <v>1.55</v>
      </c>
      <c r="C37">
        <v>10225457</v>
      </c>
      <c r="D37">
        <v>0</v>
      </c>
      <c r="E37">
        <v>114870</v>
      </c>
      <c r="F37">
        <v>6477</v>
      </c>
      <c r="I37">
        <v>1.55</v>
      </c>
      <c r="J37">
        <f t="shared" si="0"/>
        <v>0.11832742283895382</v>
      </c>
      <c r="K37">
        <f t="shared" si="1"/>
        <v>0</v>
      </c>
      <c r="L37">
        <f t="shared" si="2"/>
        <v>1.3001346086959277E-3</v>
      </c>
      <c r="M37">
        <f t="shared" si="3"/>
        <v>5.185829396509252E-5</v>
      </c>
    </row>
    <row r="38" spans="2:13">
      <c r="B38">
        <v>1.6</v>
      </c>
      <c r="C38">
        <v>8670928</v>
      </c>
      <c r="D38">
        <v>0</v>
      </c>
      <c r="E38">
        <v>13680</v>
      </c>
      <c r="F38">
        <v>0</v>
      </c>
      <c r="I38">
        <v>1.6</v>
      </c>
      <c r="J38">
        <f t="shared" si="0"/>
        <v>0.10033865125657702</v>
      </c>
      <c r="K38">
        <f t="shared" si="1"/>
        <v>0</v>
      </c>
      <c r="L38">
        <f t="shared" si="2"/>
        <v>1.5483452117141371E-4</v>
      </c>
      <c r="M38">
        <f t="shared" si="3"/>
        <v>0</v>
      </c>
    </row>
    <row r="39" spans="2:13">
      <c r="B39">
        <v>1.65</v>
      </c>
      <c r="C39">
        <v>8083814</v>
      </c>
      <c r="D39">
        <v>0</v>
      </c>
      <c r="E39">
        <v>34057</v>
      </c>
      <c r="F39">
        <v>0</v>
      </c>
      <c r="I39">
        <v>1.65</v>
      </c>
      <c r="J39">
        <f t="shared" si="0"/>
        <v>9.3544657938462283E-2</v>
      </c>
      <c r="K39">
        <f t="shared" si="1"/>
        <v>0</v>
      </c>
      <c r="L39">
        <f t="shared" si="2"/>
        <v>3.854677841765231E-4</v>
      </c>
      <c r="M39">
        <f t="shared" si="3"/>
        <v>0</v>
      </c>
    </row>
    <row r="40" spans="2:13">
      <c r="B40">
        <v>1.7</v>
      </c>
      <c r="C40">
        <v>5935671</v>
      </c>
      <c r="D40">
        <v>0</v>
      </c>
      <c r="E40">
        <v>0</v>
      </c>
      <c r="F40">
        <v>0</v>
      </c>
      <c r="I40">
        <v>1.7</v>
      </c>
      <c r="J40">
        <f t="shared" si="0"/>
        <v>6.8686676033150984E-2</v>
      </c>
      <c r="K40">
        <f t="shared" si="1"/>
        <v>0</v>
      </c>
      <c r="L40">
        <f t="shared" si="2"/>
        <v>0</v>
      </c>
      <c r="M40">
        <f t="shared" si="3"/>
        <v>0</v>
      </c>
    </row>
    <row r="41" spans="2:13">
      <c r="B41">
        <v>1.75</v>
      </c>
      <c r="C41">
        <v>5135860</v>
      </c>
      <c r="D41">
        <v>0</v>
      </c>
      <c r="E41">
        <v>0</v>
      </c>
      <c r="F41">
        <v>0</v>
      </c>
      <c r="I41">
        <v>1.75</v>
      </c>
      <c r="J41">
        <f t="shared" si="0"/>
        <v>5.9431385595936637E-2</v>
      </c>
      <c r="K41">
        <f t="shared" si="1"/>
        <v>0</v>
      </c>
      <c r="L41">
        <f t="shared" si="2"/>
        <v>0</v>
      </c>
      <c r="M41">
        <f t="shared" si="3"/>
        <v>0</v>
      </c>
    </row>
    <row r="42" spans="2:13">
      <c r="B42">
        <v>1.8</v>
      </c>
      <c r="C42">
        <v>4212930</v>
      </c>
      <c r="D42">
        <v>0</v>
      </c>
      <c r="E42">
        <v>25752</v>
      </c>
      <c r="F42">
        <v>0</v>
      </c>
      <c r="I42">
        <v>1.8</v>
      </c>
      <c r="J42">
        <f t="shared" si="0"/>
        <v>4.8751380940814062E-2</v>
      </c>
      <c r="K42">
        <f t="shared" si="1"/>
        <v>0</v>
      </c>
      <c r="L42">
        <f t="shared" si="2"/>
        <v>2.9146919511741559E-4</v>
      </c>
      <c r="M42">
        <f t="shared" si="3"/>
        <v>0</v>
      </c>
    </row>
    <row r="43" spans="2:13">
      <c r="B43">
        <v>1.85</v>
      </c>
      <c r="C43">
        <v>3866704</v>
      </c>
      <c r="D43">
        <v>0</v>
      </c>
      <c r="E43">
        <v>0</v>
      </c>
      <c r="F43">
        <v>0</v>
      </c>
      <c r="I43">
        <v>1.85</v>
      </c>
      <c r="J43">
        <f t="shared" si="0"/>
        <v>4.4744906677625672E-2</v>
      </c>
      <c r="K43">
        <f t="shared" si="1"/>
        <v>0</v>
      </c>
      <c r="L43">
        <f t="shared" si="2"/>
        <v>0</v>
      </c>
      <c r="M43">
        <f t="shared" si="3"/>
        <v>0</v>
      </c>
    </row>
    <row r="44" spans="2:13">
      <c r="B44">
        <v>1.9</v>
      </c>
      <c r="C44">
        <v>3173614</v>
      </c>
      <c r="D44">
        <v>0</v>
      </c>
      <c r="E44">
        <v>0</v>
      </c>
      <c r="F44">
        <v>0</v>
      </c>
      <c r="I44">
        <v>1.9</v>
      </c>
      <c r="J44">
        <f t="shared" si="0"/>
        <v>3.6724575312929643E-2</v>
      </c>
      <c r="K44">
        <f t="shared" si="1"/>
        <v>0</v>
      </c>
      <c r="L44">
        <f t="shared" si="2"/>
        <v>0</v>
      </c>
      <c r="M44">
        <f t="shared" si="3"/>
        <v>0</v>
      </c>
    </row>
    <row r="45" spans="2:13">
      <c r="B45">
        <v>1.95</v>
      </c>
      <c r="C45">
        <v>0</v>
      </c>
      <c r="D45">
        <v>0</v>
      </c>
      <c r="E45">
        <v>0</v>
      </c>
      <c r="F45">
        <v>0</v>
      </c>
      <c r="I45">
        <v>1.95</v>
      </c>
      <c r="J45">
        <f t="shared" si="0"/>
        <v>0</v>
      </c>
      <c r="K45">
        <f t="shared" si="1"/>
        <v>0</v>
      </c>
      <c r="L45">
        <f t="shared" si="2"/>
        <v>0</v>
      </c>
      <c r="M45">
        <f t="shared" si="3"/>
        <v>0</v>
      </c>
    </row>
    <row r="46" spans="2:13">
      <c r="B46">
        <v>2</v>
      </c>
      <c r="C46">
        <v>0</v>
      </c>
      <c r="D46">
        <v>0</v>
      </c>
      <c r="E46">
        <v>0</v>
      </c>
      <c r="F46">
        <v>0</v>
      </c>
      <c r="I46">
        <v>2</v>
      </c>
      <c r="J46">
        <f t="shared" si="0"/>
        <v>0</v>
      </c>
      <c r="K46">
        <f t="shared" si="1"/>
        <v>0</v>
      </c>
      <c r="L46">
        <f t="shared" si="2"/>
        <v>0</v>
      </c>
      <c r="M46">
        <f t="shared" si="3"/>
        <v>0</v>
      </c>
    </row>
    <row r="47" spans="2:13">
      <c r="B47" s="15" t="s">
        <v>153</v>
      </c>
      <c r="C47" s="15">
        <f>MAX(C6:C46)</f>
        <v>86416629</v>
      </c>
      <c r="D47" s="15">
        <f>MAX(D6:D46)</f>
        <v>145678879</v>
      </c>
      <c r="E47" s="15">
        <f>MAX(E6:E46)</f>
        <v>88352390</v>
      </c>
      <c r="F47" s="15">
        <f>MAX(F6:F46)</f>
        <v>124898054</v>
      </c>
    </row>
  </sheetData>
  <mergeCells count="2">
    <mergeCell ref="I3:M3"/>
    <mergeCell ref="C3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F52C4-B483-7747-B7FD-F69163DD9B7D}">
  <dimension ref="A2:K32"/>
  <sheetViews>
    <sheetView zoomScale="75" zoomScaleNormal="75" workbookViewId="0">
      <selection activeCell="H10" sqref="H10"/>
    </sheetView>
  </sheetViews>
  <sheetFormatPr baseColWidth="10" defaultColWidth="10.6640625" defaultRowHeight="16"/>
  <cols>
    <col min="7" max="7" width="18" customWidth="1"/>
    <col min="8" max="8" width="12" bestFit="1" customWidth="1"/>
  </cols>
  <sheetData>
    <row r="2" spans="1:11">
      <c r="B2" t="s">
        <v>152</v>
      </c>
      <c r="C2" t="s">
        <v>15</v>
      </c>
      <c r="D2" t="s">
        <v>16</v>
      </c>
      <c r="E2" t="s">
        <v>41</v>
      </c>
      <c r="H2" t="s">
        <v>152</v>
      </c>
      <c r="I2" t="s">
        <v>15</v>
      </c>
      <c r="J2" t="s">
        <v>16</v>
      </c>
      <c r="K2" t="s">
        <v>41</v>
      </c>
    </row>
    <row r="3" spans="1:11">
      <c r="A3" t="s">
        <v>175</v>
      </c>
      <c r="B3">
        <v>1.2509999999999999</v>
      </c>
      <c r="C3">
        <v>0.41299999999999998</v>
      </c>
      <c r="D3">
        <v>0.63300000000000001</v>
      </c>
      <c r="E3">
        <v>0.60899999999999999</v>
      </c>
      <c r="G3" t="s">
        <v>20</v>
      </c>
      <c r="H3">
        <f>AVERAGE(B3:B32)</f>
        <v>1.1733</v>
      </c>
      <c r="I3">
        <f t="shared" ref="I3:K3" si="0">AVERAGE(C3:C32)</f>
        <v>0.43219999999999997</v>
      </c>
      <c r="J3">
        <f t="shared" si="0"/>
        <v>0.77490000000000003</v>
      </c>
      <c r="K3">
        <f t="shared" si="0"/>
        <v>0.53579999999999994</v>
      </c>
    </row>
    <row r="4" spans="1:11">
      <c r="A4" t="s">
        <v>176</v>
      </c>
      <c r="B4">
        <v>1.0529999999999999</v>
      </c>
      <c r="C4">
        <v>0.37</v>
      </c>
      <c r="D4">
        <v>0.877</v>
      </c>
      <c r="E4">
        <v>0.46700000000000003</v>
      </c>
      <c r="G4" t="s">
        <v>96</v>
      </c>
      <c r="H4">
        <f>STDEV(B3:B32)</f>
        <v>0.15023639992381718</v>
      </c>
      <c r="I4">
        <f t="shared" ref="I4:K4" si="1">STDEV(C3:C32)</f>
        <v>3.4489778595784094E-2</v>
      </c>
      <c r="J4">
        <f t="shared" si="1"/>
        <v>0.10774694171193749</v>
      </c>
      <c r="K4">
        <f t="shared" si="1"/>
        <v>4.3585350275301089E-2</v>
      </c>
    </row>
    <row r="5" spans="1:11">
      <c r="A5" t="s">
        <v>177</v>
      </c>
      <c r="B5">
        <v>1.1319999999999999</v>
      </c>
      <c r="C5">
        <v>0.38400000000000001</v>
      </c>
      <c r="D5">
        <v>0.73899999999999999</v>
      </c>
      <c r="E5">
        <v>0.57299999999999995</v>
      </c>
    </row>
    <row r="6" spans="1:11">
      <c r="A6" t="s">
        <v>178</v>
      </c>
      <c r="B6">
        <v>1.268</v>
      </c>
      <c r="C6">
        <v>0.48799999999999999</v>
      </c>
      <c r="D6">
        <v>0.63400000000000001</v>
      </c>
      <c r="E6">
        <v>0.54200000000000004</v>
      </c>
    </row>
    <row r="7" spans="1:11">
      <c r="A7" t="s">
        <v>179</v>
      </c>
      <c r="B7">
        <v>1.123</v>
      </c>
      <c r="C7">
        <v>0.38700000000000001</v>
      </c>
      <c r="D7">
        <v>0.89200000000000002</v>
      </c>
      <c r="E7">
        <v>0.51200000000000001</v>
      </c>
      <c r="H7" s="15" t="s">
        <v>255</v>
      </c>
    </row>
    <row r="8" spans="1:11">
      <c r="A8" t="s">
        <v>180</v>
      </c>
      <c r="B8">
        <v>1.179</v>
      </c>
      <c r="C8">
        <v>0.46200000000000002</v>
      </c>
      <c r="D8">
        <v>0.96399999999999997</v>
      </c>
      <c r="E8">
        <v>0.59399999999999997</v>
      </c>
      <c r="G8" t="s">
        <v>245</v>
      </c>
      <c r="H8">
        <f>_xlfn.T.TEST(B3:B32,C3:C32,2,2)</f>
        <v>5.9347351818444491E-34</v>
      </c>
    </row>
    <row r="9" spans="1:11">
      <c r="A9" t="s">
        <v>181</v>
      </c>
      <c r="B9">
        <v>1.254</v>
      </c>
      <c r="C9">
        <v>0.46</v>
      </c>
      <c r="D9">
        <v>0.71499999999999997</v>
      </c>
      <c r="E9">
        <v>0.55100000000000005</v>
      </c>
      <c r="G9" t="s">
        <v>246</v>
      </c>
      <c r="H9">
        <f>_xlfn.T.TEST(D3:D32,E3:E32,2,2)</f>
        <v>3.0989663561632291E-16</v>
      </c>
    </row>
    <row r="10" spans="1:11">
      <c r="A10" t="s">
        <v>182</v>
      </c>
      <c r="B10">
        <v>1.226</v>
      </c>
      <c r="C10">
        <v>0.44500000000000001</v>
      </c>
      <c r="D10">
        <v>0.60699999999999998</v>
      </c>
      <c r="E10">
        <v>0.42599999999999999</v>
      </c>
    </row>
    <row r="11" spans="1:11">
      <c r="A11" t="s">
        <v>183</v>
      </c>
      <c r="B11">
        <v>1.4159999999999999</v>
      </c>
      <c r="C11">
        <v>0.46800000000000003</v>
      </c>
      <c r="D11">
        <v>0.81299999999999994</v>
      </c>
      <c r="E11">
        <v>0.48099999999999998</v>
      </c>
    </row>
    <row r="12" spans="1:11">
      <c r="A12" t="s">
        <v>184</v>
      </c>
      <c r="B12">
        <v>1.4470000000000001</v>
      </c>
      <c r="C12">
        <v>0.48199999999999998</v>
      </c>
      <c r="D12">
        <v>0.78300000000000003</v>
      </c>
      <c r="E12">
        <v>0.53700000000000003</v>
      </c>
    </row>
    <row r="13" spans="1:11">
      <c r="A13" t="s">
        <v>185</v>
      </c>
      <c r="B13">
        <v>1.2829999999999999</v>
      </c>
      <c r="C13">
        <v>0.438</v>
      </c>
      <c r="D13">
        <v>0.79300000000000004</v>
      </c>
      <c r="E13">
        <v>0.5</v>
      </c>
    </row>
    <row r="14" spans="1:11">
      <c r="A14" t="s">
        <v>186</v>
      </c>
      <c r="B14">
        <v>1.4810000000000001</v>
      </c>
      <c r="C14">
        <v>0.47399999999999998</v>
      </c>
      <c r="D14">
        <v>0.75700000000000001</v>
      </c>
      <c r="E14">
        <v>0.56100000000000005</v>
      </c>
    </row>
    <row r="15" spans="1:11">
      <c r="A15" t="s">
        <v>187</v>
      </c>
      <c r="B15">
        <v>0.96599999999999997</v>
      </c>
      <c r="C15">
        <v>0.39400000000000002</v>
      </c>
      <c r="D15">
        <v>0.70399999999999996</v>
      </c>
      <c r="E15">
        <v>0.49</v>
      </c>
    </row>
    <row r="16" spans="1:11">
      <c r="A16" t="s">
        <v>188</v>
      </c>
      <c r="B16">
        <v>0.93600000000000005</v>
      </c>
      <c r="C16">
        <v>0.40699999999999997</v>
      </c>
      <c r="D16">
        <v>0.66200000000000003</v>
      </c>
      <c r="E16">
        <v>0.57699999999999996</v>
      </c>
    </row>
    <row r="17" spans="1:5">
      <c r="A17" t="s">
        <v>189</v>
      </c>
      <c r="B17">
        <v>0.94299999999999995</v>
      </c>
      <c r="C17">
        <v>0.44500000000000001</v>
      </c>
      <c r="D17">
        <v>0.69899999999999995</v>
      </c>
      <c r="E17">
        <v>0.54900000000000004</v>
      </c>
    </row>
    <row r="18" spans="1:5">
      <c r="A18" t="s">
        <v>190</v>
      </c>
      <c r="B18">
        <v>1.415</v>
      </c>
      <c r="C18">
        <v>0.41899999999999998</v>
      </c>
      <c r="D18">
        <v>0.73499999999999999</v>
      </c>
      <c r="E18">
        <v>0.53500000000000003</v>
      </c>
    </row>
    <row r="19" spans="1:5">
      <c r="A19" t="s">
        <v>191</v>
      </c>
      <c r="B19">
        <v>1.171</v>
      </c>
      <c r="C19">
        <v>0.439</v>
      </c>
      <c r="D19">
        <v>0.69899999999999995</v>
      </c>
      <c r="E19">
        <v>0.54200000000000004</v>
      </c>
    </row>
    <row r="20" spans="1:5">
      <c r="A20" t="s">
        <v>192</v>
      </c>
      <c r="B20">
        <v>1.37</v>
      </c>
      <c r="C20">
        <v>0.439</v>
      </c>
      <c r="D20">
        <v>0.97699999999999998</v>
      </c>
      <c r="E20">
        <v>0.61199999999999999</v>
      </c>
    </row>
    <row r="21" spans="1:5">
      <c r="A21" t="s">
        <v>193</v>
      </c>
      <c r="B21">
        <v>0.97899999999999998</v>
      </c>
      <c r="C21">
        <v>0.434</v>
      </c>
      <c r="D21">
        <v>0.76300000000000001</v>
      </c>
      <c r="E21">
        <v>0.56899999999999995</v>
      </c>
    </row>
    <row r="22" spans="1:5">
      <c r="A22" t="s">
        <v>194</v>
      </c>
      <c r="B22">
        <v>1.002</v>
      </c>
      <c r="C22">
        <v>0.39</v>
      </c>
      <c r="D22">
        <v>0.622</v>
      </c>
      <c r="E22">
        <v>0.51100000000000001</v>
      </c>
    </row>
    <row r="23" spans="1:5">
      <c r="A23" t="s">
        <v>195</v>
      </c>
      <c r="B23">
        <v>1.048</v>
      </c>
      <c r="C23">
        <v>0.39100000000000001</v>
      </c>
      <c r="D23">
        <v>0.73399999999999999</v>
      </c>
      <c r="E23">
        <v>0.50700000000000001</v>
      </c>
    </row>
    <row r="24" spans="1:5">
      <c r="A24" t="s">
        <v>196</v>
      </c>
      <c r="B24">
        <v>1.143</v>
      </c>
      <c r="C24">
        <v>0.39200000000000002</v>
      </c>
      <c r="D24">
        <v>0.70499999999999996</v>
      </c>
      <c r="E24">
        <v>0.498</v>
      </c>
    </row>
    <row r="25" spans="1:5">
      <c r="A25" t="s">
        <v>197</v>
      </c>
      <c r="B25">
        <v>1.143</v>
      </c>
      <c r="C25">
        <v>0.39500000000000002</v>
      </c>
      <c r="D25">
        <v>0.77700000000000002</v>
      </c>
      <c r="E25">
        <v>0.57399999999999995</v>
      </c>
    </row>
    <row r="26" spans="1:5">
      <c r="A26" t="s">
        <v>198</v>
      </c>
      <c r="B26">
        <v>1.1459999999999999</v>
      </c>
      <c r="C26">
        <v>0.40100000000000002</v>
      </c>
      <c r="D26">
        <v>0.751</v>
      </c>
      <c r="E26">
        <v>0.504</v>
      </c>
    </row>
    <row r="27" spans="1:5">
      <c r="A27" t="s">
        <v>199</v>
      </c>
      <c r="B27">
        <v>1.0960000000000001</v>
      </c>
      <c r="C27">
        <v>0.45500000000000002</v>
      </c>
      <c r="D27">
        <v>0.83199999999999996</v>
      </c>
      <c r="E27">
        <v>0.498</v>
      </c>
    </row>
    <row r="28" spans="1:5">
      <c r="A28" t="s">
        <v>200</v>
      </c>
      <c r="B28">
        <v>1.149</v>
      </c>
      <c r="C28">
        <v>0.46100000000000002</v>
      </c>
      <c r="D28">
        <v>0.78700000000000003</v>
      </c>
      <c r="E28">
        <v>0.56200000000000006</v>
      </c>
    </row>
    <row r="29" spans="1:5">
      <c r="A29" t="s">
        <v>201</v>
      </c>
      <c r="B29">
        <v>1.145</v>
      </c>
      <c r="C29">
        <v>0.48199999999999998</v>
      </c>
      <c r="D29">
        <v>0.78100000000000003</v>
      </c>
      <c r="E29">
        <v>0.499</v>
      </c>
    </row>
    <row r="30" spans="1:5">
      <c r="A30" t="s">
        <v>202</v>
      </c>
      <c r="B30">
        <v>1.171</v>
      </c>
      <c r="C30">
        <v>0.46700000000000003</v>
      </c>
      <c r="D30">
        <v>0.94</v>
      </c>
      <c r="E30">
        <v>0.56299999999999994</v>
      </c>
    </row>
    <row r="31" spans="1:5">
      <c r="A31" t="s">
        <v>203</v>
      </c>
      <c r="B31">
        <v>1.244</v>
      </c>
      <c r="C31">
        <v>0.432</v>
      </c>
      <c r="D31">
        <v>0.84499999999999997</v>
      </c>
      <c r="E31">
        <v>0.57499999999999996</v>
      </c>
    </row>
    <row r="32" spans="1:5">
      <c r="A32" t="s">
        <v>204</v>
      </c>
      <c r="B32">
        <v>1.0189999999999999</v>
      </c>
      <c r="C32">
        <v>0.45200000000000001</v>
      </c>
      <c r="D32">
        <v>1.0269999999999999</v>
      </c>
      <c r="E32">
        <v>0.55600000000000005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Fig. 2d</vt:lpstr>
      <vt:lpstr>Fig. 3c</vt:lpstr>
      <vt:lpstr>Fig. 3d</vt:lpstr>
      <vt:lpstr>Fig. 3e</vt:lpstr>
      <vt:lpstr>Fig. 4c</vt:lpstr>
      <vt:lpstr>Fig. 4d</vt:lpstr>
      <vt:lpstr>Fig. 4e</vt:lpstr>
      <vt:lpstr>Fig. 7c</vt:lpstr>
      <vt:lpstr>Fig. 7d</vt:lpstr>
      <vt:lpstr>Fig. 7e</vt:lpstr>
      <vt:lpstr>Fig. 7f</vt:lpstr>
      <vt:lpstr>Fig. 8c</vt:lpstr>
      <vt:lpstr>Fig. 9c</vt:lpstr>
      <vt:lpstr>Fig. 9d</vt:lpstr>
      <vt:lpstr>Appendix 1 - fig.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Holthuis, J.C.M. (Joost)</cp:lastModifiedBy>
  <dcterms:created xsi:type="dcterms:W3CDTF">2022-02-18T10:05:56Z</dcterms:created>
  <dcterms:modified xsi:type="dcterms:W3CDTF">2022-08-29T13:16:26Z</dcterms:modified>
</cp:coreProperties>
</file>