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chnorrer/Documents/papers_lab/Nanobody_Larva_paper/Loreau_eLife_revision/"/>
    </mc:Choice>
  </mc:AlternateContent>
  <xr:revisionPtr revIDLastSave="0" documentId="13_ncr:1_{8464A5FF-894C-6F41-B298-E3DBBBF6F278}" xr6:coauthVersionLast="47" xr6:coauthVersionMax="47" xr10:uidLastSave="{00000000-0000-0000-0000-000000000000}"/>
  <bookViews>
    <workbookView xWindow="20100" yWindow="4900" windowWidth="28460" windowHeight="17800" xr2:uid="{77AEEC69-1EC4-BF4A-B05C-C71DA6194FE8}"/>
  </bookViews>
  <sheets>
    <sheet name="Fig. 9B,C - FRAP" sheetId="1" r:id="rId1"/>
    <sheet name="Fig. 9S1B Nano2NeonGreen length" sheetId="5" r:id="rId2"/>
    <sheet name="Fig. 9S1C Nano2NeonG locomotion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5" l="1"/>
  <c r="D14" i="5"/>
  <c r="E13" i="5"/>
  <c r="D13" i="5"/>
  <c r="E12" i="5"/>
  <c r="D12" i="5"/>
  <c r="E11" i="5"/>
  <c r="D11" i="5"/>
  <c r="E10" i="5"/>
  <c r="D10" i="5"/>
  <c r="D9" i="5"/>
  <c r="D8" i="5"/>
  <c r="D7" i="5"/>
  <c r="D6" i="5"/>
  <c r="D5" i="5"/>
  <c r="I14" i="5"/>
  <c r="I13" i="5"/>
  <c r="I12" i="5"/>
  <c r="I11" i="5"/>
  <c r="I10" i="5"/>
  <c r="I9" i="5"/>
  <c r="I8" i="5"/>
  <c r="J7" i="5"/>
  <c r="I7" i="5"/>
  <c r="J6" i="5"/>
  <c r="I6" i="5"/>
  <c r="J5" i="5"/>
  <c r="I5" i="5"/>
</calcChain>
</file>

<file path=xl/sharedStrings.xml><?xml version="1.0" encoding="utf-8"?>
<sst xmlns="http://schemas.openxmlformats.org/spreadsheetml/2006/main" count="50" uniqueCount="38">
  <si>
    <t>frame</t>
  </si>
  <si>
    <t>BEFORE FRAP</t>
  </si>
  <si>
    <t>time (min)</t>
  </si>
  <si>
    <t>AFTER FRAP</t>
  </si>
  <si>
    <t>file</t>
  </si>
  <si>
    <t>40x_z4_L3_Mef2Gal4_Nano2_NG_x_w-_Nano2_405_Nano42_647_Phallo_1</t>
  </si>
  <si>
    <t>40x_z4_L3_Mef2Gal4_Nano2_NG_x_w-_Nano2_405_Nano42_647_Phallo_2</t>
  </si>
  <si>
    <t>40x_z4_L3_Mef2Gal4_Nano2_NG_x_w-_Nano2_405_Nano42_647_Phallo_3</t>
  </si>
  <si>
    <t>40x_z4_L3_Mef2Gal4_Nano2_NG_x_w-_Nano2_405_Nano42_647_Phallo_4</t>
  </si>
  <si>
    <t>40x_z4_L3_Mef2Gal4_Nano2_NG_x_w-_Nano2_405_Nano42_647_Phallo_5</t>
  </si>
  <si>
    <t>40x_z4_Mef2_UAS_nano2NG_Nano2_405_Nano39_647_Phallo_1</t>
  </si>
  <si>
    <t>40x_z4_Mef2_UAS_nano2NG_Nano2_405_Nano39_647_Phallo_2</t>
  </si>
  <si>
    <t>40x_z4_Mef2_UAS_nano2NG_Nano2_405_Nano39_647_Phallo_3</t>
  </si>
  <si>
    <t>40x_z4_Mef2_UAS_nano2NG_Nano2_405_Nano39_647_Phallo_4</t>
  </si>
  <si>
    <t>40x_z4_Mef2_UAS_nano2NG_Nano2_405_Nano39_647_Phallo_5</t>
  </si>
  <si>
    <t>40x_z4_L3__w-_Nano2_405_Nano42_647_Phallo_1</t>
  </si>
  <si>
    <t>40x_z4_L3__w-_Nano2_405_Nano42_647_Phallo_2</t>
  </si>
  <si>
    <t>40x_z4_L3__w-_Nano2_405_Nano42_647_Phallo_3</t>
  </si>
  <si>
    <t>40x_z4_L3__w-_Nano2_405_Nano42_647_Phallo_4</t>
  </si>
  <si>
    <t>40x_z4_L3__w-_Nano2_405_Nano42_647_Phallo_5</t>
  </si>
  <si>
    <t>40x_z4_Mef2_w-_Nano2_405_Nano39_647_Phallo_1</t>
  </si>
  <si>
    <t>40x_z4_Mef2_w-_Nano2_405_Nano39_647_Phallo_2</t>
  </si>
  <si>
    <t>40x_z4_Mef2_w-_Nano2_405_Nano39_647_Phallo_3</t>
  </si>
  <si>
    <t>40x_z4_Mef2_w-_Nano2_405_Nano39_647_Phallo_4</t>
  </si>
  <si>
    <t>40x_z4_Mef2_w-_Nano2_405_Nano39_647_Phallo_5</t>
  </si>
  <si>
    <t>larva #1</t>
  </si>
  <si>
    <t>larva #2</t>
  </si>
  <si>
    <t>larva #3</t>
  </si>
  <si>
    <t>larva #4</t>
  </si>
  <si>
    <t>Genotype: Mef2-GAL4</t>
  </si>
  <si>
    <t>Genotype: Mef2-GAL4; UAS-Nano2 NeonGreen</t>
  </si>
  <si>
    <t>Larvae #</t>
  </si>
  <si>
    <t>Sls length [µm]</t>
  </si>
  <si>
    <t>Sarcomere length [µm]</t>
  </si>
  <si>
    <t>Mef2-GAL4;</t>
  </si>
  <si>
    <t>Locomotion - velocity [mm/sec]</t>
  </si>
  <si>
    <t>Body bending [degrees]</t>
  </si>
  <si>
    <t>Mef2-GAL4; UAS-Nano2-NeonGreen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</si>
</sst>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,##0.00000"/>
    <numFmt numFmtId="166" formatCode="#,##0.0000"/>
  </numFmts>
  <fonts count="5" x14ac:knownFonts="1"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3" fillId="0" borderId="0" xfId="0" applyFont="1" applyAlignment="1"/>
    <xf numFmtId="0" fontId="3" fillId="0" borderId="1" xfId="0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 vertical="center"/>
    </xf>
    <xf numFmtId="166" fontId="0" fillId="0" borderId="1" xfId="0" applyNumberFormat="1" applyBorder="1"/>
    <xf numFmtId="165" fontId="0" fillId="0" borderId="1" xfId="0" applyNumberFormat="1" applyBorder="1"/>
    <xf numFmtId="165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27E80-D23E-B141-9638-FD4DB461CAC4}">
  <dimension ref="B2:L33"/>
  <sheetViews>
    <sheetView tabSelected="1" workbookViewId="0">
      <selection activeCell="B37" sqref="B37"/>
    </sheetView>
  </sheetViews>
  <sheetFormatPr baseColWidth="10" defaultRowHeight="16" x14ac:dyDescent="0.2"/>
  <sheetData>
    <row r="2" spans="2:12" s="3" customFormat="1" x14ac:dyDescent="0.2">
      <c r="B2" s="15" t="s">
        <v>1</v>
      </c>
      <c r="C2" s="15"/>
      <c r="D2" s="15"/>
      <c r="E2" s="15"/>
      <c r="F2" s="15"/>
      <c r="H2" s="15" t="s">
        <v>3</v>
      </c>
      <c r="I2" s="15"/>
      <c r="J2" s="15"/>
      <c r="K2" s="15"/>
      <c r="L2" s="15"/>
    </row>
    <row r="3" spans="2:12" s="3" customFormat="1" x14ac:dyDescent="0.2">
      <c r="B3" s="4" t="s">
        <v>0</v>
      </c>
      <c r="C3" s="4" t="s">
        <v>25</v>
      </c>
      <c r="D3" s="4" t="s">
        <v>26</v>
      </c>
      <c r="E3" s="4" t="s">
        <v>27</v>
      </c>
      <c r="F3" s="4" t="s">
        <v>28</v>
      </c>
      <c r="H3" s="4" t="s">
        <v>2</v>
      </c>
      <c r="I3" s="4" t="s">
        <v>25</v>
      </c>
      <c r="J3" s="4" t="s">
        <v>26</v>
      </c>
      <c r="K3" s="4" t="s">
        <v>27</v>
      </c>
      <c r="L3" s="4" t="s">
        <v>28</v>
      </c>
    </row>
    <row r="4" spans="2:12" x14ac:dyDescent="0.2">
      <c r="B4" s="1">
        <v>0</v>
      </c>
      <c r="C4" s="1">
        <v>0.98600270000000001</v>
      </c>
      <c r="D4" s="1">
        <v>0.98476600000000003</v>
      </c>
      <c r="E4" s="1">
        <v>1.0705579000000001</v>
      </c>
      <c r="F4" s="1">
        <v>0.97767395999999995</v>
      </c>
      <c r="H4" s="1">
        <v>0</v>
      </c>
      <c r="I4" s="1">
        <v>0.19440494</v>
      </c>
      <c r="J4" s="1">
        <v>8.1052289999999999E-2</v>
      </c>
      <c r="K4" s="1">
        <v>7.3999969999999998E-2</v>
      </c>
      <c r="L4" s="1">
        <v>9.9017549999999996E-2</v>
      </c>
    </row>
    <row r="5" spans="2:12" x14ac:dyDescent="0.2">
      <c r="B5" s="1">
        <v>1</v>
      </c>
      <c r="C5" s="1">
        <v>0.98347282000000003</v>
      </c>
      <c r="D5" s="1">
        <v>0.99049491000000001</v>
      </c>
      <c r="E5" s="1">
        <v>1.0784513499999999</v>
      </c>
      <c r="F5" s="1">
        <v>1.0029488799999999</v>
      </c>
      <c r="H5" s="1">
        <v>1</v>
      </c>
      <c r="I5" s="1">
        <v>3.2875149999999999E-2</v>
      </c>
      <c r="J5" s="1">
        <v>0.12089205</v>
      </c>
      <c r="K5" s="1">
        <v>8.9568099999999998E-2</v>
      </c>
      <c r="L5" s="1">
        <v>0.12325073</v>
      </c>
    </row>
    <row r="6" spans="2:12" x14ac:dyDescent="0.2">
      <c r="B6" s="1">
        <v>2</v>
      </c>
      <c r="C6" s="1">
        <v>0.97358352000000004</v>
      </c>
      <c r="D6" s="1">
        <v>0.98893958000000004</v>
      </c>
      <c r="E6" s="1">
        <v>0.94299876000000005</v>
      </c>
      <c r="F6" s="1">
        <v>1.0039106099999999</v>
      </c>
      <c r="H6" s="1">
        <v>2</v>
      </c>
      <c r="I6" s="1">
        <v>3.8238679999999997E-2</v>
      </c>
      <c r="J6" s="1">
        <v>0.12001828</v>
      </c>
      <c r="K6" s="1">
        <v>0.10856969</v>
      </c>
      <c r="L6" s="1">
        <v>0.12247139999999999</v>
      </c>
    </row>
    <row r="7" spans="2:12" x14ac:dyDescent="0.2">
      <c r="B7" s="1">
        <v>3</v>
      </c>
      <c r="C7" s="1">
        <v>0.96853924000000002</v>
      </c>
      <c r="D7" s="1">
        <v>0.99920418</v>
      </c>
      <c r="E7" s="1">
        <v>0.85536621999999995</v>
      </c>
      <c r="F7" s="1">
        <v>0.98909358999999997</v>
      </c>
      <c r="H7" s="1">
        <v>3</v>
      </c>
      <c r="I7" s="1">
        <v>3.5271169999999998E-2</v>
      </c>
      <c r="J7" s="1">
        <v>0.13488449999999999</v>
      </c>
      <c r="K7" s="1">
        <v>9.9026569999999994E-2</v>
      </c>
      <c r="L7" s="1">
        <v>0.12552938999999999</v>
      </c>
    </row>
    <row r="8" spans="2:12" x14ac:dyDescent="0.2">
      <c r="B8" s="1">
        <v>4</v>
      </c>
      <c r="C8" s="1">
        <v>0.95171311999999997</v>
      </c>
      <c r="D8" s="1">
        <v>0.97040766000000001</v>
      </c>
      <c r="E8" s="1">
        <v>0.86759116999999997</v>
      </c>
      <c r="F8" s="1">
        <v>0.99914353</v>
      </c>
      <c r="H8" s="1">
        <v>4</v>
      </c>
      <c r="I8" s="1">
        <v>3.5749450000000002E-2</v>
      </c>
      <c r="J8" s="1">
        <v>0.13937215999999999</v>
      </c>
      <c r="K8" s="1">
        <v>9.5311770000000004E-2</v>
      </c>
      <c r="L8" s="1">
        <v>0.1219431</v>
      </c>
    </row>
    <row r="9" spans="2:12" x14ac:dyDescent="0.2">
      <c r="H9" s="1">
        <v>5</v>
      </c>
      <c r="I9" s="1">
        <v>1.4865339999999999E-2</v>
      </c>
      <c r="J9" s="1">
        <v>0.14977810999999999</v>
      </c>
      <c r="K9" s="1">
        <v>9.2380359999999995E-2</v>
      </c>
      <c r="L9" s="1">
        <v>0.12256791</v>
      </c>
    </row>
    <row r="10" spans="2:12" x14ac:dyDescent="0.2">
      <c r="H10" s="1">
        <v>6</v>
      </c>
      <c r="I10" s="1">
        <v>4.0562710000000002E-2</v>
      </c>
      <c r="J10" s="1">
        <v>0.1424019</v>
      </c>
      <c r="K10" s="1">
        <v>0.10164173</v>
      </c>
      <c r="L10" s="1">
        <v>0.11068594</v>
      </c>
    </row>
    <row r="11" spans="2:12" x14ac:dyDescent="0.2">
      <c r="H11" s="1">
        <v>7</v>
      </c>
      <c r="I11" s="1">
        <v>1.8747219999999998E-2</v>
      </c>
      <c r="J11" s="1">
        <v>0.13448402000000001</v>
      </c>
      <c r="K11" s="1">
        <v>9.597319E-2</v>
      </c>
      <c r="L11" s="1">
        <v>9.9802219999999997E-2</v>
      </c>
    </row>
    <row r="12" spans="2:12" x14ac:dyDescent="0.2">
      <c r="H12" s="1">
        <v>8</v>
      </c>
      <c r="I12" s="1">
        <v>8.9082199999999997E-3</v>
      </c>
      <c r="J12" s="1">
        <v>0.1143777</v>
      </c>
      <c r="K12" s="1">
        <v>0.10493895</v>
      </c>
      <c r="L12" s="1">
        <v>0.11423719</v>
      </c>
    </row>
    <row r="13" spans="2:12" x14ac:dyDescent="0.2">
      <c r="H13" s="1">
        <v>9</v>
      </c>
      <c r="I13" s="1">
        <v>5.6415000000000002E-4</v>
      </c>
      <c r="J13" s="1">
        <v>0.13401482000000001</v>
      </c>
      <c r="K13" s="1">
        <v>9.6902150000000006E-2</v>
      </c>
      <c r="L13" s="1">
        <v>0.11556867</v>
      </c>
    </row>
    <row r="14" spans="2:12" x14ac:dyDescent="0.2">
      <c r="H14" s="1">
        <v>10</v>
      </c>
      <c r="I14" s="1">
        <v>3.9770199999999999E-2</v>
      </c>
      <c r="J14" s="1">
        <v>0.14323688000000001</v>
      </c>
      <c r="K14" s="1">
        <v>9.4681360000000006E-2</v>
      </c>
      <c r="L14" s="1">
        <v>0.11358516</v>
      </c>
    </row>
    <row r="15" spans="2:12" x14ac:dyDescent="0.2">
      <c r="H15" s="1">
        <v>11</v>
      </c>
      <c r="I15" s="1">
        <v>2.4275379999999999E-2</v>
      </c>
      <c r="J15" s="1">
        <v>0.16604490999999999</v>
      </c>
      <c r="K15" s="1">
        <v>9.8711160000000006E-2</v>
      </c>
      <c r="L15" s="1">
        <v>0.12926146999999999</v>
      </c>
    </row>
    <row r="16" spans="2:12" x14ac:dyDescent="0.2">
      <c r="H16" s="1">
        <v>12</v>
      </c>
      <c r="I16" s="1">
        <v>3.7678250000000003E-2</v>
      </c>
      <c r="J16" s="1">
        <v>0.18109370999999999</v>
      </c>
      <c r="K16" s="1">
        <v>0.10702419000000001</v>
      </c>
      <c r="L16" s="1">
        <v>0.20769914</v>
      </c>
    </row>
    <row r="17" spans="8:12" x14ac:dyDescent="0.2">
      <c r="H17" s="1">
        <v>13</v>
      </c>
      <c r="I17" s="1">
        <v>3.2183580000000003E-2</v>
      </c>
      <c r="J17" s="1">
        <v>0.18976022000000001</v>
      </c>
      <c r="K17" s="1">
        <v>0.10674989999999999</v>
      </c>
      <c r="L17" s="1">
        <v>0.20395816</v>
      </c>
    </row>
    <row r="18" spans="8:12" x14ac:dyDescent="0.2">
      <c r="H18" s="1">
        <v>14</v>
      </c>
      <c r="I18" s="1">
        <v>5.4063920000000001E-2</v>
      </c>
      <c r="J18" s="1">
        <v>0.14266870000000001</v>
      </c>
      <c r="K18" s="1">
        <v>0.10932654</v>
      </c>
      <c r="L18" s="1">
        <v>0.20391788</v>
      </c>
    </row>
    <row r="19" spans="8:12" x14ac:dyDescent="0.2">
      <c r="H19" s="1">
        <v>15</v>
      </c>
      <c r="I19" s="1">
        <v>6.0075570000000002E-2</v>
      </c>
      <c r="J19" s="1">
        <v>0.12058412</v>
      </c>
      <c r="K19" s="1">
        <v>0.12037317</v>
      </c>
      <c r="L19" s="1">
        <v>0.20433266999999999</v>
      </c>
    </row>
    <row r="20" spans="8:12" x14ac:dyDescent="0.2">
      <c r="H20" s="1">
        <v>16</v>
      </c>
      <c r="I20" s="1">
        <v>5.7020759999999997E-2</v>
      </c>
      <c r="J20" s="1">
        <v>0.12101207999999999</v>
      </c>
      <c r="K20" s="1">
        <v>0.12058582</v>
      </c>
      <c r="L20" s="1">
        <v>0.18169713000000001</v>
      </c>
    </row>
    <row r="21" spans="8:12" x14ac:dyDescent="0.2">
      <c r="H21" s="1">
        <v>17</v>
      </c>
      <c r="I21" s="1">
        <v>4.9123960000000001E-2</v>
      </c>
      <c r="J21" s="1">
        <v>0.13758000000000001</v>
      </c>
      <c r="K21" s="1">
        <v>0.12575293000000001</v>
      </c>
      <c r="L21" s="1">
        <v>0.16388928</v>
      </c>
    </row>
    <row r="22" spans="8:12" x14ac:dyDescent="0.2">
      <c r="H22" s="1">
        <v>18</v>
      </c>
      <c r="I22" s="1">
        <v>6.0885420000000003E-2</v>
      </c>
      <c r="J22" s="1">
        <v>0.15189438999999999</v>
      </c>
      <c r="K22" s="1">
        <v>0.1188438</v>
      </c>
      <c r="L22" s="1">
        <v>0.15985985999999999</v>
      </c>
    </row>
    <row r="23" spans="8:12" x14ac:dyDescent="0.2">
      <c r="H23" s="1">
        <v>19</v>
      </c>
      <c r="I23" s="1">
        <v>7.9622780000000004E-2</v>
      </c>
      <c r="J23" s="1">
        <v>6.6511689999999998E-2</v>
      </c>
      <c r="K23" s="1">
        <v>0.12589877999999999</v>
      </c>
      <c r="L23" s="1">
        <v>0.14708449000000001</v>
      </c>
    </row>
    <row r="24" spans="8:12" x14ac:dyDescent="0.2">
      <c r="H24" s="1">
        <v>20</v>
      </c>
      <c r="I24" s="1">
        <v>7.7220990000000003E-2</v>
      </c>
      <c r="J24" s="1">
        <v>9.1444659999999997E-2</v>
      </c>
      <c r="K24" s="1">
        <v>0.17906722999999999</v>
      </c>
      <c r="L24" s="1">
        <v>0.14106175000000001</v>
      </c>
    </row>
    <row r="25" spans="8:12" x14ac:dyDescent="0.2">
      <c r="H25" s="1">
        <v>21</v>
      </c>
      <c r="I25" s="1">
        <v>8.0817730000000004E-2</v>
      </c>
      <c r="J25" s="1">
        <v>9.0668609999999997E-2</v>
      </c>
      <c r="K25" s="1">
        <v>0.19253086999999999</v>
      </c>
      <c r="L25" s="1">
        <v>0.24421188999999999</v>
      </c>
    </row>
    <row r="26" spans="8:12" x14ac:dyDescent="0.2">
      <c r="H26" s="1">
        <v>22</v>
      </c>
      <c r="I26" s="1">
        <v>9.5267660000000004E-2</v>
      </c>
      <c r="J26" s="1">
        <v>0.10072644</v>
      </c>
      <c r="K26" s="1">
        <v>0.20286485000000001</v>
      </c>
      <c r="L26" s="1">
        <v>0.23645057999999999</v>
      </c>
    </row>
    <row r="27" spans="8:12" x14ac:dyDescent="0.2">
      <c r="H27" s="1">
        <v>23</v>
      </c>
      <c r="I27" s="1">
        <v>8.8110300000000003E-2</v>
      </c>
      <c r="J27" s="1">
        <v>9.0199699999999994E-2</v>
      </c>
      <c r="K27" s="1">
        <v>0.20378470000000001</v>
      </c>
      <c r="L27" s="1">
        <v>0.22629199</v>
      </c>
    </row>
    <row r="28" spans="8:12" x14ac:dyDescent="0.2">
      <c r="H28" s="1">
        <v>24</v>
      </c>
      <c r="I28" s="1">
        <v>9.7989950000000006E-2</v>
      </c>
      <c r="J28" s="1">
        <v>7.8147690000000006E-2</v>
      </c>
      <c r="K28" s="1">
        <v>0.19897841999999999</v>
      </c>
      <c r="L28" s="1">
        <v>0.2226687</v>
      </c>
    </row>
    <row r="29" spans="8:12" x14ac:dyDescent="0.2">
      <c r="H29" s="1">
        <v>25</v>
      </c>
      <c r="I29" s="1">
        <v>0.10480509</v>
      </c>
      <c r="J29" s="1">
        <v>7.4257550000000005E-2</v>
      </c>
      <c r="K29" s="1">
        <v>0.24684658000000001</v>
      </c>
      <c r="L29" s="1">
        <v>0.21186342999999999</v>
      </c>
    </row>
    <row r="30" spans="8:12" x14ac:dyDescent="0.2">
      <c r="H30" s="1">
        <v>26</v>
      </c>
      <c r="I30" s="1">
        <v>0.10665489</v>
      </c>
      <c r="J30" s="1">
        <v>7.9924449999999994E-2</v>
      </c>
      <c r="K30" s="1">
        <v>0.27509272000000001</v>
      </c>
      <c r="L30" s="1">
        <v>0.22642797000000001</v>
      </c>
    </row>
    <row r="31" spans="8:12" x14ac:dyDescent="0.2">
      <c r="H31" s="1">
        <v>27</v>
      </c>
      <c r="I31" s="1">
        <v>0.12741865999999999</v>
      </c>
      <c r="J31" s="1">
        <v>7.7427090000000004E-2</v>
      </c>
      <c r="K31" s="1">
        <v>0.28246609</v>
      </c>
      <c r="L31" s="1">
        <v>0.21336606</v>
      </c>
    </row>
    <row r="32" spans="8:12" x14ac:dyDescent="0.2">
      <c r="H32" s="1">
        <v>28</v>
      </c>
      <c r="I32" s="1">
        <v>0.12877848</v>
      </c>
      <c r="J32" s="1">
        <v>7.2349259999999999E-2</v>
      </c>
      <c r="K32" s="1">
        <v>0.28885493000000001</v>
      </c>
      <c r="L32" s="1">
        <v>0.21393607000000001</v>
      </c>
    </row>
    <row r="33" spans="8:12" x14ac:dyDescent="0.2">
      <c r="H33" s="1">
        <v>29</v>
      </c>
      <c r="I33" s="1">
        <v>0.12823496000000001</v>
      </c>
      <c r="J33" s="1">
        <v>6.9034520000000002E-2</v>
      </c>
      <c r="K33" s="1">
        <v>0.28513363000000003</v>
      </c>
      <c r="L33" s="1">
        <v>0.23278652999999999</v>
      </c>
    </row>
  </sheetData>
  <mergeCells count="2">
    <mergeCell ref="B2:F2"/>
    <mergeCell ref="H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4CC3D-CA3D-F045-82DF-82BBBE023F3C}">
  <dimension ref="B3:L14"/>
  <sheetViews>
    <sheetView zoomScale="120" zoomScaleNormal="120" workbookViewId="0">
      <selection activeCell="H23" sqref="H23"/>
    </sheetView>
  </sheetViews>
  <sheetFormatPr baseColWidth="10" defaultRowHeight="16" x14ac:dyDescent="0.2"/>
  <cols>
    <col min="2" max="2" width="9.1640625" customWidth="1"/>
    <col min="3" max="3" width="44.6640625" customWidth="1"/>
    <col min="4" max="4" width="21" customWidth="1"/>
    <col min="5" max="5" width="15" customWidth="1"/>
    <col min="7" max="7" width="9.5" customWidth="1"/>
    <col min="8" max="8" width="61.5" customWidth="1"/>
    <col min="9" max="9" width="20.6640625" customWidth="1"/>
    <col min="10" max="10" width="14.1640625" customWidth="1"/>
  </cols>
  <sheetData>
    <row r="3" spans="2:12" s="3" customFormat="1" x14ac:dyDescent="0.2">
      <c r="B3" s="16" t="s">
        <v>29</v>
      </c>
      <c r="C3" s="16"/>
      <c r="D3" s="16"/>
      <c r="E3" s="16"/>
      <c r="G3" s="16" t="s">
        <v>30</v>
      </c>
      <c r="H3" s="16"/>
      <c r="I3" s="16"/>
      <c r="J3" s="16"/>
      <c r="K3" s="7"/>
      <c r="L3" s="7"/>
    </row>
    <row r="4" spans="2:12" s="3" customFormat="1" x14ac:dyDescent="0.2">
      <c r="B4" s="5" t="s">
        <v>4</v>
      </c>
      <c r="C4" s="5" t="s">
        <v>31</v>
      </c>
      <c r="D4" s="8" t="s">
        <v>33</v>
      </c>
      <c r="E4" s="5" t="s">
        <v>32</v>
      </c>
      <c r="G4" s="5" t="s">
        <v>4</v>
      </c>
      <c r="H4" s="5" t="s">
        <v>31</v>
      </c>
      <c r="I4" s="8" t="s">
        <v>33</v>
      </c>
      <c r="J4" s="5" t="s">
        <v>32</v>
      </c>
    </row>
    <row r="5" spans="2:12" x14ac:dyDescent="0.2">
      <c r="B5" s="17">
        <v>220921</v>
      </c>
      <c r="C5" s="6" t="s">
        <v>15</v>
      </c>
      <c r="D5" s="9">
        <f>(32.7955-3.0097)/4</f>
        <v>7.4464499999999996</v>
      </c>
      <c r="E5" s="6">
        <v>1.99265</v>
      </c>
      <c r="G5" s="17">
        <v>220921</v>
      </c>
      <c r="H5" s="6" t="s">
        <v>5</v>
      </c>
      <c r="I5" s="14">
        <f>(44.523-4.1513)/5</f>
        <v>8.0743400000000012</v>
      </c>
      <c r="J5" s="6">
        <f>AVERAGE(4.7741,5.2411,5.4487,5.293,5.3968,5.3967)/2</f>
        <v>2.6291999999999995</v>
      </c>
    </row>
    <row r="6" spans="2:12" x14ac:dyDescent="0.2">
      <c r="B6" s="17"/>
      <c r="C6" s="6" t="s">
        <v>16</v>
      </c>
      <c r="D6" s="9">
        <f>(34.9231-2.2832)/4</f>
        <v>8.1599749999999993</v>
      </c>
      <c r="E6" s="6">
        <v>2.4389100000000008</v>
      </c>
      <c r="G6" s="17"/>
      <c r="H6" s="6" t="s">
        <v>6</v>
      </c>
      <c r="I6" s="10">
        <f>(35.5458-3.8919)/4</f>
        <v>7.913475</v>
      </c>
      <c r="J6" s="6">
        <f>AVERAGE(4.7221,4.6183,4.9816,4.8778,4.8778)/2</f>
        <v>2.4077600000000001</v>
      </c>
    </row>
    <row r="7" spans="2:12" x14ac:dyDescent="0.2">
      <c r="B7" s="17"/>
      <c r="C7" s="6" t="s">
        <v>17</v>
      </c>
      <c r="D7" s="10">
        <f>(26.828-2.6465)/4</f>
        <v>6.0453749999999999</v>
      </c>
      <c r="E7" s="6">
        <v>2.3545750000000005</v>
      </c>
      <c r="G7" s="17"/>
      <c r="H7" s="6" t="s">
        <v>7</v>
      </c>
      <c r="I7" s="10">
        <f>(33.9371-5.0335)/3</f>
        <v>9.6345333333333336</v>
      </c>
      <c r="J7" s="6">
        <f>AVERAGE(6.4346,5.76,6.1232,5.9157)/2</f>
        <v>3.0291874999999999</v>
      </c>
    </row>
    <row r="8" spans="2:12" x14ac:dyDescent="0.2">
      <c r="B8" s="17"/>
      <c r="C8" s="6" t="s">
        <v>18</v>
      </c>
      <c r="D8" s="10">
        <f>(35.3901-2.4908)/4</f>
        <v>8.2248249999999992</v>
      </c>
      <c r="E8" s="6">
        <v>2.4324250000000003</v>
      </c>
      <c r="G8" s="17"/>
      <c r="H8" s="6" t="s">
        <v>8</v>
      </c>
      <c r="I8" s="10">
        <f>(35.909-3.1654)/4</f>
        <v>8.1859000000000002</v>
      </c>
      <c r="J8" s="6">
        <v>2.4908166666666669</v>
      </c>
    </row>
    <row r="9" spans="2:12" x14ac:dyDescent="0.2">
      <c r="B9" s="17"/>
      <c r="C9" s="6" t="s">
        <v>19</v>
      </c>
      <c r="D9" s="10">
        <f>-(6.5902-42.7068)/4</f>
        <v>9.0291499999999996</v>
      </c>
      <c r="E9" s="6">
        <v>2.4648599999999998</v>
      </c>
      <c r="G9" s="17"/>
      <c r="H9" s="6" t="s">
        <v>9</v>
      </c>
      <c r="I9" s="10">
        <f>(33.8333-1.92)/4</f>
        <v>7.9783249999999999</v>
      </c>
      <c r="J9" s="6">
        <v>2.4389083333333339</v>
      </c>
    </row>
    <row r="10" spans="2:12" x14ac:dyDescent="0.2">
      <c r="B10" s="17">
        <v>221013</v>
      </c>
      <c r="C10" s="6" t="s">
        <v>20</v>
      </c>
      <c r="D10" s="11">
        <f>(25.7901-4.6184)/2</f>
        <v>10.585849999999999</v>
      </c>
      <c r="E10" s="12">
        <f>AVERAGE((7.7837-1.5567)/2,(18.3696-11.8313)/2,(29.0593-22.4172)/2)</f>
        <v>3.2345666666666659</v>
      </c>
      <c r="G10" s="17">
        <v>221013</v>
      </c>
      <c r="H10" s="6" t="s">
        <v>10</v>
      </c>
      <c r="I10" s="10">
        <f>(20.2896-3.4767)/2</f>
        <v>8.4064499999999995</v>
      </c>
      <c r="J10" s="6">
        <v>2.4043166666666669</v>
      </c>
    </row>
    <row r="11" spans="2:12" x14ac:dyDescent="0.2">
      <c r="B11" s="17"/>
      <c r="C11" s="6" t="s">
        <v>21</v>
      </c>
      <c r="D11" s="10">
        <f>(35.6495-1.6086)/4</f>
        <v>8.5102250000000002</v>
      </c>
      <c r="E11" s="12">
        <f>AVERAGE((13.1286-7.4724)/2,(21.6388-16.0345)/2,(30.0971-24.7004)/2,(37.9328-33.1587)/2)</f>
        <v>2.6789125</v>
      </c>
      <c r="G11" s="17"/>
      <c r="H11" s="6" t="s">
        <v>11</v>
      </c>
      <c r="I11" s="10">
        <f>(29.8896-3.6324)/3</f>
        <v>8.7523999999999997</v>
      </c>
      <c r="J11" s="6">
        <v>2.2313499999999999</v>
      </c>
    </row>
    <row r="12" spans="2:12" x14ac:dyDescent="0.2">
      <c r="B12" s="17"/>
      <c r="C12" s="6" t="s">
        <v>22</v>
      </c>
      <c r="D12" s="10">
        <f>(20.0302-4.2032)/2</f>
        <v>7.9135000000000009</v>
      </c>
      <c r="E12" s="12">
        <f>AVERAGE((6.2789-2.0238)/2,(14.2183-9.7556)/2,(22.2615-17.6431)/2)</f>
        <v>2.2227000000000001</v>
      </c>
      <c r="G12" s="17"/>
      <c r="H12" s="6" t="s">
        <v>12</v>
      </c>
      <c r="I12" s="10">
        <f>(33.6777-4.9297)/3</f>
        <v>9.5826666666666664</v>
      </c>
      <c r="J12" s="6">
        <v>2.7307874999999999</v>
      </c>
    </row>
    <row r="13" spans="2:12" x14ac:dyDescent="0.2">
      <c r="B13" s="17"/>
      <c r="C13" s="6" t="s">
        <v>23</v>
      </c>
      <c r="D13" s="10">
        <f>(39.8009-1.2454)/4</f>
        <v>9.6388749999999987</v>
      </c>
      <c r="E13" s="13">
        <f>AVERAGE((10.8453-4.8259)/2,(20.3415-14.4259)/2,(30.0452-24.0258)/2,(39.8009-33.7295)/2)</f>
        <v>3.0032249999999996</v>
      </c>
      <c r="G13" s="17"/>
      <c r="H13" s="6" t="s">
        <v>13</v>
      </c>
      <c r="I13" s="9">
        <f>(26.3609-4.774)/2</f>
        <v>10.79345</v>
      </c>
      <c r="J13" s="12">
        <v>3.5113500000000002</v>
      </c>
    </row>
    <row r="14" spans="2:12" x14ac:dyDescent="0.2">
      <c r="B14" s="17"/>
      <c r="C14" s="6" t="s">
        <v>24</v>
      </c>
      <c r="D14" s="10">
        <f>(34.6117-1.8162)/4</f>
        <v>8.1988749999999992</v>
      </c>
      <c r="E14" s="13">
        <f>AVERAGE((6.8497-1.8681)/2,(14.9967-9.9632)/2,(23.0918-18.214)/2,(31.1869-26.3609)/2)</f>
        <v>2.4648625000000002</v>
      </c>
      <c r="G14" s="17"/>
      <c r="H14" s="6" t="s">
        <v>14</v>
      </c>
      <c r="I14" s="10">
        <f>(33.8333-5.1892)/4</f>
        <v>7.1610250000000004</v>
      </c>
      <c r="J14" s="13">
        <v>2.8453833333333329</v>
      </c>
    </row>
  </sheetData>
  <mergeCells count="6">
    <mergeCell ref="G5:G9"/>
    <mergeCell ref="G10:G14"/>
    <mergeCell ref="G3:J3"/>
    <mergeCell ref="B3:E3"/>
    <mergeCell ref="B5:B9"/>
    <mergeCell ref="B10:B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9FC72-617E-7948-A1A4-B368B855A403}">
  <dimension ref="B2:H22"/>
  <sheetViews>
    <sheetView zoomScale="120" zoomScaleNormal="120" workbookViewId="0">
      <selection activeCell="F31" sqref="F31"/>
    </sheetView>
  </sheetViews>
  <sheetFormatPr baseColWidth="10" defaultRowHeight="16" x14ac:dyDescent="0.2"/>
  <cols>
    <col min="3" max="3" width="17.33203125" customWidth="1"/>
    <col min="4" max="4" width="30.5" customWidth="1"/>
    <col min="7" max="7" width="15.83203125" customWidth="1"/>
    <col min="8" max="8" width="28.5" customWidth="1"/>
  </cols>
  <sheetData>
    <row r="2" spans="2:8" s="3" customFormat="1" x14ac:dyDescent="0.2">
      <c r="B2" s="15" t="s">
        <v>35</v>
      </c>
      <c r="C2" s="15"/>
      <c r="D2" s="15"/>
      <c r="F2" s="15" t="s">
        <v>36</v>
      </c>
      <c r="G2" s="15"/>
      <c r="H2" s="15"/>
    </row>
    <row r="3" spans="2:8" s="3" customFormat="1" x14ac:dyDescent="0.2">
      <c r="B3" s="5" t="s">
        <v>31</v>
      </c>
      <c r="C3" s="2" t="s">
        <v>34</v>
      </c>
      <c r="D3" s="2" t="s">
        <v>37</v>
      </c>
      <c r="F3" s="5" t="s">
        <v>31</v>
      </c>
      <c r="G3" s="2" t="s">
        <v>34</v>
      </c>
      <c r="H3" s="2" t="s">
        <v>37</v>
      </c>
    </row>
    <row r="4" spans="2:8" x14ac:dyDescent="0.2">
      <c r="B4" s="2">
        <v>0</v>
      </c>
      <c r="C4" s="6">
        <v>0.75654830490565939</v>
      </c>
      <c r="D4" s="6">
        <v>0.70481989180327997</v>
      </c>
      <c r="F4" s="2">
        <v>0</v>
      </c>
      <c r="G4" s="6">
        <v>183.2391469182389</v>
      </c>
      <c r="H4" s="6">
        <v>181.26574180327879</v>
      </c>
    </row>
    <row r="5" spans="2:8" x14ac:dyDescent="0.2">
      <c r="B5" s="2">
        <v>1</v>
      </c>
      <c r="C5" s="6">
        <v>1.0560496959183681</v>
      </c>
      <c r="D5" s="6">
        <v>1.153905037795278</v>
      </c>
      <c r="F5" s="2">
        <v>1</v>
      </c>
      <c r="G5" s="6">
        <v>184.1092795918367</v>
      </c>
      <c r="H5" s="6">
        <v>171.06343818897631</v>
      </c>
    </row>
    <row r="6" spans="2:8" x14ac:dyDescent="0.2">
      <c r="B6" s="2">
        <v>2</v>
      </c>
      <c r="C6" s="6">
        <v>2.0166258267206461</v>
      </c>
      <c r="D6" s="6">
        <v>1.080970881290324</v>
      </c>
      <c r="F6" s="2">
        <v>2</v>
      </c>
      <c r="G6" s="6">
        <v>194.66704418918911</v>
      </c>
      <c r="H6" s="6">
        <v>168.19514344086011</v>
      </c>
    </row>
    <row r="7" spans="2:8" x14ac:dyDescent="0.2">
      <c r="B7" s="2">
        <v>3</v>
      </c>
      <c r="C7" s="6">
        <v>0.72339638892508262</v>
      </c>
      <c r="D7" s="6">
        <v>2.340436722580638</v>
      </c>
      <c r="F7" s="2">
        <v>3</v>
      </c>
      <c r="G7" s="6">
        <v>167.26931644951131</v>
      </c>
      <c r="H7" s="6">
        <v>183.81852956989249</v>
      </c>
    </row>
    <row r="8" spans="2:8" x14ac:dyDescent="0.2">
      <c r="B8" s="2">
        <v>4</v>
      </c>
      <c r="C8" s="6">
        <v>0.85503906070038926</v>
      </c>
      <c r="D8" s="6">
        <v>1.066128456774198</v>
      </c>
      <c r="F8" s="2">
        <v>4</v>
      </c>
      <c r="G8" s="6">
        <v>157.08683891050589</v>
      </c>
      <c r="H8" s="6">
        <v>182.10262075268821</v>
      </c>
    </row>
    <row r="9" spans="2:8" x14ac:dyDescent="0.2">
      <c r="B9" s="2">
        <v>5</v>
      </c>
      <c r="C9" s="6">
        <v>1.959208304081631</v>
      </c>
      <c r="D9" s="6">
        <v>1.8134946774193521</v>
      </c>
      <c r="F9" s="2">
        <v>5</v>
      </c>
      <c r="G9" s="6">
        <v>178.8934974489795</v>
      </c>
      <c r="H9" s="6">
        <v>175.69511795698909</v>
      </c>
    </row>
    <row r="10" spans="2:8" x14ac:dyDescent="0.2">
      <c r="B10" s="2">
        <v>6</v>
      </c>
      <c r="C10" s="6">
        <v>0.62341315102040962</v>
      </c>
      <c r="D10" s="6">
        <v>2.5930521954545438</v>
      </c>
      <c r="F10" s="2">
        <v>6</v>
      </c>
      <c r="G10" s="6">
        <v>189.73403061224491</v>
      </c>
      <c r="H10" s="6">
        <v>188.98338484848489</v>
      </c>
    </row>
    <row r="11" spans="2:8" x14ac:dyDescent="0.2">
      <c r="B11" s="2">
        <v>7</v>
      </c>
      <c r="C11" s="6">
        <v>1.248776816326532</v>
      </c>
      <c r="D11" s="6">
        <v>3.1384466440677969</v>
      </c>
      <c r="F11" s="2">
        <v>7</v>
      </c>
      <c r="G11" s="6">
        <v>182.52745332197611</v>
      </c>
      <c r="H11" s="6">
        <v>180.46991694915249</v>
      </c>
    </row>
    <row r="12" spans="2:8" x14ac:dyDescent="0.2">
      <c r="B12" s="2">
        <v>8</v>
      </c>
      <c r="C12" s="6">
        <v>1.491608614285717</v>
      </c>
      <c r="D12" s="6">
        <v>0.59591070638297883</v>
      </c>
      <c r="F12" s="2">
        <v>8</v>
      </c>
      <c r="G12" s="6">
        <v>184.07471156462589</v>
      </c>
      <c r="H12" s="6">
        <v>123.8097709219859</v>
      </c>
    </row>
    <row r="13" spans="2:8" x14ac:dyDescent="0.2">
      <c r="B13" s="2">
        <v>9</v>
      </c>
      <c r="C13" s="6">
        <v>1.50406519591837</v>
      </c>
      <c r="D13" s="6">
        <v>1.0271049630967759</v>
      </c>
      <c r="F13" s="2">
        <v>9</v>
      </c>
      <c r="G13" s="6">
        <v>181.1904583333334</v>
      </c>
      <c r="H13" s="6">
        <v>166.17631225806451</v>
      </c>
    </row>
    <row r="14" spans="2:8" x14ac:dyDescent="0.2">
      <c r="B14" s="2">
        <v>10</v>
      </c>
      <c r="C14" s="6">
        <v>1.4763061222641509</v>
      </c>
      <c r="D14" s="6">
        <v>1.862134829999998</v>
      </c>
      <c r="F14" s="2">
        <v>10</v>
      </c>
      <c r="G14" s="6">
        <v>177.96815773584899</v>
      </c>
      <c r="H14" s="6">
        <v>167.60189823529399</v>
      </c>
    </row>
    <row r="15" spans="2:8" x14ac:dyDescent="0.2">
      <c r="B15" s="2">
        <v>11</v>
      </c>
      <c r="C15" s="6">
        <v>1.346634671328671</v>
      </c>
      <c r="D15" s="6">
        <v>1.6605256683812399</v>
      </c>
      <c r="F15" s="2">
        <v>11</v>
      </c>
      <c r="G15" s="6">
        <v>161.91845501165511</v>
      </c>
      <c r="H15" s="6">
        <v>174.66744841149779</v>
      </c>
    </row>
    <row r="16" spans="2:8" x14ac:dyDescent="0.2">
      <c r="B16" s="2">
        <v>12</v>
      </c>
      <c r="C16" s="6">
        <v>2.112512219095477</v>
      </c>
      <c r="D16" s="6">
        <v>1.6835131909090919</v>
      </c>
      <c r="F16" s="2">
        <v>12</v>
      </c>
      <c r="G16" s="6">
        <v>175.89875259631489</v>
      </c>
      <c r="H16" s="6">
        <v>180.3871044191919</v>
      </c>
    </row>
    <row r="17" spans="2:8" x14ac:dyDescent="0.2">
      <c r="B17" s="2">
        <v>13</v>
      </c>
      <c r="C17" s="6">
        <v>0.80538116666666681</v>
      </c>
      <c r="D17" s="6">
        <v>2.450781595454536</v>
      </c>
      <c r="F17" s="2">
        <v>13</v>
      </c>
      <c r="G17" s="6">
        <v>181.02049074074071</v>
      </c>
      <c r="H17" s="6">
        <v>179.13409469696981</v>
      </c>
    </row>
    <row r="18" spans="2:8" x14ac:dyDescent="0.2">
      <c r="B18" s="2">
        <v>14</v>
      </c>
      <c r="C18" s="6">
        <v>1.292672614285717</v>
      </c>
      <c r="D18" s="6">
        <v>1.833476854545451</v>
      </c>
      <c r="F18" s="2">
        <v>14</v>
      </c>
      <c r="G18" s="6">
        <v>171.76189880952381</v>
      </c>
      <c r="H18" s="6">
        <v>186.0143920454546</v>
      </c>
    </row>
    <row r="19" spans="2:8" x14ac:dyDescent="0.2">
      <c r="B19" s="2">
        <v>15</v>
      </c>
      <c r="C19" s="6">
        <v>0.85474033118971193</v>
      </c>
      <c r="D19" s="6">
        <v>1.8284803190538721</v>
      </c>
      <c r="F19" s="2">
        <v>15</v>
      </c>
      <c r="G19" s="6">
        <v>168.82838263665579</v>
      </c>
      <c r="H19" s="6">
        <v>194.76040788436251</v>
      </c>
    </row>
    <row r="20" spans="2:8" x14ac:dyDescent="0.2">
      <c r="B20" s="2">
        <v>16</v>
      </c>
      <c r="C20" s="6">
        <v>2.7327496709433938</v>
      </c>
      <c r="D20" s="6">
        <v>1.5373352909413891</v>
      </c>
      <c r="F20" s="2">
        <v>16</v>
      </c>
      <c r="G20" s="6">
        <v>182.6647633962265</v>
      </c>
      <c r="H20" s="6">
        <v>173.0208522202486</v>
      </c>
    </row>
    <row r="21" spans="2:8" x14ac:dyDescent="0.2">
      <c r="B21" s="2">
        <v>17</v>
      </c>
      <c r="C21" s="6"/>
      <c r="D21" s="6">
        <v>1.3421006560975619</v>
      </c>
      <c r="F21" s="2">
        <v>17</v>
      </c>
      <c r="G21" s="6"/>
      <c r="H21" s="6">
        <v>190.2513530487804</v>
      </c>
    </row>
    <row r="22" spans="2:8" x14ac:dyDescent="0.2">
      <c r="B22" s="2">
        <v>18</v>
      </c>
      <c r="C22" s="6"/>
      <c r="D22" s="6">
        <v>1.0942424927536241</v>
      </c>
      <c r="F22" s="2">
        <v>18</v>
      </c>
      <c r="G22" s="6"/>
      <c r="H22" s="6">
        <v>176.32200933977461</v>
      </c>
    </row>
  </sheetData>
  <mergeCells count="2">
    <mergeCell ref="B2:D2"/>
    <mergeCell ref="F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Fig. 9B,C - FRAP</vt:lpstr>
      <vt:lpstr>Fig. 9S1B Nano2NeonGreen length</vt:lpstr>
      <vt:lpstr>Fig. 9S1C Nano2NeonG locomotion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Frank Schnorrer</cp:lastModifiedBy>
  <dcterms:created xsi:type="dcterms:W3CDTF">2022-11-03T17:30:32Z</dcterms:created>
  <dcterms:modified xsi:type="dcterms:W3CDTF">2022-11-18T09:16:21Z</dcterms:modified>
</cp:coreProperties>
</file>