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yoavb\Dropbox\Sumser et al 2022\Revision\"/>
    </mc:Choice>
  </mc:AlternateContent>
  <xr:revisionPtr revIDLastSave="0" documentId="13_ncr:1_{1D81ECDE-CAE7-4F2E-9E0F-8462E714013E}" xr6:coauthVersionLast="47" xr6:coauthVersionMax="47" xr10:uidLastSave="{00000000-0000-0000-0000-000000000000}"/>
  <bookViews>
    <workbookView xWindow="238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O9" i="1" l="1"/>
  <c r="P9" i="1"/>
  <c r="P8" i="1"/>
  <c r="O8" i="1"/>
  <c r="P7" i="1"/>
  <c r="O7" i="1"/>
  <c r="P6" i="1"/>
  <c r="O6" i="1"/>
  <c r="F7" i="1"/>
  <c r="G7" i="1"/>
  <c r="F8" i="1"/>
  <c r="G8" i="1"/>
  <c r="G6" i="1"/>
  <c r="F6" i="1"/>
</calcChain>
</file>

<file path=xl/sharedStrings.xml><?xml version="1.0" encoding="utf-8"?>
<sst xmlns="http://schemas.openxmlformats.org/spreadsheetml/2006/main" count="119" uniqueCount="51">
  <si>
    <t>293GT</t>
  </si>
  <si>
    <t>Day1</t>
  </si>
  <si>
    <t>Day2</t>
  </si>
  <si>
    <t>Day3</t>
  </si>
  <si>
    <t>BHKeT</t>
  </si>
  <si>
    <t>Day4</t>
  </si>
  <si>
    <t>N2c-GFP</t>
  </si>
  <si>
    <t>N2c-Tomato</t>
  </si>
  <si>
    <t>N2c-nlGFP-tomato</t>
  </si>
  <si>
    <t>RV titer calculation</t>
  </si>
  <si>
    <t>Vol of virus (ul)</t>
  </si>
  <si>
    <t>Cells at DPI0</t>
  </si>
  <si>
    <t>% transduced at DPI3</t>
  </si>
  <si>
    <t>Strain</t>
  </si>
  <si>
    <t>Coat</t>
  </si>
  <si>
    <t>Content</t>
  </si>
  <si>
    <t>B19</t>
  </si>
  <si>
    <t>envA</t>
  </si>
  <si>
    <t>GFP+SypRFP</t>
  </si>
  <si>
    <t>GFP+TetR</t>
  </si>
  <si>
    <t>N2c</t>
  </si>
  <si>
    <t>tdTomato</t>
  </si>
  <si>
    <t>ChR2-EYFP</t>
  </si>
  <si>
    <t>EGFP</t>
  </si>
  <si>
    <t>tdTomato-ChIEF</t>
  </si>
  <si>
    <t>tdTomato-FlpO</t>
  </si>
  <si>
    <t>EGFP-iCre</t>
  </si>
  <si>
    <t>EGFP-FlpO</t>
  </si>
  <si>
    <t>E2-Crimson</t>
  </si>
  <si>
    <t>EGFP.nls-FlpO</t>
  </si>
  <si>
    <t>mCherry.nls-FlpO</t>
  </si>
  <si>
    <t>EGFP-ChIEF</t>
  </si>
  <si>
    <t>EGFP.nls-tdTomato</t>
  </si>
  <si>
    <t>EGFP.nls-SypEGFP</t>
  </si>
  <si>
    <t>SypRFP</t>
  </si>
  <si>
    <t>EYFP</t>
  </si>
  <si>
    <t>mTurquoise</t>
  </si>
  <si>
    <t>mCitrine</t>
  </si>
  <si>
    <t>nl.EGFP-jRGECO1a</t>
  </si>
  <si>
    <t>nl.mCherry-GCaMP7f</t>
  </si>
  <si>
    <t>GCaMP8f</t>
  </si>
  <si>
    <t>GCaMP8m</t>
  </si>
  <si>
    <t>GCaMP8s</t>
  </si>
  <si>
    <t>titer TU/ml</t>
  </si>
  <si>
    <t>Prep #</t>
  </si>
  <si>
    <t>Figure 1F</t>
  </si>
  <si>
    <t>Figure 1G</t>
  </si>
  <si>
    <t>Figure 1H</t>
  </si>
  <si>
    <t>SEM</t>
  </si>
  <si>
    <t>Average</t>
  </si>
  <si>
    <t>Fraction of labeled cells from total cell count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</si>
</sst>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8CBAD"/>
        <bgColor rgb="FFD0CECE"/>
      </patternFill>
    </fill>
    <fill>
      <patternFill patternType="solid">
        <fgColor rgb="FFBDD7EE"/>
        <bgColor rgb="FFD0CECE"/>
      </patternFill>
    </fill>
    <fill>
      <patternFill patternType="solid">
        <fgColor rgb="FFC5E0B4"/>
        <bgColor rgb="FFD0CECE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5" borderId="0" xfId="0" applyFont="1" applyFill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tabSelected="1" topLeftCell="A25" workbookViewId="0">
      <selection activeCell="H47" sqref="H47"/>
    </sheetView>
  </sheetViews>
  <sheetFormatPr defaultRowHeight="15" x14ac:dyDescent="0.25"/>
  <cols>
    <col min="1" max="1" width="14.7109375" bestFit="1" customWidth="1"/>
    <col min="2" max="2" width="11.85546875" bestFit="1" customWidth="1"/>
    <col min="3" max="3" width="19.7109375" bestFit="1" customWidth="1"/>
    <col min="4" max="4" width="11.7109375" bestFit="1" customWidth="1"/>
    <col min="5" max="5" width="17.5703125" bestFit="1" customWidth="1"/>
    <col min="6" max="7" width="12" bestFit="1" customWidth="1"/>
    <col min="8" max="8" width="19.85546875" bestFit="1" customWidth="1"/>
    <col min="9" max="9" width="10.7109375" bestFit="1" customWidth="1"/>
    <col min="11" max="11" width="19.85546875" bestFit="1" customWidth="1"/>
    <col min="12" max="12" width="10.7109375" bestFit="1" customWidth="1"/>
    <col min="13" max="13" width="11.7109375" bestFit="1" customWidth="1"/>
    <col min="14" max="14" width="17.5703125" bestFit="1" customWidth="1"/>
    <col min="16" max="16" width="14.7109375" bestFit="1" customWidth="1"/>
    <col min="17" max="17" width="11.85546875" bestFit="1" customWidth="1"/>
    <col min="18" max="18" width="19.7109375" bestFit="1" customWidth="1"/>
    <col min="23" max="23" width="24.42578125" bestFit="1" customWidth="1"/>
    <col min="24" max="24" width="10.7109375" bestFit="1" customWidth="1"/>
  </cols>
  <sheetData>
    <row r="2" spans="1:16" x14ac:dyDescent="0.25">
      <c r="A2" s="11" t="s">
        <v>45</v>
      </c>
      <c r="J2" s="11" t="s">
        <v>46</v>
      </c>
    </row>
    <row r="4" spans="1:16" x14ac:dyDescent="0.25">
      <c r="A4" s="12" t="s">
        <v>50</v>
      </c>
    </row>
    <row r="5" spans="1:16" x14ac:dyDescent="0.25">
      <c r="A5" s="14" t="s">
        <v>0</v>
      </c>
      <c r="B5" s="1"/>
      <c r="C5" s="1" t="s">
        <v>6</v>
      </c>
      <c r="D5" s="1" t="s">
        <v>7</v>
      </c>
      <c r="E5" s="1" t="s">
        <v>8</v>
      </c>
      <c r="F5" s="1" t="s">
        <v>49</v>
      </c>
      <c r="G5" s="1" t="s">
        <v>48</v>
      </c>
      <c r="J5" s="13" t="s">
        <v>4</v>
      </c>
      <c r="K5" s="1"/>
      <c r="L5" s="1" t="s">
        <v>6</v>
      </c>
      <c r="M5" s="1" t="s">
        <v>7</v>
      </c>
      <c r="N5" s="1" t="s">
        <v>8</v>
      </c>
      <c r="O5" s="1" t="s">
        <v>49</v>
      </c>
      <c r="P5" s="1" t="s">
        <v>48</v>
      </c>
    </row>
    <row r="6" spans="1:16" x14ac:dyDescent="0.25">
      <c r="A6" s="14"/>
      <c r="B6" s="1" t="s">
        <v>1</v>
      </c>
      <c r="C6" s="1">
        <v>14</v>
      </c>
      <c r="D6" s="1">
        <v>2.8</v>
      </c>
      <c r="E6" s="1">
        <v>5.2</v>
      </c>
      <c r="F6" s="1">
        <f>AVERAGE(C6:E6)</f>
        <v>7.333333333333333</v>
      </c>
      <c r="G6" s="1">
        <f>STDEV(C6:E6)/SQRT(3)</f>
        <v>3.4045720892809879</v>
      </c>
      <c r="J6" s="13"/>
      <c r="K6" s="1" t="s">
        <v>1</v>
      </c>
      <c r="L6" s="1">
        <v>72.400000000000006</v>
      </c>
      <c r="M6" s="1">
        <v>37.6</v>
      </c>
      <c r="N6" s="1">
        <v>33.9</v>
      </c>
      <c r="O6" s="1">
        <f>AVERAGE(L6:N6)</f>
        <v>47.966666666666669</v>
      </c>
      <c r="P6" s="1">
        <f>STDEV(L6:N6)/SQRT(3)</f>
        <v>12.263269457113704</v>
      </c>
    </row>
    <row r="7" spans="1:16" x14ac:dyDescent="0.25">
      <c r="A7" s="14"/>
      <c r="B7" s="1" t="s">
        <v>2</v>
      </c>
      <c r="C7" s="1">
        <v>99</v>
      </c>
      <c r="D7" s="1">
        <v>44.4</v>
      </c>
      <c r="E7" s="1">
        <v>86.6</v>
      </c>
      <c r="F7" s="1">
        <f t="shared" ref="F7:F8" si="0">AVERAGE(C7:E7)</f>
        <v>76.666666666666671</v>
      </c>
      <c r="G7" s="1">
        <f t="shared" ref="G7:G8" si="1">STDEV(C7:E7)/SQRT(3)</f>
        <v>16.525670267126163</v>
      </c>
      <c r="J7" s="13"/>
      <c r="K7" s="1" t="s">
        <v>2</v>
      </c>
      <c r="L7" s="1">
        <v>88.4</v>
      </c>
      <c r="M7" s="1">
        <v>75.2</v>
      </c>
      <c r="N7" s="1">
        <v>86</v>
      </c>
      <c r="O7" s="1">
        <f t="shared" ref="O7:O8" si="2">AVERAGE(L7:N7)</f>
        <v>83.2</v>
      </c>
      <c r="P7" s="1">
        <f t="shared" ref="P7:P8" si="3">STDEV(L7:N7)/SQRT(3)</f>
        <v>4.0595566260368887</v>
      </c>
    </row>
    <row r="8" spans="1:16" x14ac:dyDescent="0.25">
      <c r="A8" s="14"/>
      <c r="B8" s="1" t="s">
        <v>3</v>
      </c>
      <c r="C8" s="1">
        <v>99.7</v>
      </c>
      <c r="D8" s="1">
        <v>99.6</v>
      </c>
      <c r="E8" s="1">
        <v>99.5</v>
      </c>
      <c r="F8" s="1">
        <f t="shared" si="0"/>
        <v>99.600000000000009</v>
      </c>
      <c r="G8" s="1">
        <f t="shared" si="1"/>
        <v>5.77350269189634E-2</v>
      </c>
      <c r="J8" s="13"/>
      <c r="K8" s="1" t="s">
        <v>3</v>
      </c>
      <c r="L8" s="1">
        <v>84.9</v>
      </c>
      <c r="M8" s="1">
        <v>71.400000000000006</v>
      </c>
      <c r="N8" s="1">
        <v>86.9</v>
      </c>
      <c r="O8" s="1">
        <f t="shared" si="2"/>
        <v>81.066666666666677</v>
      </c>
      <c r="P8" s="1">
        <f t="shared" si="3"/>
        <v>4.8676939555034116</v>
      </c>
    </row>
    <row r="9" spans="1:16" x14ac:dyDescent="0.25">
      <c r="J9" s="13"/>
      <c r="K9" s="1" t="s">
        <v>5</v>
      </c>
      <c r="L9" s="1">
        <v>82.1</v>
      </c>
      <c r="M9" s="1">
        <v>66.400000000000006</v>
      </c>
      <c r="N9" s="1">
        <v>87.8</v>
      </c>
      <c r="O9" s="1">
        <f t="shared" ref="O9" si="4">AVERAGE(L9:N9)</f>
        <v>78.766666666666666</v>
      </c>
      <c r="P9" s="1">
        <f t="shared" ref="P9" si="5">STDEV(L9:N9)/SQRT(3)</f>
        <v>6.3985241353854905</v>
      </c>
    </row>
    <row r="12" spans="1:16" x14ac:dyDescent="0.25">
      <c r="A12" s="11" t="s">
        <v>47</v>
      </c>
    </row>
    <row r="14" spans="1:16" ht="15.75" thickBot="1" x14ac:dyDescent="0.3">
      <c r="A14" s="15" t="s">
        <v>9</v>
      </c>
      <c r="B14" s="15"/>
      <c r="C14" s="15"/>
      <c r="D14" s="2"/>
      <c r="E14" s="2"/>
      <c r="F14" s="2"/>
      <c r="G14" s="2"/>
    </row>
    <row r="15" spans="1:16" x14ac:dyDescent="0.25">
      <c r="A15" s="3" t="s">
        <v>10</v>
      </c>
      <c r="B15" s="4" t="s">
        <v>11</v>
      </c>
      <c r="C15" s="5" t="s">
        <v>12</v>
      </c>
      <c r="D15" s="2"/>
      <c r="E15" s="6" t="s">
        <v>44</v>
      </c>
      <c r="F15" s="7" t="s">
        <v>13</v>
      </c>
      <c r="G15" s="7" t="s">
        <v>14</v>
      </c>
      <c r="H15" s="7" t="s">
        <v>15</v>
      </c>
      <c r="I15" s="7" t="s">
        <v>43</v>
      </c>
    </row>
    <row r="16" spans="1:16" x14ac:dyDescent="0.25">
      <c r="A16" s="3">
        <v>1E-4</v>
      </c>
      <c r="B16" s="4">
        <v>87000</v>
      </c>
      <c r="C16" s="5">
        <v>5</v>
      </c>
      <c r="D16" s="2"/>
      <c r="E16" s="8">
        <v>1</v>
      </c>
      <c r="F16" s="1" t="s">
        <v>16</v>
      </c>
      <c r="G16" s="1" t="s">
        <v>17</v>
      </c>
      <c r="H16" s="1" t="s">
        <v>18</v>
      </c>
      <c r="I16" s="10">
        <f t="shared" ref="I16:I42" si="6">-LN((100-C16)/100)*B16/(A16/1000)</f>
        <v>44625166117.168999</v>
      </c>
    </row>
    <row r="17" spans="1:9" x14ac:dyDescent="0.25">
      <c r="A17" s="3">
        <v>0.01</v>
      </c>
      <c r="B17" s="4">
        <v>130000</v>
      </c>
      <c r="C17" s="5">
        <v>9.1999999999999993</v>
      </c>
      <c r="D17" s="2"/>
      <c r="E17" s="8">
        <v>2</v>
      </c>
      <c r="F17" s="1" t="s">
        <v>16</v>
      </c>
      <c r="G17" s="1" t="s">
        <v>17</v>
      </c>
      <c r="H17" s="1" t="s">
        <v>19</v>
      </c>
      <c r="I17" s="10">
        <f t="shared" si="6"/>
        <v>1254641704.9509699</v>
      </c>
    </row>
    <row r="18" spans="1:9" x14ac:dyDescent="0.25">
      <c r="A18" s="3">
        <v>0.01</v>
      </c>
      <c r="B18" s="4">
        <v>130000</v>
      </c>
      <c r="C18" s="5">
        <v>14</v>
      </c>
      <c r="D18" s="2"/>
      <c r="E18" s="8">
        <v>3</v>
      </c>
      <c r="F18" s="1" t="s">
        <v>16</v>
      </c>
      <c r="G18" s="1" t="s">
        <v>17</v>
      </c>
      <c r="H18" s="1" t="s">
        <v>18</v>
      </c>
      <c r="I18" s="10">
        <f t="shared" si="6"/>
        <v>1960697566.5495875</v>
      </c>
    </row>
    <row r="19" spans="1:9" x14ac:dyDescent="0.25">
      <c r="A19" s="3">
        <v>0.01</v>
      </c>
      <c r="B19" s="4">
        <v>130000</v>
      </c>
      <c r="C19" s="5">
        <v>1.4</v>
      </c>
      <c r="D19" s="2"/>
      <c r="E19" s="8">
        <v>4</v>
      </c>
      <c r="F19" s="1" t="s">
        <v>20</v>
      </c>
      <c r="G19" s="1" t="s">
        <v>17</v>
      </c>
      <c r="H19" s="1" t="s">
        <v>21</v>
      </c>
      <c r="I19" s="10">
        <f t="shared" si="6"/>
        <v>183286016.93352139</v>
      </c>
    </row>
    <row r="20" spans="1:9" x14ac:dyDescent="0.25">
      <c r="A20" s="3">
        <v>0.01</v>
      </c>
      <c r="B20" s="4">
        <v>120000</v>
      </c>
      <c r="C20" s="5">
        <v>3.4</v>
      </c>
      <c r="D20" s="2"/>
      <c r="E20" s="8">
        <v>5</v>
      </c>
      <c r="F20" s="1" t="s">
        <v>20</v>
      </c>
      <c r="G20" s="1" t="s">
        <v>17</v>
      </c>
      <c r="H20" s="1" t="s">
        <v>22</v>
      </c>
      <c r="I20" s="10">
        <f t="shared" si="6"/>
        <v>415097337.23542899</v>
      </c>
    </row>
    <row r="21" spans="1:9" x14ac:dyDescent="0.25">
      <c r="A21" s="3">
        <v>0.01</v>
      </c>
      <c r="B21" s="4">
        <v>120000</v>
      </c>
      <c r="C21" s="5">
        <v>4.9000000000000004</v>
      </c>
      <c r="D21" s="2"/>
      <c r="E21" s="8">
        <v>6</v>
      </c>
      <c r="F21" s="1" t="s">
        <v>20</v>
      </c>
      <c r="G21" s="1" t="s">
        <v>17</v>
      </c>
      <c r="H21" s="1" t="s">
        <v>23</v>
      </c>
      <c r="I21" s="10">
        <f t="shared" si="6"/>
        <v>602894597.24096143</v>
      </c>
    </row>
    <row r="22" spans="1:9" x14ac:dyDescent="0.25">
      <c r="A22" s="3">
        <v>1E-3</v>
      </c>
      <c r="B22" s="4">
        <v>70000</v>
      </c>
      <c r="C22" s="5">
        <v>1.3</v>
      </c>
      <c r="D22" s="2"/>
      <c r="E22" s="8">
        <v>7</v>
      </c>
      <c r="F22" s="1" t="s">
        <v>20</v>
      </c>
      <c r="G22" s="1" t="s">
        <v>17</v>
      </c>
      <c r="H22" s="1" t="s">
        <v>24</v>
      </c>
      <c r="I22" s="10">
        <f t="shared" si="6"/>
        <v>915966768.40588367</v>
      </c>
    </row>
    <row r="23" spans="1:9" x14ac:dyDescent="0.25">
      <c r="A23" s="3">
        <v>1E-4</v>
      </c>
      <c r="B23" s="4">
        <v>120000</v>
      </c>
      <c r="C23" s="5">
        <v>1</v>
      </c>
      <c r="D23" s="2"/>
      <c r="E23" s="8">
        <v>8</v>
      </c>
      <c r="F23" s="1" t="s">
        <v>20</v>
      </c>
      <c r="G23" s="1" t="s">
        <v>17</v>
      </c>
      <c r="H23" s="1" t="s">
        <v>25</v>
      </c>
      <c r="I23" s="10">
        <f t="shared" si="6"/>
        <v>12060403024.20174</v>
      </c>
    </row>
    <row r="24" spans="1:9" x14ac:dyDescent="0.25">
      <c r="A24" s="3">
        <v>1E-4</v>
      </c>
      <c r="B24" s="4">
        <v>120000</v>
      </c>
      <c r="C24" s="5">
        <v>1</v>
      </c>
      <c r="D24" s="2"/>
      <c r="E24" s="8">
        <v>9</v>
      </c>
      <c r="F24" s="1" t="s">
        <v>20</v>
      </c>
      <c r="G24" s="1" t="s">
        <v>17</v>
      </c>
      <c r="H24" s="1" t="s">
        <v>26</v>
      </c>
      <c r="I24" s="10">
        <f t="shared" si="6"/>
        <v>12060403024.20174</v>
      </c>
    </row>
    <row r="25" spans="1:9" x14ac:dyDescent="0.25">
      <c r="A25" s="3">
        <v>1E-4</v>
      </c>
      <c r="B25" s="4">
        <v>120000</v>
      </c>
      <c r="C25" s="5">
        <v>5.4</v>
      </c>
      <c r="D25" s="2"/>
      <c r="E25" s="8">
        <v>10</v>
      </c>
      <c r="F25" s="1" t="s">
        <v>20</v>
      </c>
      <c r="G25" s="1" t="s">
        <v>17</v>
      </c>
      <c r="H25" s="1" t="s">
        <v>27</v>
      </c>
      <c r="I25" s="10">
        <f t="shared" si="6"/>
        <v>66615251916.310585</v>
      </c>
    </row>
    <row r="26" spans="1:9" x14ac:dyDescent="0.25">
      <c r="A26" s="3">
        <v>1E-4</v>
      </c>
      <c r="B26" s="4">
        <v>50000</v>
      </c>
      <c r="C26" s="5">
        <v>5.2</v>
      </c>
      <c r="D26" s="2"/>
      <c r="E26" s="8">
        <v>11</v>
      </c>
      <c r="F26" s="9" t="s">
        <v>16</v>
      </c>
      <c r="G26" s="9" t="s">
        <v>17</v>
      </c>
      <c r="H26" s="9" t="s">
        <v>21</v>
      </c>
      <c r="I26" s="10">
        <f t="shared" si="6"/>
        <v>26700388363.557648</v>
      </c>
    </row>
    <row r="27" spans="1:9" x14ac:dyDescent="0.25">
      <c r="A27" s="3">
        <v>0.01</v>
      </c>
      <c r="B27" s="4">
        <v>90000</v>
      </c>
      <c r="C27" s="5">
        <v>1.6</v>
      </c>
      <c r="D27" s="2"/>
      <c r="E27" s="8">
        <v>13</v>
      </c>
      <c r="F27" s="1" t="s">
        <v>20</v>
      </c>
      <c r="G27" s="1" t="s">
        <v>17</v>
      </c>
      <c r="H27" s="9" t="s">
        <v>28</v>
      </c>
      <c r="I27" s="10">
        <f t="shared" si="6"/>
        <v>145164437.36895174</v>
      </c>
    </row>
    <row r="28" spans="1:9" x14ac:dyDescent="0.25">
      <c r="A28" s="3">
        <v>1E-3</v>
      </c>
      <c r="B28" s="4">
        <v>50000</v>
      </c>
      <c r="C28" s="5">
        <v>2.4</v>
      </c>
      <c r="D28" s="2"/>
      <c r="E28" s="8">
        <v>14</v>
      </c>
      <c r="F28" s="1" t="s">
        <v>20</v>
      </c>
      <c r="G28" s="1" t="s">
        <v>17</v>
      </c>
      <c r="H28" s="1" t="s">
        <v>29</v>
      </c>
      <c r="I28" s="10">
        <f t="shared" si="6"/>
        <v>1214634628.4522295</v>
      </c>
    </row>
    <row r="29" spans="1:9" x14ac:dyDescent="0.25">
      <c r="A29" s="3">
        <v>1E-3</v>
      </c>
      <c r="B29" s="4">
        <v>50000</v>
      </c>
      <c r="C29" s="5">
        <v>2</v>
      </c>
      <c r="D29" s="2"/>
      <c r="E29" s="8">
        <v>15</v>
      </c>
      <c r="F29" s="1" t="s">
        <v>20</v>
      </c>
      <c r="G29" s="1" t="s">
        <v>17</v>
      </c>
      <c r="H29" s="1" t="s">
        <v>30</v>
      </c>
      <c r="I29" s="10">
        <f t="shared" si="6"/>
        <v>1010135365.8759733</v>
      </c>
    </row>
    <row r="30" spans="1:9" x14ac:dyDescent="0.25">
      <c r="A30" s="3">
        <v>1E-4</v>
      </c>
      <c r="B30" s="4">
        <v>80000</v>
      </c>
      <c r="C30" s="5">
        <v>1.2</v>
      </c>
      <c r="D30" s="2"/>
      <c r="E30" s="8">
        <v>19</v>
      </c>
      <c r="F30" s="1" t="s">
        <v>20</v>
      </c>
      <c r="G30" s="1" t="s">
        <v>17</v>
      </c>
      <c r="H30" s="9" t="s">
        <v>31</v>
      </c>
      <c r="I30" s="10">
        <f t="shared" si="6"/>
        <v>9658064987.4153976</v>
      </c>
    </row>
    <row r="31" spans="1:9" x14ac:dyDescent="0.25">
      <c r="A31" s="3">
        <v>1E-4</v>
      </c>
      <c r="B31" s="4">
        <v>70000</v>
      </c>
      <c r="C31" s="5">
        <v>1.7</v>
      </c>
      <c r="D31" s="2"/>
      <c r="E31" s="8">
        <v>21</v>
      </c>
      <c r="F31" s="1" t="s">
        <v>20</v>
      </c>
      <c r="G31" s="1" t="s">
        <v>17</v>
      </c>
      <c r="H31" s="9" t="s">
        <v>32</v>
      </c>
      <c r="I31" s="10">
        <f t="shared" si="6"/>
        <v>12002311184.479361</v>
      </c>
    </row>
    <row r="32" spans="1:9" x14ac:dyDescent="0.25">
      <c r="A32" s="3">
        <v>1E-4</v>
      </c>
      <c r="B32" s="4">
        <v>70000</v>
      </c>
      <c r="C32" s="5">
        <v>2.1</v>
      </c>
      <c r="D32" s="2"/>
      <c r="E32" s="8">
        <v>22</v>
      </c>
      <c r="F32" s="1" t="s">
        <v>20</v>
      </c>
      <c r="G32" s="1" t="s">
        <v>17</v>
      </c>
      <c r="H32" s="9" t="s">
        <v>33</v>
      </c>
      <c r="I32" s="10">
        <f t="shared" si="6"/>
        <v>14856545516.138601</v>
      </c>
    </row>
    <row r="33" spans="1:9" x14ac:dyDescent="0.25">
      <c r="A33" s="3">
        <v>1E-4</v>
      </c>
      <c r="B33" s="4">
        <v>70000</v>
      </c>
      <c r="C33" s="5">
        <v>1</v>
      </c>
      <c r="D33" s="2"/>
      <c r="E33" s="8">
        <v>23</v>
      </c>
      <c r="F33" s="1" t="s">
        <v>20</v>
      </c>
      <c r="G33" s="1" t="s">
        <v>17</v>
      </c>
      <c r="H33" s="9" t="s">
        <v>34</v>
      </c>
      <c r="I33" s="10">
        <f t="shared" si="6"/>
        <v>7035235097.4510155</v>
      </c>
    </row>
    <row r="34" spans="1:9" x14ac:dyDescent="0.25">
      <c r="A34" s="3">
        <v>1E-3</v>
      </c>
      <c r="B34" s="4">
        <v>80000</v>
      </c>
      <c r="C34" s="5">
        <v>3.4</v>
      </c>
      <c r="D34" s="2"/>
      <c r="E34" s="8">
        <v>24</v>
      </c>
      <c r="F34" s="1" t="s">
        <v>20</v>
      </c>
      <c r="G34" s="1" t="s">
        <v>17</v>
      </c>
      <c r="H34" s="1" t="s">
        <v>23</v>
      </c>
      <c r="I34" s="10">
        <f t="shared" si="6"/>
        <v>2767315581.5695271</v>
      </c>
    </row>
    <row r="35" spans="1:9" x14ac:dyDescent="0.25">
      <c r="A35" s="3">
        <v>1E-4</v>
      </c>
      <c r="B35" s="4">
        <v>80000</v>
      </c>
      <c r="C35" s="5">
        <v>0.8</v>
      </c>
      <c r="D35" s="2"/>
      <c r="E35" s="8">
        <v>25</v>
      </c>
      <c r="F35" s="1" t="s">
        <v>20</v>
      </c>
      <c r="G35" s="1" t="s">
        <v>17</v>
      </c>
      <c r="H35" s="9" t="s">
        <v>21</v>
      </c>
      <c r="I35" s="10">
        <f t="shared" si="6"/>
        <v>6425737357.8114128</v>
      </c>
    </row>
    <row r="36" spans="1:9" x14ac:dyDescent="0.25">
      <c r="A36" s="3">
        <v>1E-4</v>
      </c>
      <c r="B36" s="4">
        <v>80000</v>
      </c>
      <c r="C36" s="5">
        <v>1.3</v>
      </c>
      <c r="D36" s="2"/>
      <c r="E36" s="8">
        <v>26</v>
      </c>
      <c r="F36" s="1" t="s">
        <v>20</v>
      </c>
      <c r="G36" s="1" t="s">
        <v>17</v>
      </c>
      <c r="H36" s="9" t="s">
        <v>32</v>
      </c>
      <c r="I36" s="10">
        <f t="shared" si="6"/>
        <v>10468191638.924383</v>
      </c>
    </row>
    <row r="37" spans="1:9" x14ac:dyDescent="0.25">
      <c r="A37" s="3">
        <v>1E-3</v>
      </c>
      <c r="B37" s="4">
        <v>170000</v>
      </c>
      <c r="C37" s="5">
        <v>0.7</v>
      </c>
      <c r="D37" s="2"/>
      <c r="E37" s="8">
        <v>27</v>
      </c>
      <c r="F37" s="1" t="s">
        <v>20</v>
      </c>
      <c r="G37" s="1" t="s">
        <v>17</v>
      </c>
      <c r="H37" s="9" t="s">
        <v>35</v>
      </c>
      <c r="I37" s="10">
        <f t="shared" si="6"/>
        <v>1194184539.2839594</v>
      </c>
    </row>
    <row r="38" spans="1:9" x14ac:dyDescent="0.25">
      <c r="A38" s="3">
        <v>1E-3</v>
      </c>
      <c r="B38" s="4">
        <v>80000</v>
      </c>
      <c r="C38" s="5">
        <v>0.6</v>
      </c>
      <c r="D38" s="2"/>
      <c r="E38" s="8">
        <v>28</v>
      </c>
      <c r="F38" s="1" t="s">
        <v>20</v>
      </c>
      <c r="G38" s="1" t="s">
        <v>17</v>
      </c>
      <c r="H38" s="9" t="s">
        <v>36</v>
      </c>
      <c r="I38" s="10">
        <f t="shared" si="6"/>
        <v>481445786.04503286</v>
      </c>
    </row>
    <row r="39" spans="1:9" x14ac:dyDescent="0.25">
      <c r="A39" s="3">
        <v>1E-3</v>
      </c>
      <c r="B39" s="4">
        <v>80000</v>
      </c>
      <c r="C39" s="5">
        <v>0.6</v>
      </c>
      <c r="D39" s="2"/>
      <c r="E39" s="8">
        <v>29</v>
      </c>
      <c r="F39" s="1" t="s">
        <v>20</v>
      </c>
      <c r="G39" s="1" t="s">
        <v>17</v>
      </c>
      <c r="H39" s="9" t="s">
        <v>37</v>
      </c>
      <c r="I39" s="10">
        <f t="shared" si="6"/>
        <v>481445786.04503286</v>
      </c>
    </row>
    <row r="40" spans="1:9" x14ac:dyDescent="0.25">
      <c r="A40" s="3">
        <v>1E-3</v>
      </c>
      <c r="B40" s="4">
        <v>80000</v>
      </c>
      <c r="C40" s="5">
        <v>0.7</v>
      </c>
      <c r="D40" s="2"/>
      <c r="E40" s="8">
        <v>30</v>
      </c>
      <c r="F40" s="1" t="s">
        <v>20</v>
      </c>
      <c r="G40" s="1" t="s">
        <v>17</v>
      </c>
      <c r="H40" s="9" t="s">
        <v>38</v>
      </c>
      <c r="I40" s="10">
        <f t="shared" si="6"/>
        <v>561969194.95715737</v>
      </c>
    </row>
    <row r="41" spans="1:9" x14ac:dyDescent="0.25">
      <c r="A41" s="3">
        <v>1E-3</v>
      </c>
      <c r="B41" s="4">
        <v>80000</v>
      </c>
      <c r="C41" s="5">
        <v>0.6</v>
      </c>
      <c r="D41" s="2"/>
      <c r="E41" s="8">
        <v>31</v>
      </c>
      <c r="F41" s="1" t="s">
        <v>20</v>
      </c>
      <c r="G41" s="1" t="s">
        <v>17</v>
      </c>
      <c r="H41" s="9" t="s">
        <v>39</v>
      </c>
      <c r="I41" s="10">
        <f>-LN((100-C41)/100)*B41/(A41/1000)</f>
        <v>481445786.04503286</v>
      </c>
    </row>
    <row r="42" spans="1:9" x14ac:dyDescent="0.25">
      <c r="A42" s="3">
        <v>1E-3</v>
      </c>
      <c r="B42" s="4">
        <v>70000</v>
      </c>
      <c r="C42" s="5">
        <v>3.4</v>
      </c>
      <c r="D42" s="2"/>
      <c r="E42" s="8">
        <v>35</v>
      </c>
      <c r="F42" s="1" t="s">
        <v>20</v>
      </c>
      <c r="G42" s="1" t="s">
        <v>17</v>
      </c>
      <c r="H42" s="1" t="s">
        <v>40</v>
      </c>
      <c r="I42" s="10">
        <f t="shared" si="6"/>
        <v>2421401133.8733363</v>
      </c>
    </row>
    <row r="43" spans="1:9" x14ac:dyDescent="0.25">
      <c r="A43" s="3">
        <v>1E-3</v>
      </c>
      <c r="B43" s="4">
        <v>70000</v>
      </c>
      <c r="C43" s="5">
        <v>2.7</v>
      </c>
      <c r="D43" s="2"/>
      <c r="E43" s="8">
        <v>36</v>
      </c>
      <c r="F43" s="1" t="s">
        <v>20</v>
      </c>
      <c r="G43" s="1" t="s">
        <v>17</v>
      </c>
      <c r="H43" s="1" t="s">
        <v>41</v>
      </c>
      <c r="I43" s="10">
        <f>-LN((100-C43)/100)*B43/(A43/1000)</f>
        <v>1915983775.7292411</v>
      </c>
    </row>
    <row r="44" spans="1:9" x14ac:dyDescent="0.25">
      <c r="A44" s="3">
        <v>1E-3</v>
      </c>
      <c r="B44" s="4">
        <v>70000</v>
      </c>
      <c r="C44" s="5">
        <v>1.7</v>
      </c>
      <c r="D44" s="2"/>
      <c r="E44" s="8">
        <v>37</v>
      </c>
      <c r="F44" s="1" t="s">
        <v>20</v>
      </c>
      <c r="G44" s="1" t="s">
        <v>17</v>
      </c>
      <c r="H44" s="1" t="s">
        <v>42</v>
      </c>
      <c r="I44" s="10">
        <f>-LN((100-C44)/100)*B44/(A44/1000)</f>
        <v>1200231118.4479361</v>
      </c>
    </row>
  </sheetData>
  <mergeCells count="3">
    <mergeCell ref="J5:J9"/>
    <mergeCell ref="A5:A8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Yoav Ben Simon</dc:creator>
  <cp:lastModifiedBy>Mica</cp:lastModifiedBy>
  <dcterms:created xsi:type="dcterms:W3CDTF">2019-07-22T10:44:39Z</dcterms:created>
  <dcterms:modified xsi:type="dcterms:W3CDTF">2022-07-26T10:40:47Z</dcterms:modified>
</cp:coreProperties>
</file>