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he_ri1jsc5\Desktop\BDNF project\eLife\revision\submission\source data\"/>
    </mc:Choice>
  </mc:AlternateContent>
  <xr:revisionPtr revIDLastSave="0" documentId="8_{650913D9-0E6B-4763-91C8-14E3B2CC28A1}" xr6:coauthVersionLast="47" xr6:coauthVersionMax="47" xr10:uidLastSave="{00000000-0000-0000-0000-000000000000}"/>
  <bookViews>
    <workbookView xWindow="16545" yWindow="825" windowWidth="33675" windowHeight="17610" activeTab="1" xr2:uid="{2E616A53-B88F-724D-BC65-90F2016A5ECC}"/>
  </bookViews>
  <sheets>
    <sheet name="Fig S1A" sheetId="2" r:id="rId1"/>
    <sheet name="Fig S1B" sheetId="3" r:id="rId2"/>
    <sheet name="Fig S1D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3" l="1"/>
  <c r="F26" i="3"/>
  <c r="C26" i="3"/>
  <c r="B26" i="3"/>
  <c r="B25" i="3" s="1"/>
  <c r="G25" i="3"/>
  <c r="F25" i="3"/>
  <c r="C25" i="3"/>
  <c r="G24" i="3"/>
  <c r="F24" i="3"/>
  <c r="C24" i="3"/>
  <c r="B24" i="3"/>
  <c r="W15" i="2"/>
  <c r="V15" i="2" s="1"/>
  <c r="U15" i="2"/>
  <c r="W14" i="2"/>
  <c r="V14" i="2"/>
  <c r="U14" i="2"/>
  <c r="W13" i="2"/>
  <c r="V13" i="2" s="1"/>
  <c r="U13" i="2"/>
  <c r="W12" i="2"/>
  <c r="V12" i="2" s="1"/>
  <c r="U12" i="2"/>
  <c r="W7" i="2"/>
  <c r="V7" i="2" s="1"/>
  <c r="U7" i="2"/>
  <c r="W6" i="2"/>
  <c r="V6" i="2"/>
  <c r="U6" i="2"/>
  <c r="W5" i="2"/>
  <c r="V5" i="2" s="1"/>
  <c r="U5" i="2"/>
  <c r="W4" i="2"/>
  <c r="V4" i="2" s="1"/>
  <c r="U4" i="2"/>
  <c r="M51" i="1"/>
  <c r="M50" i="1" s="1"/>
  <c r="M49" i="1"/>
  <c r="L51" i="1"/>
  <c r="L50" i="1"/>
  <c r="L49" i="1"/>
  <c r="K51" i="1"/>
  <c r="K50" i="1"/>
  <c r="K49" i="1"/>
  <c r="J51" i="1"/>
  <c r="J50" i="1"/>
  <c r="J49" i="1"/>
  <c r="E51" i="1"/>
  <c r="E50" i="1" s="1"/>
  <c r="E49" i="1"/>
  <c r="D51" i="1"/>
  <c r="D50" i="1" s="1"/>
  <c r="D49" i="1"/>
  <c r="C51" i="1"/>
  <c r="C50" i="1" s="1"/>
  <c r="C49" i="1"/>
  <c r="B51" i="1"/>
  <c r="B50" i="1" s="1"/>
  <c r="B49" i="1"/>
</calcChain>
</file>

<file path=xl/sharedStrings.xml><?xml version="1.0" encoding="utf-8"?>
<sst xmlns="http://schemas.openxmlformats.org/spreadsheetml/2006/main" count="26" uniqueCount="18">
  <si>
    <t>pool uni DMSO</t>
  </si>
  <si>
    <t>Pool uni RA</t>
  </si>
  <si>
    <t>Pool post del RARa DMSO</t>
  </si>
  <si>
    <t>Pool post del RARa RA</t>
  </si>
  <si>
    <t>SEM</t>
  </si>
  <si>
    <t>AVE</t>
  </si>
  <si>
    <t>N</t>
  </si>
  <si>
    <t>RARa cKO/RA</t>
  </si>
  <si>
    <t>DMSO</t>
  </si>
  <si>
    <t>interval (msec)</t>
  </si>
  <si>
    <t>RA</t>
  </si>
  <si>
    <t>interval (ms)</t>
  </si>
  <si>
    <t>DMSO FR-60</t>
  </si>
  <si>
    <t>DMSO FR+40</t>
  </si>
  <si>
    <t>RA FR-60</t>
  </si>
  <si>
    <t>RA FR+40</t>
  </si>
  <si>
    <t xml:space="preserve">AVE </t>
  </si>
  <si>
    <t xml:space="preserve">SEM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</si>
</sst>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E639-4782-484F-957D-4EC65E3FA6D9}">
  <dimension ref="A1:W15"/>
  <sheetViews>
    <sheetView workbookViewId="0">
      <selection activeCell="G39" sqref="G39"/>
    </sheetView>
  </sheetViews>
  <sheetFormatPr defaultRowHeight="15.75" x14ac:dyDescent="0.25"/>
  <sheetData>
    <row r="1" spans="1:23" x14ac:dyDescent="0.25">
      <c r="A1" t="s">
        <v>11</v>
      </c>
      <c r="B1" t="s">
        <v>8</v>
      </c>
      <c r="T1" t="s">
        <v>9</v>
      </c>
      <c r="U1" t="s">
        <v>5</v>
      </c>
      <c r="V1" t="s">
        <v>4</v>
      </c>
      <c r="W1" t="s">
        <v>6</v>
      </c>
    </row>
    <row r="4" spans="1:23" x14ac:dyDescent="0.25">
      <c r="A4" s="4">
        <v>50</v>
      </c>
      <c r="B4" s="4">
        <v>1.1792741289999999</v>
      </c>
      <c r="C4" s="4">
        <v>1.373622755</v>
      </c>
      <c r="D4" s="4">
        <v>1.3846879439999999</v>
      </c>
      <c r="E4" s="4">
        <v>1.1587015329999999</v>
      </c>
      <c r="F4" s="4">
        <v>1.2467602760000001</v>
      </c>
      <c r="G4" s="4">
        <v>1.211687682</v>
      </c>
      <c r="H4" s="4">
        <v>1.8301780160000001</v>
      </c>
      <c r="I4" s="4">
        <v>1.7345517399999999</v>
      </c>
      <c r="J4" s="4">
        <v>2.2810457519999998</v>
      </c>
      <c r="K4" s="4">
        <v>0.99093400799999998</v>
      </c>
      <c r="L4" s="4">
        <v>1.881776355</v>
      </c>
      <c r="M4" s="4">
        <v>1.7441012440000001</v>
      </c>
      <c r="N4" s="4">
        <v>1.918997595</v>
      </c>
      <c r="O4" s="4">
        <v>1.430245483</v>
      </c>
      <c r="P4" s="4">
        <v>1.5329827920000001</v>
      </c>
      <c r="Q4" s="4">
        <v>1.694440044</v>
      </c>
      <c r="T4" s="4">
        <v>50</v>
      </c>
      <c r="U4">
        <f>AVERAGE(B4:Q4)</f>
        <v>1.5371242092499999</v>
      </c>
      <c r="V4">
        <f>(STDEV(B4:Q4)/SQRT(W4))</f>
        <v>8.7361595613480461E-2</v>
      </c>
      <c r="W4">
        <f>(COUNT(B4:Q4))</f>
        <v>16</v>
      </c>
    </row>
    <row r="5" spans="1:23" x14ac:dyDescent="0.25">
      <c r="A5" s="4">
        <v>100</v>
      </c>
      <c r="B5" s="4">
        <v>1.2084125539999999</v>
      </c>
      <c r="C5" s="4">
        <v>1.113449841</v>
      </c>
      <c r="D5" s="4">
        <v>1.181910131</v>
      </c>
      <c r="E5" s="4">
        <v>1.1655296230000001</v>
      </c>
      <c r="F5" s="4">
        <v>1.642683667</v>
      </c>
      <c r="G5" s="4">
        <v>1.162320883</v>
      </c>
      <c r="H5" s="4">
        <v>1.6469140870000001</v>
      </c>
      <c r="I5" s="4">
        <v>1.5067239569999999</v>
      </c>
      <c r="J5" s="4">
        <v>2</v>
      </c>
      <c r="K5" s="4">
        <v>1.1473032430000001</v>
      </c>
      <c r="L5" s="4">
        <v>1.3674719289999999</v>
      </c>
      <c r="M5" s="4">
        <v>1.4820386169999999</v>
      </c>
      <c r="N5" s="4">
        <v>1.663297142</v>
      </c>
      <c r="O5" s="4">
        <v>1.50057413</v>
      </c>
      <c r="P5" s="4">
        <v>1.298263889</v>
      </c>
      <c r="Q5" s="4">
        <v>1.559918409</v>
      </c>
      <c r="T5" s="4">
        <v>100</v>
      </c>
      <c r="U5">
        <f t="shared" ref="U5:U7" si="0">AVERAGE(B5:Q5)</f>
        <v>1.4154257563750003</v>
      </c>
      <c r="V5">
        <f t="shared" ref="V5:V7" si="1">(STDEV(B5:Q5)/SQRT(W5))</f>
        <v>6.2991436525655337E-2</v>
      </c>
      <c r="W5">
        <f t="shared" ref="W5:W7" si="2">(COUNT(B5:Q5))</f>
        <v>16</v>
      </c>
    </row>
    <row r="6" spans="1:23" x14ac:dyDescent="0.25">
      <c r="A6" s="4">
        <v>200</v>
      </c>
      <c r="B6" s="4">
        <v>1.1001037499999999</v>
      </c>
      <c r="C6" s="4">
        <v>1.025297642</v>
      </c>
      <c r="D6" s="4">
        <v>1.1777219299999999</v>
      </c>
      <c r="E6" s="4">
        <v>0.93969434100000004</v>
      </c>
      <c r="F6" s="4">
        <v>0.87932299400000002</v>
      </c>
      <c r="G6" s="4">
        <v>0.83535004300000004</v>
      </c>
      <c r="H6" s="4">
        <v>1.2599635849999999</v>
      </c>
      <c r="I6" s="4">
        <v>1.0183446490000001</v>
      </c>
      <c r="J6" s="4">
        <v>1.4463405380000001</v>
      </c>
      <c r="K6" s="4">
        <v>1.032271242</v>
      </c>
      <c r="L6" s="4">
        <v>1.567350067</v>
      </c>
      <c r="M6" s="4">
        <v>1.5257608439999999</v>
      </c>
      <c r="N6" s="4">
        <v>1.5276287550000001</v>
      </c>
      <c r="O6" s="4">
        <v>1.4022009639999999</v>
      </c>
      <c r="P6" s="4">
        <v>1.5183893470000001</v>
      </c>
      <c r="Q6" s="4">
        <v>1.419164619</v>
      </c>
      <c r="T6" s="4">
        <v>200</v>
      </c>
      <c r="U6">
        <f t="shared" si="0"/>
        <v>1.2296815818749998</v>
      </c>
      <c r="V6">
        <f t="shared" si="1"/>
        <v>6.4374255571569172E-2</v>
      </c>
      <c r="W6">
        <f t="shared" si="2"/>
        <v>16</v>
      </c>
    </row>
    <row r="7" spans="1:23" x14ac:dyDescent="0.25">
      <c r="A7" s="4">
        <v>400</v>
      </c>
      <c r="B7" s="4">
        <v>0.88792750200000004</v>
      </c>
      <c r="C7" s="4">
        <v>0.93449191899999995</v>
      </c>
      <c r="D7" s="4">
        <v>1.0063946070000001</v>
      </c>
      <c r="E7" s="4">
        <v>0.69903948800000004</v>
      </c>
      <c r="F7" s="4">
        <v>0.597994778</v>
      </c>
      <c r="G7" s="4">
        <v>0.92194497799999997</v>
      </c>
      <c r="H7" s="4">
        <v>1.108211974</v>
      </c>
      <c r="I7" s="4">
        <v>1.15848901</v>
      </c>
      <c r="J7" s="4">
        <v>1.1083795009999999</v>
      </c>
      <c r="K7" s="4">
        <v>1.2500681760000001</v>
      </c>
      <c r="L7" s="4">
        <v>1.079760404</v>
      </c>
      <c r="M7" s="4">
        <v>1.5250307759999999</v>
      </c>
      <c r="N7" s="4">
        <v>1.2383449879999999</v>
      </c>
      <c r="O7" s="4">
        <v>1.2268843469999999</v>
      </c>
      <c r="P7" s="4">
        <v>1.124298789</v>
      </c>
      <c r="Q7" s="4">
        <v>1.076978006</v>
      </c>
      <c r="T7" s="4">
        <v>400</v>
      </c>
      <c r="U7">
        <f t="shared" si="0"/>
        <v>1.0590149526875001</v>
      </c>
      <c r="V7">
        <f t="shared" si="1"/>
        <v>5.5611551252440827E-2</v>
      </c>
      <c r="W7">
        <f t="shared" si="2"/>
        <v>16</v>
      </c>
    </row>
    <row r="11" spans="1:23" x14ac:dyDescent="0.25">
      <c r="B11" t="s">
        <v>10</v>
      </c>
    </row>
    <row r="12" spans="1:23" x14ac:dyDescent="0.25">
      <c r="A12" s="4">
        <v>50</v>
      </c>
      <c r="B12" s="4">
        <v>0.28558076300000002</v>
      </c>
      <c r="C12" s="4">
        <v>0.33183376199999998</v>
      </c>
      <c r="D12" s="4">
        <v>0.717719722</v>
      </c>
      <c r="E12" s="4">
        <v>0.465970516</v>
      </c>
      <c r="F12" s="4">
        <v>0.42275042400000001</v>
      </c>
      <c r="G12" s="4">
        <v>1.6552697620000001</v>
      </c>
      <c r="H12" s="4">
        <v>1.4800531910000001</v>
      </c>
      <c r="I12" s="4">
        <v>0.95013123399999999</v>
      </c>
      <c r="J12" s="4">
        <v>1.2950706649999999</v>
      </c>
      <c r="K12" s="4">
        <v>0.98189563400000002</v>
      </c>
      <c r="L12" s="4">
        <v>1.3794244440000001</v>
      </c>
      <c r="M12" s="4">
        <v>1.259973502</v>
      </c>
      <c r="N12" s="4">
        <v>1.163520989</v>
      </c>
      <c r="U12">
        <f>AVERAGE(B12:Q12)</f>
        <v>0.95301496984615386</v>
      </c>
      <c r="V12">
        <f>(STDEV(B12:Q12)/SQRT(W12))</f>
        <v>0.12945220152588399</v>
      </c>
      <c r="W12">
        <f>(COUNT(B12:Q12))</f>
        <v>13</v>
      </c>
    </row>
    <row r="13" spans="1:23" x14ac:dyDescent="0.25">
      <c r="A13" s="4">
        <v>100</v>
      </c>
      <c r="B13" s="4">
        <v>0.48449744500000003</v>
      </c>
      <c r="C13" s="4">
        <v>0.63006161999999999</v>
      </c>
      <c r="D13" s="4">
        <v>0.81778592400000005</v>
      </c>
      <c r="E13" s="4">
        <v>0.68823872900000005</v>
      </c>
      <c r="F13" s="4">
        <v>0.58899617400000004</v>
      </c>
      <c r="G13" s="4">
        <v>1.2275842379999999</v>
      </c>
      <c r="H13" s="4">
        <v>1.0061199510000001</v>
      </c>
      <c r="I13" s="4">
        <v>0.85411140600000002</v>
      </c>
      <c r="J13" s="4">
        <v>1.4136460550000001</v>
      </c>
      <c r="K13" s="4">
        <v>0.98987138299999999</v>
      </c>
      <c r="L13" s="4">
        <v>1.568927392</v>
      </c>
      <c r="M13" s="4">
        <v>1.38865957</v>
      </c>
      <c r="N13" s="4">
        <v>1.4324386330000001</v>
      </c>
      <c r="U13">
        <f t="shared" ref="U13:U15" si="3">AVERAGE(B13:Q13)</f>
        <v>1.0069952707692307</v>
      </c>
      <c r="V13">
        <f t="shared" ref="V13:V15" si="4">(STDEV(B13:Q13)/SQRT(W13))</f>
        <v>0.1015060100844387</v>
      </c>
      <c r="W13">
        <f t="shared" ref="W13:W15" si="5">(COUNT(B13:Q13))</f>
        <v>13</v>
      </c>
    </row>
    <row r="14" spans="1:23" x14ac:dyDescent="0.25">
      <c r="A14" s="4">
        <v>200</v>
      </c>
      <c r="B14" s="4">
        <v>0.596288084</v>
      </c>
      <c r="C14" s="4">
        <v>0.793658419</v>
      </c>
      <c r="D14" s="4">
        <v>0.92850690000000002</v>
      </c>
      <c r="E14" s="4">
        <v>0.41158935299999999</v>
      </c>
      <c r="F14" s="4">
        <v>0.433566434</v>
      </c>
      <c r="G14" s="4">
        <v>0.96825820200000001</v>
      </c>
      <c r="H14" s="4">
        <v>1.2930452400000001</v>
      </c>
      <c r="I14" s="4">
        <v>0.93313953500000002</v>
      </c>
      <c r="J14" s="4">
        <v>1.1163398689999999</v>
      </c>
      <c r="K14" s="4">
        <v>0.98029880199999997</v>
      </c>
      <c r="L14" s="4">
        <v>1.1731416480000001</v>
      </c>
      <c r="M14" s="4">
        <v>1.087656272</v>
      </c>
      <c r="N14" s="4">
        <v>1.451813472</v>
      </c>
      <c r="U14">
        <f t="shared" si="3"/>
        <v>0.93594632538461531</v>
      </c>
      <c r="V14">
        <f t="shared" si="4"/>
        <v>8.6657359793740243E-2</v>
      </c>
      <c r="W14">
        <f t="shared" si="5"/>
        <v>13</v>
      </c>
    </row>
    <row r="15" spans="1:23" x14ac:dyDescent="0.25">
      <c r="A15" s="4">
        <v>400</v>
      </c>
      <c r="B15" s="4">
        <v>0.59336492900000004</v>
      </c>
      <c r="C15" s="4">
        <v>0.76012744700000001</v>
      </c>
      <c r="D15" s="4">
        <v>0.78297930000000004</v>
      </c>
      <c r="E15" s="4">
        <v>0.81652436399999995</v>
      </c>
      <c r="F15" s="4">
        <v>0.66883116899999995</v>
      </c>
      <c r="G15" s="4">
        <v>0.99867092000000002</v>
      </c>
      <c r="H15" s="4">
        <v>1.2926481080000001</v>
      </c>
      <c r="I15" s="4">
        <v>0.89707751000000002</v>
      </c>
      <c r="J15" s="4">
        <v>1.0933671309999999</v>
      </c>
      <c r="K15" s="4">
        <v>1.012177764</v>
      </c>
      <c r="L15" s="4">
        <v>0.99307386399999997</v>
      </c>
      <c r="M15" s="4">
        <v>0.884524435</v>
      </c>
      <c r="N15" s="4">
        <v>1.020899752</v>
      </c>
      <c r="U15">
        <f t="shared" si="3"/>
        <v>0.9087897456153845</v>
      </c>
      <c r="V15">
        <f t="shared" si="4"/>
        <v>5.213989998910943E-2</v>
      </c>
      <c r="W15">
        <f t="shared" si="5"/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401F-27C4-4BC0-976B-07CE20789AEB}">
  <dimension ref="A1:G26"/>
  <sheetViews>
    <sheetView tabSelected="1" workbookViewId="0">
      <selection activeCell="K37" sqref="K37"/>
    </sheetView>
  </sheetViews>
  <sheetFormatPr defaultRowHeight="15.75" x14ac:dyDescent="0.25"/>
  <sheetData>
    <row r="1" spans="2:7" x14ac:dyDescent="0.25">
      <c r="B1" s="5" t="s">
        <v>12</v>
      </c>
      <c r="C1" s="5" t="s">
        <v>13</v>
      </c>
      <c r="F1" s="5" t="s">
        <v>14</v>
      </c>
      <c r="G1" s="5" t="s">
        <v>15</v>
      </c>
    </row>
    <row r="2" spans="2:7" x14ac:dyDescent="0.25">
      <c r="B2" s="4"/>
      <c r="C2" s="4"/>
      <c r="F2" s="4"/>
      <c r="G2" s="4"/>
    </row>
    <row r="3" spans="2:7" x14ac:dyDescent="0.25">
      <c r="B3" s="4">
        <v>84</v>
      </c>
      <c r="C3" s="4">
        <v>60</v>
      </c>
      <c r="F3" s="4">
        <v>36</v>
      </c>
      <c r="G3" s="4">
        <v>20</v>
      </c>
    </row>
    <row r="4" spans="2:7" x14ac:dyDescent="0.25">
      <c r="B4" s="4">
        <v>26</v>
      </c>
      <c r="C4" s="4">
        <v>46</v>
      </c>
      <c r="F4" s="4">
        <v>26</v>
      </c>
      <c r="G4" s="4">
        <v>54</v>
      </c>
    </row>
    <row r="5" spans="2:7" x14ac:dyDescent="0.25">
      <c r="B5" s="4">
        <v>36</v>
      </c>
      <c r="C5" s="4">
        <v>42</v>
      </c>
      <c r="F5" s="4">
        <v>46</v>
      </c>
      <c r="G5" s="4">
        <v>32</v>
      </c>
    </row>
    <row r="6" spans="2:7" x14ac:dyDescent="0.25">
      <c r="B6" s="4">
        <v>52</v>
      </c>
      <c r="C6" s="4">
        <v>48</v>
      </c>
      <c r="F6" s="4">
        <v>70</v>
      </c>
      <c r="G6" s="4">
        <v>56</v>
      </c>
    </row>
    <row r="7" spans="2:7" x14ac:dyDescent="0.25">
      <c r="B7" s="4">
        <v>44</v>
      </c>
      <c r="C7" s="4">
        <v>40</v>
      </c>
      <c r="F7" s="4">
        <v>46</v>
      </c>
      <c r="G7" s="4">
        <v>34</v>
      </c>
    </row>
    <row r="8" spans="2:7" x14ac:dyDescent="0.25">
      <c r="B8" s="4">
        <v>60</v>
      </c>
      <c r="C8" s="4">
        <v>24</v>
      </c>
      <c r="F8" s="4">
        <v>54</v>
      </c>
      <c r="G8" s="4">
        <v>72</v>
      </c>
    </row>
    <row r="9" spans="2:7" x14ac:dyDescent="0.25">
      <c r="B9" s="4">
        <v>54</v>
      </c>
      <c r="C9" s="4">
        <v>60</v>
      </c>
      <c r="F9" s="4">
        <v>70</v>
      </c>
      <c r="G9" s="4">
        <v>44</v>
      </c>
    </row>
    <row r="10" spans="2:7" x14ac:dyDescent="0.25">
      <c r="B10" s="4">
        <v>62</v>
      </c>
      <c r="C10" s="4">
        <v>64</v>
      </c>
      <c r="F10" s="4">
        <v>34</v>
      </c>
      <c r="G10" s="4">
        <v>50</v>
      </c>
    </row>
    <row r="11" spans="2:7" x14ac:dyDescent="0.25">
      <c r="B11" s="4">
        <v>56</v>
      </c>
      <c r="C11" s="4">
        <v>74</v>
      </c>
      <c r="F11" s="4">
        <v>36</v>
      </c>
      <c r="G11" s="4">
        <v>52</v>
      </c>
    </row>
    <row r="12" spans="2:7" x14ac:dyDescent="0.25">
      <c r="B12" s="4">
        <v>82</v>
      </c>
      <c r="C12" s="4">
        <v>70</v>
      </c>
      <c r="F12" s="4">
        <v>40</v>
      </c>
      <c r="G12" s="4">
        <v>48</v>
      </c>
    </row>
    <row r="13" spans="2:7" x14ac:dyDescent="0.25">
      <c r="B13" s="4">
        <v>40</v>
      </c>
      <c r="C13" s="4">
        <v>64</v>
      </c>
      <c r="F13" s="4">
        <v>58</v>
      </c>
      <c r="G13" s="4">
        <v>54</v>
      </c>
    </row>
    <row r="14" spans="2:7" x14ac:dyDescent="0.25">
      <c r="B14" s="4">
        <v>44</v>
      </c>
      <c r="C14" s="4">
        <v>74</v>
      </c>
      <c r="F14" s="4">
        <v>58</v>
      </c>
      <c r="G14" s="4">
        <v>74</v>
      </c>
    </row>
    <row r="15" spans="2:7" x14ac:dyDescent="0.25">
      <c r="B15" s="4">
        <v>44</v>
      </c>
      <c r="C15" s="4">
        <v>46</v>
      </c>
      <c r="F15" s="4">
        <v>36</v>
      </c>
      <c r="G15" s="4">
        <v>48</v>
      </c>
    </row>
    <row r="16" spans="2:7" x14ac:dyDescent="0.25">
      <c r="B16" s="4">
        <v>46</v>
      </c>
      <c r="C16" s="4">
        <v>56</v>
      </c>
      <c r="F16" s="4">
        <v>46</v>
      </c>
      <c r="G16" s="4">
        <v>60</v>
      </c>
    </row>
    <row r="17" spans="1:7" x14ac:dyDescent="0.25">
      <c r="B17" s="4">
        <v>58</v>
      </c>
      <c r="C17" s="4">
        <v>56</v>
      </c>
    </row>
    <row r="18" spans="1:7" x14ac:dyDescent="0.25">
      <c r="B18" s="4">
        <v>58</v>
      </c>
      <c r="C18" s="4">
        <v>76</v>
      </c>
    </row>
    <row r="19" spans="1:7" x14ac:dyDescent="0.25">
      <c r="B19" s="4">
        <v>28</v>
      </c>
      <c r="C19" s="4">
        <v>62</v>
      </c>
    </row>
    <row r="20" spans="1:7" x14ac:dyDescent="0.25">
      <c r="B20" s="4"/>
      <c r="C20" s="4"/>
    </row>
    <row r="21" spans="1:7" x14ac:dyDescent="0.25">
      <c r="B21" s="4"/>
      <c r="C21" s="4"/>
    </row>
    <row r="22" spans="1:7" x14ac:dyDescent="0.25">
      <c r="B22" s="4"/>
      <c r="C22" s="4"/>
    </row>
    <row r="23" spans="1:7" x14ac:dyDescent="0.25">
      <c r="B23" s="4"/>
      <c r="C23" s="4"/>
    </row>
    <row r="24" spans="1:7" x14ac:dyDescent="0.25">
      <c r="A24" t="s">
        <v>16</v>
      </c>
      <c r="B24" s="4">
        <f>(AVERAGE(B3:B21))</f>
        <v>51.411764705882355</v>
      </c>
      <c r="C24" s="4">
        <f>(AVERAGE(C3:C21))</f>
        <v>56.588235294117645</v>
      </c>
      <c r="F24" s="4">
        <f>(AVERAGE(F3:F21))</f>
        <v>46.857142857142854</v>
      </c>
      <c r="G24" s="4">
        <f>(AVERAGE(G3:G21))</f>
        <v>49.857142857142854</v>
      </c>
    </row>
    <row r="25" spans="1:7" x14ac:dyDescent="0.25">
      <c r="A25" t="s">
        <v>17</v>
      </c>
      <c r="B25" s="4">
        <f>(STDEV(B3:B20)/SQRT(B26))</f>
        <v>3.8606792524965665</v>
      </c>
      <c r="C25" s="4">
        <f>(STDEV(C3:C20)/SQRT(C26))</f>
        <v>3.4160723313493211</v>
      </c>
      <c r="F25" s="4">
        <f>(STDEV(F3:F20)/SQRT(F26))</f>
        <v>3.6114243983840129</v>
      </c>
      <c r="G25" s="4">
        <f>(STDEV(G3:G20)/SQRT(G26))</f>
        <v>3.8911807056656222</v>
      </c>
    </row>
    <row r="26" spans="1:7" x14ac:dyDescent="0.25">
      <c r="A26" t="s">
        <v>6</v>
      </c>
      <c r="B26">
        <f>COUNT(B3:B22)</f>
        <v>17</v>
      </c>
      <c r="C26">
        <f>COUNT(C3:C22)</f>
        <v>17</v>
      </c>
      <c r="F26">
        <f>COUNT(F3:F22)</f>
        <v>14</v>
      </c>
      <c r="G26">
        <f>COUNT(G3:G22)</f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5B0A-D123-2A43-AFCC-F0FA189C64CB}">
  <dimension ref="A1:M51"/>
  <sheetViews>
    <sheetView topLeftCell="A16" workbookViewId="0">
      <selection activeCell="F9" sqref="F9"/>
    </sheetView>
  </sheetViews>
  <sheetFormatPr defaultColWidth="11" defaultRowHeight="15.75" x14ac:dyDescent="0.25"/>
  <cols>
    <col min="1" max="1" width="17.5" customWidth="1"/>
  </cols>
  <sheetData>
    <row r="1" spans="1:13" x14ac:dyDescent="0.25">
      <c r="A1" t="s">
        <v>7</v>
      </c>
      <c r="B1" s="2" t="s">
        <v>0</v>
      </c>
      <c r="C1" s="2" t="s">
        <v>1</v>
      </c>
      <c r="D1" s="2" t="s">
        <v>2</v>
      </c>
      <c r="E1" s="2" t="s">
        <v>3</v>
      </c>
      <c r="J1" s="2" t="s">
        <v>0</v>
      </c>
      <c r="K1" s="2" t="s">
        <v>1</v>
      </c>
      <c r="L1" s="2" t="s">
        <v>2</v>
      </c>
      <c r="M1" s="2" t="s">
        <v>3</v>
      </c>
    </row>
    <row r="2" spans="1:13" x14ac:dyDescent="0.25">
      <c r="B2" s="1">
        <v>8.4373869999999993</v>
      </c>
      <c r="C2" s="1">
        <v>7.1126290000000001</v>
      </c>
      <c r="D2" s="1">
        <v>7.6219999999999999</v>
      </c>
      <c r="E2" s="1">
        <v>9.3998600000000003</v>
      </c>
      <c r="J2" s="1">
        <v>0.56000000000000005</v>
      </c>
      <c r="K2" s="1">
        <v>0.21</v>
      </c>
      <c r="L2" s="1">
        <v>0.48</v>
      </c>
      <c r="M2" s="1">
        <v>0.97</v>
      </c>
    </row>
    <row r="3" spans="1:13" x14ac:dyDescent="0.25">
      <c r="B3" s="1">
        <v>8.8653560000000002</v>
      </c>
      <c r="C3" s="1">
        <v>7.2860670000000001</v>
      </c>
      <c r="D3" s="1">
        <v>9.6075789999999994</v>
      </c>
      <c r="E3" s="1">
        <v>9.5455950000000005</v>
      </c>
      <c r="J3" s="1">
        <v>0.62</v>
      </c>
      <c r="K3" s="1">
        <v>0.25</v>
      </c>
      <c r="L3" s="1">
        <v>0.54</v>
      </c>
      <c r="M3" s="1">
        <v>1.37</v>
      </c>
    </row>
    <row r="4" spans="1:13" x14ac:dyDescent="0.25">
      <c r="B4" s="1">
        <v>10.39298</v>
      </c>
      <c r="C4" s="1">
        <v>7.8603370000000004</v>
      </c>
      <c r="D4" s="1">
        <v>9.6772340000000003</v>
      </c>
      <c r="E4" s="1">
        <v>9.7901699999999998</v>
      </c>
      <c r="J4" s="1">
        <v>0.84</v>
      </c>
      <c r="K4" s="1">
        <v>0.57999999999999996</v>
      </c>
      <c r="L4" s="1">
        <v>0.6</v>
      </c>
      <c r="M4" s="1">
        <v>1.48</v>
      </c>
    </row>
    <row r="5" spans="1:13" x14ac:dyDescent="0.25">
      <c r="B5" s="1">
        <v>10.428459999999999</v>
      </c>
      <c r="C5" s="1">
        <v>8.0678169999999998</v>
      </c>
      <c r="D5" s="1">
        <v>9.6805000000000003</v>
      </c>
      <c r="E5" s="1">
        <v>9.8274159999999995</v>
      </c>
      <c r="J5" s="1">
        <v>1.55</v>
      </c>
      <c r="K5" s="1">
        <v>0.93</v>
      </c>
      <c r="L5" s="1">
        <v>0.6</v>
      </c>
      <c r="M5" s="1">
        <v>1.56</v>
      </c>
    </row>
    <row r="6" spans="1:13" x14ac:dyDescent="0.25">
      <c r="B6" s="1">
        <v>10.48748</v>
      </c>
      <c r="C6" s="1">
        <v>8.7918210000000006</v>
      </c>
      <c r="D6" s="1">
        <v>10.729660000000001</v>
      </c>
      <c r="E6" s="1">
        <v>10.601760000000001</v>
      </c>
      <c r="J6" s="1">
        <v>1.76</v>
      </c>
      <c r="K6" s="1">
        <v>0.95</v>
      </c>
      <c r="L6" s="1">
        <v>0.87</v>
      </c>
      <c r="M6" s="1">
        <v>1.7</v>
      </c>
    </row>
    <row r="7" spans="1:13" x14ac:dyDescent="0.25">
      <c r="B7" s="1">
        <v>11.149559999999999</v>
      </c>
      <c r="C7" s="1">
        <v>9.8791370000000001</v>
      </c>
      <c r="D7" s="1">
        <v>10.817080000000001</v>
      </c>
      <c r="E7" s="1">
        <v>10.604050000000001</v>
      </c>
      <c r="J7" s="1">
        <v>1.82</v>
      </c>
      <c r="K7" s="1">
        <v>0.97</v>
      </c>
      <c r="L7" s="1">
        <v>1.37</v>
      </c>
      <c r="M7" s="1">
        <v>1.88</v>
      </c>
    </row>
    <row r="8" spans="1:13" x14ac:dyDescent="0.25">
      <c r="B8" s="1">
        <v>12.71142</v>
      </c>
      <c r="C8" s="1">
        <v>9.9720779999999998</v>
      </c>
      <c r="D8" s="1">
        <v>11.719379999999999</v>
      </c>
      <c r="E8" s="1">
        <v>10.738910000000001</v>
      </c>
      <c r="J8" s="1">
        <v>1.87</v>
      </c>
      <c r="K8" s="1">
        <v>1.01</v>
      </c>
      <c r="L8" s="1">
        <v>1.79</v>
      </c>
      <c r="M8" s="1">
        <v>2.02</v>
      </c>
    </row>
    <row r="9" spans="1:13" x14ac:dyDescent="0.25">
      <c r="B9" s="1">
        <v>12.91062</v>
      </c>
      <c r="C9" s="1">
        <v>10.074680000000001</v>
      </c>
      <c r="D9" s="1">
        <v>11.75986</v>
      </c>
      <c r="E9" s="1">
        <v>10.97546</v>
      </c>
      <c r="J9" s="1">
        <v>1.92</v>
      </c>
      <c r="K9" s="1">
        <v>1.01</v>
      </c>
      <c r="L9" s="1">
        <v>1.85</v>
      </c>
      <c r="M9" s="1">
        <v>2.13</v>
      </c>
    </row>
    <row r="10" spans="1:13" x14ac:dyDescent="0.25">
      <c r="B10" s="1">
        <v>12.989979999999999</v>
      </c>
      <c r="C10" s="1">
        <v>10.12378</v>
      </c>
      <c r="D10" s="1">
        <v>11.76634</v>
      </c>
      <c r="E10" s="1">
        <v>11.37738</v>
      </c>
      <c r="J10" s="1">
        <v>1.92</v>
      </c>
      <c r="K10" s="1">
        <v>1.08</v>
      </c>
      <c r="L10" s="1">
        <v>1.94</v>
      </c>
      <c r="M10" s="1">
        <v>2.27</v>
      </c>
    </row>
    <row r="11" spans="1:13" x14ac:dyDescent="0.25">
      <c r="B11" s="1">
        <v>13.42592</v>
      </c>
      <c r="C11" s="1">
        <v>10.13424</v>
      </c>
      <c r="D11" s="1">
        <v>11.911519999999999</v>
      </c>
      <c r="E11" s="1">
        <v>11.45097</v>
      </c>
      <c r="J11" s="1">
        <v>1.98</v>
      </c>
      <c r="K11" s="1">
        <v>1.17</v>
      </c>
      <c r="L11" s="1">
        <v>2.11</v>
      </c>
      <c r="M11" s="1">
        <v>2.2799999999999998</v>
      </c>
    </row>
    <row r="12" spans="1:13" x14ac:dyDescent="0.25">
      <c r="B12" s="1">
        <v>14.00154</v>
      </c>
      <c r="C12" s="1">
        <v>10.282579999999999</v>
      </c>
      <c r="D12" s="1">
        <v>11.99184</v>
      </c>
      <c r="E12" s="1">
        <v>11.63447</v>
      </c>
      <c r="J12" s="1">
        <v>2.08</v>
      </c>
      <c r="K12" s="1">
        <v>1.19</v>
      </c>
      <c r="L12" s="1">
        <v>2.58</v>
      </c>
      <c r="M12" s="1">
        <v>2.2799999999999998</v>
      </c>
    </row>
    <row r="13" spans="1:13" x14ac:dyDescent="0.25">
      <c r="B13" s="1">
        <v>15.166700000000001</v>
      </c>
      <c r="C13" s="1">
        <v>10.514329999999999</v>
      </c>
      <c r="D13" s="1">
        <v>12.049480000000001</v>
      </c>
      <c r="E13" s="1">
        <v>12.02962</v>
      </c>
      <c r="J13" s="1">
        <v>2.23</v>
      </c>
      <c r="K13" s="1">
        <v>1.19</v>
      </c>
      <c r="L13" s="1">
        <v>2.73</v>
      </c>
      <c r="M13" s="1">
        <v>2.35</v>
      </c>
    </row>
    <row r="14" spans="1:13" x14ac:dyDescent="0.25">
      <c r="B14" s="1">
        <v>15.33071</v>
      </c>
      <c r="C14" s="1">
        <v>10.795820000000001</v>
      </c>
      <c r="D14" s="1">
        <v>12.05256</v>
      </c>
      <c r="E14" s="1">
        <v>12.57395</v>
      </c>
      <c r="J14" s="1">
        <v>2.31</v>
      </c>
      <c r="K14" s="1">
        <v>1.2</v>
      </c>
      <c r="L14" s="1">
        <v>3.34</v>
      </c>
      <c r="M14" s="1">
        <v>2.56</v>
      </c>
    </row>
    <row r="15" spans="1:13" x14ac:dyDescent="0.25">
      <c r="B15" s="1">
        <v>15.391080000000001</v>
      </c>
      <c r="C15" s="1">
        <v>10.967919999999999</v>
      </c>
      <c r="D15" s="1">
        <v>12.23141</v>
      </c>
      <c r="E15" s="1">
        <v>12.707750000000001</v>
      </c>
      <c r="J15" s="1">
        <v>2.41</v>
      </c>
      <c r="K15" s="1">
        <v>1.2</v>
      </c>
      <c r="L15" s="1">
        <v>3.48</v>
      </c>
      <c r="M15" s="1">
        <v>2.6</v>
      </c>
    </row>
    <row r="16" spans="1:13" x14ac:dyDescent="0.25">
      <c r="B16" s="1">
        <v>15.44028</v>
      </c>
      <c r="C16" s="1">
        <v>11.47353</v>
      </c>
      <c r="D16" s="1">
        <v>13.323079999999999</v>
      </c>
      <c r="E16" s="1">
        <v>12.97683</v>
      </c>
      <c r="J16" s="1">
        <v>2.64</v>
      </c>
      <c r="K16" s="1">
        <v>1.22</v>
      </c>
      <c r="L16" s="1">
        <v>3.56</v>
      </c>
      <c r="M16" s="1">
        <v>2.9</v>
      </c>
    </row>
    <row r="17" spans="2:13" x14ac:dyDescent="0.25">
      <c r="B17" s="1">
        <v>16.046279999999999</v>
      </c>
      <c r="C17" s="1">
        <v>11.954000000000001</v>
      </c>
      <c r="D17" s="1">
        <v>16.521129999999999</v>
      </c>
      <c r="E17" s="1">
        <v>13.521420000000001</v>
      </c>
      <c r="J17" s="1">
        <v>2.69</v>
      </c>
      <c r="K17" s="1">
        <v>1.22</v>
      </c>
      <c r="L17" s="1">
        <v>3.77</v>
      </c>
      <c r="M17" s="1">
        <v>2.91</v>
      </c>
    </row>
    <row r="18" spans="2:13" x14ac:dyDescent="0.25">
      <c r="B18" s="1">
        <v>16.30508</v>
      </c>
      <c r="C18" s="1">
        <v>12.01709</v>
      </c>
      <c r="D18" s="1">
        <v>17.065339999999999</v>
      </c>
      <c r="E18" s="1">
        <v>13.65184</v>
      </c>
      <c r="J18" s="1">
        <v>2.88</v>
      </c>
      <c r="K18" s="1">
        <v>1.25</v>
      </c>
      <c r="L18" s="1">
        <v>3.8</v>
      </c>
      <c r="M18" s="1">
        <v>2.94</v>
      </c>
    </row>
    <row r="19" spans="2:13" x14ac:dyDescent="0.25">
      <c r="B19" s="1">
        <v>16.58569</v>
      </c>
      <c r="C19" s="1">
        <v>12.143459999999999</v>
      </c>
      <c r="D19" s="1">
        <v>18.095020000000002</v>
      </c>
      <c r="E19" s="1">
        <v>13.712059999999999</v>
      </c>
      <c r="J19" s="1">
        <v>2.89</v>
      </c>
      <c r="K19" s="1">
        <v>1.25</v>
      </c>
      <c r="L19" s="1">
        <v>4.2</v>
      </c>
      <c r="M19" s="1">
        <v>3.14</v>
      </c>
    </row>
    <row r="20" spans="2:13" x14ac:dyDescent="0.25">
      <c r="B20" s="1">
        <v>17.324200000000001</v>
      </c>
      <c r="C20" s="1">
        <v>12.34901</v>
      </c>
      <c r="D20" s="1">
        <v>19.423909999999999</v>
      </c>
      <c r="E20" s="1">
        <v>14.56339</v>
      </c>
      <c r="J20" s="1">
        <v>3.12</v>
      </c>
      <c r="K20" s="1">
        <v>1.37</v>
      </c>
      <c r="L20" s="1">
        <v>4.2</v>
      </c>
      <c r="M20" s="1">
        <v>3.19</v>
      </c>
    </row>
    <row r="21" spans="2:13" x14ac:dyDescent="0.25">
      <c r="B21" s="1">
        <v>17.880400000000002</v>
      </c>
      <c r="C21" s="1">
        <v>12.36591</v>
      </c>
      <c r="D21" s="1">
        <v>20.802510000000002</v>
      </c>
      <c r="E21" s="1">
        <v>15.89082</v>
      </c>
      <c r="J21" s="1">
        <v>3.24</v>
      </c>
      <c r="K21" s="1">
        <v>1.4</v>
      </c>
      <c r="L21" s="1">
        <v>4.2300000000000004</v>
      </c>
      <c r="M21" s="1">
        <v>3.2</v>
      </c>
    </row>
    <row r="22" spans="2:13" x14ac:dyDescent="0.25">
      <c r="B22" s="1">
        <v>18.558219999999999</v>
      </c>
      <c r="C22" s="1">
        <v>12.39202</v>
      </c>
      <c r="D22" s="1">
        <v>23.650110000000002</v>
      </c>
      <c r="E22" s="1">
        <v>16.03558</v>
      </c>
      <c r="J22" s="1">
        <v>3.27</v>
      </c>
      <c r="K22" s="1">
        <v>1.4</v>
      </c>
      <c r="L22" s="1">
        <v>4.26</v>
      </c>
      <c r="M22" s="1">
        <v>3.8</v>
      </c>
    </row>
    <row r="23" spans="2:13" x14ac:dyDescent="0.25">
      <c r="B23" s="1">
        <v>18.920069999999999</v>
      </c>
      <c r="C23" s="1">
        <v>12.910209999999999</v>
      </c>
      <c r="D23" s="1">
        <v>23.70731</v>
      </c>
      <c r="E23" s="1">
        <v>16.11938</v>
      </c>
      <c r="J23" s="1">
        <v>3.39</v>
      </c>
      <c r="K23" s="1">
        <v>1.41</v>
      </c>
      <c r="L23" s="1">
        <v>4.55</v>
      </c>
      <c r="M23" s="1">
        <v>4.43</v>
      </c>
    </row>
    <row r="24" spans="2:13" x14ac:dyDescent="0.25">
      <c r="B24" s="1">
        <v>19.142579999999999</v>
      </c>
      <c r="C24" s="1">
        <v>12.983470000000001</v>
      </c>
      <c r="D24" s="1">
        <v>24.256769999999999</v>
      </c>
      <c r="E24" s="1">
        <v>16.43299</v>
      </c>
      <c r="J24" s="1">
        <v>3.6</v>
      </c>
      <c r="K24" s="1">
        <v>1.78</v>
      </c>
      <c r="L24" s="1">
        <v>5.34</v>
      </c>
      <c r="M24" s="1">
        <v>4.46</v>
      </c>
    </row>
    <row r="25" spans="2:13" x14ac:dyDescent="0.25">
      <c r="B25" s="1">
        <v>19.168939999999999</v>
      </c>
      <c r="C25" s="1">
        <v>13.04147</v>
      </c>
      <c r="D25" s="1">
        <v>26.787759999999999</v>
      </c>
      <c r="E25" s="1">
        <v>18.880739999999999</v>
      </c>
      <c r="J25" s="1">
        <v>3.74</v>
      </c>
      <c r="K25" s="1">
        <v>1.91</v>
      </c>
      <c r="L25" s="1">
        <v>5.88</v>
      </c>
      <c r="M25" s="1">
        <v>4.62</v>
      </c>
    </row>
    <row r="26" spans="2:13" x14ac:dyDescent="0.25">
      <c r="B26" s="1">
        <v>20.68985</v>
      </c>
      <c r="C26" s="1">
        <v>13.55536</v>
      </c>
      <c r="D26" s="1">
        <v>30.95383</v>
      </c>
      <c r="E26" s="1">
        <v>19.331230000000001</v>
      </c>
      <c r="J26" s="1">
        <v>3.74</v>
      </c>
      <c r="K26" s="1">
        <v>2.1800000000000002</v>
      </c>
      <c r="L26" s="1">
        <v>6.45</v>
      </c>
      <c r="M26" s="1">
        <v>4.83</v>
      </c>
    </row>
    <row r="27" spans="2:13" x14ac:dyDescent="0.25">
      <c r="B27" s="1">
        <v>21.071059999999999</v>
      </c>
      <c r="C27" s="1">
        <v>13.68266</v>
      </c>
      <c r="D27" s="1">
        <v>32.237009999999998</v>
      </c>
      <c r="E27" s="1">
        <v>21.009509999999999</v>
      </c>
      <c r="J27" s="1">
        <v>3.81</v>
      </c>
      <c r="K27" s="1">
        <v>2.33</v>
      </c>
      <c r="L27" s="1">
        <v>7.25</v>
      </c>
      <c r="M27" s="1">
        <v>4.9400000000000004</v>
      </c>
    </row>
    <row r="28" spans="2:13" x14ac:dyDescent="0.25">
      <c r="B28" s="1">
        <v>21.356639999999999</v>
      </c>
      <c r="C28" s="1">
        <v>13.804919999999999</v>
      </c>
      <c r="D28" s="1">
        <v>33.76914</v>
      </c>
      <c r="E28" s="1">
        <v>21.441990000000001</v>
      </c>
      <c r="J28" s="1">
        <v>4</v>
      </c>
      <c r="K28" s="1">
        <v>2.37</v>
      </c>
      <c r="L28" s="1">
        <v>8.6999999999999993</v>
      </c>
      <c r="M28" s="1">
        <v>5.12</v>
      </c>
    </row>
    <row r="29" spans="2:13" x14ac:dyDescent="0.25">
      <c r="B29" s="1">
        <v>21.38598</v>
      </c>
      <c r="C29" s="1">
        <v>15.178470000000001</v>
      </c>
      <c r="D29" s="1"/>
      <c r="E29" s="1">
        <v>25.376300000000001</v>
      </c>
      <c r="J29" s="1">
        <v>4.1900000000000004</v>
      </c>
      <c r="K29" s="1">
        <v>2.37</v>
      </c>
      <c r="L29" s="1"/>
      <c r="M29" s="1">
        <v>5.28</v>
      </c>
    </row>
    <row r="30" spans="2:13" x14ac:dyDescent="0.25">
      <c r="B30" s="1">
        <v>21.531110000000002</v>
      </c>
      <c r="C30" s="1">
        <v>15.22162</v>
      </c>
      <c r="D30" s="1"/>
      <c r="E30" s="1">
        <v>25.498380000000001</v>
      </c>
      <c r="J30" s="1">
        <v>4.2</v>
      </c>
      <c r="K30" s="1">
        <v>2.39</v>
      </c>
      <c r="L30" s="1"/>
      <c r="M30" s="1">
        <v>5.28</v>
      </c>
    </row>
    <row r="31" spans="2:13" x14ac:dyDescent="0.25">
      <c r="B31" s="1">
        <v>24.131509999999999</v>
      </c>
      <c r="C31" s="1">
        <v>15.236739999999999</v>
      </c>
      <c r="D31" s="1"/>
      <c r="E31" s="1">
        <v>26.10669</v>
      </c>
      <c r="J31" s="1">
        <v>4.26</v>
      </c>
      <c r="K31" s="1">
        <v>2.39</v>
      </c>
      <c r="L31" s="1"/>
      <c r="M31" s="1">
        <v>5.43</v>
      </c>
    </row>
    <row r="32" spans="2:13" x14ac:dyDescent="0.25">
      <c r="B32" s="1">
        <v>24.180099999999999</v>
      </c>
      <c r="C32" s="1">
        <v>15.550829999999999</v>
      </c>
      <c r="D32" s="1"/>
      <c r="E32" s="1">
        <v>26.962430000000001</v>
      </c>
      <c r="J32" s="1">
        <v>4.29</v>
      </c>
      <c r="K32" s="1">
        <v>2.4300000000000002</v>
      </c>
      <c r="L32" s="1"/>
      <c r="M32" s="1">
        <v>5.7</v>
      </c>
    </row>
    <row r="33" spans="2:13" x14ac:dyDescent="0.25">
      <c r="B33" s="1">
        <v>24.998570000000001</v>
      </c>
      <c r="C33" s="1">
        <v>16.393969999999999</v>
      </c>
      <c r="D33" s="1"/>
      <c r="E33" s="1">
        <v>29.4497</v>
      </c>
      <c r="J33" s="1">
        <v>4.5599999999999996</v>
      </c>
      <c r="K33" s="1">
        <v>2.5499999999999998</v>
      </c>
      <c r="L33" s="1"/>
      <c r="M33" s="1">
        <v>6.29</v>
      </c>
    </row>
    <row r="34" spans="2:13" x14ac:dyDescent="0.25">
      <c r="B34" s="1">
        <v>25.207540000000002</v>
      </c>
      <c r="C34" s="1">
        <v>17.284379999999999</v>
      </c>
      <c r="D34" s="1"/>
      <c r="E34" s="1"/>
      <c r="J34" s="1">
        <v>4.82</v>
      </c>
      <c r="K34" s="1">
        <v>2.86</v>
      </c>
      <c r="L34" s="1"/>
      <c r="M34" s="1"/>
    </row>
    <row r="35" spans="2:13" x14ac:dyDescent="0.25">
      <c r="B35" s="1">
        <v>25.27591</v>
      </c>
      <c r="C35" s="1">
        <v>18.081469999999999</v>
      </c>
      <c r="D35" s="1"/>
      <c r="E35" s="1"/>
      <c r="J35" s="1">
        <v>4.96</v>
      </c>
      <c r="K35" s="1">
        <v>2.89</v>
      </c>
      <c r="L35" s="1"/>
      <c r="M35" s="1"/>
    </row>
    <row r="36" spans="2:13" x14ac:dyDescent="0.25">
      <c r="B36" s="1">
        <v>26.043379999999999</v>
      </c>
      <c r="C36" s="1">
        <v>19.23912</v>
      </c>
      <c r="D36" s="1"/>
      <c r="E36" s="1"/>
      <c r="J36" s="1">
        <v>5.48</v>
      </c>
      <c r="K36" s="1">
        <v>2.96</v>
      </c>
      <c r="L36" s="1"/>
      <c r="M36" s="1"/>
    </row>
    <row r="37" spans="2:13" x14ac:dyDescent="0.25">
      <c r="B37" s="1">
        <v>26.646080000000001</v>
      </c>
      <c r="C37" s="1">
        <v>19.27901</v>
      </c>
      <c r="D37" s="1"/>
      <c r="E37" s="1"/>
      <c r="J37" s="1">
        <v>5.5</v>
      </c>
      <c r="K37" s="1">
        <v>2.96</v>
      </c>
      <c r="L37" s="1"/>
      <c r="M37" s="1"/>
    </row>
    <row r="38" spans="2:13" x14ac:dyDescent="0.25">
      <c r="B38" s="1">
        <v>28.86093</v>
      </c>
      <c r="C38" s="1">
        <v>19.316230000000001</v>
      </c>
      <c r="D38" s="1"/>
      <c r="E38" s="1"/>
      <c r="J38" s="1">
        <v>5.55</v>
      </c>
      <c r="K38" s="1">
        <v>3.2</v>
      </c>
      <c r="L38" s="1"/>
      <c r="M38" s="1"/>
    </row>
    <row r="39" spans="2:13" x14ac:dyDescent="0.25">
      <c r="B39" s="1">
        <v>29.154109999999999</v>
      </c>
      <c r="C39" s="1">
        <v>19.757449999999999</v>
      </c>
      <c r="D39" s="1"/>
      <c r="E39" s="1"/>
      <c r="J39" s="1">
        <v>5.73</v>
      </c>
      <c r="K39" s="1">
        <v>3.2</v>
      </c>
      <c r="L39" s="1"/>
      <c r="M39" s="1"/>
    </row>
    <row r="40" spans="2:13" x14ac:dyDescent="0.25">
      <c r="B40" s="1">
        <v>29.188410000000001</v>
      </c>
      <c r="C40" s="1">
        <v>30.88907</v>
      </c>
      <c r="D40" s="1"/>
      <c r="E40" s="1"/>
      <c r="J40" s="1">
        <v>5.77</v>
      </c>
      <c r="K40" s="1">
        <v>4.12</v>
      </c>
      <c r="L40" s="1"/>
      <c r="M40" s="1"/>
    </row>
    <row r="41" spans="2:13" x14ac:dyDescent="0.25">
      <c r="B41" s="1">
        <v>29.292539999999999</v>
      </c>
      <c r="C41" s="1"/>
      <c r="D41" s="1"/>
      <c r="E41" s="1"/>
      <c r="J41" s="1">
        <v>6.36</v>
      </c>
      <c r="K41" s="1"/>
      <c r="L41" s="1"/>
      <c r="M41" s="1"/>
    </row>
    <row r="42" spans="2:13" x14ac:dyDescent="0.25">
      <c r="B42" s="1">
        <v>30.563669999999998</v>
      </c>
      <c r="C42" s="1"/>
      <c r="D42" s="1"/>
      <c r="E42" s="1"/>
      <c r="J42" s="1">
        <v>7.06</v>
      </c>
      <c r="K42" s="1"/>
      <c r="L42" s="1"/>
      <c r="M42" s="1"/>
    </row>
    <row r="43" spans="2:13" x14ac:dyDescent="0.25">
      <c r="B43" s="1">
        <v>30.90175</v>
      </c>
      <c r="C43" s="1"/>
      <c r="D43" s="1"/>
      <c r="E43" s="1"/>
      <c r="J43" s="1">
        <v>7.83</v>
      </c>
      <c r="K43" s="1"/>
      <c r="L43" s="1"/>
      <c r="M43" s="1"/>
    </row>
    <row r="44" spans="2:13" x14ac:dyDescent="0.25">
      <c r="B44" s="1">
        <v>34.666229999999999</v>
      </c>
      <c r="C44" s="1"/>
      <c r="D44" s="1"/>
      <c r="E44" s="1"/>
      <c r="J44" s="1">
        <v>8.43</v>
      </c>
      <c r="K44" s="1"/>
      <c r="L44" s="1"/>
      <c r="M44" s="1"/>
    </row>
    <row r="49" spans="1:13" x14ac:dyDescent="0.25">
      <c r="A49" s="3" t="s">
        <v>5</v>
      </c>
      <c r="B49" s="3">
        <f>(AVERAGE(B2:B47))</f>
        <v>19.586193093023255</v>
      </c>
      <c r="C49" s="3">
        <f>(AVERAGE(C2:C47))</f>
        <v>13.28114630769231</v>
      </c>
      <c r="D49" s="3">
        <f>(AVERAGE(D2:D47))</f>
        <v>16.822569000000001</v>
      </c>
      <c r="E49" s="3">
        <f>(AVERAGE(E2:E47))</f>
        <v>15.63183253125</v>
      </c>
      <c r="F49" s="3"/>
      <c r="G49" s="3"/>
      <c r="H49" s="3"/>
      <c r="I49" s="3"/>
      <c r="J49" s="3">
        <f>(AVERAGE(J2:J47))</f>
        <v>3.6248837209302338</v>
      </c>
      <c r="K49" s="3">
        <f>(AVERAGE(K2:K47))</f>
        <v>1.7525641025641023</v>
      </c>
      <c r="L49" s="3">
        <f>(AVERAGE(L2:L47))</f>
        <v>3.3507407407407408</v>
      </c>
      <c r="M49" s="3">
        <f>(AVERAGE(M2:M47))</f>
        <v>3.3096875000000008</v>
      </c>
    </row>
    <row r="50" spans="1:13" x14ac:dyDescent="0.25">
      <c r="A50" s="3" t="s">
        <v>4</v>
      </c>
      <c r="B50" s="3">
        <f>(STDEV(B2:B46)/SQRT(B51))</f>
        <v>1.0419645928197678</v>
      </c>
      <c r="C50" s="3">
        <f>(STDEV(C2:C46)/SQRT(C51))</f>
        <v>0.71975632542176826</v>
      </c>
      <c r="D50" s="3">
        <f>(STDEV(D2:D46)/SQRT(D51))</f>
        <v>1.4680654872427399</v>
      </c>
      <c r="E50" s="3">
        <f>(STDEV(E2:E46)/SQRT(E51))</f>
        <v>1.0297758073076126</v>
      </c>
      <c r="F50" s="3"/>
      <c r="G50" s="3"/>
      <c r="H50" s="3"/>
      <c r="I50" s="3"/>
      <c r="J50" s="3">
        <f>(STDEV(J2:J46)/SQRT(J51))</f>
        <v>0.28375222219101875</v>
      </c>
      <c r="K50" s="3">
        <f>(STDEV(K2:K46)/SQRT(K51))</f>
        <v>0.1448870926918851</v>
      </c>
      <c r="L50" s="3">
        <f>(STDEV(L2:L46)/SQRT(L51))</f>
        <v>0.41214881482656462</v>
      </c>
      <c r="M50" s="3">
        <f>(STDEV(M2:M46)/SQRT(M51))</f>
        <v>0.26312578418203558</v>
      </c>
    </row>
    <row r="51" spans="1:13" x14ac:dyDescent="0.25">
      <c r="A51" s="3" t="s">
        <v>6</v>
      </c>
      <c r="B51" s="3">
        <f>(COUNT(B2:B47))</f>
        <v>43</v>
      </c>
      <c r="C51" s="3">
        <f>(COUNT(C2:C47))</f>
        <v>39</v>
      </c>
      <c r="D51" s="3">
        <f>(COUNT(D2:D47))</f>
        <v>27</v>
      </c>
      <c r="E51" s="3">
        <f>(COUNT(E2:E47))</f>
        <v>32</v>
      </c>
      <c r="F51" s="3"/>
      <c r="G51" s="3"/>
      <c r="H51" s="3"/>
      <c r="I51" s="3"/>
      <c r="J51" s="3">
        <f>(COUNT(J2:J47))</f>
        <v>43</v>
      </c>
      <c r="K51" s="3">
        <f>(COUNT(K2:K47))</f>
        <v>39</v>
      </c>
      <c r="L51" s="3">
        <f>(COUNT(L2:L47))</f>
        <v>27</v>
      </c>
      <c r="M51" s="3">
        <f>(COUNT(M2:M47))</f>
        <v>32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S1A</vt:lpstr>
      <vt:lpstr>Fig S1B</vt:lpstr>
      <vt:lpstr>Fig 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Lynn Arendt</dc:creator>
  <cp:lastModifiedBy>Lu Chen</cp:lastModifiedBy>
  <dcterms:created xsi:type="dcterms:W3CDTF">2022-08-12T18:01:39Z</dcterms:created>
  <dcterms:modified xsi:type="dcterms:W3CDTF">2022-09-01T00:47:45Z</dcterms:modified>
</cp:coreProperties>
</file>