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1C" sheetId="3" r:id="rId1"/>
    <sheet name="1E" sheetId="4" r:id="rId2"/>
    <sheet name="1H" sheetId="5" r:id="rId3"/>
    <sheet name="1J" sheetId="6" r:id="rId4"/>
  </sheets>
  <calcPr calcId="144525"/>
</workbook>
</file>

<file path=xl/sharedStrings.xml><?xml version="1.0" encoding="utf-8"?>
<sst xmlns="http://schemas.openxmlformats.org/spreadsheetml/2006/main" count="40" uniqueCount="17">
  <si>
    <t>GST-SN25</t>
  </si>
  <si>
    <t>GST</t>
  </si>
  <si>
    <t>Mean</t>
  </si>
  <si>
    <t>SD</t>
  </si>
  <si>
    <t>SEM</t>
  </si>
  <si>
    <t>FL</t>
  </si>
  <si>
    <t>1-281</t>
  </si>
  <si>
    <t>182-681</t>
  </si>
  <si>
    <t>282-681</t>
  </si>
  <si>
    <t>372-681</t>
  </si>
  <si>
    <t>Rph3A FL</t>
  </si>
  <si>
    <r>
      <t xml:space="preserve">Rph3A </t>
    </r>
    <r>
      <rPr>
        <sz val="10"/>
        <rFont val="Times New Roman"/>
        <charset val="0"/>
      </rPr>
      <t>Δ</t>
    </r>
    <r>
      <rPr>
        <sz val="10"/>
        <rFont val="Arial"/>
        <charset val="0"/>
      </rPr>
      <t>185-371</t>
    </r>
  </si>
  <si>
    <t>Rph3A Δ1-45&amp;Δ161-371</t>
  </si>
  <si>
    <t>GST-RBD</t>
  </si>
  <si>
    <t>GST-RBD GLAA</t>
  </si>
  <si>
    <t>GST-SN25+Rab3A Q81L</t>
  </si>
  <si>
    <t>GST+Rab3A Q81L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</si>
</sst>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color theme="1"/>
      <name val="Arial"/>
      <charset val="134"/>
    </font>
    <font>
      <b/>
      <sz val="10"/>
      <name val="Arial"/>
      <charset val="0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7" borderId="8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Fill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9"/>
  <sheetViews>
    <sheetView tabSelected="1" workbookViewId="0">
      <selection activeCell="G18" sqref="G18"/>
    </sheetView>
  </sheetViews>
  <sheetFormatPr defaultColWidth="9" defaultRowHeight="13.5"/>
  <cols>
    <col min="10" max="10" width="12.625"/>
    <col min="11" max="11" width="11.5"/>
    <col min="12" max="13" width="12.625"/>
    <col min="14" max="14" width="10.375"/>
    <col min="15" max="15" width="12.625"/>
  </cols>
  <sheetData>
    <row r="1" customHeight="1"/>
    <row r="2" spans="3:3">
      <c r="C2" s="7"/>
    </row>
    <row r="3" spans="3:15">
      <c r="C3" s="1" t="s">
        <v>0</v>
      </c>
      <c r="D3" s="1"/>
      <c r="E3" s="1"/>
      <c r="F3" s="1" t="s">
        <v>1</v>
      </c>
      <c r="G3" s="1"/>
      <c r="H3" s="1"/>
      <c r="J3" s="1" t="s">
        <v>0</v>
      </c>
      <c r="K3" s="1"/>
      <c r="L3" s="1"/>
      <c r="M3" s="1" t="s">
        <v>1</v>
      </c>
      <c r="N3" s="1"/>
      <c r="O3" s="1"/>
    </row>
    <row r="4" spans="3:15">
      <c r="C4" s="1"/>
      <c r="D4" s="1"/>
      <c r="E4" s="1"/>
      <c r="F4" s="1"/>
      <c r="G4" s="1"/>
      <c r="H4" s="1"/>
      <c r="J4" t="s">
        <v>2</v>
      </c>
      <c r="K4" t="s">
        <v>3</v>
      </c>
      <c r="L4" t="s">
        <v>4</v>
      </c>
      <c r="M4" t="s">
        <v>2</v>
      </c>
      <c r="N4" t="s">
        <v>3</v>
      </c>
      <c r="O4" t="s">
        <v>4</v>
      </c>
    </row>
    <row r="5" spans="2:15">
      <c r="B5" s="4" t="s">
        <v>5</v>
      </c>
      <c r="C5" s="2">
        <v>100</v>
      </c>
      <c r="D5" s="2">
        <v>100</v>
      </c>
      <c r="E5" s="2">
        <v>100</v>
      </c>
      <c r="F5" s="2">
        <v>3.682874</v>
      </c>
      <c r="G5" s="2">
        <v>2.259136</v>
      </c>
      <c r="H5" s="2">
        <v>2.971005</v>
      </c>
      <c r="J5">
        <f>AVERAGE(C5:E5)</f>
        <v>100</v>
      </c>
      <c r="K5">
        <f>STDEV(C5:E5)</f>
        <v>0</v>
      </c>
      <c r="L5">
        <f>K5/SQRT(3)</f>
        <v>0</v>
      </c>
      <c r="M5">
        <f>AVERAGE(F5:H5)</f>
        <v>2.971005</v>
      </c>
      <c r="N5">
        <f>STDEV(F5:H5)</f>
        <v>0.711869</v>
      </c>
      <c r="O5">
        <f>N5/SQRT(3)</f>
        <v>0.41099775877775</v>
      </c>
    </row>
    <row r="6" spans="2:15">
      <c r="B6" s="4" t="s">
        <v>6</v>
      </c>
      <c r="C6" s="2">
        <v>0.7254145</v>
      </c>
      <c r="D6" s="2">
        <v>1.700425</v>
      </c>
      <c r="E6" s="2">
        <v>1.21292</v>
      </c>
      <c r="F6" s="2">
        <v>4.341524</v>
      </c>
      <c r="G6" s="2">
        <v>0</v>
      </c>
      <c r="H6" s="2">
        <v>2.170762</v>
      </c>
      <c r="J6">
        <f>AVERAGE(C6:E6)</f>
        <v>1.21291983333333</v>
      </c>
      <c r="K6">
        <f>STDEV(C6:E6)</f>
        <v>0.487505250000021</v>
      </c>
      <c r="L6">
        <f>K6/SQRT(3)</f>
        <v>0.281461287318868</v>
      </c>
      <c r="M6">
        <f>AVERAGE(F6:H6)</f>
        <v>2.170762</v>
      </c>
      <c r="N6">
        <f>STDEV(F6:H6)</f>
        <v>2.170762</v>
      </c>
      <c r="O6">
        <f>N6/SQRT(3)</f>
        <v>1.25329002504661</v>
      </c>
    </row>
    <row r="7" spans="2:15">
      <c r="B7" s="4" t="s">
        <v>7</v>
      </c>
      <c r="C7" s="2">
        <v>18.64251</v>
      </c>
      <c r="D7" s="2">
        <v>17.35678</v>
      </c>
      <c r="E7" s="2">
        <v>17.99965</v>
      </c>
      <c r="F7" s="2">
        <v>3.98978</v>
      </c>
      <c r="G7" s="2">
        <v>1.664627</v>
      </c>
      <c r="H7" s="2">
        <v>2.827204</v>
      </c>
      <c r="J7">
        <f>AVERAGE(C7:E7)</f>
        <v>17.9996466666667</v>
      </c>
      <c r="K7">
        <f>STDEV(C7:E7)</f>
        <v>0.642865000006482</v>
      </c>
      <c r="L7">
        <f>K7/SQRT(3)</f>
        <v>0.371158280806331</v>
      </c>
      <c r="M7">
        <f>AVERAGE(F7:H7)</f>
        <v>2.82720366666667</v>
      </c>
      <c r="N7">
        <f>STDEV(F7:H7)</f>
        <v>1.16257650000004</v>
      </c>
      <c r="O7">
        <f>N7/SQRT(3)</f>
        <v>0.671213855228554</v>
      </c>
    </row>
    <row r="8" spans="2:15">
      <c r="B8" s="4" t="s">
        <v>8</v>
      </c>
      <c r="C8" s="2">
        <v>12.01942</v>
      </c>
      <c r="D8" s="2">
        <v>11.43177</v>
      </c>
      <c r="E8" s="2">
        <v>11.7256</v>
      </c>
      <c r="F8" s="2">
        <v>3.896994</v>
      </c>
      <c r="G8" s="2">
        <v>1.41196</v>
      </c>
      <c r="H8" s="2">
        <v>2.654477</v>
      </c>
      <c r="J8">
        <f>AVERAGE(C8:E8)</f>
        <v>11.7255966666667</v>
      </c>
      <c r="K8">
        <f>STDEV(C8:E8)</f>
        <v>0.293825000014181</v>
      </c>
      <c r="L8">
        <f>K8/SQRT(3)</f>
        <v>0.169639942852829</v>
      </c>
      <c r="M8">
        <f>AVERAGE(F8:H8)</f>
        <v>2.654477</v>
      </c>
      <c r="N8">
        <f>STDEV(F8:H8)</f>
        <v>1.242517</v>
      </c>
      <c r="O8">
        <f>N8/SQRT(3)</f>
        <v>0.717367524422686</v>
      </c>
    </row>
    <row r="9" spans="2:15">
      <c r="B9" s="4" t="s">
        <v>9</v>
      </c>
      <c r="C9" s="2">
        <v>18.81885</v>
      </c>
      <c r="D9" s="2">
        <v>9.7617</v>
      </c>
      <c r="E9" s="2">
        <v>14.29027</v>
      </c>
      <c r="F9" s="2">
        <v>1.553829</v>
      </c>
      <c r="G9" s="2">
        <v>0</v>
      </c>
      <c r="H9" s="2">
        <v>0.7769145</v>
      </c>
      <c r="J9">
        <f>AVERAGE(C9:E9)</f>
        <v>14.2902733333333</v>
      </c>
      <c r="K9">
        <f>STDEV(C9:E9)</f>
        <v>4.52857500000092</v>
      </c>
      <c r="L9">
        <f>K9/SQRT(3)</f>
        <v>2.61457399529594</v>
      </c>
      <c r="M9">
        <f>AVERAGE(F9:H9)</f>
        <v>0.7769145</v>
      </c>
      <c r="N9">
        <f>STDEV(F9:H9)</f>
        <v>0.7769145</v>
      </c>
      <c r="O9">
        <f>N9/SQRT(3)</f>
        <v>0.448551795712324</v>
      </c>
    </row>
  </sheetData>
  <mergeCells count="4">
    <mergeCell ref="C3:E3"/>
    <mergeCell ref="F3:H3"/>
    <mergeCell ref="J3:L3"/>
    <mergeCell ref="M3:O3"/>
  </mergeCells>
  <pageMargins left="0.7" right="0.7" top="0.75" bottom="0.75" header="0.3" footer="0.3"/>
  <pageSetup paperSize="9" orientation="portrait"/>
  <headerFooter/>
  <ignoredErrors>
    <ignoredError sqref="J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6"/>
  <sheetViews>
    <sheetView topLeftCell="B1" workbookViewId="0">
      <selection activeCell="D23" sqref="D23"/>
    </sheetView>
  </sheetViews>
  <sheetFormatPr defaultColWidth="9" defaultRowHeight="13.5" outlineLevelRow="5"/>
  <cols>
    <col min="2" max="2" width="18.625" customWidth="1"/>
    <col min="10" max="15" width="12.625"/>
  </cols>
  <sheetData>
    <row r="1" customHeight="1"/>
    <row r="2" spans="3:15">
      <c r="C2" s="1" t="s">
        <v>0</v>
      </c>
      <c r="D2" s="1"/>
      <c r="E2" s="1"/>
      <c r="F2" s="1" t="s">
        <v>1</v>
      </c>
      <c r="G2" s="1"/>
      <c r="H2" s="1"/>
      <c r="J2" s="2" t="s">
        <v>0</v>
      </c>
      <c r="K2" s="2"/>
      <c r="L2" s="2"/>
      <c r="M2" s="2" t="s">
        <v>1</v>
      </c>
      <c r="N2" s="2"/>
      <c r="O2" s="2"/>
    </row>
    <row r="3" spans="3:15">
      <c r="C3" s="1"/>
      <c r="D3" s="1"/>
      <c r="E3" s="1"/>
      <c r="F3" s="1"/>
      <c r="G3" s="1"/>
      <c r="H3" s="1"/>
      <c r="J3" s="6" t="s">
        <v>2</v>
      </c>
      <c r="K3" s="6" t="s">
        <v>3</v>
      </c>
      <c r="L3" s="6" t="s">
        <v>4</v>
      </c>
      <c r="M3" s="6" t="s">
        <v>2</v>
      </c>
      <c r="N3" s="6" t="s">
        <v>3</v>
      </c>
      <c r="O3" s="6" t="s">
        <v>4</v>
      </c>
    </row>
    <row r="4" spans="2:15">
      <c r="B4" s="4" t="s">
        <v>10</v>
      </c>
      <c r="C4" s="2">
        <v>90.32324</v>
      </c>
      <c r="D4" s="2">
        <v>102.7259</v>
      </c>
      <c r="E4" s="2">
        <v>106.9511</v>
      </c>
      <c r="F4" s="2">
        <v>2.761215</v>
      </c>
      <c r="G4" s="2">
        <v>22.17252</v>
      </c>
      <c r="H4" s="2">
        <v>1.048616</v>
      </c>
      <c r="J4" s="2">
        <f>AVERAGE(C4:E4)</f>
        <v>100.00008</v>
      </c>
      <c r="K4" s="2">
        <f>STDEV(C4:E4)</f>
        <v>8.64256923890112</v>
      </c>
      <c r="L4" s="2">
        <f>K4/SQRT(3)</f>
        <v>4.98978967656954</v>
      </c>
      <c r="M4" s="2">
        <f>AVERAGE(F4:H4)</f>
        <v>8.66078366666667</v>
      </c>
      <c r="N4" s="2">
        <f>STDEV(F4:H4)</f>
        <v>11.7327964650308</v>
      </c>
      <c r="O4" s="2">
        <f>N4/SQRT(3)</f>
        <v>6.77393319743265</v>
      </c>
    </row>
    <row r="5" spans="2:15">
      <c r="B5" s="5" t="s">
        <v>11</v>
      </c>
      <c r="C5" s="2">
        <v>116.7256</v>
      </c>
      <c r="D5" s="2">
        <v>124.1653</v>
      </c>
      <c r="E5" s="2">
        <v>143.0226</v>
      </c>
      <c r="F5" s="2">
        <v>4.934515</v>
      </c>
      <c r="G5" s="2">
        <v>9.280662</v>
      </c>
      <c r="H5" s="2">
        <v>12.16061</v>
      </c>
      <c r="J5" s="2">
        <f>AVERAGE(C5:E5)</f>
        <v>127.971166666667</v>
      </c>
      <c r="K5" s="2">
        <f>STDEV(C5:E5)</f>
        <v>13.5553132779487</v>
      </c>
      <c r="L5" s="2">
        <f>K5/SQRT(3)</f>
        <v>7.82616376997342</v>
      </c>
      <c r="M5" s="2">
        <f>AVERAGE(F5:H5)</f>
        <v>8.791929</v>
      </c>
      <c r="N5" s="2">
        <f>STDEV(F5:H5)</f>
        <v>3.63775441670036</v>
      </c>
      <c r="O5" s="2">
        <f>N5/SQRT(3)</f>
        <v>2.1002584917277</v>
      </c>
    </row>
    <row r="6" spans="2:15">
      <c r="B6" s="4" t="s">
        <v>12</v>
      </c>
      <c r="C6" s="2">
        <v>107.1495</v>
      </c>
      <c r="D6" s="2">
        <v>110.6236</v>
      </c>
      <c r="E6" s="2">
        <v>87.17783</v>
      </c>
      <c r="F6" s="2">
        <v>-3.338934</v>
      </c>
      <c r="G6" s="2">
        <v>6.002354</v>
      </c>
      <c r="H6" s="2">
        <v>0.8095084</v>
      </c>
      <c r="J6" s="2">
        <f>AVERAGE(C6:E6)</f>
        <v>101.65031</v>
      </c>
      <c r="K6" s="2">
        <f>STDEV(C6:E6)</f>
        <v>12.6533335811279</v>
      </c>
      <c r="L6" s="2">
        <f>K6/SQRT(3)</f>
        <v>7.30540554921035</v>
      </c>
      <c r="M6" s="2">
        <f>AVERAGE(F6:H6)</f>
        <v>1.1576428</v>
      </c>
      <c r="N6" s="2">
        <f>STDEV(F6:H6)</f>
        <v>4.680364680779</v>
      </c>
      <c r="O6" s="2">
        <f>N6/SQRT(3)</f>
        <v>2.70220980835337</v>
      </c>
    </row>
  </sheetData>
  <mergeCells count="2">
    <mergeCell ref="C2:E2"/>
    <mergeCell ref="F2:H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8"/>
  <sheetViews>
    <sheetView workbookViewId="0">
      <selection activeCell="A6" sqref="A6:A8"/>
    </sheetView>
  </sheetViews>
  <sheetFormatPr defaultColWidth="9" defaultRowHeight="13.5" outlineLevelRow="7" outlineLevelCol="3"/>
  <cols>
    <col min="3" max="3" width="15.25" customWidth="1"/>
    <col min="4" max="4" width="12.625"/>
  </cols>
  <sheetData>
    <row r="2" spans="2:4">
      <c r="B2" s="1" t="s">
        <v>13</v>
      </c>
      <c r="C2" s="1" t="s">
        <v>14</v>
      </c>
      <c r="D2" s="1" t="s">
        <v>1</v>
      </c>
    </row>
    <row r="3" spans="2:4">
      <c r="B3" s="2">
        <v>100</v>
      </c>
      <c r="C3" s="2">
        <v>3.611794</v>
      </c>
      <c r="D3" s="2">
        <v>1.253071</v>
      </c>
    </row>
    <row r="4" spans="2:4">
      <c r="B4" s="2">
        <v>100</v>
      </c>
      <c r="C4" s="2">
        <v>6.04044</v>
      </c>
      <c r="D4" s="2">
        <v>2.789864</v>
      </c>
    </row>
    <row r="5" spans="2:4">
      <c r="B5" s="2">
        <v>100</v>
      </c>
      <c r="C5" s="2">
        <v>3.621233</v>
      </c>
      <c r="D5" s="2">
        <v>1.394512</v>
      </c>
    </row>
    <row r="6" spans="1:4">
      <c r="A6" s="3" t="s">
        <v>2</v>
      </c>
      <c r="B6" s="2">
        <f>AVERAGE(B3:B5)</f>
        <v>100</v>
      </c>
      <c r="C6" s="2">
        <f>AVERAGE(C3:C5)</f>
        <v>4.424489</v>
      </c>
      <c r="D6" s="2">
        <f>AVERAGE(D3:D5)</f>
        <v>1.81248233333333</v>
      </c>
    </row>
    <row r="7" spans="1:4">
      <c r="A7" s="3" t="s">
        <v>3</v>
      </c>
      <c r="B7" s="2">
        <f>STDEV(B3:B5)</f>
        <v>0</v>
      </c>
      <c r="C7" s="2">
        <f>STDEV(C3:C5)</f>
        <v>1.39946257523415</v>
      </c>
      <c r="D7" s="2">
        <f>STDEV(D3:D5)</f>
        <v>0.849386590942154</v>
      </c>
    </row>
    <row r="8" spans="1:4">
      <c r="A8" s="3" t="s">
        <v>4</v>
      </c>
      <c r="B8" s="2">
        <f>B7/SQRT(3)</f>
        <v>0</v>
      </c>
      <c r="C8" s="2">
        <f>C7/SQRT(3)</f>
        <v>0.807980094532244</v>
      </c>
      <c r="D8" s="2">
        <f>D7/SQRT(3)</f>
        <v>0.490393576926511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C16" sqref="C16"/>
    </sheetView>
  </sheetViews>
  <sheetFormatPr defaultColWidth="9" defaultRowHeight="13.5" outlineLevelRow="7" outlineLevelCol="3"/>
  <cols>
    <col min="2" max="2" width="11.875" customWidth="1"/>
    <col min="3" max="3" width="19.375" customWidth="1"/>
    <col min="4" max="4" width="18.125" customWidth="1"/>
  </cols>
  <sheetData>
    <row r="1" spans="2:4">
      <c r="B1" s="1" t="s">
        <v>0</v>
      </c>
      <c r="C1" s="1" t="s">
        <v>15</v>
      </c>
      <c r="D1" s="1" t="s">
        <v>16</v>
      </c>
    </row>
    <row r="2" spans="2:4">
      <c r="B2" s="2">
        <v>100</v>
      </c>
      <c r="C2" s="2">
        <v>124.486</v>
      </c>
      <c r="D2" s="2">
        <v>13.16608</v>
      </c>
    </row>
    <row r="3" spans="2:4">
      <c r="B3" s="2">
        <v>100</v>
      </c>
      <c r="C3" s="2">
        <v>74.66977</v>
      </c>
      <c r="D3" s="2">
        <v>6.481245</v>
      </c>
    </row>
    <row r="4" spans="2:4">
      <c r="B4" s="2">
        <v>100</v>
      </c>
      <c r="C4" s="2">
        <v>80.63696</v>
      </c>
      <c r="D4" s="2">
        <v>11.16258</v>
      </c>
    </row>
    <row r="5" spans="2:4">
      <c r="B5" s="2">
        <v>100</v>
      </c>
      <c r="C5" s="2">
        <v>106.689</v>
      </c>
      <c r="D5" s="2">
        <v>4.925272</v>
      </c>
    </row>
    <row r="6" spans="1:4">
      <c r="A6" s="3" t="s">
        <v>2</v>
      </c>
      <c r="B6" s="2">
        <f>AVERAGE(B2:B5)</f>
        <v>100</v>
      </c>
      <c r="C6" s="2">
        <f>AVERAGE(C2:C5)</f>
        <v>96.6204325</v>
      </c>
      <c r="D6" s="2">
        <f>AVERAGE(D2:D5)</f>
        <v>8.93379425</v>
      </c>
    </row>
    <row r="7" spans="1:4">
      <c r="A7" s="3" t="s">
        <v>3</v>
      </c>
      <c r="B7" s="2">
        <f>STDEV(B2:B5)</f>
        <v>0</v>
      </c>
      <c r="C7" s="2">
        <f>STDEV(C2:C5)</f>
        <v>23.2032244953604</v>
      </c>
      <c r="D7" s="2">
        <f>STDEV(D2:D5)</f>
        <v>3.87138980391094</v>
      </c>
    </row>
    <row r="8" spans="1:4">
      <c r="A8" s="3" t="s">
        <v>4</v>
      </c>
      <c r="B8" s="2">
        <f>B7/SQRT(4)</f>
        <v>0</v>
      </c>
      <c r="C8" s="2">
        <f>C7/SQRT(4)</f>
        <v>11.6016122476802</v>
      </c>
      <c r="D8" s="2">
        <f>D7/SQRT(4)</f>
        <v>1.93569490195547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1C</vt:lpstr>
      <vt:lpstr>1E</vt:lpstr>
      <vt:lpstr>1H</vt:lpstr>
      <vt:lpstr>1J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WPS_139471653</cp:lastModifiedBy>
  <dcterms:created xsi:type="dcterms:W3CDTF">2022-05-11T06:19:00Z</dcterms:created>
  <dcterms:modified xsi:type="dcterms:W3CDTF">2022-05-11T07:08:49Z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