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Rabphilin3A 课题\Rabphilin3A paper\修改\Revised submission\source data files\"/>
    </mc:Choice>
  </mc:AlternateContent>
  <xr:revisionPtr revIDLastSave="0" documentId="13_ncr:1_{DB9E97F1-6292-427B-8908-3AB703BC1BEC}" xr6:coauthVersionLast="36" xr6:coauthVersionMax="36" xr10:uidLastSave="{00000000-0000-0000-0000-000000000000}"/>
  <bookViews>
    <workbookView xWindow="0" yWindow="0" windowWidth="20460" windowHeight="7680" activeTab="3" xr2:uid="{00000000-000D-0000-FFFF-FFFF00000000}"/>
  </bookViews>
  <sheets>
    <sheet name="4C" sheetId="11" r:id="rId1"/>
    <sheet name="4F" sheetId="12" r:id="rId2"/>
    <sheet name="4G" sheetId="13" r:id="rId3"/>
    <sheet name="4H" sheetId="14" r:id="rId4"/>
  </sheets>
  <calcPr calcId="179021"/>
</workbook>
</file>

<file path=xl/calcChain.xml><?xml version="1.0" encoding="utf-8"?>
<calcChain xmlns="http://schemas.openxmlformats.org/spreadsheetml/2006/main">
  <c r="E16" i="14" l="1"/>
  <c r="F15" i="14"/>
  <c r="F16" i="14" s="1"/>
  <c r="E15" i="14"/>
  <c r="D15" i="14"/>
  <c r="D16" i="14" s="1"/>
  <c r="C15" i="14"/>
  <c r="C16" i="14" s="1"/>
  <c r="B15" i="14"/>
  <c r="B16" i="14" s="1"/>
  <c r="F14" i="14"/>
  <c r="C14" i="14"/>
  <c r="D14" i="14"/>
  <c r="E14" i="14"/>
  <c r="B14" i="14"/>
  <c r="N93" i="13"/>
  <c r="O93" i="13"/>
  <c r="P93" i="13"/>
  <c r="N94" i="13"/>
  <c r="O94" i="13"/>
  <c r="P94" i="13"/>
  <c r="N95" i="13"/>
  <c r="O95" i="13"/>
  <c r="P95" i="13" s="1"/>
  <c r="N96" i="13"/>
  <c r="O96" i="13"/>
  <c r="P96" i="13"/>
  <c r="N97" i="13"/>
  <c r="O97" i="13"/>
  <c r="P97" i="13"/>
  <c r="N98" i="13"/>
  <c r="O98" i="13"/>
  <c r="P98" i="13"/>
  <c r="N99" i="13"/>
  <c r="O99" i="13"/>
  <c r="P99" i="13" s="1"/>
  <c r="N100" i="13"/>
  <c r="O100" i="13"/>
  <c r="P100" i="13"/>
  <c r="N101" i="13"/>
  <c r="O101" i="13"/>
  <c r="P101" i="13"/>
  <c r="N102" i="13"/>
  <c r="O102" i="13"/>
  <c r="P102" i="13"/>
  <c r="N103" i="13"/>
  <c r="O103" i="13"/>
  <c r="P103" i="13" s="1"/>
  <c r="N104" i="13"/>
  <c r="O104" i="13"/>
  <c r="P104" i="13"/>
  <c r="N105" i="13"/>
  <c r="O105" i="13"/>
  <c r="P105" i="13"/>
  <c r="N106" i="13"/>
  <c r="O106" i="13"/>
  <c r="P106" i="13"/>
  <c r="P92" i="13"/>
  <c r="O92" i="13"/>
  <c r="N92" i="13"/>
  <c r="M73" i="13"/>
  <c r="N73" i="13"/>
  <c r="O73" i="13"/>
  <c r="M74" i="13"/>
  <c r="N74" i="13"/>
  <c r="O74" i="13"/>
  <c r="M75" i="13"/>
  <c r="N75" i="13"/>
  <c r="O75" i="13" s="1"/>
  <c r="M76" i="13"/>
  <c r="N76" i="13"/>
  <c r="O76" i="13"/>
  <c r="M77" i="13"/>
  <c r="N77" i="13"/>
  <c r="O77" i="13"/>
  <c r="M78" i="13"/>
  <c r="N78" i="13"/>
  <c r="O78" i="13"/>
  <c r="M79" i="13"/>
  <c r="N79" i="13"/>
  <c r="O79" i="13" s="1"/>
  <c r="M80" i="13"/>
  <c r="N80" i="13"/>
  <c r="O80" i="13"/>
  <c r="M81" i="13"/>
  <c r="N81" i="13"/>
  <c r="O81" i="13"/>
  <c r="M82" i="13"/>
  <c r="N82" i="13"/>
  <c r="O82" i="13"/>
  <c r="M83" i="13"/>
  <c r="N83" i="13"/>
  <c r="O83" i="13" s="1"/>
  <c r="M84" i="13"/>
  <c r="N84" i="13"/>
  <c r="O84" i="13"/>
  <c r="M85" i="13"/>
  <c r="N85" i="13"/>
  <c r="O85" i="13"/>
  <c r="M86" i="13"/>
  <c r="N86" i="13"/>
  <c r="O86" i="13"/>
  <c r="O72" i="13"/>
  <c r="N72" i="13"/>
  <c r="M72" i="13"/>
  <c r="M52" i="13"/>
  <c r="N52" i="13"/>
  <c r="O52" i="13" s="1"/>
  <c r="M53" i="13"/>
  <c r="N53" i="13"/>
  <c r="O53" i="13"/>
  <c r="M54" i="13"/>
  <c r="N54" i="13"/>
  <c r="O54" i="13" s="1"/>
  <c r="M55" i="13"/>
  <c r="N55" i="13"/>
  <c r="O55" i="13"/>
  <c r="M56" i="13"/>
  <c r="N56" i="13"/>
  <c r="O56" i="13" s="1"/>
  <c r="M57" i="13"/>
  <c r="N57" i="13"/>
  <c r="O57" i="13"/>
  <c r="M58" i="13"/>
  <c r="N58" i="13"/>
  <c r="O58" i="13" s="1"/>
  <c r="M59" i="13"/>
  <c r="N59" i="13"/>
  <c r="O59" i="13"/>
  <c r="M60" i="13"/>
  <c r="N60" i="13"/>
  <c r="O60" i="13" s="1"/>
  <c r="M61" i="13"/>
  <c r="N61" i="13"/>
  <c r="O61" i="13"/>
  <c r="M62" i="13"/>
  <c r="N62" i="13"/>
  <c r="O62" i="13" s="1"/>
  <c r="M63" i="13"/>
  <c r="N63" i="13"/>
  <c r="O63" i="13"/>
  <c r="M64" i="13"/>
  <c r="N64" i="13"/>
  <c r="O64" i="13" s="1"/>
  <c r="M65" i="13"/>
  <c r="N65" i="13"/>
  <c r="O65" i="13"/>
  <c r="O51" i="13"/>
  <c r="N51" i="13"/>
  <c r="M51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27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4" i="13"/>
  <c r="D28" i="12"/>
  <c r="C28" i="12"/>
  <c r="D27" i="12"/>
  <c r="C26" i="12"/>
  <c r="D26" i="12"/>
  <c r="E26" i="12"/>
  <c r="F26" i="12"/>
  <c r="C27" i="12"/>
  <c r="E27" i="12"/>
  <c r="E28" i="12" s="1"/>
  <c r="F27" i="12"/>
  <c r="F28" i="12" s="1"/>
  <c r="B27" i="12"/>
  <c r="B28" i="12" s="1"/>
  <c r="B26" i="12"/>
  <c r="M6" i="11"/>
  <c r="N6" i="11" s="1"/>
  <c r="L6" i="11"/>
  <c r="K6" i="11"/>
  <c r="J6" i="11"/>
  <c r="I6" i="11"/>
  <c r="M5" i="11"/>
  <c r="N5" i="11" s="1"/>
  <c r="L5" i="11"/>
  <c r="K5" i="11"/>
  <c r="J5" i="11"/>
  <c r="I5" i="11"/>
  <c r="M4" i="11"/>
  <c r="N4" i="11" s="1"/>
  <c r="L4" i="11"/>
  <c r="K4" i="11"/>
  <c r="J4" i="11"/>
  <c r="I4" i="11"/>
</calcChain>
</file>

<file path=xl/sharedStrings.xml><?xml version="1.0" encoding="utf-8"?>
<sst xmlns="http://schemas.openxmlformats.org/spreadsheetml/2006/main" count="52" uniqueCount="20">
  <si>
    <t>GST-SN25 1-82</t>
  </si>
  <si>
    <t>GST</t>
  </si>
  <si>
    <t>Mean</t>
  </si>
  <si>
    <t>SD</t>
  </si>
  <si>
    <t>SEM</t>
  </si>
  <si>
    <t>Rph3A FL</t>
  </si>
  <si>
    <t>Rph3A K4</t>
  </si>
  <si>
    <t>Rph3A K3</t>
  </si>
  <si>
    <t>control</t>
  </si>
  <si>
    <t>Rph3A KD</t>
  </si>
  <si>
    <t>Rph3A</t>
  </si>
  <si>
    <t>Rph3A GLAA</t>
  </si>
  <si>
    <t>Time(s)</t>
  </si>
  <si>
    <t>Rph3A KA</t>
  </si>
  <si>
    <t>Control</t>
  </si>
  <si>
    <t>sh1</t>
  </si>
  <si>
    <t>WT</t>
  </si>
  <si>
    <t>K3</t>
  </si>
  <si>
    <t>GLAA</t>
  </si>
  <si>
    <t>Mean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</si>
</sst>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workbookViewId="0">
      <selection activeCell="D16" sqref="D16"/>
    </sheetView>
  </sheetViews>
  <sheetFormatPr defaultColWidth="9" defaultRowHeight="13.5" x14ac:dyDescent="0.15"/>
  <cols>
    <col min="9" max="14" width="12.625"/>
  </cols>
  <sheetData>
    <row r="1" spans="1:14" ht="13.5" customHeight="1" x14ac:dyDescent="0.15"/>
    <row r="2" spans="1:14" x14ac:dyDescent="0.2">
      <c r="B2" s="8" t="s">
        <v>0</v>
      </c>
      <c r="C2" s="8"/>
      <c r="D2" s="8"/>
      <c r="E2" s="8" t="s">
        <v>1</v>
      </c>
      <c r="F2" s="8"/>
      <c r="G2" s="8"/>
    </row>
    <row r="3" spans="1:14" x14ac:dyDescent="0.2">
      <c r="B3" s="1"/>
      <c r="C3" s="1"/>
      <c r="D3" s="1"/>
      <c r="E3" s="1"/>
      <c r="F3" s="1"/>
      <c r="G3" s="1"/>
      <c r="I3" s="6" t="s">
        <v>2</v>
      </c>
      <c r="J3" s="6" t="s">
        <v>3</v>
      </c>
      <c r="K3" s="6" t="s">
        <v>4</v>
      </c>
      <c r="L3" s="6" t="s">
        <v>2</v>
      </c>
      <c r="M3" s="6" t="s">
        <v>3</v>
      </c>
      <c r="N3" s="6" t="s">
        <v>4</v>
      </c>
    </row>
    <row r="4" spans="1:14" x14ac:dyDescent="0.2">
      <c r="A4" t="s">
        <v>5</v>
      </c>
      <c r="B4" s="3">
        <v>99.999979999999994</v>
      </c>
      <c r="C4" s="3">
        <v>100</v>
      </c>
      <c r="D4" s="3">
        <v>100</v>
      </c>
      <c r="E4" s="3">
        <v>0</v>
      </c>
      <c r="F4" s="3">
        <v>7.225568</v>
      </c>
      <c r="G4" s="3">
        <v>1.6359919999999999</v>
      </c>
      <c r="I4">
        <f>AVERAGE(B4:D4)</f>
        <v>99.999993333333336</v>
      </c>
      <c r="J4">
        <f>STDEV(B4:D4)</f>
        <v>1.1547005387457692E-5</v>
      </c>
      <c r="K4">
        <f>J4/SQRT(3)</f>
        <v>6.6666666687827574E-6</v>
      </c>
      <c r="L4">
        <f>AVERAGE(E4:G4)</f>
        <v>2.9538533333333334</v>
      </c>
      <c r="M4">
        <f>STDEV(E4:G4)</f>
        <v>3.788769866470822</v>
      </c>
      <c r="N4">
        <f>M4/SQRT(3)</f>
        <v>2.1874473023044718</v>
      </c>
    </row>
    <row r="5" spans="1:14" x14ac:dyDescent="0.2">
      <c r="A5" t="s">
        <v>6</v>
      </c>
      <c r="B5" s="3">
        <v>81.287800000000004</v>
      </c>
      <c r="C5" s="3">
        <v>68.168080000000003</v>
      </c>
      <c r="D5" s="3">
        <v>70.616879999999995</v>
      </c>
      <c r="E5" s="3">
        <v>0</v>
      </c>
      <c r="F5" s="3">
        <v>8.1028439999999993</v>
      </c>
      <c r="G5" s="3">
        <v>1.9782390000000001</v>
      </c>
      <c r="I5">
        <f>AVERAGE(B5:D5)</f>
        <v>73.357586666666677</v>
      </c>
      <c r="J5">
        <f>STDEV(B5:D5)</f>
        <v>6.9760567654036016</v>
      </c>
      <c r="K5">
        <f>J5/SQRT(3)</f>
        <v>4.0276282513878794</v>
      </c>
      <c r="L5">
        <f>AVERAGE(E5:G5)</f>
        <v>3.3603609999999997</v>
      </c>
      <c r="M5">
        <f>STDEV(E5:G5)</f>
        <v>4.2245373876019849</v>
      </c>
      <c r="N5">
        <f>M5/SQRT(3)</f>
        <v>2.4390377979336444</v>
      </c>
    </row>
    <row r="6" spans="1:14" x14ac:dyDescent="0.2">
      <c r="A6" t="s">
        <v>7</v>
      </c>
      <c r="B6" s="3">
        <v>3.8461530000000002</v>
      </c>
      <c r="C6" s="3">
        <v>22.111979999999999</v>
      </c>
      <c r="D6" s="3">
        <v>18.33333</v>
      </c>
      <c r="E6" s="3">
        <v>7.8779830000000004</v>
      </c>
      <c r="F6" s="3">
        <v>8.6274519999999999</v>
      </c>
      <c r="G6" s="3">
        <v>10.996560000000001</v>
      </c>
      <c r="I6">
        <f>AVERAGE(B6:D6)</f>
        <v>14.763821</v>
      </c>
      <c r="J6">
        <f>STDEV(B6:D6)</f>
        <v>9.6418958132876025</v>
      </c>
      <c r="K6">
        <f>J6/SQRT(3)</f>
        <v>5.566751143299923</v>
      </c>
      <c r="L6">
        <f>AVERAGE(E6:G6)</f>
        <v>9.1673316666666675</v>
      </c>
      <c r="M6">
        <f>STDEV(E6:G6)</f>
        <v>1.6278768894152729</v>
      </c>
      <c r="N6">
        <f>M6/SQRT(3)</f>
        <v>0.93985516031147853</v>
      </c>
    </row>
  </sheetData>
  <mergeCells count="2">
    <mergeCell ref="B2:D2"/>
    <mergeCell ref="E2:G2"/>
  </mergeCells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8"/>
  <sheetViews>
    <sheetView topLeftCell="A13" workbookViewId="0">
      <selection activeCell="H10" sqref="H10"/>
    </sheetView>
  </sheetViews>
  <sheetFormatPr defaultColWidth="9" defaultRowHeight="13.5" x14ac:dyDescent="0.15"/>
  <cols>
    <col min="2" max="2" width="9.25"/>
    <col min="3" max="3" width="10.125"/>
    <col min="4" max="5" width="9.25"/>
    <col min="6" max="6" width="10.125"/>
  </cols>
  <sheetData>
    <row r="2" spans="2:6" x14ac:dyDescent="0.15">
      <c r="B2" s="7" t="s">
        <v>8</v>
      </c>
      <c r="C2" s="7" t="s">
        <v>9</v>
      </c>
      <c r="D2" s="7" t="s">
        <v>10</v>
      </c>
      <c r="E2" s="7" t="s">
        <v>7</v>
      </c>
      <c r="F2" s="7" t="s">
        <v>11</v>
      </c>
    </row>
    <row r="3" spans="2:6" x14ac:dyDescent="0.2">
      <c r="B3" s="4">
        <v>0.29850900000000002</v>
      </c>
      <c r="C3" s="4">
        <v>0.28985</v>
      </c>
      <c r="D3" s="4">
        <v>0.43687199999999998</v>
      </c>
      <c r="E3" s="4">
        <v>0.32620460000000001</v>
      </c>
      <c r="F3" s="4">
        <v>4.8563879999999997E-2</v>
      </c>
    </row>
    <row r="4" spans="2:6" x14ac:dyDescent="0.2">
      <c r="B4" s="4">
        <v>0.17157069999999999</v>
      </c>
      <c r="C4" s="4">
        <v>0.27297339999999998</v>
      </c>
      <c r="D4" s="4">
        <v>0.42363669999999998</v>
      </c>
      <c r="E4" s="4">
        <v>0.1736838</v>
      </c>
      <c r="F4" s="4">
        <v>0.1378065</v>
      </c>
    </row>
    <row r="5" spans="2:6" x14ac:dyDescent="0.2">
      <c r="B5" s="4">
        <v>0.25374869999999999</v>
      </c>
      <c r="C5" s="4">
        <v>0.23703630000000001</v>
      </c>
      <c r="D5" s="4">
        <v>0.37433060000000001</v>
      </c>
      <c r="E5" s="4">
        <v>0.15698880000000001</v>
      </c>
      <c r="F5" s="4">
        <v>0.1821567</v>
      </c>
    </row>
    <row r="6" spans="2:6" x14ac:dyDescent="0.2">
      <c r="B6" s="4">
        <v>0.26913700000000002</v>
      </c>
      <c r="C6" s="4">
        <v>0.30761329999999998</v>
      </c>
      <c r="D6" s="4">
        <v>0.1205899</v>
      </c>
      <c r="E6" s="4">
        <v>0.13311590000000001</v>
      </c>
      <c r="F6" s="4">
        <v>5.9863909999999999E-2</v>
      </c>
    </row>
    <row r="7" spans="2:6" x14ac:dyDescent="0.2">
      <c r="B7" s="4">
        <v>0.32025090000000001</v>
      </c>
      <c r="C7" s="4">
        <v>0.20312350000000001</v>
      </c>
      <c r="D7" s="4">
        <v>0.13804839999999999</v>
      </c>
      <c r="E7" s="4">
        <v>6.43397E-2</v>
      </c>
      <c r="F7" s="4">
        <v>8.2459409999999997E-2</v>
      </c>
    </row>
    <row r="8" spans="2:6" x14ac:dyDescent="0.2">
      <c r="B8" s="4">
        <v>0.52803259999999996</v>
      </c>
      <c r="C8" s="4">
        <v>0.16091659999999999</v>
      </c>
      <c r="D8" s="4">
        <v>0.50270749999999997</v>
      </c>
      <c r="E8" s="4">
        <v>0.21481910000000001</v>
      </c>
      <c r="F8" s="4">
        <v>0.293873</v>
      </c>
    </row>
    <row r="9" spans="2:6" x14ac:dyDescent="0.2">
      <c r="B9" s="4">
        <v>0.1976781</v>
      </c>
      <c r="C9" s="4">
        <v>0.12251960000000001</v>
      </c>
      <c r="D9" s="4">
        <v>0.32055499999999998</v>
      </c>
      <c r="E9" s="4">
        <v>0.19370999999999999</v>
      </c>
      <c r="F9" s="4">
        <v>0.16004850000000001</v>
      </c>
    </row>
    <row r="10" spans="2:6" x14ac:dyDescent="0.2">
      <c r="B10" s="4">
        <v>0.35470790000000002</v>
      </c>
      <c r="C10" s="4">
        <v>0.346806</v>
      </c>
      <c r="D10" s="4">
        <v>0.2357552</v>
      </c>
      <c r="E10" s="4">
        <v>0.16975109999999999</v>
      </c>
      <c r="F10" s="4">
        <v>0.34034950000000003</v>
      </c>
    </row>
    <row r="11" spans="2:6" x14ac:dyDescent="0.2">
      <c r="B11" s="4">
        <v>0.54088369999999997</v>
      </c>
      <c r="C11" s="4">
        <v>0.25710820000000001</v>
      </c>
      <c r="D11" s="4">
        <v>0.1803419</v>
      </c>
      <c r="E11" s="4">
        <v>0.1721096</v>
      </c>
      <c r="F11" s="4">
        <v>0.2290422</v>
      </c>
    </row>
    <row r="12" spans="2:6" x14ac:dyDescent="0.2">
      <c r="B12" s="4">
        <v>0.1691213</v>
      </c>
      <c r="C12" s="4">
        <v>0.25058469999999999</v>
      </c>
      <c r="D12" s="4">
        <v>0.31131340000000002</v>
      </c>
      <c r="E12" s="4">
        <v>0.18772030000000001</v>
      </c>
      <c r="F12" s="4">
        <v>0.1116592</v>
      </c>
    </row>
    <row r="13" spans="2:6" x14ac:dyDescent="0.2">
      <c r="B13" s="4">
        <v>0.30656240000000001</v>
      </c>
      <c r="C13" s="4">
        <v>0.25554909999999997</v>
      </c>
      <c r="D13" s="4">
        <v>0.32217970000000001</v>
      </c>
      <c r="E13" s="4">
        <v>0.17693130000000001</v>
      </c>
      <c r="F13" s="4">
        <v>0.19429779999999999</v>
      </c>
    </row>
    <row r="14" spans="2:6" x14ac:dyDescent="0.2">
      <c r="B14" s="4">
        <v>0.25424439999999998</v>
      </c>
      <c r="C14" s="4">
        <v>0.12830810000000001</v>
      </c>
      <c r="D14" s="4">
        <v>0.31618580000000002</v>
      </c>
      <c r="E14" s="4">
        <v>0.12332600000000001</v>
      </c>
      <c r="F14" s="4">
        <v>0.41985050000000002</v>
      </c>
    </row>
    <row r="15" spans="2:6" x14ac:dyDescent="0.2">
      <c r="B15" s="4">
        <v>0.30049720000000002</v>
      </c>
      <c r="C15" s="4">
        <v>0.1105317</v>
      </c>
      <c r="D15" s="4">
        <v>0.22197030000000001</v>
      </c>
      <c r="E15" s="4">
        <v>0.1106174</v>
      </c>
      <c r="F15" s="4">
        <v>0.1340151</v>
      </c>
    </row>
    <row r="16" spans="2:6" x14ac:dyDescent="0.2">
      <c r="B16" s="4">
        <v>0.25855460000000002</v>
      </c>
      <c r="C16" s="4">
        <v>0.26301170000000001</v>
      </c>
      <c r="D16" s="4">
        <v>0.329515</v>
      </c>
      <c r="E16" s="4"/>
      <c r="F16" s="4">
        <v>0.3242352</v>
      </c>
    </row>
    <row r="17" spans="1:6" x14ac:dyDescent="0.2">
      <c r="B17" s="4">
        <v>0.2350245</v>
      </c>
      <c r="C17" s="4">
        <v>0.1187151</v>
      </c>
      <c r="D17" s="4">
        <v>0.3553886</v>
      </c>
      <c r="E17" s="4"/>
      <c r="F17" s="4">
        <v>0.1026425</v>
      </c>
    </row>
    <row r="18" spans="1:6" x14ac:dyDescent="0.2">
      <c r="B18" s="4">
        <v>0.35707840000000002</v>
      </c>
      <c r="C18" s="4">
        <v>7.5506489999999996E-2</v>
      </c>
      <c r="D18" s="4">
        <v>0.28999350000000002</v>
      </c>
      <c r="E18" s="4"/>
      <c r="F18" s="4">
        <v>0.33144590000000002</v>
      </c>
    </row>
    <row r="19" spans="1:6" x14ac:dyDescent="0.2">
      <c r="B19" s="4">
        <v>0.3682568</v>
      </c>
      <c r="C19" s="4">
        <v>0.32261200000000001</v>
      </c>
      <c r="D19" s="4">
        <v>9.3466199999999999E-2</v>
      </c>
      <c r="E19" s="4"/>
      <c r="F19" s="4">
        <v>7.1882050000000003E-2</v>
      </c>
    </row>
    <row r="20" spans="1:6" x14ac:dyDescent="0.2">
      <c r="B20" s="4">
        <v>0.15487819999999999</v>
      </c>
      <c r="C20" s="4">
        <v>0.1211217</v>
      </c>
      <c r="D20" s="4">
        <v>0.67007550000000005</v>
      </c>
      <c r="E20" s="4"/>
      <c r="F20" s="4">
        <v>0.32430229999999999</v>
      </c>
    </row>
    <row r="21" spans="1:6" x14ac:dyDescent="0.2">
      <c r="B21" s="4">
        <v>0.6415014</v>
      </c>
      <c r="C21" s="4">
        <v>8.5374329999999998E-2</v>
      </c>
      <c r="D21" s="4">
        <v>0.2770957</v>
      </c>
      <c r="E21" s="4"/>
      <c r="F21" s="4">
        <v>0.25625609999999999</v>
      </c>
    </row>
    <row r="22" spans="1:6" x14ac:dyDescent="0.2">
      <c r="B22" s="4">
        <v>0.83717319999999995</v>
      </c>
      <c r="C22" s="4">
        <v>6.2065540000000002E-2</v>
      </c>
      <c r="D22" s="4">
        <v>0.18951560000000001</v>
      </c>
      <c r="E22" s="4"/>
      <c r="F22" s="4">
        <v>0.2085717</v>
      </c>
    </row>
    <row r="23" spans="1:6" x14ac:dyDescent="0.2">
      <c r="B23" s="4">
        <v>0.35689579999999999</v>
      </c>
      <c r="C23" s="4">
        <v>0.37389329999999998</v>
      </c>
      <c r="D23" s="4">
        <v>0.27676889999999998</v>
      </c>
      <c r="E23" s="4"/>
    </row>
    <row r="24" spans="1:6" x14ac:dyDescent="0.2">
      <c r="C24" s="4">
        <v>6.5596139999999997E-2</v>
      </c>
      <c r="E24" s="4"/>
      <c r="F24" s="4"/>
    </row>
    <row r="25" spans="1:6" x14ac:dyDescent="0.2">
      <c r="B25" s="4"/>
      <c r="C25" s="4">
        <v>6.6306790000000004E-2</v>
      </c>
      <c r="D25" s="4"/>
      <c r="E25" s="4"/>
    </row>
    <row r="26" spans="1:6" x14ac:dyDescent="0.2">
      <c r="A26" s="5" t="s">
        <v>19</v>
      </c>
      <c r="B26" s="4">
        <f>AVERAGE(B3:B23)</f>
        <v>0.34163365714285709</v>
      </c>
      <c r="C26" s="4">
        <f>AVERAGE(C3:C25)</f>
        <v>0.19552711260869565</v>
      </c>
      <c r="D26" s="4">
        <f t="shared" ref="D26:F26" si="0">AVERAGE(D3:D23)</f>
        <v>0.304109780952381</v>
      </c>
      <c r="E26" s="4">
        <f t="shared" si="0"/>
        <v>0.16948596923076928</v>
      </c>
      <c r="F26" s="4">
        <f t="shared" si="0"/>
        <v>0.2006660975</v>
      </c>
    </row>
    <row r="27" spans="1:6" x14ac:dyDescent="0.2">
      <c r="A27" s="5" t="s">
        <v>3</v>
      </c>
      <c r="B27">
        <f>STDEV(B3:B23)</f>
        <v>0.16877238944011727</v>
      </c>
      <c r="C27">
        <f>STDEV(C3:C25)</f>
        <v>0.10061332072341533</v>
      </c>
      <c r="D27">
        <f>STDEV(D3:D23)</f>
        <v>0.13443545044947258</v>
      </c>
      <c r="E27">
        <f t="shared" ref="E27:F27" si="1">STDEV(E3:E23)</f>
        <v>6.1742796636157997E-2</v>
      </c>
      <c r="F27">
        <f t="shared" si="1"/>
        <v>0.10986434099810576</v>
      </c>
    </row>
    <row r="28" spans="1:6" x14ac:dyDescent="0.2">
      <c r="A28" s="5" t="s">
        <v>4</v>
      </c>
      <c r="B28">
        <f>B27/SQRT(21)</f>
        <v>3.6829154753709674E-2</v>
      </c>
      <c r="C28">
        <f>C27/SQRT(23)</f>
        <v>2.0979327616979487E-2</v>
      </c>
      <c r="D28">
        <f>D27/SQRT(21)</f>
        <v>2.93362203700092E-2</v>
      </c>
      <c r="E28">
        <f>E27/SQRT(13)</f>
        <v>1.7124370704785629E-2</v>
      </c>
      <c r="F28">
        <f>F27/SQRT(20)</f>
        <v>2.4566413477498154E-2</v>
      </c>
    </row>
  </sheetData>
  <phoneticPr fontId="4" type="noConversion"/>
  <pageMargins left="0.75" right="0.75" top="1" bottom="1" header="0.5" footer="0.5"/>
  <ignoredErrors>
    <ignoredError sqref="C26:C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6"/>
  <sheetViews>
    <sheetView topLeftCell="B104" workbookViewId="0">
      <selection activeCell="N92" sqref="N92:P106"/>
    </sheetView>
  </sheetViews>
  <sheetFormatPr defaultColWidth="9" defaultRowHeight="13.5" x14ac:dyDescent="0.15"/>
  <cols>
    <col min="2" max="12" width="11.125"/>
  </cols>
  <sheetData>
    <row r="3" spans="1:14" x14ac:dyDescent="0.2">
      <c r="A3" s="3" t="s">
        <v>12</v>
      </c>
      <c r="B3" s="9" t="s">
        <v>8</v>
      </c>
      <c r="C3" s="9"/>
      <c r="D3" s="9"/>
      <c r="E3" s="9"/>
      <c r="F3" s="9"/>
      <c r="G3" s="9"/>
      <c r="H3" s="9"/>
      <c r="I3" s="9"/>
      <c r="J3" s="9"/>
      <c r="L3" s="6" t="s">
        <v>2</v>
      </c>
      <c r="M3" s="6" t="s">
        <v>3</v>
      </c>
      <c r="N3" s="6" t="s">
        <v>4</v>
      </c>
    </row>
    <row r="4" spans="1:14" x14ac:dyDescent="0.2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L4">
        <f>AVERAGE(B4:J4)</f>
        <v>0</v>
      </c>
      <c r="M4">
        <f>STDEV(B4:J4)</f>
        <v>0</v>
      </c>
      <c r="N4">
        <f>M4/SQRT(9)</f>
        <v>0</v>
      </c>
    </row>
    <row r="5" spans="1:14" x14ac:dyDescent="0.2">
      <c r="A5" s="4">
        <v>13</v>
      </c>
      <c r="B5" s="4">
        <v>3.5395030000000001E-2</v>
      </c>
      <c r="C5" s="4">
        <v>5.972065E-2</v>
      </c>
      <c r="D5" s="4">
        <v>1.5999389999999999E-2</v>
      </c>
      <c r="E5" s="4">
        <v>1.7255659999999999E-2</v>
      </c>
      <c r="F5" s="4">
        <v>1.069954E-2</v>
      </c>
      <c r="G5" s="4">
        <v>2.682495E-2</v>
      </c>
      <c r="H5" s="4">
        <v>3.7538440000000001E-3</v>
      </c>
      <c r="I5" s="4">
        <v>2.174183E-2</v>
      </c>
      <c r="J5" s="4">
        <v>1.298476E-2</v>
      </c>
      <c r="L5">
        <f t="shared" ref="L5:L18" si="0">AVERAGE(B5:J5)</f>
        <v>2.2708406E-2</v>
      </c>
      <c r="M5">
        <f t="shared" ref="M5:M18" si="1">STDEV(B5:J5)</f>
        <v>1.6664024676981963E-2</v>
      </c>
      <c r="N5">
        <f t="shared" ref="N5:N18" si="2">M5/SQRT(9)</f>
        <v>5.5546748923273213E-3</v>
      </c>
    </row>
    <row r="6" spans="1:14" x14ac:dyDescent="0.2">
      <c r="A6" s="4">
        <v>26</v>
      </c>
      <c r="B6" s="4">
        <v>4.6285809999999997E-2</v>
      </c>
      <c r="C6" s="4">
        <v>0.1168448</v>
      </c>
      <c r="D6" s="4">
        <v>2.7198960000000001E-2</v>
      </c>
      <c r="E6" s="4">
        <v>2.156957E-2</v>
      </c>
      <c r="F6" s="4">
        <v>1.069954E-2</v>
      </c>
      <c r="G6" s="4">
        <v>5.9014900000000002E-2</v>
      </c>
      <c r="H6" s="4">
        <v>1.876922E-2</v>
      </c>
      <c r="I6" s="4">
        <v>4.9695610000000001E-2</v>
      </c>
      <c r="J6" s="4">
        <v>3.4626039999999997E-2</v>
      </c>
      <c r="L6">
        <f t="shared" si="0"/>
        <v>4.2744938888888889E-2</v>
      </c>
      <c r="M6">
        <f t="shared" si="1"/>
        <v>3.1964987800937546E-2</v>
      </c>
      <c r="N6">
        <f t="shared" si="2"/>
        <v>1.0654995933645849E-2</v>
      </c>
    </row>
    <row r="7" spans="1:14" x14ac:dyDescent="0.2">
      <c r="A7" s="4">
        <v>39</v>
      </c>
      <c r="B7" s="4">
        <v>4.9008500000000003E-2</v>
      </c>
      <c r="C7" s="4">
        <v>0.14800340000000001</v>
      </c>
      <c r="D7" s="4">
        <v>3.5998620000000002E-2</v>
      </c>
      <c r="E7" s="4">
        <v>2.156957E-2</v>
      </c>
      <c r="F7" s="4">
        <v>1.069954E-2</v>
      </c>
      <c r="G7" s="4">
        <v>6.9744879999999995E-2</v>
      </c>
      <c r="H7" s="4">
        <v>1.876922E-2</v>
      </c>
      <c r="I7" s="4">
        <v>5.9013540000000003E-2</v>
      </c>
      <c r="J7" s="4">
        <v>6.0595570000000001E-2</v>
      </c>
      <c r="L7">
        <f t="shared" si="0"/>
        <v>5.2600315555555562E-2</v>
      </c>
      <c r="M7">
        <f t="shared" si="1"/>
        <v>4.1310381224932462E-2</v>
      </c>
      <c r="N7">
        <f t="shared" si="2"/>
        <v>1.3770127074977488E-2</v>
      </c>
    </row>
    <row r="8" spans="1:14" x14ac:dyDescent="0.2">
      <c r="A8" s="4">
        <v>52</v>
      </c>
      <c r="B8" s="4">
        <v>5.7176589999999999E-2</v>
      </c>
      <c r="C8" s="4">
        <v>0.1687758</v>
      </c>
      <c r="D8" s="4">
        <v>3.839853E-2</v>
      </c>
      <c r="E8" s="4">
        <v>2.5883489999999999E-2</v>
      </c>
      <c r="F8" s="4">
        <v>1.2228050000000001E-2</v>
      </c>
      <c r="G8" s="4">
        <v>8.0474870000000004E-2</v>
      </c>
      <c r="H8" s="4">
        <v>3.3784590000000003E-2</v>
      </c>
      <c r="I8" s="4">
        <v>6.8331470000000005E-2</v>
      </c>
      <c r="J8" s="4">
        <v>6.4923819999999993E-2</v>
      </c>
      <c r="L8">
        <f t="shared" si="0"/>
        <v>6.110857888888889E-2</v>
      </c>
      <c r="M8">
        <f t="shared" si="1"/>
        <v>4.6018922971390118E-2</v>
      </c>
      <c r="N8">
        <f t="shared" si="2"/>
        <v>1.5339640990463373E-2</v>
      </c>
    </row>
    <row r="9" spans="1:14" x14ac:dyDescent="0.2">
      <c r="A9" s="4">
        <v>65</v>
      </c>
      <c r="B9" s="4">
        <v>5.9899279999999999E-2</v>
      </c>
      <c r="C9" s="4">
        <v>0.1895482</v>
      </c>
      <c r="D9" s="4">
        <v>3.999846E-2</v>
      </c>
      <c r="E9" s="4">
        <v>3.8825239999999997E-2</v>
      </c>
      <c r="F9" s="4">
        <v>1.9870579999999999E-2</v>
      </c>
      <c r="G9" s="4">
        <v>0.1126648</v>
      </c>
      <c r="H9" s="4">
        <v>5.2553809999999999E-2</v>
      </c>
      <c r="I9" s="4">
        <v>7.4543419999999999E-2</v>
      </c>
      <c r="J9" s="4">
        <v>6.9252079999999994E-2</v>
      </c>
      <c r="L9">
        <f t="shared" si="0"/>
        <v>7.3017318888888891E-2</v>
      </c>
      <c r="M9">
        <f t="shared" si="1"/>
        <v>5.1042423918011198E-2</v>
      </c>
      <c r="N9">
        <f t="shared" si="2"/>
        <v>1.7014141306003733E-2</v>
      </c>
    </row>
    <row r="10" spans="1:14" x14ac:dyDescent="0.2">
      <c r="A10" s="4">
        <v>78</v>
      </c>
      <c r="B10" s="4">
        <v>6.5344669999999994E-2</v>
      </c>
      <c r="C10" s="4">
        <v>0.19993440000000001</v>
      </c>
      <c r="D10" s="4">
        <v>4.4798280000000003E-2</v>
      </c>
      <c r="E10" s="4">
        <v>4.7453059999999998E-2</v>
      </c>
      <c r="F10" s="4">
        <v>2.59846E-2</v>
      </c>
      <c r="G10" s="4">
        <v>0.12875980000000001</v>
      </c>
      <c r="H10" s="4">
        <v>6.0061499999999997E-2</v>
      </c>
      <c r="I10" s="4">
        <v>7.4543419999999999E-2</v>
      </c>
      <c r="J10" s="4">
        <v>7.3580329999999999E-2</v>
      </c>
      <c r="L10">
        <f t="shared" si="0"/>
        <v>8.0051117777777792E-2</v>
      </c>
      <c r="M10">
        <f t="shared" si="1"/>
        <v>5.3222635717217824E-2</v>
      </c>
      <c r="N10">
        <f t="shared" si="2"/>
        <v>1.774087857240594E-2</v>
      </c>
    </row>
    <row r="11" spans="1:14" x14ac:dyDescent="0.2">
      <c r="A11" s="4">
        <v>91</v>
      </c>
      <c r="B11" s="4">
        <v>6.5344669999999994E-2</v>
      </c>
      <c r="C11" s="4">
        <v>0.2103206</v>
      </c>
      <c r="D11" s="4">
        <v>4.7998159999999998E-2</v>
      </c>
      <c r="E11" s="4">
        <v>4.7453059999999998E-2</v>
      </c>
      <c r="F11" s="4">
        <v>3.0570119999999999E-2</v>
      </c>
      <c r="G11" s="4">
        <v>0.1394898</v>
      </c>
      <c r="H11" s="4">
        <v>6.0061499999999997E-2</v>
      </c>
      <c r="I11" s="4">
        <v>7.7649399999999993E-2</v>
      </c>
      <c r="J11" s="4">
        <v>8.6565100000000006E-2</v>
      </c>
      <c r="L11">
        <f t="shared" si="0"/>
        <v>8.5050267777777772E-2</v>
      </c>
      <c r="M11">
        <f t="shared" si="1"/>
        <v>5.6436502691461977E-2</v>
      </c>
      <c r="N11">
        <f t="shared" si="2"/>
        <v>1.8812167563820658E-2</v>
      </c>
    </row>
    <row r="12" spans="1:14" x14ac:dyDescent="0.2">
      <c r="A12" s="4">
        <v>104</v>
      </c>
      <c r="B12" s="4">
        <v>7.3512759999999996E-2</v>
      </c>
      <c r="C12" s="4">
        <v>0.2155137</v>
      </c>
      <c r="D12" s="4">
        <v>4.9598089999999997E-2</v>
      </c>
      <c r="E12" s="4">
        <v>6.039481E-2</v>
      </c>
      <c r="F12" s="4">
        <v>3.5155640000000002E-2</v>
      </c>
      <c r="G12" s="4">
        <v>0.1394898</v>
      </c>
      <c r="H12" s="4">
        <v>9.0092259999999993E-2</v>
      </c>
      <c r="I12" s="4">
        <v>0.1024972</v>
      </c>
      <c r="J12" s="4">
        <v>8.6565100000000006E-2</v>
      </c>
      <c r="L12">
        <f t="shared" si="0"/>
        <v>9.4757706666666663E-2</v>
      </c>
      <c r="M12">
        <f t="shared" si="1"/>
        <v>5.4721692234620964E-2</v>
      </c>
      <c r="N12">
        <f t="shared" si="2"/>
        <v>1.8240564078206987E-2</v>
      </c>
    </row>
    <row r="13" spans="1:14" x14ac:dyDescent="0.2">
      <c r="A13" s="4">
        <v>117</v>
      </c>
      <c r="B13" s="4">
        <v>7.6235449999999996E-2</v>
      </c>
      <c r="C13" s="4">
        <v>0.2155137</v>
      </c>
      <c r="D13" s="4">
        <v>4.9598089999999997E-2</v>
      </c>
      <c r="E13" s="4">
        <v>6.039481E-2</v>
      </c>
      <c r="F13" s="4">
        <v>4.126966E-2</v>
      </c>
      <c r="G13" s="4">
        <v>0.16631470000000001</v>
      </c>
      <c r="H13" s="4">
        <v>9.7599939999999996E-2</v>
      </c>
      <c r="I13" s="4">
        <v>0.1118151</v>
      </c>
      <c r="J13" s="4">
        <v>9.0893349999999998E-2</v>
      </c>
      <c r="L13">
        <f t="shared" si="0"/>
        <v>0.10107053333333334</v>
      </c>
      <c r="M13">
        <f t="shared" si="1"/>
        <v>5.709855315511328E-2</v>
      </c>
      <c r="N13">
        <f t="shared" si="2"/>
        <v>1.9032851051704425E-2</v>
      </c>
    </row>
    <row r="14" spans="1:14" x14ac:dyDescent="0.2">
      <c r="A14" s="4">
        <v>130</v>
      </c>
      <c r="B14" s="4">
        <v>7.8958150000000005E-2</v>
      </c>
      <c r="C14" s="4">
        <v>0.22070680000000001</v>
      </c>
      <c r="D14" s="4">
        <v>4.9598089999999997E-2</v>
      </c>
      <c r="E14" s="4">
        <v>8.1964380000000003E-2</v>
      </c>
      <c r="F14" s="4">
        <v>5.19692E-2</v>
      </c>
      <c r="G14" s="4">
        <v>0.1770447</v>
      </c>
      <c r="H14" s="4">
        <v>9.7599939999999996E-2</v>
      </c>
      <c r="I14" s="4">
        <v>0.1118151</v>
      </c>
      <c r="J14" s="4">
        <v>9.0893349999999998E-2</v>
      </c>
      <c r="L14">
        <f t="shared" si="0"/>
        <v>0.10672774555555556</v>
      </c>
      <c r="M14">
        <f t="shared" si="1"/>
        <v>5.6945473473225268E-2</v>
      </c>
      <c r="N14">
        <f t="shared" si="2"/>
        <v>1.8981824491075088E-2</v>
      </c>
    </row>
    <row r="15" spans="1:14" x14ac:dyDescent="0.2">
      <c r="A15" s="4">
        <v>143</v>
      </c>
      <c r="B15" s="4">
        <v>7.8958150000000005E-2</v>
      </c>
      <c r="C15" s="4">
        <v>0.22589989999999999</v>
      </c>
      <c r="D15" s="4">
        <v>5.119804E-2</v>
      </c>
      <c r="E15" s="4">
        <v>0.1078479</v>
      </c>
      <c r="F15" s="4">
        <v>5.9611730000000002E-2</v>
      </c>
      <c r="G15" s="4">
        <v>0.1770447</v>
      </c>
      <c r="H15" s="4">
        <v>0.1051076</v>
      </c>
      <c r="I15" s="4">
        <v>0.1149211</v>
      </c>
      <c r="J15" s="4">
        <v>9.0893349999999998E-2</v>
      </c>
      <c r="L15">
        <f t="shared" si="0"/>
        <v>0.11238694111111111</v>
      </c>
      <c r="M15">
        <f t="shared" si="1"/>
        <v>5.6185623543470044E-2</v>
      </c>
      <c r="N15">
        <f t="shared" si="2"/>
        <v>1.8728541181156681E-2</v>
      </c>
    </row>
    <row r="16" spans="1:14" x14ac:dyDescent="0.2">
      <c r="A16" s="4">
        <v>156</v>
      </c>
      <c r="B16" s="4">
        <v>8.1680840000000005E-2</v>
      </c>
      <c r="C16" s="4">
        <v>0.22589989999999999</v>
      </c>
      <c r="D16" s="4">
        <v>5.279797E-2</v>
      </c>
      <c r="E16" s="4">
        <v>0.12510350000000001</v>
      </c>
      <c r="F16" s="4">
        <v>6.5725759999999994E-2</v>
      </c>
      <c r="G16" s="4">
        <v>0.18240970000000001</v>
      </c>
      <c r="H16" s="4">
        <v>0.1126153</v>
      </c>
      <c r="I16" s="4">
        <v>0.1149211</v>
      </c>
      <c r="J16" s="4">
        <v>9.5221609999999998E-2</v>
      </c>
      <c r="L16">
        <f t="shared" si="0"/>
        <v>0.11737507555555554</v>
      </c>
      <c r="M16">
        <f t="shared" si="1"/>
        <v>5.5563313828004814E-2</v>
      </c>
      <c r="N16">
        <f t="shared" si="2"/>
        <v>1.8521104609334937E-2</v>
      </c>
    </row>
    <row r="17" spans="1:15" x14ac:dyDescent="0.2">
      <c r="A17" s="4">
        <v>169</v>
      </c>
      <c r="B17" s="4">
        <v>8.4403539999999999E-2</v>
      </c>
      <c r="C17" s="4">
        <v>0.22589989999999999</v>
      </c>
      <c r="D17" s="4">
        <v>5.4397910000000001E-2</v>
      </c>
      <c r="E17" s="4">
        <v>0.12941739999999999</v>
      </c>
      <c r="F17" s="4">
        <v>7.0311280000000004E-2</v>
      </c>
      <c r="G17" s="4">
        <v>0.18777469999999999</v>
      </c>
      <c r="H17" s="4">
        <v>0.1126153</v>
      </c>
      <c r="I17" s="4">
        <v>0.1149211</v>
      </c>
      <c r="J17" s="4">
        <v>9.9549860000000004E-2</v>
      </c>
      <c r="L17">
        <f t="shared" si="0"/>
        <v>0.11992122111111109</v>
      </c>
      <c r="M17">
        <f t="shared" si="1"/>
        <v>5.5266489242236198E-2</v>
      </c>
      <c r="N17">
        <f t="shared" si="2"/>
        <v>1.8422163080745398E-2</v>
      </c>
    </row>
    <row r="18" spans="1:15" x14ac:dyDescent="0.2">
      <c r="A18" s="4">
        <v>180</v>
      </c>
      <c r="B18" s="4">
        <v>8.4403539999999999E-2</v>
      </c>
      <c r="C18" s="4">
        <v>0.22589989999999999</v>
      </c>
      <c r="D18" s="4">
        <v>5.5197879999999998E-2</v>
      </c>
      <c r="E18" s="4">
        <v>0.12941739999999999</v>
      </c>
      <c r="F18" s="4">
        <v>7.1839780000000006E-2</v>
      </c>
      <c r="G18" s="4">
        <v>0.1931397</v>
      </c>
      <c r="H18" s="4">
        <v>0.1126153</v>
      </c>
      <c r="I18" s="4">
        <v>0.1149211</v>
      </c>
      <c r="J18" s="4">
        <v>0.1038781</v>
      </c>
      <c r="L18">
        <f t="shared" si="0"/>
        <v>0.12125696666666667</v>
      </c>
      <c r="M18">
        <f t="shared" si="1"/>
        <v>5.5638056290674823E-2</v>
      </c>
      <c r="N18">
        <f t="shared" si="2"/>
        <v>1.8546018763558273E-2</v>
      </c>
    </row>
    <row r="21" spans="1:15" ht="13.5" customHeight="1" x14ac:dyDescent="0.15"/>
    <row r="22" spans="1:15" ht="13.5" customHeight="1" x14ac:dyDescent="0.15"/>
    <row r="23" spans="1:15" ht="13.5" customHeight="1" x14ac:dyDescent="0.15"/>
    <row r="24" spans="1:15" ht="13.5" customHeight="1" x14ac:dyDescent="0.15"/>
    <row r="26" spans="1:15" x14ac:dyDescent="0.2">
      <c r="A26" s="3" t="s">
        <v>12</v>
      </c>
      <c r="B26" s="9" t="s">
        <v>9</v>
      </c>
      <c r="C26" s="9"/>
      <c r="D26" s="9"/>
      <c r="E26" s="9"/>
      <c r="F26" s="9"/>
      <c r="G26" s="9"/>
      <c r="H26" s="9"/>
      <c r="I26" s="9"/>
      <c r="J26" s="9"/>
      <c r="K26" s="9"/>
      <c r="M26" s="6" t="s">
        <v>2</v>
      </c>
      <c r="N26" s="6" t="s">
        <v>3</v>
      </c>
      <c r="O26" s="6" t="s">
        <v>4</v>
      </c>
    </row>
    <row r="27" spans="1:15" x14ac:dyDescent="0.2">
      <c r="A27" s="4">
        <v>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M27">
        <f>AVERAGE(B27:K27)</f>
        <v>0</v>
      </c>
      <c r="N27">
        <f>STDEV(B27:K27)</f>
        <v>0</v>
      </c>
      <c r="O27">
        <f>N27/SQRT(10)</f>
        <v>0</v>
      </c>
    </row>
    <row r="28" spans="1:15" x14ac:dyDescent="0.2">
      <c r="A28" s="4">
        <v>13</v>
      </c>
      <c r="B28" s="4">
        <v>0</v>
      </c>
      <c r="C28" s="4">
        <v>2.4459920000000001E-3</v>
      </c>
      <c r="D28" s="4">
        <v>0</v>
      </c>
      <c r="E28" s="4">
        <v>8.0791109999999999E-3</v>
      </c>
      <c r="F28" s="4">
        <v>6.2530010000000002E-3</v>
      </c>
      <c r="G28" s="4">
        <v>4.5580509999999996E-3</v>
      </c>
      <c r="H28" s="4">
        <v>1.8498130000000001E-3</v>
      </c>
      <c r="I28" s="4">
        <v>4.5321379999999998E-3</v>
      </c>
      <c r="J28" s="4">
        <v>8.6211650000000001E-3</v>
      </c>
      <c r="K28" s="4">
        <v>4.1879600000000001E-3</v>
      </c>
      <c r="M28">
        <f t="shared" ref="M28:M41" si="3">AVERAGE(B28:K28)</f>
        <v>4.0527230999999999E-3</v>
      </c>
      <c r="N28">
        <f t="shared" ref="N28:N41" si="4">STDEV(B28:K28)</f>
        <v>3.0315140055220831E-3</v>
      </c>
      <c r="O28">
        <f t="shared" ref="O28:O41" si="5">N28/SQRT(10)</f>
        <v>9.5864890161500443E-4</v>
      </c>
    </row>
    <row r="29" spans="1:15" x14ac:dyDescent="0.2">
      <c r="A29" s="4">
        <v>26</v>
      </c>
      <c r="B29" s="4">
        <v>0</v>
      </c>
      <c r="C29" s="4">
        <v>1.467596E-2</v>
      </c>
      <c r="D29" s="4">
        <v>8.2053730000000002E-3</v>
      </c>
      <c r="E29" s="4">
        <v>3.2316440000000002E-2</v>
      </c>
      <c r="F29" s="4">
        <v>3.1265010000000003E-2</v>
      </c>
      <c r="G29" s="4">
        <v>9.1161030000000004E-3</v>
      </c>
      <c r="H29" s="4">
        <v>3.6996260000000001E-3</v>
      </c>
      <c r="I29" s="4">
        <v>4.5321379999999998E-3</v>
      </c>
      <c r="J29" s="4">
        <v>1.724233E-2</v>
      </c>
      <c r="K29" s="4">
        <v>5.5839469999999997E-3</v>
      </c>
      <c r="M29">
        <f t="shared" si="3"/>
        <v>1.2663692700000001E-2</v>
      </c>
      <c r="N29">
        <f t="shared" si="4"/>
        <v>1.1287570419562959E-2</v>
      </c>
      <c r="O29">
        <f t="shared" si="5"/>
        <v>3.5694431775361362E-3</v>
      </c>
    </row>
    <row r="30" spans="1:15" x14ac:dyDescent="0.2">
      <c r="A30" s="4">
        <v>39</v>
      </c>
      <c r="B30" s="4">
        <v>7.7084359999999999E-3</v>
      </c>
      <c r="C30" s="4">
        <v>1.712195E-2</v>
      </c>
      <c r="D30" s="4">
        <v>9.8464480000000007E-3</v>
      </c>
      <c r="E30" s="4">
        <v>3.2316440000000002E-2</v>
      </c>
      <c r="F30" s="4">
        <v>3.7518009999999997E-2</v>
      </c>
      <c r="G30" s="4">
        <v>1.3674149999999999E-2</v>
      </c>
      <c r="H30" s="4">
        <v>5.5494389999999998E-3</v>
      </c>
      <c r="I30" s="4">
        <v>9.0642770000000008E-3</v>
      </c>
      <c r="J30" s="4">
        <v>2.5863500000000001E-2</v>
      </c>
      <c r="K30" s="4">
        <v>8.3759200000000002E-3</v>
      </c>
      <c r="M30">
        <f t="shared" si="3"/>
        <v>1.6703857000000003E-2</v>
      </c>
      <c r="N30">
        <f t="shared" si="4"/>
        <v>1.1305431902511183E-2</v>
      </c>
      <c r="O30">
        <f t="shared" si="5"/>
        <v>3.575091474386601E-3</v>
      </c>
    </row>
    <row r="31" spans="1:15" x14ac:dyDescent="0.2">
      <c r="A31" s="4">
        <v>52</v>
      </c>
      <c r="B31" s="4">
        <v>7.7084359999999999E-3</v>
      </c>
      <c r="C31" s="4">
        <v>1.712195E-2</v>
      </c>
      <c r="D31" s="4">
        <v>1.6410750000000002E-2</v>
      </c>
      <c r="E31" s="4">
        <v>4.0395550000000002E-2</v>
      </c>
      <c r="F31" s="4">
        <v>3.7518009999999997E-2</v>
      </c>
      <c r="G31" s="4">
        <v>1.3674149999999999E-2</v>
      </c>
      <c r="H31" s="4">
        <v>5.5494389999999998E-3</v>
      </c>
      <c r="I31" s="4">
        <v>9.0642770000000008E-3</v>
      </c>
      <c r="J31" s="4">
        <v>3.448466E-2</v>
      </c>
      <c r="K31" s="4">
        <v>8.3759200000000002E-3</v>
      </c>
      <c r="M31">
        <f t="shared" si="3"/>
        <v>1.9030314200000002E-2</v>
      </c>
      <c r="N31">
        <f t="shared" si="4"/>
        <v>1.3329392758188485E-2</v>
      </c>
      <c r="O31">
        <f t="shared" si="5"/>
        <v>4.2151240942829623E-3</v>
      </c>
    </row>
    <row r="32" spans="1:15" x14ac:dyDescent="0.2">
      <c r="A32" s="4">
        <v>65</v>
      </c>
      <c r="B32" s="4">
        <v>1.5416869999999999E-2</v>
      </c>
      <c r="C32" s="4">
        <v>1.9567939999999999E-2</v>
      </c>
      <c r="D32" s="4">
        <v>1.805182E-2</v>
      </c>
      <c r="E32" s="4">
        <v>4.8474669999999997E-2</v>
      </c>
      <c r="F32" s="4">
        <v>4.3771009999999999E-2</v>
      </c>
      <c r="G32" s="4">
        <v>1.3674149999999999E-2</v>
      </c>
      <c r="H32" s="4">
        <v>5.5494389999999998E-3</v>
      </c>
      <c r="I32" s="4">
        <v>1.812855E-2</v>
      </c>
      <c r="J32" s="4">
        <v>3.8795240000000002E-2</v>
      </c>
      <c r="K32" s="4">
        <v>8.3759200000000002E-3</v>
      </c>
      <c r="M32">
        <f t="shared" si="3"/>
        <v>2.2980560899999999E-2</v>
      </c>
      <c r="N32">
        <f t="shared" si="4"/>
        <v>1.5102373529568617E-2</v>
      </c>
      <c r="O32">
        <f t="shared" si="5"/>
        <v>4.7757898428073108E-3</v>
      </c>
    </row>
    <row r="33" spans="1:15" x14ac:dyDescent="0.2">
      <c r="A33" s="4">
        <v>78</v>
      </c>
      <c r="B33" s="4">
        <v>1.9271090000000001E-2</v>
      </c>
      <c r="C33" s="4">
        <v>2.2013930000000001E-2</v>
      </c>
      <c r="D33" s="4">
        <v>2.4616119999999998E-2</v>
      </c>
      <c r="E33" s="4">
        <v>5.6553770000000003E-2</v>
      </c>
      <c r="F33" s="4">
        <v>5.6277010000000002E-2</v>
      </c>
      <c r="G33" s="4">
        <v>2.279026E-2</v>
      </c>
      <c r="H33" s="4">
        <v>5.5494389999999998E-3</v>
      </c>
      <c r="I33" s="4">
        <v>2.7192830000000001E-2</v>
      </c>
      <c r="J33" s="4">
        <v>4.3105829999999998E-2</v>
      </c>
      <c r="K33" s="4">
        <v>1.2563879999999999E-2</v>
      </c>
      <c r="M33">
        <f t="shared" si="3"/>
        <v>2.8993415899999996E-2</v>
      </c>
      <c r="N33">
        <f t="shared" si="4"/>
        <v>1.7406245290671446E-2</v>
      </c>
      <c r="O33">
        <f t="shared" si="5"/>
        <v>5.5043380630101372E-3</v>
      </c>
    </row>
    <row r="34" spans="1:15" x14ac:dyDescent="0.2">
      <c r="A34" s="4">
        <v>91</v>
      </c>
      <c r="B34" s="4">
        <v>2.312531E-2</v>
      </c>
      <c r="C34" s="4">
        <v>2.2013930000000001E-2</v>
      </c>
      <c r="D34" s="4">
        <v>2.9539340000000001E-2</v>
      </c>
      <c r="E34" s="4">
        <v>6.0593330000000001E-2</v>
      </c>
      <c r="F34" s="4">
        <v>6.2530009999999997E-2</v>
      </c>
      <c r="G34" s="4">
        <v>2.7348310000000001E-2</v>
      </c>
      <c r="H34" s="4">
        <v>7.3992520000000003E-3</v>
      </c>
      <c r="I34" s="4">
        <v>2.7192830000000001E-2</v>
      </c>
      <c r="J34" s="4">
        <v>4.7416409999999999E-2</v>
      </c>
      <c r="K34" s="4">
        <v>1.3959869999999999E-2</v>
      </c>
      <c r="M34">
        <f t="shared" si="3"/>
        <v>3.2111859199999995E-2</v>
      </c>
      <c r="N34">
        <f t="shared" si="4"/>
        <v>1.8699754495384448E-2</v>
      </c>
      <c r="O34">
        <f t="shared" si="5"/>
        <v>5.9133815891387461E-3</v>
      </c>
    </row>
    <row r="35" spans="1:15" x14ac:dyDescent="0.2">
      <c r="A35" s="4">
        <v>104</v>
      </c>
      <c r="B35" s="4">
        <v>3.8542180000000002E-2</v>
      </c>
      <c r="C35" s="4">
        <v>2.445992E-2</v>
      </c>
      <c r="D35" s="4">
        <v>3.118042E-2</v>
      </c>
      <c r="E35" s="4">
        <v>6.0593330000000001E-2</v>
      </c>
      <c r="F35" s="4">
        <v>8.1289020000000003E-2</v>
      </c>
      <c r="G35" s="4">
        <v>2.7348310000000001E-2</v>
      </c>
      <c r="H35" s="4">
        <v>7.3992520000000003E-3</v>
      </c>
      <c r="I35" s="4">
        <v>3.1724969999999998E-2</v>
      </c>
      <c r="J35" s="4">
        <v>5.6037579999999997E-2</v>
      </c>
      <c r="K35" s="4">
        <v>1.3959869999999999E-2</v>
      </c>
      <c r="M35">
        <f t="shared" si="3"/>
        <v>3.7253485199999999E-2</v>
      </c>
      <c r="N35">
        <f t="shared" si="4"/>
        <v>2.2611407614319404E-2</v>
      </c>
      <c r="O35">
        <f t="shared" si="5"/>
        <v>7.1503549163723437E-3</v>
      </c>
    </row>
    <row r="36" spans="1:15" x14ac:dyDescent="0.2">
      <c r="A36" s="4">
        <v>117</v>
      </c>
      <c r="B36" s="4">
        <v>4.2396400000000001E-2</v>
      </c>
      <c r="C36" s="4">
        <v>2.690592E-2</v>
      </c>
      <c r="D36" s="4">
        <v>3.2821490000000002E-2</v>
      </c>
      <c r="E36" s="4">
        <v>7.6751550000000002E-2</v>
      </c>
      <c r="F36" s="4">
        <v>8.7542019999999998E-2</v>
      </c>
      <c r="G36" s="4">
        <v>2.7348310000000001E-2</v>
      </c>
      <c r="H36" s="4">
        <v>7.3992520000000003E-3</v>
      </c>
      <c r="I36" s="4">
        <v>3.6257110000000002E-2</v>
      </c>
      <c r="J36" s="4">
        <v>5.6037579999999997E-2</v>
      </c>
      <c r="K36" s="4">
        <v>1.3959869999999999E-2</v>
      </c>
      <c r="M36">
        <f t="shared" si="3"/>
        <v>4.0741950200000002E-2</v>
      </c>
      <c r="N36">
        <f t="shared" si="4"/>
        <v>2.5833482709584497E-2</v>
      </c>
      <c r="O36">
        <f t="shared" si="5"/>
        <v>8.1692645256865142E-3</v>
      </c>
    </row>
    <row r="37" spans="1:15" x14ac:dyDescent="0.2">
      <c r="A37" s="4">
        <v>130</v>
      </c>
      <c r="B37" s="4">
        <v>4.6250619999999999E-2</v>
      </c>
      <c r="C37" s="4">
        <v>2.690592E-2</v>
      </c>
      <c r="D37" s="4">
        <v>3.4462569999999998E-2</v>
      </c>
      <c r="E37" s="4">
        <v>8.4830660000000002E-2</v>
      </c>
      <c r="F37" s="4">
        <v>8.7542019999999998E-2</v>
      </c>
      <c r="G37" s="4">
        <v>3.1906360000000002E-2</v>
      </c>
      <c r="H37" s="4">
        <v>9.2490650000000008E-3</v>
      </c>
      <c r="I37" s="4">
        <v>4.0789249999999999E-2</v>
      </c>
      <c r="J37" s="4">
        <v>5.6037579999999997E-2</v>
      </c>
      <c r="K37" s="4">
        <v>1.3959869999999999E-2</v>
      </c>
      <c r="M37">
        <f t="shared" si="3"/>
        <v>4.3193391499999997E-2</v>
      </c>
      <c r="N37">
        <f t="shared" si="4"/>
        <v>2.6575437346643995E-2</v>
      </c>
      <c r="O37">
        <f t="shared" si="5"/>
        <v>8.4038911830496728E-3</v>
      </c>
    </row>
    <row r="38" spans="1:15" x14ac:dyDescent="0.2">
      <c r="A38" s="4">
        <v>143</v>
      </c>
      <c r="B38" s="4">
        <v>4.6250619999999999E-2</v>
      </c>
      <c r="C38" s="4">
        <v>2.690592E-2</v>
      </c>
      <c r="D38" s="4">
        <v>3.4462569999999998E-2</v>
      </c>
      <c r="E38" s="4">
        <v>8.887022E-2</v>
      </c>
      <c r="F38" s="4">
        <v>8.7542019999999998E-2</v>
      </c>
      <c r="G38" s="4">
        <v>3.1906360000000002E-2</v>
      </c>
      <c r="H38" s="4">
        <v>9.2490650000000008E-3</v>
      </c>
      <c r="I38" s="4">
        <v>4.5321380000000001E-2</v>
      </c>
      <c r="J38" s="4">
        <v>5.6037579999999997E-2</v>
      </c>
      <c r="K38" s="4">
        <v>1.3959869999999999E-2</v>
      </c>
      <c r="M38">
        <f t="shared" si="3"/>
        <v>4.4050560500000002E-2</v>
      </c>
      <c r="N38">
        <f t="shared" si="4"/>
        <v>2.7285316394892331E-2</v>
      </c>
      <c r="O38">
        <f t="shared" si="5"/>
        <v>8.6283746486194041E-3</v>
      </c>
    </row>
    <row r="39" spans="1:15" x14ac:dyDescent="0.2">
      <c r="A39" s="4">
        <v>156</v>
      </c>
      <c r="B39" s="4">
        <v>5.0104830000000003E-2</v>
      </c>
      <c r="C39" s="4">
        <v>3.1797899999999997E-2</v>
      </c>
      <c r="D39" s="4">
        <v>3.4462569999999998E-2</v>
      </c>
      <c r="E39" s="4">
        <v>9.2909779999999997E-2</v>
      </c>
      <c r="F39" s="4">
        <v>8.7542019999999998E-2</v>
      </c>
      <c r="G39" s="4">
        <v>3.1906360000000002E-2</v>
      </c>
      <c r="H39" s="4">
        <v>9.2490650000000008E-3</v>
      </c>
      <c r="I39" s="4">
        <v>4.5321380000000001E-2</v>
      </c>
      <c r="J39" s="4">
        <v>6.4658740000000006E-2</v>
      </c>
      <c r="K39" s="4">
        <v>1.814783E-2</v>
      </c>
      <c r="M39">
        <f t="shared" si="3"/>
        <v>4.6610047500000001E-2</v>
      </c>
      <c r="N39">
        <f t="shared" si="4"/>
        <v>2.7784530587230571E-2</v>
      </c>
      <c r="O39">
        <f t="shared" si="5"/>
        <v>8.7862400374264255E-3</v>
      </c>
    </row>
    <row r="40" spans="1:15" x14ac:dyDescent="0.2">
      <c r="A40" s="4">
        <v>169</v>
      </c>
      <c r="B40" s="4">
        <v>5.781327E-2</v>
      </c>
      <c r="C40" s="4">
        <v>3.1797899999999997E-2</v>
      </c>
      <c r="D40" s="4">
        <v>3.6103639999999999E-2</v>
      </c>
      <c r="E40" s="4">
        <v>9.2909779999999997E-2</v>
      </c>
      <c r="F40" s="4">
        <v>8.7542019999999998E-2</v>
      </c>
      <c r="G40" s="4">
        <v>3.1906360000000002E-2</v>
      </c>
      <c r="H40" s="4">
        <v>1.109888E-2</v>
      </c>
      <c r="I40" s="4">
        <v>4.5321380000000001E-2</v>
      </c>
      <c r="J40" s="4">
        <v>6.8969320000000001E-2</v>
      </c>
      <c r="K40" s="4">
        <v>1.814783E-2</v>
      </c>
      <c r="M40">
        <f t="shared" si="3"/>
        <v>4.8161038000000003E-2</v>
      </c>
      <c r="N40">
        <f t="shared" si="4"/>
        <v>2.7966784649108626E-2</v>
      </c>
      <c r="O40">
        <f t="shared" si="5"/>
        <v>8.8438738322616176E-3</v>
      </c>
    </row>
    <row r="41" spans="1:15" x14ac:dyDescent="0.2">
      <c r="A41" s="4">
        <v>180</v>
      </c>
      <c r="B41" s="4">
        <v>5.781327E-2</v>
      </c>
      <c r="C41" s="4">
        <v>3.1797899999999997E-2</v>
      </c>
      <c r="D41" s="4">
        <v>3.6103639999999999E-2</v>
      </c>
      <c r="E41" s="4">
        <v>9.2909779999999997E-2</v>
      </c>
      <c r="F41" s="4">
        <v>8.7542019999999998E-2</v>
      </c>
      <c r="G41" s="4">
        <v>3.1906360000000002E-2</v>
      </c>
      <c r="H41" s="4">
        <v>1.109888E-2</v>
      </c>
      <c r="I41" s="4">
        <v>4.5321380000000001E-2</v>
      </c>
      <c r="J41" s="4">
        <v>6.8969320000000001E-2</v>
      </c>
      <c r="K41" s="4">
        <v>1.814783E-2</v>
      </c>
      <c r="M41">
        <f t="shared" si="3"/>
        <v>4.8161038000000003E-2</v>
      </c>
      <c r="N41">
        <f t="shared" si="4"/>
        <v>2.7966784649108626E-2</v>
      </c>
      <c r="O41">
        <f t="shared" si="5"/>
        <v>8.8438738322616176E-3</v>
      </c>
    </row>
    <row r="50" spans="1:15" x14ac:dyDescent="0.2">
      <c r="A50" s="3" t="s">
        <v>12</v>
      </c>
      <c r="B50" s="9" t="s">
        <v>10</v>
      </c>
      <c r="C50" s="9"/>
      <c r="D50" s="9"/>
      <c r="E50" s="9"/>
      <c r="F50" s="9"/>
      <c r="G50" s="9"/>
      <c r="H50" s="9"/>
      <c r="I50" s="9"/>
      <c r="J50" s="9"/>
      <c r="K50" s="9"/>
      <c r="M50" s="6" t="s">
        <v>2</v>
      </c>
      <c r="N50" s="6" t="s">
        <v>3</v>
      </c>
      <c r="O50" s="6" t="s">
        <v>4</v>
      </c>
    </row>
    <row r="51" spans="1:15" x14ac:dyDescent="0.2">
      <c r="A51" s="4">
        <v>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M51">
        <f>AVERAGE(B51:K51)</f>
        <v>0</v>
      </c>
      <c r="N51">
        <f>STDEV(B51:K51)</f>
        <v>0</v>
      </c>
      <c r="O51">
        <f>N51/SQRT(10)</f>
        <v>0</v>
      </c>
    </row>
    <row r="52" spans="1:15" x14ac:dyDescent="0.2">
      <c r="A52" s="4">
        <v>13</v>
      </c>
      <c r="B52" s="4">
        <v>1.197869E-2</v>
      </c>
      <c r="C52" s="4">
        <v>3.359558E-2</v>
      </c>
      <c r="D52" s="4">
        <v>3.0217580000000001E-2</v>
      </c>
      <c r="E52" s="4">
        <v>6.3456070000000003E-2</v>
      </c>
      <c r="F52" s="4">
        <v>1.287987E-2</v>
      </c>
      <c r="G52" s="4">
        <v>5.2050289999999999E-2</v>
      </c>
      <c r="H52" s="4">
        <v>2.2002079999999999E-3</v>
      </c>
      <c r="I52" s="4">
        <v>9.5516679999999993E-3</v>
      </c>
      <c r="J52" s="4">
        <v>5.3417589999999997E-3</v>
      </c>
      <c r="K52" s="4">
        <v>4.6691969999999999E-3</v>
      </c>
      <c r="M52">
        <f t="shared" ref="M52:M65" si="6">AVERAGE(B52:K52)</f>
        <v>2.2594091199999999E-2</v>
      </c>
      <c r="N52">
        <f t="shared" ref="N52:N65" si="7">STDEV(B52:K52)</f>
        <v>2.1417885065160958E-2</v>
      </c>
      <c r="O52">
        <f t="shared" ref="O52:O65" si="8">N52/SQRT(10)</f>
        <v>6.7729299469612468E-3</v>
      </c>
    </row>
    <row r="53" spans="1:15" x14ac:dyDescent="0.2">
      <c r="A53" s="4">
        <v>26</v>
      </c>
      <c r="B53" s="4">
        <v>1.197869E-2</v>
      </c>
      <c r="C53" s="4">
        <v>6.7191169999999995E-2</v>
      </c>
      <c r="D53" s="4">
        <v>3.6692780000000001E-2</v>
      </c>
      <c r="E53" s="4">
        <v>8.2845429999999998E-2</v>
      </c>
      <c r="F53" s="4">
        <v>2.575974E-2</v>
      </c>
      <c r="G53" s="4">
        <v>8.9229059999999999E-2</v>
      </c>
      <c r="H53" s="4">
        <v>1.3201249999999999E-2</v>
      </c>
      <c r="I53" s="4">
        <v>1.7193E-2</v>
      </c>
      <c r="J53" s="4">
        <v>1.4244690000000001E-2</v>
      </c>
      <c r="K53" s="4">
        <v>9.3383930000000004E-3</v>
      </c>
      <c r="M53">
        <f t="shared" si="6"/>
        <v>3.6767420300000006E-2</v>
      </c>
      <c r="N53">
        <f t="shared" si="7"/>
        <v>3.1153409197892546E-2</v>
      </c>
      <c r="O53">
        <f t="shared" si="8"/>
        <v>9.8515729944579702E-3</v>
      </c>
    </row>
    <row r="54" spans="1:15" x14ac:dyDescent="0.2">
      <c r="A54" s="4">
        <v>39</v>
      </c>
      <c r="B54" s="4">
        <v>1.197869E-2</v>
      </c>
      <c r="C54" s="4">
        <v>8.5516030000000007E-2</v>
      </c>
      <c r="D54" s="4">
        <v>4.1009579999999997E-2</v>
      </c>
      <c r="E54" s="4">
        <v>0.1075228</v>
      </c>
      <c r="F54" s="4">
        <v>3.2199680000000001E-2</v>
      </c>
      <c r="G54" s="4">
        <v>0.12145069999999999</v>
      </c>
      <c r="H54" s="4">
        <v>1.540146E-2</v>
      </c>
      <c r="I54" s="4">
        <v>3.4386010000000002E-2</v>
      </c>
      <c r="J54" s="4">
        <v>2.670879E-2</v>
      </c>
      <c r="K54" s="4">
        <v>1.8676789999999999E-2</v>
      </c>
      <c r="M54">
        <f t="shared" si="6"/>
        <v>4.9485053000000001E-2</v>
      </c>
      <c r="N54">
        <f t="shared" si="7"/>
        <v>4.0111774930918026E-2</v>
      </c>
      <c r="O54">
        <f t="shared" si="8"/>
        <v>1.2684456977374411E-2</v>
      </c>
    </row>
    <row r="55" spans="1:15" x14ac:dyDescent="0.2">
      <c r="A55" s="4">
        <v>52</v>
      </c>
      <c r="B55" s="4">
        <v>2.7950269999999999E-2</v>
      </c>
      <c r="C55" s="4">
        <v>9.7732600000000003E-2</v>
      </c>
      <c r="D55" s="4">
        <v>4.964317E-2</v>
      </c>
      <c r="E55" s="4">
        <v>0.1216241</v>
      </c>
      <c r="F55" s="4">
        <v>4.2932900000000003E-2</v>
      </c>
      <c r="G55" s="4">
        <v>0.1388008</v>
      </c>
      <c r="H55" s="4">
        <v>2.6402499999999999E-2</v>
      </c>
      <c r="I55" s="4">
        <v>4.0117E-2</v>
      </c>
      <c r="J55" s="4">
        <v>4.2734069999999999E-2</v>
      </c>
      <c r="K55" s="4">
        <v>2.8015180000000001E-2</v>
      </c>
      <c r="M55">
        <f t="shared" si="6"/>
        <v>6.1595258999999999E-2</v>
      </c>
      <c r="N55">
        <f t="shared" si="7"/>
        <v>4.1735141253462602E-2</v>
      </c>
      <c r="O55">
        <f t="shared" si="8"/>
        <v>1.319781048297965E-2</v>
      </c>
    </row>
    <row r="56" spans="1:15" x14ac:dyDescent="0.2">
      <c r="A56" s="4">
        <v>65</v>
      </c>
      <c r="B56" s="4">
        <v>5.190765E-2</v>
      </c>
      <c r="C56" s="4">
        <v>0.106895</v>
      </c>
      <c r="D56" s="4">
        <v>6.0435170000000003E-2</v>
      </c>
      <c r="E56" s="4">
        <v>0.1357255</v>
      </c>
      <c r="F56" s="4">
        <v>4.7226190000000001E-2</v>
      </c>
      <c r="G56" s="4">
        <v>0.15367230000000001</v>
      </c>
      <c r="H56" s="4">
        <v>3.960375E-2</v>
      </c>
      <c r="I56" s="4">
        <v>5.3489340000000003E-2</v>
      </c>
      <c r="J56" s="4">
        <v>5.6978760000000003E-2</v>
      </c>
      <c r="K56" s="4">
        <v>5.1361160000000003E-2</v>
      </c>
      <c r="M56">
        <f t="shared" si="6"/>
        <v>7.5729482000000015E-2</v>
      </c>
      <c r="N56">
        <f t="shared" si="7"/>
        <v>4.0831394513706598E-2</v>
      </c>
      <c r="O56">
        <f t="shared" si="8"/>
        <v>1.2912020670421609E-2</v>
      </c>
    </row>
    <row r="57" spans="1:15" x14ac:dyDescent="0.2">
      <c r="A57" s="4">
        <v>78</v>
      </c>
      <c r="B57" s="4">
        <v>6.7879229999999999E-2</v>
      </c>
      <c r="C57" s="4">
        <v>0.1130033</v>
      </c>
      <c r="D57" s="4">
        <v>6.9068760000000007E-2</v>
      </c>
      <c r="E57" s="4">
        <v>0.15158949999999999</v>
      </c>
      <c r="F57" s="4">
        <v>5.5812769999999998E-2</v>
      </c>
      <c r="G57" s="4">
        <v>0.1635866</v>
      </c>
      <c r="H57" s="4">
        <v>4.6204380000000003E-2</v>
      </c>
      <c r="I57" s="4">
        <v>6.6861669999999998E-2</v>
      </c>
      <c r="J57" s="4">
        <v>6.9442859999999995E-2</v>
      </c>
      <c r="K57" s="4">
        <v>6.5368759999999998E-2</v>
      </c>
      <c r="M57">
        <f t="shared" si="6"/>
        <v>8.6881783000000004E-2</v>
      </c>
      <c r="N57">
        <f t="shared" si="7"/>
        <v>4.1121929607507178E-2</v>
      </c>
      <c r="O57">
        <f t="shared" si="8"/>
        <v>1.3003895934083659E-2</v>
      </c>
    </row>
    <row r="58" spans="1:15" x14ac:dyDescent="0.2">
      <c r="A58" s="4">
        <v>91</v>
      </c>
      <c r="B58" s="4">
        <v>9.1836600000000004E-2</v>
      </c>
      <c r="C58" s="4">
        <v>0.11605749999999999</v>
      </c>
      <c r="D58" s="4">
        <v>8.2019159999999994E-2</v>
      </c>
      <c r="E58" s="4">
        <v>0.1762669</v>
      </c>
      <c r="F58" s="4">
        <v>6.0106060000000003E-2</v>
      </c>
      <c r="G58" s="4">
        <v>0.17102239999999999</v>
      </c>
      <c r="H58" s="4">
        <v>5.2804999999999998E-2</v>
      </c>
      <c r="I58" s="4">
        <v>7.2592680000000007E-2</v>
      </c>
      <c r="J58" s="4">
        <v>8.0126379999999997E-2</v>
      </c>
      <c r="K58" s="4">
        <v>7.470715E-2</v>
      </c>
      <c r="M58">
        <f t="shared" si="6"/>
        <v>9.7753983000000003E-2</v>
      </c>
      <c r="N58">
        <f t="shared" si="7"/>
        <v>4.3541697924040598E-2</v>
      </c>
      <c r="O58">
        <f t="shared" si="8"/>
        <v>1.3769093863099347E-2</v>
      </c>
    </row>
    <row r="59" spans="1:15" x14ac:dyDescent="0.2">
      <c r="A59" s="4">
        <v>104</v>
      </c>
      <c r="B59" s="4">
        <v>0.14773710000000001</v>
      </c>
      <c r="C59" s="4">
        <v>0.1252199</v>
      </c>
      <c r="D59" s="4">
        <v>8.8494349999999999E-2</v>
      </c>
      <c r="E59" s="4">
        <v>0.1850802</v>
      </c>
      <c r="F59" s="4">
        <v>6.2252710000000003E-2</v>
      </c>
      <c r="G59" s="4">
        <v>0.17597950000000001</v>
      </c>
      <c r="H59" s="4">
        <v>6.160583E-2</v>
      </c>
      <c r="I59" s="4">
        <v>7.6413339999999996E-2</v>
      </c>
      <c r="J59" s="4">
        <v>8.5468139999999998E-2</v>
      </c>
      <c r="K59" s="4">
        <v>8.4045540000000002E-2</v>
      </c>
      <c r="M59">
        <f t="shared" si="6"/>
        <v>0.10922966099999998</v>
      </c>
      <c r="N59">
        <f t="shared" si="7"/>
        <v>4.6101256859370755E-2</v>
      </c>
      <c r="O59">
        <f t="shared" si="8"/>
        <v>1.4578497467207239E-2</v>
      </c>
    </row>
    <row r="60" spans="1:15" x14ac:dyDescent="0.2">
      <c r="A60" s="4">
        <v>117</v>
      </c>
      <c r="B60" s="4">
        <v>0.16770160000000001</v>
      </c>
      <c r="C60" s="4">
        <v>0.128274</v>
      </c>
      <c r="D60" s="4">
        <v>9.7127950000000005E-2</v>
      </c>
      <c r="E60" s="4">
        <v>0.1850802</v>
      </c>
      <c r="F60" s="4">
        <v>6.6545999999999994E-2</v>
      </c>
      <c r="G60" s="4">
        <v>0.17597950000000001</v>
      </c>
      <c r="H60" s="4">
        <v>6.6006250000000002E-2</v>
      </c>
      <c r="I60" s="4">
        <v>7.8323680000000007E-2</v>
      </c>
      <c r="J60" s="4">
        <v>8.7248729999999997E-2</v>
      </c>
      <c r="K60" s="4">
        <v>8.871474E-2</v>
      </c>
      <c r="M60">
        <f t="shared" si="6"/>
        <v>0.11410026499999999</v>
      </c>
      <c r="N60">
        <f t="shared" si="7"/>
        <v>4.6486658175623877E-2</v>
      </c>
      <c r="O60">
        <f t="shared" si="8"/>
        <v>1.4700372064465913E-2</v>
      </c>
    </row>
    <row r="61" spans="1:15" x14ac:dyDescent="0.2">
      <c r="A61" s="4">
        <v>130</v>
      </c>
      <c r="B61" s="4">
        <v>0.18367320000000001</v>
      </c>
      <c r="C61" s="4">
        <v>0.13438230000000001</v>
      </c>
      <c r="D61" s="4">
        <v>0.1014447</v>
      </c>
      <c r="E61" s="4">
        <v>0.18684290000000001</v>
      </c>
      <c r="F61" s="4">
        <v>7.2985930000000004E-2</v>
      </c>
      <c r="G61" s="4">
        <v>0.1858939</v>
      </c>
      <c r="H61" s="4">
        <v>7.4807090000000007E-2</v>
      </c>
      <c r="I61" s="4">
        <v>8.0234009999999995E-2</v>
      </c>
      <c r="J61" s="4">
        <v>8.7248729999999997E-2</v>
      </c>
      <c r="K61" s="4">
        <v>9.3383939999999999E-2</v>
      </c>
      <c r="M61">
        <f t="shared" si="6"/>
        <v>0.12008967000000001</v>
      </c>
      <c r="N61">
        <f t="shared" si="7"/>
        <v>4.833958721563357E-2</v>
      </c>
      <c r="O61">
        <f t="shared" si="8"/>
        <v>1.5286319675375902E-2</v>
      </c>
    </row>
    <row r="62" spans="1:15" x14ac:dyDescent="0.2">
      <c r="A62" s="4">
        <v>143</v>
      </c>
      <c r="B62" s="4">
        <v>0.1876661</v>
      </c>
      <c r="C62" s="4">
        <v>0.13438230000000001</v>
      </c>
      <c r="D62" s="4">
        <v>0.1036031</v>
      </c>
      <c r="E62" s="4">
        <v>0.19036819999999999</v>
      </c>
      <c r="F62" s="4">
        <v>7.7279219999999996E-2</v>
      </c>
      <c r="G62" s="4">
        <v>0.1883725</v>
      </c>
      <c r="H62" s="4">
        <v>8.1407709999999994E-2</v>
      </c>
      <c r="I62" s="4">
        <v>8.2144339999999996E-2</v>
      </c>
      <c r="J62" s="4">
        <v>8.7248729999999997E-2</v>
      </c>
      <c r="K62" s="4">
        <v>9.3383939999999999E-2</v>
      </c>
      <c r="M62">
        <f t="shared" si="6"/>
        <v>0.12258561400000001</v>
      </c>
      <c r="N62">
        <f t="shared" si="7"/>
        <v>4.8468293787284421E-2</v>
      </c>
      <c r="O62">
        <f t="shared" si="8"/>
        <v>1.5327020267000736E-2</v>
      </c>
    </row>
    <row r="63" spans="1:15" x14ac:dyDescent="0.2">
      <c r="A63" s="4">
        <v>156</v>
      </c>
      <c r="B63" s="4">
        <v>0.191659</v>
      </c>
      <c r="C63" s="4">
        <v>0.14049059999999999</v>
      </c>
      <c r="D63" s="4">
        <v>0.1100783</v>
      </c>
      <c r="E63" s="4">
        <v>0.19036819999999999</v>
      </c>
      <c r="F63" s="4">
        <v>7.9425860000000001E-2</v>
      </c>
      <c r="G63" s="4">
        <v>0.1883725</v>
      </c>
      <c r="H63" s="4">
        <v>8.3607920000000002E-2</v>
      </c>
      <c r="I63" s="4">
        <v>8.2144339999999996E-2</v>
      </c>
      <c r="J63" s="4">
        <v>8.7248729999999997E-2</v>
      </c>
      <c r="K63" s="4">
        <v>9.3383939999999999E-2</v>
      </c>
      <c r="M63">
        <f t="shared" si="6"/>
        <v>0.12467793899999999</v>
      </c>
      <c r="N63">
        <f t="shared" si="7"/>
        <v>4.8586376632985526E-2</v>
      </c>
      <c r="O63">
        <f t="shared" si="8"/>
        <v>1.5364361341501707E-2</v>
      </c>
    </row>
    <row r="64" spans="1:15" x14ac:dyDescent="0.2">
      <c r="A64" s="4">
        <v>169</v>
      </c>
      <c r="B64" s="4">
        <v>0.19964480000000001</v>
      </c>
      <c r="C64" s="4">
        <v>0.1435448</v>
      </c>
      <c r="D64" s="4">
        <v>0.11223669999999999</v>
      </c>
      <c r="E64" s="4">
        <v>0.19213089999999999</v>
      </c>
      <c r="F64" s="4">
        <v>8.1572510000000001E-2</v>
      </c>
      <c r="G64" s="4">
        <v>0.1883725</v>
      </c>
      <c r="H64" s="4">
        <v>8.3607920000000002E-2</v>
      </c>
      <c r="I64" s="4">
        <v>8.2144339999999996E-2</v>
      </c>
      <c r="J64" s="4">
        <v>8.902931E-2</v>
      </c>
      <c r="K64" s="4">
        <v>9.3383939999999999E-2</v>
      </c>
      <c r="M64">
        <f t="shared" si="6"/>
        <v>0.12656677199999997</v>
      </c>
      <c r="N64">
        <f t="shared" si="7"/>
        <v>4.9784051333391671E-2</v>
      </c>
      <c r="O64">
        <f t="shared" si="8"/>
        <v>1.5743099336426029E-2</v>
      </c>
    </row>
    <row r="65" spans="1:15" x14ac:dyDescent="0.2">
      <c r="A65" s="4">
        <v>180</v>
      </c>
      <c r="B65" s="4">
        <v>0.19964480000000001</v>
      </c>
      <c r="C65" s="4">
        <v>0.1435448</v>
      </c>
      <c r="D65" s="4">
        <v>0.11223669999999999</v>
      </c>
      <c r="E65" s="4">
        <v>0.19213089999999999</v>
      </c>
      <c r="F65" s="4">
        <v>8.1572510000000001E-2</v>
      </c>
      <c r="G65" s="4">
        <v>0.1883725</v>
      </c>
      <c r="H65" s="4">
        <v>8.5808129999999996E-2</v>
      </c>
      <c r="I65" s="4">
        <v>8.2144339999999996E-2</v>
      </c>
      <c r="J65" s="4">
        <v>8.902931E-2</v>
      </c>
      <c r="K65" s="4">
        <v>9.3383939999999999E-2</v>
      </c>
      <c r="M65">
        <f t="shared" si="6"/>
        <v>0.12678679299999998</v>
      </c>
      <c r="N65">
        <f t="shared" si="7"/>
        <v>4.9577532707886313E-2</v>
      </c>
      <c r="O65">
        <f t="shared" si="8"/>
        <v>1.5677792412841601E-2</v>
      </c>
    </row>
    <row r="71" spans="1:15" x14ac:dyDescent="0.2">
      <c r="A71" s="3" t="s">
        <v>12</v>
      </c>
      <c r="B71" s="9" t="s">
        <v>13</v>
      </c>
      <c r="C71" s="9"/>
      <c r="D71" s="9"/>
      <c r="E71" s="9"/>
      <c r="F71" s="9"/>
      <c r="G71" s="9"/>
      <c r="H71" s="9"/>
      <c r="I71" s="9"/>
      <c r="J71" s="9"/>
      <c r="M71" s="6" t="s">
        <v>2</v>
      </c>
      <c r="N71" s="6" t="s">
        <v>3</v>
      </c>
      <c r="O71" s="6" t="s">
        <v>4</v>
      </c>
    </row>
    <row r="72" spans="1:15" x14ac:dyDescent="0.2">
      <c r="A72" s="4">
        <v>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M72">
        <f>AVERAGE(B72:J72)</f>
        <v>0</v>
      </c>
      <c r="N72">
        <f>STDEV(B72:J72)</f>
        <v>0</v>
      </c>
      <c r="O72">
        <f>N72/SQRT(9)</f>
        <v>0</v>
      </c>
    </row>
    <row r="73" spans="1:15" x14ac:dyDescent="0.2">
      <c r="A73" s="4">
        <v>13</v>
      </c>
      <c r="B73" s="4">
        <v>2.1437390000000001E-2</v>
      </c>
      <c r="C73" s="4">
        <v>0</v>
      </c>
      <c r="D73" s="4">
        <v>1.251468E-2</v>
      </c>
      <c r="E73" s="4">
        <v>0</v>
      </c>
      <c r="F73" s="4">
        <v>4.2394729999999997E-3</v>
      </c>
      <c r="G73" s="4">
        <v>5.5247150000000004E-3</v>
      </c>
      <c r="H73" s="4">
        <v>7.8654610000000007E-3</v>
      </c>
      <c r="I73" s="4">
        <v>2.2187040000000002E-3</v>
      </c>
      <c r="J73" s="4">
        <v>1.193486E-2</v>
      </c>
      <c r="M73">
        <f t="shared" ref="M73:M86" si="9">AVERAGE(B73:J73)</f>
        <v>7.3039203333333342E-3</v>
      </c>
      <c r="N73">
        <f t="shared" ref="N73:N86" si="10">STDEV(B73:J73)</f>
        <v>7.0158592661917563E-3</v>
      </c>
      <c r="O73">
        <f t="shared" ref="O73:O86" si="11">N73/SQRT(9)</f>
        <v>2.3386197553972522E-3</v>
      </c>
    </row>
    <row r="74" spans="1:15" x14ac:dyDescent="0.2">
      <c r="A74" s="4">
        <v>26</v>
      </c>
      <c r="B74" s="4">
        <v>3.5728990000000002E-2</v>
      </c>
      <c r="C74" s="4">
        <v>3.522E-3</v>
      </c>
      <c r="D74" s="4">
        <v>1.251468E-2</v>
      </c>
      <c r="E74" s="4">
        <v>6.374429E-3</v>
      </c>
      <c r="F74" s="4">
        <v>1.695789E-2</v>
      </c>
      <c r="G74" s="4">
        <v>1.1049430000000001E-2</v>
      </c>
      <c r="H74" s="4">
        <v>1.048728E-2</v>
      </c>
      <c r="I74" s="4">
        <v>4.4374080000000003E-3</v>
      </c>
      <c r="J74" s="4">
        <v>3.1826309999999997E-2</v>
      </c>
      <c r="M74">
        <f t="shared" si="9"/>
        <v>1.4766490777777776E-2</v>
      </c>
      <c r="N74">
        <f t="shared" si="10"/>
        <v>1.1597521816840548E-2</v>
      </c>
      <c r="O74">
        <f t="shared" si="11"/>
        <v>3.8658406056135161E-3</v>
      </c>
    </row>
    <row r="75" spans="1:15" x14ac:dyDescent="0.2">
      <c r="A75" s="4">
        <v>39</v>
      </c>
      <c r="B75" s="4">
        <v>4.6447679999999998E-2</v>
      </c>
      <c r="C75" s="4">
        <v>7.0439999999999999E-3</v>
      </c>
      <c r="D75" s="4">
        <v>1.668625E-2</v>
      </c>
      <c r="E75" s="4">
        <v>9.5616429999999999E-3</v>
      </c>
      <c r="F75" s="4">
        <v>2.5436839999999999E-2</v>
      </c>
      <c r="G75" s="4">
        <v>1.6574149999999999E-2</v>
      </c>
      <c r="H75" s="4">
        <v>1.5730919999999999E-2</v>
      </c>
      <c r="I75" s="4">
        <v>8.8748149999999994E-3</v>
      </c>
      <c r="J75" s="4">
        <v>3.978288E-2</v>
      </c>
      <c r="M75">
        <f t="shared" si="9"/>
        <v>2.0682130888888886E-2</v>
      </c>
      <c r="N75">
        <f t="shared" si="10"/>
        <v>1.3954134827136753E-2</v>
      </c>
      <c r="O75">
        <f t="shared" si="11"/>
        <v>4.6513782757122511E-3</v>
      </c>
    </row>
    <row r="76" spans="1:15" x14ac:dyDescent="0.2">
      <c r="A76" s="4">
        <v>52</v>
      </c>
      <c r="B76" s="4">
        <v>5.0020580000000002E-2</v>
      </c>
      <c r="C76" s="4">
        <v>1.0566000000000001E-2</v>
      </c>
      <c r="D76" s="4">
        <v>2.0857810000000001E-2</v>
      </c>
      <c r="E76" s="4">
        <v>1.2748860000000001E-2</v>
      </c>
      <c r="F76" s="4">
        <v>2.5436839999999999E-2</v>
      </c>
      <c r="G76" s="4">
        <v>1.6574149999999999E-2</v>
      </c>
      <c r="H76" s="4">
        <v>1.8352739999999999E-2</v>
      </c>
      <c r="I76" s="4">
        <v>1.331222E-2</v>
      </c>
      <c r="J76" s="4">
        <v>3.978288E-2</v>
      </c>
      <c r="M76">
        <f t="shared" si="9"/>
        <v>2.3072453333333333E-2</v>
      </c>
      <c r="N76">
        <f t="shared" si="10"/>
        <v>1.3410297390443107E-2</v>
      </c>
      <c r="O76">
        <f t="shared" si="11"/>
        <v>4.4700991301477025E-3</v>
      </c>
    </row>
    <row r="77" spans="1:15" x14ac:dyDescent="0.2">
      <c r="A77" s="4">
        <v>65</v>
      </c>
      <c r="B77" s="4">
        <v>5.7166380000000003E-2</v>
      </c>
      <c r="C77" s="4">
        <v>1.7610000000000001E-2</v>
      </c>
      <c r="D77" s="4">
        <v>2.5029369999999999E-2</v>
      </c>
      <c r="E77" s="4">
        <v>1.9123290000000001E-2</v>
      </c>
      <c r="F77" s="4">
        <v>2.5436839999999999E-2</v>
      </c>
      <c r="G77" s="4">
        <v>1.6574149999999999E-2</v>
      </c>
      <c r="H77" s="4">
        <v>2.097456E-2</v>
      </c>
      <c r="I77" s="4">
        <v>1.331222E-2</v>
      </c>
      <c r="J77" s="4">
        <v>5.1717739999999998E-2</v>
      </c>
      <c r="M77">
        <f t="shared" si="9"/>
        <v>2.7438283333333337E-2</v>
      </c>
      <c r="N77">
        <f t="shared" si="10"/>
        <v>1.5843569008593818E-2</v>
      </c>
      <c r="O77">
        <f t="shared" si="11"/>
        <v>5.2811896695312728E-3</v>
      </c>
    </row>
    <row r="78" spans="1:15" x14ac:dyDescent="0.2">
      <c r="A78" s="4">
        <v>78</v>
      </c>
      <c r="B78" s="4">
        <v>6.4312170000000002E-2</v>
      </c>
      <c r="C78" s="4">
        <v>2.1132000000000001E-2</v>
      </c>
      <c r="D78" s="4">
        <v>3.3372489999999998E-2</v>
      </c>
      <c r="E78" s="4">
        <v>2.23105E-2</v>
      </c>
      <c r="F78" s="4">
        <v>2.9676310000000001E-2</v>
      </c>
      <c r="G78" s="4">
        <v>1.93365E-2</v>
      </c>
      <c r="H78" s="4">
        <v>2.097456E-2</v>
      </c>
      <c r="I78" s="4">
        <v>1.7749629999999999E-2</v>
      </c>
      <c r="J78" s="4">
        <v>5.5696030000000001E-2</v>
      </c>
      <c r="M78">
        <f t="shared" si="9"/>
        <v>3.1617798888888889E-2</v>
      </c>
      <c r="N78">
        <f t="shared" si="10"/>
        <v>1.6987289996908312E-2</v>
      </c>
      <c r="O78">
        <f t="shared" si="11"/>
        <v>5.6624299989694376E-3</v>
      </c>
    </row>
    <row r="79" spans="1:15" x14ac:dyDescent="0.2">
      <c r="A79" s="4">
        <v>91</v>
      </c>
      <c r="B79" s="4">
        <v>7.8603770000000003E-2</v>
      </c>
      <c r="C79" s="4">
        <v>2.8176E-2</v>
      </c>
      <c r="D79" s="4">
        <v>4.171561E-2</v>
      </c>
      <c r="E79" s="4">
        <v>2.23105E-2</v>
      </c>
      <c r="F79" s="4">
        <v>2.9676310000000001E-2</v>
      </c>
      <c r="G79" s="4">
        <v>2.2098860000000001E-2</v>
      </c>
      <c r="H79" s="4">
        <v>2.6218200000000001E-2</v>
      </c>
      <c r="I79" s="4">
        <v>1.9968329999999999E-2</v>
      </c>
      <c r="J79" s="4">
        <v>5.5696030000000001E-2</v>
      </c>
      <c r="M79">
        <f t="shared" si="9"/>
        <v>3.6051512222222221E-2</v>
      </c>
      <c r="N79">
        <f t="shared" si="10"/>
        <v>1.9590193085633287E-2</v>
      </c>
      <c r="O79">
        <f t="shared" si="11"/>
        <v>6.5300643618777625E-3</v>
      </c>
    </row>
    <row r="80" spans="1:15" x14ac:dyDescent="0.2">
      <c r="A80" s="4">
        <v>104</v>
      </c>
      <c r="B80" s="4">
        <v>7.8603770000000003E-2</v>
      </c>
      <c r="C80" s="4">
        <v>2.8176E-2</v>
      </c>
      <c r="D80" s="4">
        <v>4.5887169999999998E-2</v>
      </c>
      <c r="E80" s="4">
        <v>2.23105E-2</v>
      </c>
      <c r="F80" s="4">
        <v>3.391578E-2</v>
      </c>
      <c r="G80" s="4">
        <v>2.486122E-2</v>
      </c>
      <c r="H80" s="4">
        <v>2.8840020000000001E-2</v>
      </c>
      <c r="I80" s="4">
        <v>1.9968329999999999E-2</v>
      </c>
      <c r="J80" s="4">
        <v>5.9674320000000003E-2</v>
      </c>
      <c r="M80">
        <f t="shared" si="9"/>
        <v>3.8026345555555556E-2</v>
      </c>
      <c r="N80">
        <f t="shared" si="10"/>
        <v>1.9753700998881265E-2</v>
      </c>
      <c r="O80">
        <f t="shared" si="11"/>
        <v>6.5845669996270886E-3</v>
      </c>
    </row>
    <row r="81" spans="1:16" x14ac:dyDescent="0.2">
      <c r="A81" s="4">
        <v>117</v>
      </c>
      <c r="B81" s="4">
        <v>8.2176669999999993E-2</v>
      </c>
      <c r="C81" s="4">
        <v>3.1697999999999997E-2</v>
      </c>
      <c r="D81" s="4">
        <v>4.5887169999999998E-2</v>
      </c>
      <c r="E81" s="4">
        <v>2.8684930000000001E-2</v>
      </c>
      <c r="F81" s="4">
        <v>3.391578E-2</v>
      </c>
      <c r="G81" s="4">
        <v>2.486122E-2</v>
      </c>
      <c r="H81" s="4">
        <v>2.8840020000000001E-2</v>
      </c>
      <c r="I81" s="4">
        <v>2.2187040000000002E-2</v>
      </c>
      <c r="J81" s="4">
        <v>6.7630889999999999E-2</v>
      </c>
      <c r="M81">
        <f t="shared" si="9"/>
        <v>4.0653524444444443E-2</v>
      </c>
      <c r="N81">
        <f t="shared" si="10"/>
        <v>2.0851119876574443E-2</v>
      </c>
      <c r="O81">
        <f t="shared" si="11"/>
        <v>6.9503732921914812E-3</v>
      </c>
    </row>
    <row r="82" spans="1:16" x14ac:dyDescent="0.2">
      <c r="A82" s="4">
        <v>130</v>
      </c>
      <c r="B82" s="4">
        <v>8.9322460000000006E-2</v>
      </c>
      <c r="C82" s="4">
        <v>3.1697999999999997E-2</v>
      </c>
      <c r="D82" s="4">
        <v>5.0058739999999997E-2</v>
      </c>
      <c r="E82" s="4">
        <v>3.1872150000000002E-2</v>
      </c>
      <c r="F82" s="4">
        <v>3.8155250000000002E-2</v>
      </c>
      <c r="G82" s="4">
        <v>2.7623579999999998E-2</v>
      </c>
      <c r="H82" s="4">
        <v>3.1461839999999998E-2</v>
      </c>
      <c r="I82" s="4">
        <v>2.4405739999999999E-2</v>
      </c>
      <c r="J82" s="4">
        <v>6.7630889999999999E-2</v>
      </c>
      <c r="M82">
        <f t="shared" si="9"/>
        <v>4.3580961111111115E-2</v>
      </c>
      <c r="N82">
        <f t="shared" si="10"/>
        <v>2.1764607152589169E-2</v>
      </c>
      <c r="O82">
        <f t="shared" si="11"/>
        <v>7.2548690508630565E-3</v>
      </c>
    </row>
    <row r="83" spans="1:16" x14ac:dyDescent="0.2">
      <c r="A83" s="4">
        <v>143</v>
      </c>
      <c r="B83" s="4">
        <v>8.9322460000000006E-2</v>
      </c>
      <c r="C83" s="4">
        <v>3.1697999999999997E-2</v>
      </c>
      <c r="D83" s="4">
        <v>5.840186E-2</v>
      </c>
      <c r="E83" s="4">
        <v>3.1872150000000002E-2</v>
      </c>
      <c r="F83" s="4">
        <v>3.8155250000000002E-2</v>
      </c>
      <c r="G83" s="4">
        <v>2.7623579999999998E-2</v>
      </c>
      <c r="H83" s="4">
        <v>3.1461839999999998E-2</v>
      </c>
      <c r="I83" s="4">
        <v>2.4405739999999999E-2</v>
      </c>
      <c r="J83" s="4">
        <v>6.7630889999999999E-2</v>
      </c>
      <c r="M83">
        <f t="shared" si="9"/>
        <v>4.4507974444444452E-2</v>
      </c>
      <c r="N83">
        <f t="shared" si="10"/>
        <v>2.2247326348103096E-2</v>
      </c>
      <c r="O83">
        <f t="shared" si="11"/>
        <v>7.4157754493676988E-3</v>
      </c>
    </row>
    <row r="84" spans="1:16" x14ac:dyDescent="0.2">
      <c r="A84" s="4">
        <v>156</v>
      </c>
      <c r="B84" s="4">
        <v>8.9322460000000006E-2</v>
      </c>
      <c r="C84" s="4">
        <v>3.1697999999999997E-2</v>
      </c>
      <c r="D84" s="4">
        <v>5.840186E-2</v>
      </c>
      <c r="E84" s="4">
        <v>3.5059359999999998E-2</v>
      </c>
      <c r="F84" s="4">
        <v>3.8155250000000002E-2</v>
      </c>
      <c r="G84" s="4">
        <v>3.038594E-2</v>
      </c>
      <c r="H84" s="4">
        <v>3.4083660000000002E-2</v>
      </c>
      <c r="I84" s="4">
        <v>2.6624450000000001E-2</v>
      </c>
      <c r="J84" s="4">
        <v>6.7630889999999999E-2</v>
      </c>
      <c r="M84">
        <f t="shared" si="9"/>
        <v>4.5706874444444448E-2</v>
      </c>
      <c r="N84">
        <f t="shared" si="10"/>
        <v>2.1344667505712105E-2</v>
      </c>
      <c r="O84">
        <f t="shared" si="11"/>
        <v>7.1148891685707018E-3</v>
      </c>
    </row>
    <row r="85" spans="1:16" x14ac:dyDescent="0.2">
      <c r="A85" s="4">
        <v>169</v>
      </c>
      <c r="B85" s="4">
        <v>9.2895370000000005E-2</v>
      </c>
      <c r="C85" s="4">
        <v>3.1697999999999997E-2</v>
      </c>
      <c r="D85" s="4">
        <v>6.2573420000000005E-2</v>
      </c>
      <c r="E85" s="4">
        <v>3.5059359999999998E-2</v>
      </c>
      <c r="F85" s="4">
        <v>3.8155250000000002E-2</v>
      </c>
      <c r="G85" s="4">
        <v>3.038594E-2</v>
      </c>
      <c r="H85" s="4">
        <v>3.4083660000000002E-2</v>
      </c>
      <c r="I85" s="4">
        <v>2.6624450000000001E-2</v>
      </c>
      <c r="J85" s="4">
        <v>7.1609179999999995E-2</v>
      </c>
      <c r="M85">
        <f t="shared" si="9"/>
        <v>4.7009403333333338E-2</v>
      </c>
      <c r="N85">
        <f t="shared" si="10"/>
        <v>2.3096290013374973E-2</v>
      </c>
      <c r="O85">
        <f t="shared" si="11"/>
        <v>7.6987633377916575E-3</v>
      </c>
    </row>
    <row r="86" spans="1:16" x14ac:dyDescent="0.2">
      <c r="A86" s="4">
        <v>180</v>
      </c>
      <c r="B86" s="4">
        <v>9.2895370000000005E-2</v>
      </c>
      <c r="C86" s="4">
        <v>3.1697999999999997E-2</v>
      </c>
      <c r="D86" s="4">
        <v>6.2573420000000005E-2</v>
      </c>
      <c r="E86" s="4">
        <v>3.8246570000000001E-2</v>
      </c>
      <c r="F86" s="4">
        <v>3.8155250000000002E-2</v>
      </c>
      <c r="G86" s="4">
        <v>3.5910650000000002E-2</v>
      </c>
      <c r="H86" s="4">
        <v>3.4083660000000002E-2</v>
      </c>
      <c r="I86" s="4">
        <v>2.8843150000000001E-2</v>
      </c>
      <c r="J86" s="4">
        <v>7.1609179999999995E-2</v>
      </c>
      <c r="M86">
        <f t="shared" si="9"/>
        <v>4.8223916666666672E-2</v>
      </c>
      <c r="N86">
        <f t="shared" si="10"/>
        <v>2.2219154061898928E-2</v>
      </c>
      <c r="O86">
        <f t="shared" si="11"/>
        <v>7.4063846872996428E-3</v>
      </c>
    </row>
    <row r="91" spans="1:16" x14ac:dyDescent="0.2">
      <c r="A91" s="3" t="s">
        <v>12</v>
      </c>
      <c r="B91" s="9" t="s">
        <v>11</v>
      </c>
      <c r="C91" s="9"/>
      <c r="D91" s="9"/>
      <c r="E91" s="9"/>
      <c r="F91" s="9"/>
      <c r="G91" s="9"/>
      <c r="H91" s="9"/>
      <c r="I91" s="9"/>
      <c r="J91" s="9"/>
      <c r="K91" s="9"/>
      <c r="L91" s="9"/>
      <c r="N91" s="6" t="s">
        <v>2</v>
      </c>
      <c r="O91" s="6" t="s">
        <v>3</v>
      </c>
      <c r="P91" s="6" t="s">
        <v>4</v>
      </c>
    </row>
    <row r="92" spans="1:16" x14ac:dyDescent="0.2">
      <c r="A92" s="4">
        <v>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N92">
        <f>AVERAGE(B92:L92)</f>
        <v>0</v>
      </c>
      <c r="O92">
        <f>STDEV(B92:L92)</f>
        <v>0</v>
      </c>
      <c r="P92">
        <f>O92/SQRT(11)</f>
        <v>0</v>
      </c>
    </row>
    <row r="93" spans="1:16" x14ac:dyDescent="0.2">
      <c r="A93" s="4">
        <v>13</v>
      </c>
      <c r="B93" s="4">
        <v>1.8051060000000001E-2</v>
      </c>
      <c r="C93" s="4">
        <v>4.0826079999999997E-3</v>
      </c>
      <c r="D93" s="4">
        <v>5.4971150000000003E-3</v>
      </c>
      <c r="E93" s="4">
        <v>4.4384159999999997E-3</v>
      </c>
      <c r="F93" s="4">
        <v>0</v>
      </c>
      <c r="G93" s="4">
        <v>1.113463E-2</v>
      </c>
      <c r="H93" s="4">
        <v>2.4581140000000001E-2</v>
      </c>
      <c r="I93" s="4">
        <v>4.0758030000000001E-2</v>
      </c>
      <c r="J93" s="4">
        <v>0</v>
      </c>
      <c r="K93" s="4">
        <v>6.7989959999999999E-3</v>
      </c>
      <c r="L93" s="4">
        <v>9.4742909999999993E-3</v>
      </c>
      <c r="N93">
        <f t="shared" ref="N93:N106" si="12">AVERAGE(B93:L93)</f>
        <v>1.134693509090909E-2</v>
      </c>
      <c r="O93">
        <f t="shared" ref="O93:O106" si="13">STDEV(B93:L93)</f>
        <v>1.2253823666779677E-2</v>
      </c>
      <c r="P93">
        <f t="shared" ref="P93:P106" si="14">O93/SQRT(11)</f>
        <v>3.6946668499895623E-3</v>
      </c>
    </row>
    <row r="94" spans="1:16" x14ac:dyDescent="0.2">
      <c r="A94" s="4">
        <v>26</v>
      </c>
      <c r="B94" s="4">
        <v>3.6102130000000003E-2</v>
      </c>
      <c r="C94" s="4">
        <v>5.4434770000000004E-3</v>
      </c>
      <c r="D94" s="4">
        <v>5.4971150000000003E-3</v>
      </c>
      <c r="E94" s="4">
        <v>7.3973600000000004E-3</v>
      </c>
      <c r="F94" s="4">
        <v>0</v>
      </c>
      <c r="G94" s="4">
        <v>1.113463E-2</v>
      </c>
      <c r="H94" s="4">
        <v>3.6871710000000002E-2</v>
      </c>
      <c r="I94" s="4">
        <v>4.483384E-2</v>
      </c>
      <c r="J94" s="4">
        <v>3.5254959999999999E-3</v>
      </c>
      <c r="K94" s="4">
        <v>6.7989959999999999E-3</v>
      </c>
      <c r="L94" s="4">
        <v>1.7053720000000001E-2</v>
      </c>
      <c r="N94">
        <f t="shared" si="12"/>
        <v>1.5878043090909091E-2</v>
      </c>
      <c r="O94">
        <f t="shared" si="13"/>
        <v>1.5772636721594339E-2</v>
      </c>
      <c r="P94">
        <f t="shared" si="14"/>
        <v>4.7556289054645189E-3</v>
      </c>
    </row>
    <row r="95" spans="1:16" x14ac:dyDescent="0.2">
      <c r="A95" s="4">
        <v>39</v>
      </c>
      <c r="B95" s="4">
        <v>4.2119150000000001E-2</v>
      </c>
      <c r="C95" s="4">
        <v>1.0886959999999999E-2</v>
      </c>
      <c r="D95" s="4">
        <v>8.2456730000000002E-3</v>
      </c>
      <c r="E95" s="4">
        <v>1.0356300000000001E-2</v>
      </c>
      <c r="F95" s="4">
        <v>0</v>
      </c>
      <c r="G95" s="4">
        <v>1.336155E-2</v>
      </c>
      <c r="H95" s="4">
        <v>4.3016989999999998E-2</v>
      </c>
      <c r="I95" s="4">
        <v>5.7061250000000001E-2</v>
      </c>
      <c r="J95" s="4">
        <v>3.5254959999999999E-3</v>
      </c>
      <c r="K95" s="4">
        <v>9.0653279999999992E-3</v>
      </c>
      <c r="L95" s="4">
        <v>2.0843440000000001E-2</v>
      </c>
      <c r="N95">
        <f t="shared" si="12"/>
        <v>1.9862012454545455E-2</v>
      </c>
      <c r="O95">
        <f t="shared" si="13"/>
        <v>1.8821091426746813E-2</v>
      </c>
      <c r="P95">
        <f t="shared" si="14"/>
        <v>5.6747725824994513E-3</v>
      </c>
    </row>
    <row r="96" spans="1:16" x14ac:dyDescent="0.2">
      <c r="A96" s="4">
        <v>52</v>
      </c>
      <c r="B96" s="4">
        <v>4.2119150000000001E-2</v>
      </c>
      <c r="C96" s="4">
        <v>1.633043E-2</v>
      </c>
      <c r="D96" s="4">
        <v>9.6199509999999998E-3</v>
      </c>
      <c r="E96" s="4">
        <v>1.3315250000000001E-2</v>
      </c>
      <c r="F96" s="4">
        <v>0</v>
      </c>
      <c r="G96" s="4">
        <v>2.0042330000000001E-2</v>
      </c>
      <c r="H96" s="4">
        <v>4.6089629999999999E-2</v>
      </c>
      <c r="I96" s="4">
        <v>5.7061250000000001E-2</v>
      </c>
      <c r="J96" s="4">
        <v>7.0509930000000002E-3</v>
      </c>
      <c r="K96" s="4">
        <v>1.5864329999999999E-2</v>
      </c>
      <c r="L96" s="4">
        <v>2.4633149999999999E-2</v>
      </c>
      <c r="N96">
        <f t="shared" si="12"/>
        <v>2.2920587636363642E-2</v>
      </c>
      <c r="O96">
        <f t="shared" si="13"/>
        <v>1.7949315172004664E-2</v>
      </c>
      <c r="P96">
        <f t="shared" si="14"/>
        <v>5.4119221517611787E-3</v>
      </c>
    </row>
    <row r="97" spans="1:16" x14ac:dyDescent="0.2">
      <c r="A97" s="4">
        <v>65</v>
      </c>
      <c r="B97" s="4">
        <v>4.8136169999999999E-2</v>
      </c>
      <c r="C97" s="4">
        <v>2.041304E-2</v>
      </c>
      <c r="D97" s="4">
        <v>1.374279E-2</v>
      </c>
      <c r="E97" s="4">
        <v>1.6274190000000001E-2</v>
      </c>
      <c r="F97" s="4">
        <v>0</v>
      </c>
      <c r="G97" s="4">
        <v>2.6723110000000001E-2</v>
      </c>
      <c r="H97" s="4">
        <v>4.9162280000000003E-2</v>
      </c>
      <c r="I97" s="4">
        <v>6.5212850000000003E-2</v>
      </c>
      <c r="J97" s="4">
        <v>7.0509930000000002E-3</v>
      </c>
      <c r="K97" s="4">
        <v>1.813066E-2</v>
      </c>
      <c r="L97" s="4">
        <v>2.6528010000000001E-2</v>
      </c>
      <c r="N97">
        <f t="shared" si="12"/>
        <v>2.6488553909090908E-2</v>
      </c>
      <c r="O97">
        <f t="shared" si="13"/>
        <v>1.983774449926826E-2</v>
      </c>
      <c r="P97">
        <f t="shared" si="14"/>
        <v>5.9813050173645075E-3</v>
      </c>
    </row>
    <row r="98" spans="1:16" x14ac:dyDescent="0.2">
      <c r="A98" s="4">
        <v>78</v>
      </c>
      <c r="B98" s="4">
        <v>5.4153189999999997E-2</v>
      </c>
      <c r="C98" s="4">
        <v>2.177391E-2</v>
      </c>
      <c r="D98" s="4">
        <v>1.511707E-2</v>
      </c>
      <c r="E98" s="4">
        <v>1.7753660000000001E-2</v>
      </c>
      <c r="F98" s="4">
        <v>1.3033869999999999E-2</v>
      </c>
      <c r="G98" s="4">
        <v>2.8950030000000002E-2</v>
      </c>
      <c r="H98" s="4">
        <v>5.2234919999999997E-2</v>
      </c>
      <c r="I98" s="4">
        <v>7.3364460000000006E-2</v>
      </c>
      <c r="J98" s="4">
        <v>1.0576489999999999E-2</v>
      </c>
      <c r="K98" s="4">
        <v>1.813066E-2</v>
      </c>
      <c r="L98" s="4">
        <v>2.8422869999999999E-2</v>
      </c>
      <c r="N98">
        <f t="shared" si="12"/>
        <v>3.0319193636363637E-2</v>
      </c>
      <c r="O98">
        <f t="shared" si="13"/>
        <v>2.0508194061790649E-2</v>
      </c>
      <c r="P98">
        <f t="shared" si="14"/>
        <v>6.1834531664322059E-3</v>
      </c>
    </row>
    <row r="99" spans="1:16" x14ac:dyDescent="0.2">
      <c r="A99" s="4">
        <v>91</v>
      </c>
      <c r="B99" s="4">
        <v>6.0170210000000002E-2</v>
      </c>
      <c r="C99" s="4">
        <v>2.4495650000000001E-2</v>
      </c>
      <c r="D99" s="4">
        <v>1.649134E-2</v>
      </c>
      <c r="E99" s="4">
        <v>1.9233139999999999E-2</v>
      </c>
      <c r="F99" s="4">
        <v>1.95508E-2</v>
      </c>
      <c r="G99" s="4">
        <v>3.7857729999999999E-2</v>
      </c>
      <c r="H99" s="4">
        <v>5.83802E-2</v>
      </c>
      <c r="I99" s="4">
        <v>7.7440259999999997E-2</v>
      </c>
      <c r="J99" s="4">
        <v>1.7627480000000001E-2</v>
      </c>
      <c r="K99" s="4">
        <v>1.813066E-2</v>
      </c>
      <c r="L99" s="4">
        <v>3.2212589999999999E-2</v>
      </c>
      <c r="N99">
        <f t="shared" si="12"/>
        <v>3.4690005454545453E-2</v>
      </c>
      <c r="O99">
        <f t="shared" si="13"/>
        <v>2.1266853803080681E-2</v>
      </c>
      <c r="P99">
        <f t="shared" si="14"/>
        <v>6.4121976851055822E-3</v>
      </c>
    </row>
    <row r="100" spans="1:16" x14ac:dyDescent="0.2">
      <c r="A100" s="4">
        <v>104</v>
      </c>
      <c r="B100" s="4">
        <v>6.618723E-2</v>
      </c>
      <c r="C100" s="4">
        <v>2.8578260000000001E-2</v>
      </c>
      <c r="D100" s="4">
        <v>1.7865619999999999E-2</v>
      </c>
      <c r="E100" s="4">
        <v>2.2192079999999999E-2</v>
      </c>
      <c r="F100" s="4">
        <v>2.6067730000000001E-2</v>
      </c>
      <c r="G100" s="4">
        <v>3.7857729999999999E-2</v>
      </c>
      <c r="H100" s="4">
        <v>6.4525490000000005E-2</v>
      </c>
      <c r="I100" s="4">
        <v>8.5591879999999995E-2</v>
      </c>
      <c r="J100" s="4">
        <v>2.1152979999999998E-2</v>
      </c>
      <c r="K100" s="4">
        <v>2.7195980000000002E-2</v>
      </c>
      <c r="L100" s="4">
        <v>3.2212589999999999E-2</v>
      </c>
      <c r="N100">
        <f t="shared" si="12"/>
        <v>3.9038870000000003E-2</v>
      </c>
      <c r="O100">
        <f t="shared" si="13"/>
        <v>2.2520506140170555E-2</v>
      </c>
      <c r="P100">
        <f t="shared" si="14"/>
        <v>6.790188086894606E-3</v>
      </c>
    </row>
    <row r="101" spans="1:16" x14ac:dyDescent="0.2">
      <c r="A101" s="4">
        <v>117</v>
      </c>
      <c r="B101" s="4">
        <v>7.8221269999999996E-2</v>
      </c>
      <c r="C101" s="4">
        <v>3.810434E-2</v>
      </c>
      <c r="D101" s="4">
        <v>1.7865619999999999E-2</v>
      </c>
      <c r="E101" s="4">
        <v>2.6630500000000001E-2</v>
      </c>
      <c r="F101" s="4">
        <v>3.91016E-2</v>
      </c>
      <c r="G101" s="4">
        <v>4.0084660000000001E-2</v>
      </c>
      <c r="H101" s="4">
        <v>6.4525490000000005E-2</v>
      </c>
      <c r="I101" s="4">
        <v>8.5591879999999995E-2</v>
      </c>
      <c r="J101" s="4">
        <v>2.1152979999999998E-2</v>
      </c>
      <c r="K101" s="4">
        <v>2.7195980000000002E-2</v>
      </c>
      <c r="L101" s="4">
        <v>3.2212589999999999E-2</v>
      </c>
      <c r="N101">
        <f t="shared" si="12"/>
        <v>4.278971909090909E-2</v>
      </c>
      <c r="O101">
        <f t="shared" si="13"/>
        <v>2.3039652284515686E-2</v>
      </c>
      <c r="P101">
        <f t="shared" si="14"/>
        <v>6.9467165389084677E-3</v>
      </c>
    </row>
    <row r="102" spans="1:16" x14ac:dyDescent="0.2">
      <c r="A102" s="4">
        <v>130</v>
      </c>
      <c r="B102" s="4">
        <v>8.4238289999999993E-2</v>
      </c>
      <c r="C102" s="4">
        <v>4.0826080000000001E-2</v>
      </c>
      <c r="D102" s="4">
        <v>1.7865619999999999E-2</v>
      </c>
      <c r="E102" s="4">
        <v>3.1068910000000002E-2</v>
      </c>
      <c r="F102" s="4">
        <v>7.1686269999999996E-2</v>
      </c>
      <c r="G102" s="4">
        <v>4.2311580000000001E-2</v>
      </c>
      <c r="H102" s="4">
        <v>6.7598130000000006E-2</v>
      </c>
      <c r="I102" s="4">
        <v>8.5591879999999995E-2</v>
      </c>
      <c r="J102" s="4">
        <v>2.1152979999999998E-2</v>
      </c>
      <c r="K102" s="4">
        <v>2.7195980000000002E-2</v>
      </c>
      <c r="L102" s="4">
        <v>3.2212589999999999E-2</v>
      </c>
      <c r="N102">
        <f t="shared" si="12"/>
        <v>4.7431664545454548E-2</v>
      </c>
      <c r="O102">
        <f t="shared" si="13"/>
        <v>2.5197845335216008E-2</v>
      </c>
      <c r="P102">
        <f t="shared" si="14"/>
        <v>7.5974362274835077E-3</v>
      </c>
    </row>
    <row r="103" spans="1:16" x14ac:dyDescent="0.2">
      <c r="A103" s="4">
        <v>143</v>
      </c>
      <c r="B103" s="4">
        <v>8.4238289999999993E-2</v>
      </c>
      <c r="C103" s="4">
        <v>4.2186950000000001E-2</v>
      </c>
      <c r="D103" s="4">
        <v>1.7865619999999999E-2</v>
      </c>
      <c r="E103" s="4">
        <v>3.2548390000000003E-2</v>
      </c>
      <c r="F103" s="4">
        <v>7.82032E-2</v>
      </c>
      <c r="G103" s="4">
        <v>4.4538510000000003E-2</v>
      </c>
      <c r="H103" s="4">
        <v>7.0670769999999994E-2</v>
      </c>
      <c r="I103" s="4">
        <v>8.5591879999999995E-2</v>
      </c>
      <c r="J103" s="4">
        <v>2.1152979999999998E-2</v>
      </c>
      <c r="K103" s="4">
        <v>2.7195980000000002E-2</v>
      </c>
      <c r="L103" s="4">
        <v>3.9792019999999997E-2</v>
      </c>
      <c r="N103">
        <f t="shared" si="12"/>
        <v>4.9453144545454547E-2</v>
      </c>
      <c r="O103">
        <f t="shared" si="13"/>
        <v>2.5579053005421983E-2</v>
      </c>
      <c r="P103">
        <f t="shared" si="14"/>
        <v>7.7123746646906681E-3</v>
      </c>
    </row>
    <row r="104" spans="1:16" x14ac:dyDescent="0.2">
      <c r="A104" s="4">
        <v>156</v>
      </c>
      <c r="B104" s="4">
        <v>8.4238289999999993E-2</v>
      </c>
      <c r="C104" s="4">
        <v>4.4908690000000001E-2</v>
      </c>
      <c r="D104" s="4">
        <v>1.7865619999999999E-2</v>
      </c>
      <c r="E104" s="4">
        <v>3.5507329999999997E-2</v>
      </c>
      <c r="F104" s="4">
        <v>8.4720130000000005E-2</v>
      </c>
      <c r="G104" s="4">
        <v>4.6765439999999998E-2</v>
      </c>
      <c r="H104" s="4">
        <v>7.3743409999999995E-2</v>
      </c>
      <c r="I104" s="4">
        <v>8.5591879999999995E-2</v>
      </c>
      <c r="J104" s="4">
        <v>2.1152979999999998E-2</v>
      </c>
      <c r="K104" s="4">
        <v>2.7195980000000002E-2</v>
      </c>
      <c r="L104" s="4">
        <v>4.1686880000000003E-2</v>
      </c>
      <c r="N104">
        <f t="shared" si="12"/>
        <v>5.1216057272727267E-2</v>
      </c>
      <c r="O104">
        <f t="shared" si="13"/>
        <v>2.6253255330159757E-2</v>
      </c>
      <c r="P104">
        <f t="shared" si="14"/>
        <v>7.9156543141398073E-3</v>
      </c>
    </row>
    <row r="105" spans="1:16" x14ac:dyDescent="0.2">
      <c r="A105" s="4">
        <v>169</v>
      </c>
      <c r="B105" s="4">
        <v>8.4238289999999993E-2</v>
      </c>
      <c r="C105" s="4">
        <v>4.4908690000000001E-2</v>
      </c>
      <c r="D105" s="4">
        <v>1.9239900000000001E-2</v>
      </c>
      <c r="E105" s="4">
        <v>3.69868E-2</v>
      </c>
      <c r="F105" s="4">
        <v>8.4720130000000005E-2</v>
      </c>
      <c r="G105" s="4">
        <v>4.6765439999999998E-2</v>
      </c>
      <c r="H105" s="4">
        <v>7.6816049999999997E-2</v>
      </c>
      <c r="I105" s="4">
        <v>8.5591879999999995E-2</v>
      </c>
      <c r="J105" s="4">
        <v>2.1152979999999998E-2</v>
      </c>
      <c r="K105" s="4">
        <v>2.946232E-2</v>
      </c>
      <c r="L105" s="4">
        <v>4.9266310000000001E-2</v>
      </c>
      <c r="N105">
        <f t="shared" si="12"/>
        <v>5.2649890000000005E-2</v>
      </c>
      <c r="O105">
        <f t="shared" si="13"/>
        <v>2.5870418256347134E-2</v>
      </c>
      <c r="P105">
        <f t="shared" si="14"/>
        <v>7.8002245932603477E-3</v>
      </c>
    </row>
    <row r="106" spans="1:16" x14ac:dyDescent="0.2">
      <c r="A106" s="4">
        <v>180</v>
      </c>
      <c r="B106" s="4">
        <v>8.4238289999999993E-2</v>
      </c>
      <c r="C106" s="4">
        <v>4.4908690000000001E-2</v>
      </c>
      <c r="D106" s="4">
        <v>1.9239900000000001E-2</v>
      </c>
      <c r="E106" s="4">
        <v>3.69868E-2</v>
      </c>
      <c r="F106" s="4">
        <v>8.4720130000000005E-2</v>
      </c>
      <c r="G106" s="4">
        <v>4.6765439999999998E-2</v>
      </c>
      <c r="H106" s="4">
        <v>7.6816049999999997E-2</v>
      </c>
      <c r="I106" s="4">
        <v>8.5591879999999995E-2</v>
      </c>
      <c r="J106" s="4">
        <v>2.1152979999999998E-2</v>
      </c>
      <c r="K106" s="4">
        <v>3.1728649999999997E-2</v>
      </c>
      <c r="L106" s="4">
        <v>5.1161169999999999E-2</v>
      </c>
      <c r="N106">
        <f t="shared" si="12"/>
        <v>5.3028180000000001E-2</v>
      </c>
      <c r="O106">
        <f t="shared" si="13"/>
        <v>2.5655435730606885E-2</v>
      </c>
      <c r="P106">
        <f t="shared" si="14"/>
        <v>7.7354049228636817E-3</v>
      </c>
    </row>
  </sheetData>
  <mergeCells count="5">
    <mergeCell ref="B3:J3"/>
    <mergeCell ref="B26:K26"/>
    <mergeCell ref="B50:K50"/>
    <mergeCell ref="B71:J71"/>
    <mergeCell ref="B91:L91"/>
  </mergeCells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6"/>
  <sheetViews>
    <sheetView tabSelected="1" workbookViewId="0">
      <selection activeCell="J13" sqref="J13"/>
    </sheetView>
  </sheetViews>
  <sheetFormatPr defaultColWidth="9" defaultRowHeight="13.5" x14ac:dyDescent="0.15"/>
  <sheetData>
    <row r="2" spans="1:6" x14ac:dyDescent="0.2"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</row>
    <row r="3" spans="1:6" x14ac:dyDescent="0.2">
      <c r="B3" s="4">
        <v>8.4403539999999999E-2</v>
      </c>
      <c r="C3" s="4">
        <v>5.781327E-2</v>
      </c>
      <c r="D3" s="4">
        <v>0.19964480000000001</v>
      </c>
      <c r="E3" s="4">
        <v>9.2895370000000005E-2</v>
      </c>
      <c r="F3" s="4">
        <v>8.4238289999999993E-2</v>
      </c>
    </row>
    <row r="4" spans="1:6" x14ac:dyDescent="0.2">
      <c r="B4" s="4">
        <v>0.22589989999999999</v>
      </c>
      <c r="C4" s="4">
        <v>3.1797899999999997E-2</v>
      </c>
      <c r="D4" s="4">
        <v>0.1435448</v>
      </c>
      <c r="E4" s="4">
        <v>3.1697999999999997E-2</v>
      </c>
      <c r="F4" s="4">
        <v>4.4908690000000001E-2</v>
      </c>
    </row>
    <row r="5" spans="1:6" x14ac:dyDescent="0.2">
      <c r="B5" s="4">
        <v>5.5197879999999998E-2</v>
      </c>
      <c r="C5" s="4">
        <v>3.6103639999999999E-2</v>
      </c>
      <c r="D5" s="4">
        <v>0.11223669999999999</v>
      </c>
      <c r="E5" s="4">
        <v>6.2573420000000005E-2</v>
      </c>
      <c r="F5" s="4">
        <v>1.9239900000000001E-2</v>
      </c>
    </row>
    <row r="6" spans="1:6" x14ac:dyDescent="0.2">
      <c r="B6" s="4">
        <v>0.12941739999999999</v>
      </c>
      <c r="C6" s="4">
        <v>9.2909779999999997E-2</v>
      </c>
      <c r="D6" s="4">
        <v>0.19213089999999999</v>
      </c>
      <c r="E6" s="4">
        <v>3.8246570000000001E-2</v>
      </c>
      <c r="F6" s="4">
        <v>3.69868E-2</v>
      </c>
    </row>
    <row r="7" spans="1:6" x14ac:dyDescent="0.2">
      <c r="B7" s="4">
        <v>7.1839780000000006E-2</v>
      </c>
      <c r="C7" s="4">
        <v>8.7542019999999998E-2</v>
      </c>
      <c r="D7" s="4">
        <v>8.1572510000000001E-2</v>
      </c>
      <c r="E7" s="4">
        <v>3.8155250000000002E-2</v>
      </c>
      <c r="F7" s="4">
        <v>8.4720130000000005E-2</v>
      </c>
    </row>
    <row r="8" spans="1:6" x14ac:dyDescent="0.2">
      <c r="B8" s="4">
        <v>0.1931397</v>
      </c>
      <c r="C8" s="4">
        <v>3.1906360000000002E-2</v>
      </c>
      <c r="D8" s="4">
        <v>0.1883725</v>
      </c>
      <c r="E8" s="4">
        <v>3.5910650000000002E-2</v>
      </c>
      <c r="F8" s="4">
        <v>4.6765439999999998E-2</v>
      </c>
    </row>
    <row r="9" spans="1:6" x14ac:dyDescent="0.2">
      <c r="B9" s="4">
        <v>0.1126153</v>
      </c>
      <c r="C9" s="4">
        <v>1.109888E-2</v>
      </c>
      <c r="D9" s="4">
        <v>8.5808129999999996E-2</v>
      </c>
      <c r="E9" s="4">
        <v>3.4083660000000002E-2</v>
      </c>
      <c r="F9" s="4">
        <v>7.6816049999999997E-2</v>
      </c>
    </row>
    <row r="10" spans="1:6" x14ac:dyDescent="0.2">
      <c r="B10" s="4">
        <v>0.1149211</v>
      </c>
      <c r="C10" s="4">
        <v>4.5321380000000001E-2</v>
      </c>
      <c r="D10" s="4">
        <v>8.2144339999999996E-2</v>
      </c>
      <c r="E10" s="4">
        <v>2.8843150000000001E-2</v>
      </c>
      <c r="F10" s="4">
        <v>8.5591879999999995E-2</v>
      </c>
    </row>
    <row r="11" spans="1:6" x14ac:dyDescent="0.2">
      <c r="B11" s="4">
        <v>0.1038781</v>
      </c>
      <c r="C11" s="4">
        <v>6.8969320000000001E-2</v>
      </c>
      <c r="D11" s="4">
        <v>8.902931E-2</v>
      </c>
      <c r="E11" s="4">
        <v>7.1609179999999995E-2</v>
      </c>
      <c r="F11" s="4">
        <v>2.1152979999999998E-2</v>
      </c>
    </row>
    <row r="12" spans="1:6" x14ac:dyDescent="0.2">
      <c r="B12" s="4"/>
      <c r="C12" s="4">
        <v>1.814783E-2</v>
      </c>
      <c r="D12" s="4">
        <v>9.3383939999999999E-2</v>
      </c>
      <c r="E12" s="4"/>
      <c r="F12" s="4">
        <v>3.1728649999999997E-2</v>
      </c>
    </row>
    <row r="13" spans="1:6" x14ac:dyDescent="0.2">
      <c r="C13" s="4"/>
      <c r="D13" s="4"/>
      <c r="E13" s="4"/>
      <c r="F13" s="4">
        <v>5.1161169999999999E-2</v>
      </c>
    </row>
    <row r="14" spans="1:6" x14ac:dyDescent="0.2">
      <c r="A14" s="5" t="s">
        <v>2</v>
      </c>
      <c r="B14" s="4">
        <f>AVERAGE(B3:B12)</f>
        <v>0.12125696666666667</v>
      </c>
      <c r="C14" s="4">
        <f t="shared" ref="C14:E14" si="0">AVERAGE(C3:C12)</f>
        <v>4.8161038000000003E-2</v>
      </c>
      <c r="D14" s="4">
        <f t="shared" si="0"/>
        <v>0.12678679299999998</v>
      </c>
      <c r="E14" s="4">
        <f t="shared" si="0"/>
        <v>4.8223916666666672E-2</v>
      </c>
      <c r="F14" s="4">
        <f>AVERAGE(F3:F13)</f>
        <v>5.3028180000000001E-2</v>
      </c>
    </row>
    <row r="15" spans="1:6" x14ac:dyDescent="0.2">
      <c r="A15" s="5" t="s">
        <v>3</v>
      </c>
      <c r="B15">
        <f>STDEV(B3:B11)</f>
        <v>5.5638056290674823E-2</v>
      </c>
      <c r="C15">
        <f>STDEV(C3:C12)</f>
        <v>2.7966784649108626E-2</v>
      </c>
      <c r="D15">
        <f>STDEV(D3:D12)</f>
        <v>4.9577532707886313E-2</v>
      </c>
      <c r="E15">
        <f>STDEV(E3:E11)</f>
        <v>2.2219154061898928E-2</v>
      </c>
      <c r="F15">
        <f>STDEV(F3:F13)</f>
        <v>2.5655435730606885E-2</v>
      </c>
    </row>
    <row r="16" spans="1:6" x14ac:dyDescent="0.2">
      <c r="A16" s="5" t="s">
        <v>4</v>
      </c>
      <c r="B16">
        <f>B15/SQRT(9)</f>
        <v>1.8546018763558273E-2</v>
      </c>
      <c r="C16">
        <f>C15/SQRT(10)</f>
        <v>8.8438738322616176E-3</v>
      </c>
      <c r="D16">
        <f>D15/SQRT(10)</f>
        <v>1.5677792412841601E-2</v>
      </c>
      <c r="E16">
        <f t="shared" ref="E16" si="1">E15/SQRT(9)</f>
        <v>7.4063846872996428E-3</v>
      </c>
      <c r="F16">
        <f>F15/SQRT(11)</f>
        <v>7.7354049228636817E-3</v>
      </c>
    </row>
  </sheetData>
  <phoneticPr fontId="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4C</vt:lpstr>
      <vt:lpstr>4F</vt:lpstr>
      <vt:lpstr>4G</vt:lpstr>
      <vt:lpstr>4H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2022-05-11T06:19:00Z</dcterms:created>
  <dcterms:modified xsi:type="dcterms:W3CDTF">2022-08-27T14:56:31Z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