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E6BA314D-B688-1748-952A-151DF6DA37D8}" xr6:coauthVersionLast="46" xr6:coauthVersionMax="46" xr10:uidLastSave="{00000000-0000-0000-0000-000000000000}"/>
  <bookViews>
    <workbookView xWindow="11120" yWindow="460" windowWidth="27420" windowHeight="16540" xr2:uid="{0378C33C-53D0-D043-A906-EAFC5F92CA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Q64" i="1" s="1"/>
  <c r="K64" i="1"/>
  <c r="P64" i="1" s="1"/>
  <c r="J64" i="1"/>
  <c r="O64" i="1" s="1"/>
  <c r="L63" i="1"/>
  <c r="Q63" i="1" s="1"/>
  <c r="K63" i="1"/>
  <c r="P63" i="1" s="1"/>
  <c r="J63" i="1"/>
  <c r="O63" i="1" s="1"/>
  <c r="L62" i="1"/>
  <c r="Q62" i="1" s="1"/>
  <c r="K62" i="1"/>
  <c r="P62" i="1" s="1"/>
  <c r="J62" i="1"/>
  <c r="O62" i="1" s="1"/>
  <c r="L61" i="1"/>
  <c r="Q61" i="1" s="1"/>
  <c r="K61" i="1"/>
  <c r="P61" i="1" s="1"/>
  <c r="J61" i="1"/>
  <c r="O61" i="1" s="1"/>
  <c r="L60" i="1"/>
  <c r="Q60" i="1" s="1"/>
  <c r="K60" i="1"/>
  <c r="P60" i="1" s="1"/>
  <c r="J60" i="1"/>
  <c r="O60" i="1" s="1"/>
  <c r="L59" i="1"/>
  <c r="Q59" i="1" s="1"/>
  <c r="K59" i="1"/>
  <c r="P59" i="1" s="1"/>
  <c r="J59" i="1"/>
  <c r="O59" i="1" s="1"/>
  <c r="L58" i="1"/>
  <c r="Q58" i="1" s="1"/>
  <c r="K58" i="1"/>
  <c r="P58" i="1" s="1"/>
  <c r="J58" i="1"/>
  <c r="O58" i="1" s="1"/>
  <c r="L57" i="1"/>
  <c r="Q57" i="1" s="1"/>
  <c r="K57" i="1"/>
  <c r="P57" i="1" s="1"/>
  <c r="J57" i="1"/>
  <c r="O57" i="1" s="1"/>
  <c r="L52" i="1"/>
  <c r="Q52" i="1" s="1"/>
  <c r="K52" i="1"/>
  <c r="P52" i="1" s="1"/>
  <c r="J52" i="1"/>
  <c r="O52" i="1" s="1"/>
  <c r="L51" i="1"/>
  <c r="Q51" i="1" s="1"/>
  <c r="K51" i="1"/>
  <c r="P51" i="1" s="1"/>
  <c r="J51" i="1"/>
  <c r="O51" i="1" s="1"/>
  <c r="L50" i="1"/>
  <c r="Q50" i="1" s="1"/>
  <c r="K50" i="1"/>
  <c r="P50" i="1" s="1"/>
  <c r="J50" i="1"/>
  <c r="O50" i="1" s="1"/>
  <c r="L49" i="1"/>
  <c r="Q49" i="1" s="1"/>
  <c r="K49" i="1"/>
  <c r="P49" i="1" s="1"/>
  <c r="J49" i="1"/>
  <c r="O49" i="1" s="1"/>
  <c r="L48" i="1"/>
  <c r="Q48" i="1" s="1"/>
  <c r="K48" i="1"/>
  <c r="P48" i="1" s="1"/>
  <c r="J48" i="1"/>
  <c r="O48" i="1" s="1"/>
  <c r="L47" i="1"/>
  <c r="Q47" i="1" s="1"/>
  <c r="K47" i="1"/>
  <c r="P47" i="1" s="1"/>
  <c r="J47" i="1"/>
  <c r="O47" i="1" s="1"/>
  <c r="L46" i="1"/>
  <c r="Q46" i="1" s="1"/>
  <c r="K46" i="1"/>
  <c r="P46" i="1" s="1"/>
  <c r="J46" i="1"/>
  <c r="O46" i="1" s="1"/>
  <c r="L45" i="1"/>
  <c r="Q45" i="1" s="1"/>
  <c r="K45" i="1"/>
  <c r="P45" i="1" s="1"/>
  <c r="J45" i="1"/>
  <c r="O45" i="1" s="1"/>
  <c r="L41" i="1"/>
  <c r="Q41" i="1" s="1"/>
  <c r="K41" i="1"/>
  <c r="P41" i="1" s="1"/>
  <c r="J41" i="1"/>
  <c r="O41" i="1" s="1"/>
  <c r="L40" i="1"/>
  <c r="Q40" i="1" s="1"/>
  <c r="K40" i="1"/>
  <c r="P40" i="1" s="1"/>
  <c r="J40" i="1"/>
  <c r="O40" i="1" s="1"/>
  <c r="L39" i="1"/>
  <c r="Q39" i="1" s="1"/>
  <c r="K39" i="1"/>
  <c r="P39" i="1" s="1"/>
  <c r="J39" i="1"/>
  <c r="O39" i="1" s="1"/>
  <c r="L38" i="1"/>
  <c r="Q38" i="1" s="1"/>
  <c r="K38" i="1"/>
  <c r="P38" i="1" s="1"/>
  <c r="J38" i="1"/>
  <c r="O38" i="1" s="1"/>
  <c r="L37" i="1"/>
  <c r="Q37" i="1" s="1"/>
  <c r="K37" i="1"/>
  <c r="P37" i="1" s="1"/>
  <c r="J37" i="1"/>
  <c r="O37" i="1" s="1"/>
  <c r="L36" i="1"/>
  <c r="Q36" i="1" s="1"/>
  <c r="K36" i="1"/>
  <c r="P36" i="1" s="1"/>
  <c r="J36" i="1"/>
  <c r="O36" i="1" s="1"/>
  <c r="L35" i="1"/>
  <c r="Q35" i="1" s="1"/>
  <c r="K35" i="1"/>
  <c r="P35" i="1" s="1"/>
  <c r="J35" i="1"/>
  <c r="O35" i="1" s="1"/>
  <c r="L34" i="1"/>
  <c r="Q34" i="1" s="1"/>
  <c r="K34" i="1"/>
  <c r="P34" i="1" s="1"/>
  <c r="J34" i="1"/>
  <c r="O34" i="1" s="1"/>
  <c r="N34" i="1" l="1"/>
  <c r="N45" i="1"/>
  <c r="N57" i="1"/>
</calcChain>
</file>

<file path=xl/sharedStrings.xml><?xml version="1.0" encoding="utf-8"?>
<sst xmlns="http://schemas.openxmlformats.org/spreadsheetml/2006/main" count="89" uniqueCount="31">
  <si>
    <t>Ctl</t>
  </si>
  <si>
    <t>T2D</t>
  </si>
  <si>
    <t>T2D+APO</t>
  </si>
  <si>
    <t>Protein Carbonyl</t>
  </si>
  <si>
    <t>MDA LEVEL</t>
  </si>
  <si>
    <t>TAOC</t>
  </si>
  <si>
    <t>Average of internal reference</t>
  </si>
  <si>
    <t>normalize to Internal reference</t>
  </si>
  <si>
    <t>normalize to CTL</t>
  </si>
  <si>
    <t>CTL</t>
  </si>
  <si>
    <t>Nrf2</t>
  </si>
  <si>
    <t>Sestrin2</t>
  </si>
  <si>
    <t>GLUT2</t>
  </si>
  <si>
    <t>(without normalize)</t>
  </si>
  <si>
    <t>Postprandial blood glucose</t>
  </si>
  <si>
    <t>T2D+CE</t>
  </si>
  <si>
    <t>Fasting blood glucose</t>
  </si>
  <si>
    <t>OGTT</t>
  </si>
  <si>
    <t>0 min</t>
  </si>
  <si>
    <t>60 min</t>
  </si>
  <si>
    <t>120 min</t>
  </si>
  <si>
    <t>Figure 3_source data_02</t>
  </si>
  <si>
    <t>Figure 3B</t>
  </si>
  <si>
    <t>Figure 3C</t>
  </si>
  <si>
    <t>Figure 3D</t>
  </si>
  <si>
    <t>Figure 3F</t>
  </si>
  <si>
    <t>Figure 3G</t>
  </si>
  <si>
    <t>Figure 3H</t>
  </si>
  <si>
    <t>Figure 3I</t>
  </si>
  <si>
    <t>Figure 3J</t>
  </si>
  <si>
    <t>Figure 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</si>
</sst>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7318-3761-5940-B223-A0A7ED219954}">
  <dimension ref="A1:AG148"/>
  <sheetViews>
    <sheetView tabSelected="1" topLeftCell="A36" workbookViewId="0">
      <selection activeCell="F10" sqref="F10"/>
    </sheetView>
  </sheetViews>
  <sheetFormatPr baseColWidth="10" defaultRowHeight="16" x14ac:dyDescent="0.2"/>
  <cols>
    <col min="1" max="1" width="14.5" customWidth="1"/>
  </cols>
  <sheetData>
    <row r="1" spans="1:4" x14ac:dyDescent="0.2">
      <c r="A1" t="s">
        <v>21</v>
      </c>
    </row>
    <row r="4" spans="1:4" x14ac:dyDescent="0.2">
      <c r="A4" t="s">
        <v>22</v>
      </c>
      <c r="B4" s="1" t="s">
        <v>0</v>
      </c>
      <c r="C4" s="1" t="s">
        <v>1</v>
      </c>
      <c r="D4" s="1" t="s">
        <v>2</v>
      </c>
    </row>
    <row r="5" spans="1:4" x14ac:dyDescent="0.2">
      <c r="A5" t="s">
        <v>3</v>
      </c>
      <c r="B5" s="2">
        <v>0.12</v>
      </c>
      <c r="C5" s="2">
        <v>0.16</v>
      </c>
      <c r="D5" s="2">
        <v>0.1</v>
      </c>
    </row>
    <row r="6" spans="1:4" x14ac:dyDescent="0.2">
      <c r="B6" s="2">
        <v>0.1</v>
      </c>
      <c r="C6" s="2">
        <v>0.19</v>
      </c>
      <c r="D6" s="2">
        <v>0.08</v>
      </c>
    </row>
    <row r="7" spans="1:4" x14ac:dyDescent="0.2">
      <c r="B7" s="2">
        <v>0.09</v>
      </c>
      <c r="C7" s="2">
        <v>0.17</v>
      </c>
      <c r="D7" s="2">
        <v>6.5000000000000002E-2</v>
      </c>
    </row>
    <row r="8" spans="1:4" x14ac:dyDescent="0.2">
      <c r="B8" s="2">
        <v>0.11</v>
      </c>
      <c r="C8" s="2">
        <v>0.22</v>
      </c>
      <c r="D8" s="2">
        <v>7.2999999999999995E-2</v>
      </c>
    </row>
    <row r="9" spans="1:4" x14ac:dyDescent="0.2">
      <c r="B9" s="2">
        <v>8.8999999999999996E-2</v>
      </c>
      <c r="C9" s="2"/>
      <c r="D9" s="2"/>
    </row>
    <row r="11" spans="1:4" x14ac:dyDescent="0.2">
      <c r="A11" t="s">
        <v>23</v>
      </c>
      <c r="B11" s="1" t="s">
        <v>0</v>
      </c>
      <c r="C11" s="1" t="s">
        <v>1</v>
      </c>
      <c r="D11" s="1" t="s">
        <v>2</v>
      </c>
    </row>
    <row r="12" spans="1:4" x14ac:dyDescent="0.2">
      <c r="A12" t="s">
        <v>4</v>
      </c>
      <c r="B12" s="3">
        <v>3.6929508100000001</v>
      </c>
      <c r="C12" s="3">
        <v>4.5326118099999997</v>
      </c>
      <c r="D12" s="3">
        <v>3.5841493400000002</v>
      </c>
    </row>
    <row r="13" spans="1:4" x14ac:dyDescent="0.2">
      <c r="B13" s="3">
        <v>2.8969821900000001</v>
      </c>
      <c r="C13" s="3">
        <v>3.8017522800000001</v>
      </c>
      <c r="D13" s="3">
        <v>3.17757545</v>
      </c>
    </row>
    <row r="14" spans="1:4" x14ac:dyDescent="0.2">
      <c r="B14" s="3">
        <v>3.5326118100000001</v>
      </c>
      <c r="C14" s="3">
        <v>4.9298516899999996</v>
      </c>
      <c r="D14" s="3">
        <v>2.9828780899999998</v>
      </c>
    </row>
    <row r="15" spans="1:4" x14ac:dyDescent="0.2">
      <c r="B15" s="3">
        <v>2.5</v>
      </c>
      <c r="C15" s="3">
        <v>6.5</v>
      </c>
      <c r="D15" s="3">
        <v>4.3</v>
      </c>
    </row>
    <row r="16" spans="1:4" x14ac:dyDescent="0.2">
      <c r="B16" s="3">
        <v>2.8</v>
      </c>
      <c r="C16" s="3">
        <v>6.4</v>
      </c>
      <c r="D16" s="3">
        <v>4</v>
      </c>
    </row>
    <row r="17" spans="1:15" x14ac:dyDescent="0.2">
      <c r="B17" s="3">
        <v>2.33</v>
      </c>
      <c r="C17" s="3">
        <v>6.7</v>
      </c>
      <c r="D17" s="3">
        <v>4.76</v>
      </c>
    </row>
    <row r="18" spans="1:15" x14ac:dyDescent="0.2">
      <c r="B18" s="3">
        <v>2.2000000000000002</v>
      </c>
      <c r="C18" s="3">
        <v>6.33</v>
      </c>
      <c r="D18" s="3">
        <v>4.0999999999999996</v>
      </c>
    </row>
    <row r="19" spans="1:15" x14ac:dyDescent="0.2">
      <c r="B19" s="3">
        <v>2.6</v>
      </c>
      <c r="C19" s="3">
        <v>6.8</v>
      </c>
      <c r="D19" s="3">
        <v>4.5</v>
      </c>
    </row>
    <row r="21" spans="1:15" x14ac:dyDescent="0.2">
      <c r="A21" s="3" t="s">
        <v>24</v>
      </c>
      <c r="B21" s="3" t="s">
        <v>0</v>
      </c>
      <c r="C21" s="3" t="s">
        <v>1</v>
      </c>
      <c r="D21" s="3" t="s">
        <v>2</v>
      </c>
    </row>
    <row r="22" spans="1:15" x14ac:dyDescent="0.2">
      <c r="A22" s="3" t="s">
        <v>5</v>
      </c>
      <c r="B22" s="3">
        <v>7.4</v>
      </c>
      <c r="C22" s="3">
        <v>3.1819999999999999</v>
      </c>
      <c r="D22" s="3">
        <v>4.6989999999999998</v>
      </c>
    </row>
    <row r="23" spans="1:15" x14ac:dyDescent="0.2">
      <c r="A23" s="3"/>
      <c r="B23" s="3">
        <v>7.8</v>
      </c>
      <c r="C23" s="3">
        <v>4.7483332999999996</v>
      </c>
      <c r="D23" s="3">
        <v>3.5396670000000001</v>
      </c>
    </row>
    <row r="24" spans="1:15" x14ac:dyDescent="0.2">
      <c r="A24" s="3"/>
      <c r="B24" s="3">
        <v>7.1</v>
      </c>
      <c r="C24" s="3">
        <v>4.21</v>
      </c>
      <c r="D24" s="3">
        <v>6.5</v>
      </c>
    </row>
    <row r="25" spans="1:15" x14ac:dyDescent="0.2">
      <c r="A25" s="3"/>
      <c r="B25" s="3">
        <v>7.16</v>
      </c>
      <c r="C25" s="3">
        <v>4.5999999999999996</v>
      </c>
      <c r="D25" s="3">
        <v>6</v>
      </c>
    </row>
    <row r="26" spans="1:15" x14ac:dyDescent="0.2">
      <c r="A26" s="3"/>
      <c r="B26" s="3">
        <v>7.88</v>
      </c>
      <c r="C26" s="3">
        <v>3.98</v>
      </c>
      <c r="D26" s="3">
        <v>6.11</v>
      </c>
    </row>
    <row r="27" spans="1:15" x14ac:dyDescent="0.2">
      <c r="A27" s="3"/>
      <c r="B27" s="3"/>
      <c r="C27" s="3">
        <v>3.89</v>
      </c>
      <c r="D27" s="3">
        <v>6.6</v>
      </c>
    </row>
    <row r="28" spans="1:15" x14ac:dyDescent="0.2">
      <c r="A28" s="3"/>
      <c r="B28" s="3"/>
      <c r="C28" s="3">
        <v>4.4000000000000004</v>
      </c>
      <c r="D28" s="3">
        <v>6.75</v>
      </c>
    </row>
    <row r="29" spans="1:15" x14ac:dyDescent="0.2">
      <c r="A29" s="3"/>
      <c r="B29" s="3"/>
      <c r="C29" s="3"/>
      <c r="D29" s="3"/>
    </row>
    <row r="30" spans="1:15" x14ac:dyDescent="0.2">
      <c r="A30" s="3"/>
      <c r="B30" s="3"/>
      <c r="C30" s="3"/>
      <c r="D30" s="3"/>
    </row>
    <row r="32" spans="1:15" x14ac:dyDescent="0.2">
      <c r="A32" t="s">
        <v>25</v>
      </c>
      <c r="F32" t="s">
        <v>6</v>
      </c>
      <c r="J32" t="s">
        <v>7</v>
      </c>
      <c r="O32" t="s">
        <v>8</v>
      </c>
    </row>
    <row r="33" spans="1:17" x14ac:dyDescent="0.2">
      <c r="B33" t="s">
        <v>9</v>
      </c>
      <c r="C33" t="s">
        <v>1</v>
      </c>
      <c r="D33" t="s">
        <v>2</v>
      </c>
      <c r="F33" t="s">
        <v>9</v>
      </c>
      <c r="G33" t="s">
        <v>1</v>
      </c>
      <c r="H33" t="s">
        <v>2</v>
      </c>
      <c r="J33" t="s">
        <v>9</v>
      </c>
      <c r="K33" t="s">
        <v>1</v>
      </c>
      <c r="L33" t="s">
        <v>2</v>
      </c>
      <c r="O33" t="s">
        <v>9</v>
      </c>
      <c r="P33" t="s">
        <v>1</v>
      </c>
      <c r="Q33" t="s">
        <v>2</v>
      </c>
    </row>
    <row r="34" spans="1:17" x14ac:dyDescent="0.2">
      <c r="A34" t="s">
        <v>10</v>
      </c>
      <c r="B34" s="3">
        <v>176</v>
      </c>
      <c r="C34" s="3">
        <v>207.5</v>
      </c>
      <c r="D34" s="3">
        <v>150</v>
      </c>
      <c r="F34">
        <v>133.27000000000001</v>
      </c>
      <c r="G34">
        <v>133.63999999999999</v>
      </c>
      <c r="H34">
        <v>120.61</v>
      </c>
      <c r="J34">
        <f>B34/133.27</f>
        <v>1.3206272979665341</v>
      </c>
      <c r="K34">
        <f>C34/133.64</f>
        <v>1.5526788386710568</v>
      </c>
      <c r="L34">
        <f>D34/120.61</f>
        <v>1.2436779703175525</v>
      </c>
      <c r="N34">
        <f>AVERAGE(J34:J41)</f>
        <v>1.3576480078037068</v>
      </c>
      <c r="O34" s="4">
        <f>J34/1.35</f>
        <v>0.97824244293817331</v>
      </c>
      <c r="P34" s="5">
        <f t="shared" ref="P34:Q41" si="0">K34/1.35</f>
        <v>1.1501324730896716</v>
      </c>
      <c r="Q34" s="6">
        <f t="shared" si="0"/>
        <v>0.92124294097596471</v>
      </c>
    </row>
    <row r="35" spans="1:17" x14ac:dyDescent="0.2">
      <c r="B35" s="3">
        <v>200</v>
      </c>
      <c r="C35" s="3">
        <v>206</v>
      </c>
      <c r="D35" s="3">
        <v>138.9</v>
      </c>
      <c r="J35">
        <f t="shared" ref="J35:J41" si="1">B35/133.27</f>
        <v>1.5007128385983342</v>
      </c>
      <c r="K35">
        <f t="shared" ref="K35:K41" si="2">C35/133.64</f>
        <v>1.5414546542951213</v>
      </c>
      <c r="L35">
        <f t="shared" ref="L35:L41" si="3">D35/120.61</f>
        <v>1.1516458005140535</v>
      </c>
      <c r="O35" s="7">
        <f t="shared" ref="O35:O41" si="4">J35/1.35</f>
        <v>1.1116391397024696</v>
      </c>
      <c r="P35">
        <f t="shared" si="0"/>
        <v>1.1418182624408306</v>
      </c>
      <c r="Q35" s="8">
        <f t="shared" si="0"/>
        <v>0.85307096334374333</v>
      </c>
    </row>
    <row r="36" spans="1:17" x14ac:dyDescent="0.2">
      <c r="B36" s="3">
        <v>167.08</v>
      </c>
      <c r="C36" s="3">
        <v>198.1</v>
      </c>
      <c r="D36" s="3">
        <v>142.30000000000001</v>
      </c>
      <c r="J36">
        <f t="shared" si="1"/>
        <v>1.2536955053650485</v>
      </c>
      <c r="K36">
        <f t="shared" si="2"/>
        <v>1.4823406165818618</v>
      </c>
      <c r="L36">
        <f t="shared" si="3"/>
        <v>1.1798358345079183</v>
      </c>
      <c r="O36" s="7">
        <f t="shared" si="4"/>
        <v>0.92866333730744322</v>
      </c>
      <c r="P36">
        <f t="shared" si="0"/>
        <v>1.0980300863569346</v>
      </c>
      <c r="Q36" s="8">
        <f t="shared" si="0"/>
        <v>0.87395247000586529</v>
      </c>
    </row>
    <row r="37" spans="1:17" x14ac:dyDescent="0.2">
      <c r="B37" s="3">
        <v>188.09</v>
      </c>
      <c r="C37" s="3">
        <v>198.8</v>
      </c>
      <c r="D37" s="3">
        <v>135.19999999999999</v>
      </c>
      <c r="J37">
        <f t="shared" si="1"/>
        <v>1.4113453890598033</v>
      </c>
      <c r="K37">
        <f t="shared" si="2"/>
        <v>1.4875785692906318</v>
      </c>
      <c r="L37">
        <f t="shared" si="3"/>
        <v>1.1209684105795539</v>
      </c>
      <c r="O37" s="7">
        <f t="shared" si="4"/>
        <v>1.0454410289331877</v>
      </c>
      <c r="P37">
        <f t="shared" si="0"/>
        <v>1.101910051326394</v>
      </c>
      <c r="Q37" s="8">
        <f t="shared" si="0"/>
        <v>0.83034697079966946</v>
      </c>
    </row>
    <row r="38" spans="1:17" x14ac:dyDescent="0.2">
      <c r="B38" s="3">
        <v>164</v>
      </c>
      <c r="C38" s="3">
        <v>194.9</v>
      </c>
      <c r="D38" s="3">
        <v>141.19999999999999</v>
      </c>
      <c r="J38">
        <f t="shared" si="1"/>
        <v>1.230584527650634</v>
      </c>
      <c r="K38">
        <f t="shared" si="2"/>
        <v>1.4583956899131998</v>
      </c>
      <c r="L38">
        <f t="shared" si="3"/>
        <v>1.170715529392256</v>
      </c>
      <c r="O38" s="7">
        <f t="shared" si="4"/>
        <v>0.91154409455602514</v>
      </c>
      <c r="P38">
        <f t="shared" si="0"/>
        <v>1.0802931036394072</v>
      </c>
      <c r="Q38" s="8">
        <f t="shared" si="0"/>
        <v>0.86719668843870812</v>
      </c>
    </row>
    <row r="39" spans="1:17" x14ac:dyDescent="0.2">
      <c r="B39" s="3">
        <v>186.3</v>
      </c>
      <c r="C39" s="3">
        <v>197.7</v>
      </c>
      <c r="D39" s="3">
        <v>134.1</v>
      </c>
      <c r="J39">
        <f t="shared" si="1"/>
        <v>1.3979140091543483</v>
      </c>
      <c r="K39">
        <f t="shared" si="2"/>
        <v>1.479347500748279</v>
      </c>
      <c r="L39">
        <f t="shared" si="3"/>
        <v>1.1118481054638918</v>
      </c>
      <c r="O39" s="7">
        <f t="shared" si="4"/>
        <v>1.0354918586328505</v>
      </c>
      <c r="P39">
        <f t="shared" si="0"/>
        <v>1.0958129635172436</v>
      </c>
      <c r="Q39" s="8">
        <f t="shared" si="0"/>
        <v>0.8235911892325124</v>
      </c>
    </row>
    <row r="40" spans="1:17" x14ac:dyDescent="0.2">
      <c r="B40" s="3">
        <v>171</v>
      </c>
      <c r="C40" s="3">
        <v>203.13</v>
      </c>
      <c r="D40" s="3">
        <v>144.69999999999999</v>
      </c>
      <c r="J40">
        <f t="shared" si="1"/>
        <v>1.2831094770015756</v>
      </c>
      <c r="K40">
        <f t="shared" si="2"/>
        <v>1.5199790481891651</v>
      </c>
      <c r="L40">
        <f t="shared" si="3"/>
        <v>1.1997346820329988</v>
      </c>
      <c r="O40" s="7">
        <f t="shared" si="4"/>
        <v>0.95045146444561146</v>
      </c>
      <c r="P40">
        <f t="shared" si="0"/>
        <v>1.1259104060660481</v>
      </c>
      <c r="Q40" s="8">
        <f t="shared" si="0"/>
        <v>0.88869235706148053</v>
      </c>
    </row>
    <row r="41" spans="1:17" x14ac:dyDescent="0.2">
      <c r="B41" s="3">
        <v>195</v>
      </c>
      <c r="C41" s="3">
        <v>202.2</v>
      </c>
      <c r="D41" s="3">
        <v>138.80000000000001</v>
      </c>
      <c r="J41">
        <f t="shared" si="1"/>
        <v>1.4631950176333757</v>
      </c>
      <c r="K41">
        <f t="shared" si="2"/>
        <v>1.5130200538760852</v>
      </c>
      <c r="L41">
        <f t="shared" si="3"/>
        <v>1.1508166818671752</v>
      </c>
      <c r="O41" s="9">
        <f t="shared" si="4"/>
        <v>1.0838481612099078</v>
      </c>
      <c r="P41" s="10">
        <f t="shared" si="0"/>
        <v>1.1207555954637667</v>
      </c>
      <c r="Q41" s="11">
        <f t="shared" si="0"/>
        <v>0.85245680138309265</v>
      </c>
    </row>
    <row r="43" spans="1:17" x14ac:dyDescent="0.2">
      <c r="A43" t="s">
        <v>26</v>
      </c>
      <c r="F43" t="s">
        <v>6</v>
      </c>
      <c r="J43" t="s">
        <v>7</v>
      </c>
      <c r="O43" t="s">
        <v>8</v>
      </c>
    </row>
    <row r="44" spans="1:17" x14ac:dyDescent="0.2">
      <c r="B44" t="s">
        <v>9</v>
      </c>
      <c r="C44" t="s">
        <v>1</v>
      </c>
      <c r="D44" t="s">
        <v>2</v>
      </c>
      <c r="F44" t="s">
        <v>9</v>
      </c>
      <c r="G44" t="s">
        <v>1</v>
      </c>
      <c r="H44" t="s">
        <v>2</v>
      </c>
      <c r="J44" t="s">
        <v>9</v>
      </c>
      <c r="K44" t="s">
        <v>1</v>
      </c>
      <c r="L44" t="s">
        <v>2</v>
      </c>
      <c r="O44" t="s">
        <v>9</v>
      </c>
      <c r="P44" t="s">
        <v>1</v>
      </c>
      <c r="Q44" t="s">
        <v>2</v>
      </c>
    </row>
    <row r="45" spans="1:17" x14ac:dyDescent="0.2">
      <c r="A45" t="s">
        <v>11</v>
      </c>
      <c r="B45" s="3">
        <v>124.03</v>
      </c>
      <c r="C45" s="3">
        <v>142.6</v>
      </c>
      <c r="D45" s="3">
        <v>71.400000000000006</v>
      </c>
      <c r="F45">
        <v>133.27000000000001</v>
      </c>
      <c r="G45">
        <v>133.63999999999999</v>
      </c>
      <c r="H45">
        <v>120.61</v>
      </c>
      <c r="J45">
        <f>B45/133.27</f>
        <v>0.93066706685675693</v>
      </c>
      <c r="K45">
        <f>C45/133.64</f>
        <v>1.0670457946722538</v>
      </c>
      <c r="L45">
        <f>D45/120.61</f>
        <v>0.59199071387115498</v>
      </c>
      <c r="N45">
        <f>AVERAGE(J45:J52)</f>
        <v>1.0348634351316874</v>
      </c>
      <c r="O45" s="4">
        <f>J45/1.03</f>
        <v>0.90356025908422999</v>
      </c>
      <c r="P45" s="5">
        <f t="shared" ref="P45:Q52" si="5">K45/1.03</f>
        <v>1.0359667909439356</v>
      </c>
      <c r="Q45" s="6">
        <f t="shared" si="5"/>
        <v>0.57474826589432526</v>
      </c>
    </row>
    <row r="46" spans="1:17" x14ac:dyDescent="0.2">
      <c r="B46" s="3">
        <v>150</v>
      </c>
      <c r="C46" s="3">
        <v>139.1</v>
      </c>
      <c r="D46" s="3">
        <v>93</v>
      </c>
      <c r="J46">
        <f t="shared" ref="J46:J52" si="6">B46/133.27</f>
        <v>1.1255346289487507</v>
      </c>
      <c r="K46">
        <f t="shared" ref="K46:K52" si="7">C46/133.64</f>
        <v>1.0408560311284047</v>
      </c>
      <c r="L46">
        <f t="shared" ref="L46:L52" si="8">D46/120.61</f>
        <v>0.77108034159688255</v>
      </c>
      <c r="O46" s="7">
        <f t="shared" ref="O46:O52" si="9">J46/1.03</f>
        <v>1.0927520669405346</v>
      </c>
      <c r="P46">
        <f t="shared" si="5"/>
        <v>1.0105398360469948</v>
      </c>
      <c r="Q46" s="8">
        <f t="shared" si="5"/>
        <v>0.74862169087075969</v>
      </c>
    </row>
    <row r="47" spans="1:17" x14ac:dyDescent="0.2">
      <c r="B47" s="3">
        <v>120.5</v>
      </c>
      <c r="C47" s="3">
        <v>141.36000000000001</v>
      </c>
      <c r="D47" s="3">
        <v>70.34</v>
      </c>
      <c r="J47">
        <f t="shared" si="6"/>
        <v>0.9041794852554963</v>
      </c>
      <c r="K47">
        <f t="shared" si="7"/>
        <v>1.0577671355881475</v>
      </c>
      <c r="L47">
        <f t="shared" si="8"/>
        <v>0.58320205621424426</v>
      </c>
      <c r="O47" s="7">
        <f t="shared" si="9"/>
        <v>0.87784416044222935</v>
      </c>
      <c r="P47">
        <f t="shared" si="5"/>
        <v>1.0269583840661627</v>
      </c>
      <c r="Q47" s="8">
        <f t="shared" si="5"/>
        <v>0.56621558855751863</v>
      </c>
    </row>
    <row r="48" spans="1:17" x14ac:dyDescent="0.2">
      <c r="B48" s="3">
        <v>149.6</v>
      </c>
      <c r="C48" s="3">
        <v>135.6</v>
      </c>
      <c r="D48" s="3">
        <v>91.18</v>
      </c>
      <c r="J48">
        <f t="shared" si="6"/>
        <v>1.1225332032715538</v>
      </c>
      <c r="K48">
        <f t="shared" si="7"/>
        <v>1.0146662675845557</v>
      </c>
      <c r="L48">
        <f t="shared" si="8"/>
        <v>0.7559903822236963</v>
      </c>
      <c r="O48" s="7">
        <f t="shared" si="9"/>
        <v>1.0898380614286931</v>
      </c>
      <c r="P48">
        <f t="shared" si="5"/>
        <v>0.98511288115005402</v>
      </c>
      <c r="Q48" s="8">
        <f t="shared" si="5"/>
        <v>0.73397124487737508</v>
      </c>
    </row>
    <row r="49" spans="1:17" x14ac:dyDescent="0.2">
      <c r="B49" s="3">
        <v>135</v>
      </c>
      <c r="C49" s="3">
        <v>159.30000000000001</v>
      </c>
      <c r="D49" s="3">
        <v>80.400000000000006</v>
      </c>
      <c r="J49">
        <f t="shared" si="6"/>
        <v>1.0129811660538754</v>
      </c>
      <c r="K49">
        <f t="shared" si="7"/>
        <v>1.1920083807243342</v>
      </c>
      <c r="L49">
        <f t="shared" si="8"/>
        <v>0.66661139209020814</v>
      </c>
      <c r="O49" s="7">
        <f t="shared" si="9"/>
        <v>0.98347686024648096</v>
      </c>
      <c r="P49">
        <f t="shared" si="5"/>
        <v>1.1572896900236254</v>
      </c>
      <c r="Q49" s="8">
        <f t="shared" si="5"/>
        <v>0.64719552630117294</v>
      </c>
    </row>
    <row r="50" spans="1:17" x14ac:dyDescent="0.2">
      <c r="B50" s="3">
        <v>142.19999999999999</v>
      </c>
      <c r="C50" s="3">
        <v>156.01</v>
      </c>
      <c r="D50" s="3">
        <v>105.7</v>
      </c>
      <c r="J50">
        <f t="shared" si="6"/>
        <v>1.0670068282434155</v>
      </c>
      <c r="K50">
        <f t="shared" si="7"/>
        <v>1.1673900029931159</v>
      </c>
      <c r="L50">
        <f t="shared" si="8"/>
        <v>0.87637840975043535</v>
      </c>
      <c r="O50" s="7">
        <f t="shared" si="9"/>
        <v>1.0359289594596266</v>
      </c>
      <c r="P50">
        <f t="shared" si="5"/>
        <v>1.1333883524205008</v>
      </c>
      <c r="Q50" s="8">
        <f t="shared" si="5"/>
        <v>0.8508528250004227</v>
      </c>
    </row>
    <row r="51" spans="1:17" x14ac:dyDescent="0.2">
      <c r="B51" s="3">
        <v>141.9</v>
      </c>
      <c r="C51" s="3">
        <v>167.3</v>
      </c>
      <c r="D51" s="3">
        <v>83.5</v>
      </c>
      <c r="J51">
        <f t="shared" si="6"/>
        <v>1.0647557589855181</v>
      </c>
      <c r="K51">
        <f t="shared" si="7"/>
        <v>1.2518706973959894</v>
      </c>
      <c r="L51">
        <f t="shared" si="8"/>
        <v>0.69231407014343749</v>
      </c>
      <c r="O51" s="7">
        <f t="shared" si="9"/>
        <v>1.0337434553257456</v>
      </c>
      <c r="P51">
        <f t="shared" si="5"/>
        <v>1.215408444073776</v>
      </c>
      <c r="Q51" s="8">
        <f t="shared" si="5"/>
        <v>0.67214958266353153</v>
      </c>
    </row>
    <row r="52" spans="1:17" x14ac:dyDescent="0.2">
      <c r="B52" s="3">
        <v>140.1</v>
      </c>
      <c r="C52" s="3">
        <v>163.9</v>
      </c>
      <c r="D52" s="3">
        <v>111.9</v>
      </c>
      <c r="J52">
        <f t="shared" si="6"/>
        <v>1.0512493434381329</v>
      </c>
      <c r="K52">
        <f t="shared" si="7"/>
        <v>1.2264292128105359</v>
      </c>
      <c r="L52">
        <f t="shared" si="8"/>
        <v>0.92778376585689415</v>
      </c>
      <c r="O52" s="9">
        <f t="shared" si="9"/>
        <v>1.0206304305224592</v>
      </c>
      <c r="P52" s="10">
        <f t="shared" si="5"/>
        <v>1.1907079736024619</v>
      </c>
      <c r="Q52" s="11">
        <f t="shared" si="5"/>
        <v>0.90076093772513988</v>
      </c>
    </row>
    <row r="55" spans="1:17" x14ac:dyDescent="0.2">
      <c r="A55" t="s">
        <v>27</v>
      </c>
      <c r="F55" t="s">
        <v>6</v>
      </c>
      <c r="J55" t="s">
        <v>7</v>
      </c>
      <c r="O55" t="s">
        <v>8</v>
      </c>
    </row>
    <row r="56" spans="1:17" x14ac:dyDescent="0.2">
      <c r="B56" t="s">
        <v>9</v>
      </c>
      <c r="C56" t="s">
        <v>1</v>
      </c>
      <c r="D56" t="s">
        <v>2</v>
      </c>
      <c r="F56" t="s">
        <v>9</v>
      </c>
      <c r="G56" t="s">
        <v>1</v>
      </c>
      <c r="H56" t="s">
        <v>2</v>
      </c>
      <c r="J56" t="s">
        <v>9</v>
      </c>
      <c r="K56" t="s">
        <v>1</v>
      </c>
      <c r="L56" t="s">
        <v>2</v>
      </c>
      <c r="O56" t="s">
        <v>9</v>
      </c>
      <c r="P56" t="s">
        <v>1</v>
      </c>
      <c r="Q56" t="s">
        <v>2</v>
      </c>
    </row>
    <row r="57" spans="1:17" x14ac:dyDescent="0.2">
      <c r="A57" t="s">
        <v>12</v>
      </c>
      <c r="B57" s="3">
        <v>123.6</v>
      </c>
      <c r="C57" s="3">
        <v>184.5</v>
      </c>
      <c r="D57" s="3">
        <v>166.8</v>
      </c>
      <c r="F57">
        <v>133.27000000000001</v>
      </c>
      <c r="G57">
        <v>133.63999999999999</v>
      </c>
      <c r="H57">
        <v>120.61</v>
      </c>
      <c r="J57">
        <f>B57/133.27</f>
        <v>0.92744053425377038</v>
      </c>
      <c r="K57">
        <f>C57/133.64</f>
        <v>1.3805746782400481</v>
      </c>
      <c r="L57">
        <f>D57/120.61</f>
        <v>1.3829699029931184</v>
      </c>
      <c r="N57">
        <f>AVERAGE(J57:J64)</f>
        <v>1.1196537105124933</v>
      </c>
      <c r="O57" s="4">
        <f>J57/1.11</f>
        <v>0.83553201284123446</v>
      </c>
      <c r="P57" s="5">
        <f t="shared" ref="P57:Q64" si="10">K57/1.11</f>
        <v>1.2437609713874307</v>
      </c>
      <c r="Q57" s="6">
        <f t="shared" si="10"/>
        <v>1.2459188315253318</v>
      </c>
    </row>
    <row r="58" spans="1:17" x14ac:dyDescent="0.2">
      <c r="A58" t="s">
        <v>13</v>
      </c>
      <c r="B58" s="3">
        <v>165.3</v>
      </c>
      <c r="C58" s="3">
        <v>223.8</v>
      </c>
      <c r="D58" s="3">
        <v>146.6</v>
      </c>
      <c r="J58">
        <f t="shared" ref="J58:J64" si="11">B58/133.27</f>
        <v>1.2403391611015233</v>
      </c>
      <c r="K58">
        <f t="shared" ref="K58:K64" si="12">C58/133.64</f>
        <v>1.6746483088895543</v>
      </c>
      <c r="L58">
        <f t="shared" ref="L58:L64" si="13">D58/120.61</f>
        <v>1.2154879363236879</v>
      </c>
      <c r="O58" s="7">
        <f t="shared" ref="O58:O64" si="14">J58/1.11</f>
        <v>1.11742266765903</v>
      </c>
      <c r="P58">
        <f t="shared" si="10"/>
        <v>1.5086921701707694</v>
      </c>
      <c r="Q58" s="8">
        <f t="shared" si="10"/>
        <v>1.0950341768681873</v>
      </c>
    </row>
    <row r="59" spans="1:17" x14ac:dyDescent="0.2">
      <c r="B59" s="3">
        <v>125.9</v>
      </c>
      <c r="C59" s="3">
        <v>186.41</v>
      </c>
      <c r="D59" s="3">
        <v>142.6</v>
      </c>
      <c r="J59">
        <f t="shared" si="11"/>
        <v>0.9446987318976513</v>
      </c>
      <c r="K59">
        <f t="shared" si="12"/>
        <v>1.3948668063454057</v>
      </c>
      <c r="L59">
        <f t="shared" si="13"/>
        <v>1.1823231904485532</v>
      </c>
      <c r="O59" s="7">
        <f t="shared" si="14"/>
        <v>0.85107993864653264</v>
      </c>
      <c r="P59">
        <f t="shared" si="10"/>
        <v>1.2566367624733383</v>
      </c>
      <c r="Q59" s="8">
        <f t="shared" si="10"/>
        <v>1.0651560274311289</v>
      </c>
    </row>
    <row r="60" spans="1:17" x14ac:dyDescent="0.2">
      <c r="B60" s="3">
        <v>165.5</v>
      </c>
      <c r="C60" s="3">
        <v>222.66</v>
      </c>
      <c r="D60" s="3">
        <v>168.6</v>
      </c>
      <c r="J60">
        <f t="shared" si="11"/>
        <v>1.2418398739401215</v>
      </c>
      <c r="K60">
        <f t="shared" si="12"/>
        <v>1.6661179287638432</v>
      </c>
      <c r="L60">
        <f t="shared" si="13"/>
        <v>1.397894038636929</v>
      </c>
      <c r="O60" s="7">
        <f t="shared" si="14"/>
        <v>1.1187746612073166</v>
      </c>
      <c r="P60">
        <f t="shared" si="10"/>
        <v>1.5010071430304892</v>
      </c>
      <c r="Q60" s="8">
        <f t="shared" si="10"/>
        <v>1.259363998772008</v>
      </c>
    </row>
    <row r="61" spans="1:17" x14ac:dyDescent="0.2">
      <c r="B61" s="3">
        <v>130.9</v>
      </c>
      <c r="C61" s="3">
        <v>201.3</v>
      </c>
      <c r="D61" s="3">
        <v>177.6</v>
      </c>
      <c r="J61">
        <f t="shared" si="11"/>
        <v>0.98221655286260967</v>
      </c>
      <c r="K61">
        <f t="shared" si="12"/>
        <v>1.506285543250524</v>
      </c>
      <c r="L61">
        <f t="shared" si="13"/>
        <v>1.472514716855982</v>
      </c>
      <c r="O61" s="7">
        <f t="shared" si="14"/>
        <v>0.88487977735370238</v>
      </c>
      <c r="P61">
        <f t="shared" si="10"/>
        <v>1.3570140029283999</v>
      </c>
      <c r="Q61" s="8">
        <f t="shared" si="10"/>
        <v>1.3265898350053891</v>
      </c>
    </row>
    <row r="62" spans="1:17" x14ac:dyDescent="0.2">
      <c r="B62" s="3">
        <v>179.45</v>
      </c>
      <c r="C62" s="3">
        <v>238.9</v>
      </c>
      <c r="D62" s="3">
        <v>154.30000000000001</v>
      </c>
      <c r="J62">
        <f t="shared" si="11"/>
        <v>1.3465145944323551</v>
      </c>
      <c r="K62">
        <f t="shared" si="12"/>
        <v>1.7876384316073035</v>
      </c>
      <c r="L62">
        <f t="shared" si="13"/>
        <v>1.2793300721333223</v>
      </c>
      <c r="O62" s="7">
        <f t="shared" si="14"/>
        <v>1.2130762112003197</v>
      </c>
      <c r="P62">
        <f t="shared" si="10"/>
        <v>1.6104850735200931</v>
      </c>
      <c r="Q62" s="8">
        <f t="shared" si="10"/>
        <v>1.1525496145345244</v>
      </c>
    </row>
    <row r="63" spans="1:17" x14ac:dyDescent="0.2">
      <c r="B63" s="3">
        <v>124.28</v>
      </c>
      <c r="C63" s="3">
        <v>197.21</v>
      </c>
      <c r="D63" s="3">
        <v>175.47</v>
      </c>
      <c r="J63">
        <f t="shared" si="11"/>
        <v>0.93254295790500485</v>
      </c>
      <c r="K63">
        <f t="shared" si="12"/>
        <v>1.4756809338521404</v>
      </c>
      <c r="L63">
        <f t="shared" si="13"/>
        <v>1.4548544896774729</v>
      </c>
      <c r="O63" s="7">
        <f t="shared" si="14"/>
        <v>0.84012879090540971</v>
      </c>
      <c r="P63">
        <f t="shared" si="10"/>
        <v>1.3294422827496759</v>
      </c>
      <c r="Q63" s="8">
        <f t="shared" si="10"/>
        <v>1.3106797204301557</v>
      </c>
    </row>
    <row r="64" spans="1:17" x14ac:dyDescent="0.2">
      <c r="B64" s="3">
        <v>178.8</v>
      </c>
      <c r="C64" s="3">
        <v>229.27</v>
      </c>
      <c r="D64" s="3">
        <v>154.33000000000001</v>
      </c>
      <c r="J64">
        <f t="shared" si="11"/>
        <v>1.3416372777069108</v>
      </c>
      <c r="K64">
        <f t="shared" si="12"/>
        <v>1.7155791679137986</v>
      </c>
      <c r="L64">
        <f t="shared" si="13"/>
        <v>1.279578807727386</v>
      </c>
      <c r="O64" s="9">
        <f t="shared" si="14"/>
        <v>1.2086822321683879</v>
      </c>
      <c r="P64" s="10">
        <f t="shared" si="10"/>
        <v>1.545566817940359</v>
      </c>
      <c r="Q64" s="11">
        <f t="shared" si="10"/>
        <v>1.1527737006553025</v>
      </c>
    </row>
    <row r="65" spans="1:4" x14ac:dyDescent="0.2">
      <c r="B65" s="3"/>
      <c r="C65" s="3"/>
      <c r="D65" s="3"/>
    </row>
    <row r="68" spans="1:4" x14ac:dyDescent="0.2">
      <c r="A68" t="s">
        <v>28</v>
      </c>
      <c r="B68" t="s">
        <v>14</v>
      </c>
    </row>
    <row r="69" spans="1:4" x14ac:dyDescent="0.2">
      <c r="A69" s="12" t="s">
        <v>0</v>
      </c>
      <c r="B69" s="12" t="s">
        <v>1</v>
      </c>
      <c r="C69" s="12" t="s">
        <v>15</v>
      </c>
      <c r="D69" s="12" t="s">
        <v>2</v>
      </c>
    </row>
    <row r="70" spans="1:4" x14ac:dyDescent="0.2">
      <c r="A70" s="13">
        <v>5.4</v>
      </c>
      <c r="B70" s="13">
        <v>20.9</v>
      </c>
      <c r="C70" s="13">
        <v>13.9</v>
      </c>
      <c r="D70" s="13">
        <v>12.6</v>
      </c>
    </row>
    <row r="71" spans="1:4" x14ac:dyDescent="0.2">
      <c r="A71" s="13">
        <v>5</v>
      </c>
      <c r="B71" s="13">
        <v>19.399999999999999</v>
      </c>
      <c r="C71" s="13">
        <v>7.7</v>
      </c>
      <c r="D71" s="13">
        <v>11.9</v>
      </c>
    </row>
    <row r="72" spans="1:4" x14ac:dyDescent="0.2">
      <c r="A72" s="13">
        <v>6.7</v>
      </c>
      <c r="B72" s="13">
        <v>34</v>
      </c>
      <c r="C72" s="13">
        <v>5.4</v>
      </c>
      <c r="D72" s="13">
        <v>13.2</v>
      </c>
    </row>
    <row r="73" spans="1:4" x14ac:dyDescent="0.2">
      <c r="A73" s="13">
        <v>5.3</v>
      </c>
      <c r="B73" s="13">
        <v>32.4</v>
      </c>
      <c r="C73" s="13">
        <v>14.5</v>
      </c>
      <c r="D73" s="13">
        <v>18</v>
      </c>
    </row>
    <row r="74" spans="1:4" x14ac:dyDescent="0.2">
      <c r="A74" s="13">
        <v>7.1</v>
      </c>
      <c r="B74" s="13">
        <v>30.6</v>
      </c>
      <c r="C74" s="13">
        <v>9.6999999999999993</v>
      </c>
      <c r="D74" s="13">
        <v>11.2</v>
      </c>
    </row>
    <row r="75" spans="1:4" x14ac:dyDescent="0.2">
      <c r="A75" s="13">
        <v>6.2</v>
      </c>
      <c r="B75" s="13">
        <v>24.2</v>
      </c>
      <c r="C75" s="13">
        <v>8.9</v>
      </c>
      <c r="D75" s="13">
        <v>10.199999999999999</v>
      </c>
    </row>
    <row r="78" spans="1:4" x14ac:dyDescent="0.2">
      <c r="A78" t="s">
        <v>29</v>
      </c>
      <c r="B78" t="s">
        <v>16</v>
      </c>
    </row>
    <row r="79" spans="1:4" x14ac:dyDescent="0.2">
      <c r="A79" s="12" t="s">
        <v>0</v>
      </c>
      <c r="B79" s="12" t="s">
        <v>1</v>
      </c>
      <c r="C79" s="12" t="s">
        <v>15</v>
      </c>
      <c r="D79" s="12" t="s">
        <v>2</v>
      </c>
    </row>
    <row r="80" spans="1:4" x14ac:dyDescent="0.2">
      <c r="A80" s="13">
        <v>5.5</v>
      </c>
      <c r="B80" s="13">
        <v>12.9</v>
      </c>
      <c r="C80" s="13">
        <v>4.3</v>
      </c>
      <c r="D80" s="13">
        <v>6.7</v>
      </c>
    </row>
    <row r="81" spans="1:33" x14ac:dyDescent="0.2">
      <c r="A81" s="13">
        <v>2.0699999999999998</v>
      </c>
      <c r="B81" s="13">
        <v>5.8</v>
      </c>
      <c r="C81" s="13">
        <v>5.6</v>
      </c>
      <c r="D81" s="13">
        <v>5.8</v>
      </c>
    </row>
    <row r="82" spans="1:33" x14ac:dyDescent="0.2">
      <c r="A82" s="13">
        <v>7</v>
      </c>
      <c r="B82" s="13">
        <v>5.2</v>
      </c>
      <c r="C82" s="13">
        <v>7.3</v>
      </c>
      <c r="D82" s="13">
        <v>5.8</v>
      </c>
    </row>
    <row r="83" spans="1:33" x14ac:dyDescent="0.2">
      <c r="A83" s="13">
        <v>4</v>
      </c>
      <c r="B83" s="13">
        <v>14.1</v>
      </c>
      <c r="C83" s="13">
        <v>6.5</v>
      </c>
      <c r="D83" s="13">
        <v>7.4</v>
      </c>
    </row>
    <row r="84" spans="1:33" x14ac:dyDescent="0.2">
      <c r="A84" s="13">
        <v>4.0999999999999996</v>
      </c>
      <c r="B84" s="13">
        <v>7.7</v>
      </c>
      <c r="C84" s="13">
        <v>7</v>
      </c>
      <c r="D84" s="13">
        <v>5.9</v>
      </c>
    </row>
    <row r="85" spans="1:33" x14ac:dyDescent="0.2">
      <c r="A85" s="13">
        <v>5.1260000000000003</v>
      </c>
      <c r="B85" s="13">
        <v>17.399999999999999</v>
      </c>
      <c r="C85" s="13">
        <v>5.8</v>
      </c>
      <c r="D85" s="13">
        <v>4.4000000000000004</v>
      </c>
    </row>
    <row r="86" spans="1:33" x14ac:dyDescent="0.2">
      <c r="A86" s="13"/>
      <c r="B86" s="13"/>
      <c r="C86" s="13"/>
      <c r="D86" s="13">
        <v>7.5</v>
      </c>
    </row>
    <row r="87" spans="1:33" x14ac:dyDescent="0.2">
      <c r="A87" s="13"/>
      <c r="B87" s="13"/>
      <c r="C87" s="13"/>
      <c r="D87" s="13">
        <v>6.4</v>
      </c>
    </row>
    <row r="89" spans="1:33" x14ac:dyDescent="0.2">
      <c r="A89" t="s">
        <v>30</v>
      </c>
      <c r="B89" t="s">
        <v>17</v>
      </c>
    </row>
    <row r="90" spans="1:33" x14ac:dyDescent="0.2">
      <c r="A90" s="12"/>
      <c r="B90" s="17" t="s">
        <v>0</v>
      </c>
      <c r="C90" s="17"/>
      <c r="D90" s="17"/>
      <c r="E90" s="17"/>
      <c r="F90" s="17"/>
      <c r="G90" s="17"/>
      <c r="H90" s="17"/>
      <c r="I90" s="17"/>
      <c r="J90" s="17" t="s">
        <v>1</v>
      </c>
      <c r="K90" s="17"/>
      <c r="L90" s="17"/>
      <c r="M90" s="17"/>
      <c r="N90" s="17"/>
      <c r="O90" s="17"/>
      <c r="P90" s="17"/>
      <c r="Q90" s="17"/>
      <c r="R90" s="17" t="s">
        <v>15</v>
      </c>
      <c r="S90" s="17"/>
      <c r="T90" s="17"/>
      <c r="U90" s="17"/>
      <c r="V90" s="17"/>
      <c r="W90" s="17"/>
      <c r="X90" s="17"/>
      <c r="Y90" s="17"/>
      <c r="Z90" s="17" t="s">
        <v>2</v>
      </c>
      <c r="AA90" s="17"/>
      <c r="AB90" s="17"/>
      <c r="AC90" s="17"/>
      <c r="AD90" s="17"/>
      <c r="AE90" s="17"/>
      <c r="AF90" s="17"/>
      <c r="AG90" s="17"/>
    </row>
    <row r="91" spans="1:33" x14ac:dyDescent="0.2">
      <c r="A91" s="14" t="s">
        <v>18</v>
      </c>
      <c r="B91" s="13">
        <v>5.5</v>
      </c>
      <c r="C91" s="13">
        <v>2.0699999999999998</v>
      </c>
      <c r="D91" s="13">
        <v>7</v>
      </c>
      <c r="E91" s="13">
        <v>4</v>
      </c>
      <c r="F91" s="13">
        <v>4.0999999999999996</v>
      </c>
      <c r="G91" s="13">
        <v>5.1260000000000003</v>
      </c>
      <c r="H91" s="13"/>
      <c r="I91" s="13"/>
      <c r="J91" s="13">
        <v>12.9</v>
      </c>
      <c r="K91" s="13">
        <v>5.8</v>
      </c>
      <c r="L91" s="13">
        <v>5.2</v>
      </c>
      <c r="M91" s="13">
        <v>14.1</v>
      </c>
      <c r="N91" s="13">
        <v>7.7</v>
      </c>
      <c r="O91" s="13">
        <v>17.399999999999999</v>
      </c>
      <c r="P91" s="13"/>
      <c r="Q91" s="13"/>
      <c r="R91" s="13">
        <v>4.3</v>
      </c>
      <c r="S91" s="13">
        <v>5.6</v>
      </c>
      <c r="T91" s="13">
        <v>7.3</v>
      </c>
      <c r="U91" s="13">
        <v>6.5</v>
      </c>
      <c r="V91" s="13">
        <v>7</v>
      </c>
      <c r="W91" s="13">
        <v>5.8</v>
      </c>
      <c r="X91" s="13"/>
      <c r="Y91" s="13"/>
      <c r="Z91" s="13">
        <v>6.7</v>
      </c>
      <c r="AA91" s="13">
        <v>5.8</v>
      </c>
      <c r="AB91" s="13">
        <v>5.8</v>
      </c>
      <c r="AC91" s="13">
        <v>7.4</v>
      </c>
      <c r="AD91" s="13">
        <v>5.9</v>
      </c>
      <c r="AE91" s="13">
        <v>4.4000000000000004</v>
      </c>
      <c r="AF91" s="13">
        <v>7.5</v>
      </c>
      <c r="AG91" s="13">
        <v>6.4</v>
      </c>
    </row>
    <row r="92" spans="1:33" x14ac:dyDescent="0.2">
      <c r="A92" s="14" t="s">
        <v>19</v>
      </c>
      <c r="B92" s="13">
        <v>10.24</v>
      </c>
      <c r="C92" s="13">
        <v>8.35</v>
      </c>
      <c r="D92" s="13">
        <v>8</v>
      </c>
      <c r="E92" s="13">
        <v>8</v>
      </c>
      <c r="F92" s="13">
        <v>9.16</v>
      </c>
      <c r="G92" s="13">
        <v>11.78</v>
      </c>
      <c r="H92" s="13"/>
      <c r="I92" s="13"/>
      <c r="J92" s="13">
        <v>25.9</v>
      </c>
      <c r="K92" s="13">
        <v>9.6999999999999993</v>
      </c>
      <c r="L92" s="13">
        <v>29.1</v>
      </c>
      <c r="M92" s="13">
        <v>29.3</v>
      </c>
      <c r="N92" s="13">
        <v>23.8</v>
      </c>
      <c r="O92" s="13">
        <v>18.2</v>
      </c>
      <c r="P92" s="13"/>
      <c r="Q92" s="13"/>
      <c r="R92" s="13">
        <v>19.100000000000001</v>
      </c>
      <c r="S92" s="13">
        <v>15.5</v>
      </c>
      <c r="T92" s="13">
        <v>19.399999999999999</v>
      </c>
      <c r="U92" s="13">
        <v>18</v>
      </c>
      <c r="V92" s="13">
        <v>14.9</v>
      </c>
      <c r="W92" s="13">
        <v>20.3</v>
      </c>
      <c r="X92" s="13"/>
      <c r="Y92" s="13"/>
      <c r="Z92" s="13">
        <v>8.9</v>
      </c>
      <c r="AA92" s="13">
        <v>6.9</v>
      </c>
      <c r="AB92" s="13">
        <v>19.399999999999999</v>
      </c>
      <c r="AC92" s="13">
        <v>9.1999999999999993</v>
      </c>
      <c r="AD92" s="13">
        <v>19.7</v>
      </c>
      <c r="AE92" s="13">
        <v>22</v>
      </c>
      <c r="AF92" s="13">
        <v>27.8</v>
      </c>
      <c r="AG92" s="13">
        <v>18.2</v>
      </c>
    </row>
    <row r="93" spans="1:33" x14ac:dyDescent="0.2">
      <c r="A93" s="14" t="s">
        <v>20</v>
      </c>
      <c r="B93" s="13">
        <v>7.01</v>
      </c>
      <c r="C93" s="13">
        <v>5.4</v>
      </c>
      <c r="D93" s="13">
        <v>5</v>
      </c>
      <c r="E93" s="13">
        <v>5.6</v>
      </c>
      <c r="F93" s="13">
        <v>8.75</v>
      </c>
      <c r="G93" s="13">
        <v>9.9</v>
      </c>
      <c r="H93" s="13"/>
      <c r="I93" s="13"/>
      <c r="J93" s="13">
        <v>27.2</v>
      </c>
      <c r="K93" s="13">
        <v>5.5</v>
      </c>
      <c r="L93" s="13">
        <v>14.1</v>
      </c>
      <c r="M93" s="13">
        <v>21.6</v>
      </c>
      <c r="N93" s="13">
        <v>20.9</v>
      </c>
      <c r="O93" s="13">
        <v>19.399999999999999</v>
      </c>
      <c r="P93" s="13"/>
      <c r="Q93" s="13"/>
      <c r="R93" s="13">
        <v>10.4</v>
      </c>
      <c r="S93" s="13">
        <v>12.7</v>
      </c>
      <c r="T93" s="13">
        <v>13.4</v>
      </c>
      <c r="U93" s="13">
        <v>8.3000000000000007</v>
      </c>
      <c r="V93" s="13">
        <v>9.8000000000000007</v>
      </c>
      <c r="W93" s="13">
        <v>11.7</v>
      </c>
      <c r="X93" s="13"/>
      <c r="Y93" s="13"/>
      <c r="Z93" s="13">
        <v>6.7</v>
      </c>
      <c r="AA93" s="13">
        <v>6.4</v>
      </c>
      <c r="AB93" s="13">
        <v>11.4</v>
      </c>
      <c r="AC93" s="13">
        <v>10</v>
      </c>
      <c r="AD93" s="13">
        <v>7.7</v>
      </c>
      <c r="AE93" s="13">
        <v>9.68</v>
      </c>
      <c r="AF93" s="13">
        <v>17.8</v>
      </c>
      <c r="AG93" s="13">
        <v>9.1999999999999993</v>
      </c>
    </row>
    <row r="94" spans="1:33" x14ac:dyDescent="0.2">
      <c r="B94" s="2"/>
      <c r="C94" s="2"/>
      <c r="D94" s="2"/>
    </row>
    <row r="95" spans="1:33" x14ac:dyDescent="0.2">
      <c r="B95" s="2"/>
      <c r="C95" s="2"/>
      <c r="D95" s="2"/>
    </row>
    <row r="99" spans="1:17" x14ac:dyDescent="0.2">
      <c r="A99" s="3"/>
      <c r="B99" s="1"/>
      <c r="C99" s="1"/>
      <c r="D99" s="1"/>
      <c r="O99" s="1"/>
      <c r="P99" s="1"/>
      <c r="Q99" s="1"/>
    </row>
    <row r="100" spans="1:17" x14ac:dyDescent="0.2">
      <c r="B100" s="3"/>
      <c r="C100" s="3"/>
      <c r="D100" s="3"/>
      <c r="N100" s="15"/>
    </row>
    <row r="101" spans="1:17" x14ac:dyDescent="0.2">
      <c r="B101" s="3"/>
      <c r="C101" s="3"/>
      <c r="D101" s="3"/>
    </row>
    <row r="102" spans="1:17" x14ac:dyDescent="0.2">
      <c r="B102" s="3"/>
      <c r="C102" s="3"/>
      <c r="D102" s="3"/>
    </row>
    <row r="103" spans="1:17" x14ac:dyDescent="0.2">
      <c r="B103" s="3"/>
      <c r="C103" s="3"/>
      <c r="D103" s="3"/>
      <c r="F103" s="3"/>
      <c r="G103" s="3"/>
      <c r="H103" s="3"/>
    </row>
    <row r="104" spans="1:17" x14ac:dyDescent="0.2">
      <c r="B104" s="3"/>
      <c r="C104" s="3"/>
      <c r="D104" s="3"/>
      <c r="F104" s="3"/>
      <c r="G104" s="3"/>
      <c r="H104" s="3"/>
    </row>
    <row r="105" spans="1:17" x14ac:dyDescent="0.2">
      <c r="B105" s="3"/>
      <c r="C105" s="3"/>
      <c r="D105" s="3"/>
    </row>
    <row r="106" spans="1:17" x14ac:dyDescent="0.2">
      <c r="B106" s="3"/>
      <c r="C106" s="3"/>
      <c r="D106" s="3"/>
    </row>
    <row r="107" spans="1:17" x14ac:dyDescent="0.2">
      <c r="B107" s="3"/>
      <c r="C107" s="3"/>
      <c r="D107" s="3"/>
    </row>
    <row r="110" spans="1:17" x14ac:dyDescent="0.2">
      <c r="B110" s="1"/>
      <c r="C110" s="1"/>
      <c r="D110" s="1"/>
    </row>
    <row r="111" spans="1:17" x14ac:dyDescent="0.2">
      <c r="B111" s="16"/>
      <c r="C111" s="16"/>
      <c r="D111" s="16"/>
    </row>
    <row r="112" spans="1:17" x14ac:dyDescent="0.2">
      <c r="B112" s="16"/>
      <c r="C112" s="16"/>
      <c r="D112" s="16"/>
    </row>
    <row r="113" spans="2:4" x14ac:dyDescent="0.2">
      <c r="B113" s="16"/>
      <c r="C113" s="16"/>
      <c r="D113" s="16"/>
    </row>
    <row r="114" spans="2:4" x14ac:dyDescent="0.2">
      <c r="B114" s="16"/>
      <c r="C114" s="16"/>
      <c r="D114" s="16"/>
    </row>
    <row r="115" spans="2:4" x14ac:dyDescent="0.2">
      <c r="B115" s="16"/>
      <c r="C115" s="16"/>
      <c r="D115" s="16"/>
    </row>
    <row r="117" spans="2:4" x14ac:dyDescent="0.2">
      <c r="B117" s="1"/>
      <c r="C117" s="1"/>
      <c r="D117" s="1"/>
    </row>
    <row r="118" spans="2:4" x14ac:dyDescent="0.2">
      <c r="B118" s="2"/>
      <c r="C118" s="2"/>
      <c r="D118" s="2"/>
    </row>
    <row r="119" spans="2:4" x14ac:dyDescent="0.2">
      <c r="B119" s="2"/>
      <c r="C119" s="2"/>
      <c r="D119" s="2"/>
    </row>
    <row r="120" spans="2:4" x14ac:dyDescent="0.2">
      <c r="B120" s="2"/>
      <c r="C120" s="2"/>
      <c r="D120" s="2"/>
    </row>
    <row r="121" spans="2:4" x14ac:dyDescent="0.2">
      <c r="B121" s="2"/>
      <c r="C121" s="2"/>
      <c r="D121" s="2"/>
    </row>
    <row r="122" spans="2:4" x14ac:dyDescent="0.2">
      <c r="B122" s="2"/>
      <c r="C122" s="2"/>
      <c r="D122" s="2"/>
    </row>
    <row r="124" spans="2:4" x14ac:dyDescent="0.2">
      <c r="B124" s="1"/>
      <c r="C124" s="1"/>
      <c r="D124" s="1"/>
    </row>
    <row r="125" spans="2:4" x14ac:dyDescent="0.2">
      <c r="B125" s="3"/>
      <c r="C125" s="3"/>
      <c r="D125" s="3"/>
    </row>
    <row r="126" spans="2:4" x14ac:dyDescent="0.2">
      <c r="B126" s="3"/>
      <c r="C126" s="3"/>
      <c r="D126" s="3"/>
    </row>
    <row r="127" spans="2:4" x14ac:dyDescent="0.2">
      <c r="B127" s="3"/>
      <c r="C127" s="3"/>
      <c r="D127" s="3"/>
    </row>
    <row r="128" spans="2:4" x14ac:dyDescent="0.2">
      <c r="B128" s="3"/>
      <c r="C128" s="3"/>
      <c r="D128" s="3"/>
    </row>
    <row r="129" spans="1:4" x14ac:dyDescent="0.2">
      <c r="B129" s="3"/>
      <c r="C129" s="3"/>
      <c r="D129" s="3"/>
    </row>
    <row r="130" spans="1:4" x14ac:dyDescent="0.2">
      <c r="B130" s="3"/>
      <c r="C130" s="3"/>
      <c r="D130" s="3"/>
    </row>
    <row r="131" spans="1:4" x14ac:dyDescent="0.2">
      <c r="B131" s="3"/>
      <c r="C131" s="3"/>
      <c r="D131" s="3"/>
    </row>
    <row r="132" spans="1:4" x14ac:dyDescent="0.2">
      <c r="B132" s="3"/>
      <c r="C132" s="3"/>
      <c r="D132" s="3"/>
    </row>
    <row r="134" spans="1:4" x14ac:dyDescent="0.2">
      <c r="A134" s="3"/>
      <c r="B134" s="3"/>
      <c r="C134" s="3"/>
      <c r="D134" s="3"/>
    </row>
    <row r="135" spans="1:4" x14ac:dyDescent="0.2">
      <c r="A135" s="3"/>
      <c r="B135" s="3"/>
      <c r="C135" s="3"/>
      <c r="D135" s="3"/>
    </row>
    <row r="136" spans="1:4" x14ac:dyDescent="0.2">
      <c r="A136" s="3"/>
      <c r="B136" s="3"/>
      <c r="C136" s="3"/>
      <c r="D136" s="3"/>
    </row>
    <row r="137" spans="1:4" x14ac:dyDescent="0.2">
      <c r="A137" s="3"/>
      <c r="B137" s="3"/>
      <c r="C137" s="3"/>
      <c r="D137" s="3"/>
    </row>
    <row r="138" spans="1:4" x14ac:dyDescent="0.2">
      <c r="A138" s="3"/>
      <c r="B138" s="3"/>
      <c r="C138" s="3"/>
      <c r="D138" s="3"/>
    </row>
    <row r="139" spans="1:4" x14ac:dyDescent="0.2">
      <c r="A139" s="3"/>
      <c r="B139" s="3"/>
      <c r="C139" s="3"/>
      <c r="D139" s="3"/>
    </row>
    <row r="140" spans="1:4" x14ac:dyDescent="0.2">
      <c r="A140" s="3"/>
      <c r="B140" s="3"/>
      <c r="C140" s="3"/>
      <c r="D140" s="3"/>
    </row>
    <row r="141" spans="1:4" x14ac:dyDescent="0.2">
      <c r="A141" s="3"/>
      <c r="B141" s="3"/>
      <c r="C141" s="3"/>
      <c r="D141" s="3"/>
    </row>
    <row r="142" spans="1:4" x14ac:dyDescent="0.2">
      <c r="A142" s="3"/>
      <c r="B142" s="3"/>
      <c r="C142" s="3"/>
      <c r="D142" s="3"/>
    </row>
    <row r="143" spans="1:4" x14ac:dyDescent="0.2">
      <c r="A143" s="3"/>
      <c r="B143" s="3"/>
      <c r="C143" s="3"/>
      <c r="D143" s="3"/>
    </row>
    <row r="144" spans="1:4" x14ac:dyDescent="0.2">
      <c r="A144" s="3"/>
      <c r="B144" s="3"/>
      <c r="C144" s="3"/>
      <c r="D144" s="3"/>
    </row>
    <row r="145" spans="1:4" x14ac:dyDescent="0.2">
      <c r="A145" s="3"/>
      <c r="B145" s="3"/>
      <c r="C145" s="3"/>
      <c r="D145" s="3"/>
    </row>
    <row r="146" spans="1:4" x14ac:dyDescent="0.2">
      <c r="A146" s="3"/>
      <c r="B146" s="3"/>
      <c r="C146" s="3"/>
      <c r="D146" s="3"/>
    </row>
    <row r="147" spans="1:4" x14ac:dyDescent="0.2">
      <c r="A147" s="3"/>
      <c r="B147" s="3"/>
      <c r="C147" s="3"/>
      <c r="D147" s="3"/>
    </row>
    <row r="148" spans="1:4" x14ac:dyDescent="0.2">
      <c r="A148" s="3"/>
      <c r="B148" s="3"/>
      <c r="C148" s="3"/>
      <c r="D148" s="3"/>
    </row>
  </sheetData>
  <mergeCells count="4">
    <mergeCell ref="B90:I90"/>
    <mergeCell ref="J90:Q90"/>
    <mergeCell ref="R90:Y90"/>
    <mergeCell ref="Z90:AG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2022-09-10T16:40:18Z</dcterms:created>
  <dcterms:modified xsi:type="dcterms:W3CDTF">2022-09-15T15:10:15Z</dcterms:modified>
</cp:coreProperties>
</file>