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g/Desktop/几个课题/Yundong/submit to elife/REVISE VERSION/revise figures + source data/"/>
    </mc:Choice>
  </mc:AlternateContent>
  <xr:revisionPtr revIDLastSave="0" documentId="13_ncr:1_{06BBD9B1-00AF-1B44-8DFB-8F6CD69A9FA7}" xr6:coauthVersionLast="46" xr6:coauthVersionMax="46" xr10:uidLastSave="{00000000-0000-0000-0000-000000000000}"/>
  <bookViews>
    <workbookView xWindow="1160" yWindow="780" windowWidth="27040" windowHeight="16040" xr2:uid="{C170E929-10A0-9E4D-888B-364D2B241E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1" l="1"/>
  <c r="T62" i="1" s="1"/>
  <c r="N62" i="1"/>
  <c r="S62" i="1" s="1"/>
  <c r="M62" i="1"/>
  <c r="R62" i="1" s="1"/>
  <c r="L62" i="1"/>
  <c r="Q62" i="1" s="1"/>
  <c r="O61" i="1"/>
  <c r="T61" i="1" s="1"/>
  <c r="N61" i="1"/>
  <c r="S61" i="1" s="1"/>
  <c r="M61" i="1"/>
  <c r="R61" i="1" s="1"/>
  <c r="L61" i="1"/>
  <c r="Q61" i="1" s="1"/>
  <c r="O60" i="1"/>
  <c r="T60" i="1" s="1"/>
  <c r="N60" i="1"/>
  <c r="S60" i="1" s="1"/>
  <c r="M60" i="1"/>
  <c r="R60" i="1" s="1"/>
  <c r="L60" i="1"/>
  <c r="Q60" i="1" s="1"/>
  <c r="O59" i="1"/>
  <c r="T59" i="1" s="1"/>
  <c r="N59" i="1"/>
  <c r="S59" i="1" s="1"/>
  <c r="M59" i="1"/>
  <c r="R59" i="1" s="1"/>
  <c r="L59" i="1"/>
  <c r="Q59" i="1" s="1"/>
  <c r="O58" i="1"/>
  <c r="T58" i="1" s="1"/>
  <c r="N58" i="1"/>
  <c r="S58" i="1" s="1"/>
  <c r="M58" i="1"/>
  <c r="R58" i="1" s="1"/>
  <c r="L58" i="1"/>
  <c r="Q58" i="1" s="1"/>
  <c r="O57" i="1"/>
  <c r="T57" i="1" s="1"/>
  <c r="N57" i="1"/>
  <c r="S57" i="1" s="1"/>
  <c r="M57" i="1"/>
  <c r="R57" i="1" s="1"/>
  <c r="L57" i="1"/>
  <c r="Q57" i="1" s="1"/>
  <c r="O56" i="1"/>
  <c r="T56" i="1" s="1"/>
  <c r="N56" i="1"/>
  <c r="S56" i="1" s="1"/>
  <c r="M56" i="1"/>
  <c r="R56" i="1" s="1"/>
  <c r="L56" i="1"/>
  <c r="Q56" i="1" s="1"/>
  <c r="O55" i="1"/>
  <c r="T55" i="1" s="1"/>
  <c r="N55" i="1"/>
  <c r="S55" i="1" s="1"/>
  <c r="M55" i="1"/>
  <c r="R55" i="1" s="1"/>
  <c r="L55" i="1"/>
  <c r="O47" i="1"/>
  <c r="T47" i="1" s="1"/>
  <c r="N47" i="1"/>
  <c r="S47" i="1" s="1"/>
  <c r="M47" i="1"/>
  <c r="R47" i="1" s="1"/>
  <c r="L47" i="1"/>
  <c r="Q47" i="1" s="1"/>
  <c r="O46" i="1"/>
  <c r="T46" i="1" s="1"/>
  <c r="N46" i="1"/>
  <c r="S46" i="1" s="1"/>
  <c r="M46" i="1"/>
  <c r="R46" i="1" s="1"/>
  <c r="L46" i="1"/>
  <c r="Q46" i="1" s="1"/>
  <c r="O45" i="1"/>
  <c r="T45" i="1" s="1"/>
  <c r="N45" i="1"/>
  <c r="S45" i="1" s="1"/>
  <c r="M45" i="1"/>
  <c r="R45" i="1" s="1"/>
  <c r="L45" i="1"/>
  <c r="Q45" i="1" s="1"/>
  <c r="O44" i="1"/>
  <c r="T44" i="1" s="1"/>
  <c r="N44" i="1"/>
  <c r="S44" i="1" s="1"/>
  <c r="M44" i="1"/>
  <c r="R44" i="1" s="1"/>
  <c r="L44" i="1"/>
  <c r="Q44" i="1" s="1"/>
  <c r="O43" i="1"/>
  <c r="T43" i="1" s="1"/>
  <c r="N43" i="1"/>
  <c r="S43" i="1" s="1"/>
  <c r="M43" i="1"/>
  <c r="R43" i="1" s="1"/>
  <c r="L43" i="1"/>
  <c r="Q43" i="1" s="1"/>
  <c r="O42" i="1"/>
  <c r="T42" i="1" s="1"/>
  <c r="N42" i="1"/>
  <c r="S42" i="1" s="1"/>
  <c r="M42" i="1"/>
  <c r="R42" i="1" s="1"/>
  <c r="L42" i="1"/>
  <c r="Q42" i="1" s="1"/>
  <c r="O41" i="1"/>
  <c r="T41" i="1" s="1"/>
  <c r="N41" i="1"/>
  <c r="S41" i="1" s="1"/>
  <c r="M41" i="1"/>
  <c r="R41" i="1" s="1"/>
  <c r="L41" i="1"/>
  <c r="Q41" i="1" s="1"/>
  <c r="O40" i="1"/>
  <c r="T40" i="1" s="1"/>
  <c r="N40" i="1"/>
  <c r="S40" i="1" s="1"/>
  <c r="M40" i="1"/>
  <c r="R40" i="1" s="1"/>
  <c r="L40" i="1"/>
  <c r="Q12" i="1"/>
  <c r="V12" i="1" s="1"/>
  <c r="P12" i="1"/>
  <c r="U12" i="1" s="1"/>
  <c r="O12" i="1"/>
  <c r="T12" i="1" s="1"/>
  <c r="N12" i="1"/>
  <c r="S12" i="1" s="1"/>
  <c r="Q11" i="1"/>
  <c r="V11" i="1" s="1"/>
  <c r="P11" i="1"/>
  <c r="U11" i="1" s="1"/>
  <c r="O11" i="1"/>
  <c r="T11" i="1" s="1"/>
  <c r="N11" i="1"/>
  <c r="S11" i="1" s="1"/>
  <c r="Q10" i="1"/>
  <c r="V10" i="1" s="1"/>
  <c r="P10" i="1"/>
  <c r="U10" i="1" s="1"/>
  <c r="O10" i="1"/>
  <c r="T10" i="1" s="1"/>
  <c r="N10" i="1"/>
  <c r="S10" i="1" s="1"/>
  <c r="Q9" i="1"/>
  <c r="V9" i="1" s="1"/>
  <c r="P9" i="1"/>
  <c r="U9" i="1" s="1"/>
  <c r="O9" i="1"/>
  <c r="T9" i="1" s="1"/>
  <c r="N9" i="1"/>
  <c r="S9" i="1" s="1"/>
  <c r="Q8" i="1"/>
  <c r="V8" i="1" s="1"/>
  <c r="P8" i="1"/>
  <c r="U8" i="1" s="1"/>
  <c r="O8" i="1"/>
  <c r="T8" i="1" s="1"/>
  <c r="N8" i="1"/>
  <c r="S8" i="1" s="1"/>
  <c r="Q7" i="1"/>
  <c r="V7" i="1" s="1"/>
  <c r="P7" i="1"/>
  <c r="U7" i="1" s="1"/>
  <c r="O7" i="1"/>
  <c r="T7" i="1" s="1"/>
  <c r="N7" i="1"/>
  <c r="S7" i="1" s="1"/>
  <c r="Q6" i="1"/>
  <c r="V6" i="1" s="1"/>
  <c r="P6" i="1"/>
  <c r="U6" i="1" s="1"/>
  <c r="O6" i="1"/>
  <c r="T6" i="1" s="1"/>
  <c r="N6" i="1"/>
  <c r="S6" i="1" s="1"/>
  <c r="Q5" i="1"/>
  <c r="V5" i="1" s="1"/>
  <c r="P5" i="1"/>
  <c r="U5" i="1" s="1"/>
  <c r="O5" i="1"/>
  <c r="T5" i="1" s="1"/>
  <c r="N5" i="1"/>
  <c r="S5" i="1" s="1"/>
  <c r="Q40" i="1" l="1"/>
  <c r="Q55" i="1"/>
</calcChain>
</file>

<file path=xl/sharedStrings.xml><?xml version="1.0" encoding="utf-8"?>
<sst xmlns="http://schemas.openxmlformats.org/spreadsheetml/2006/main" count="101" uniqueCount="38">
  <si>
    <t>Normalize to CTL</t>
  </si>
  <si>
    <t>CTL</t>
  </si>
  <si>
    <t>T2D</t>
  </si>
  <si>
    <t>CE</t>
  </si>
  <si>
    <t>IE</t>
  </si>
  <si>
    <t>pfk2</t>
  </si>
  <si>
    <t>p-pfk2</t>
  </si>
  <si>
    <t>p-pfk2/pfk2</t>
  </si>
  <si>
    <t>(without normalize)</t>
  </si>
  <si>
    <t>Liver glucose</t>
  </si>
  <si>
    <t>Ctl</t>
  </si>
  <si>
    <t>T2D+CE</t>
  </si>
  <si>
    <t>T2D+IE</t>
  </si>
  <si>
    <t>normalize to CTL</t>
  </si>
  <si>
    <t>Ace-CoA</t>
  </si>
  <si>
    <t>Citrate</t>
  </si>
  <si>
    <t>DHAP</t>
  </si>
  <si>
    <t>Glutamate</t>
  </si>
  <si>
    <t>Lactate</t>
  </si>
  <si>
    <t>Malate</t>
  </si>
  <si>
    <t>OAA</t>
  </si>
  <si>
    <t>Succinate</t>
  </si>
  <si>
    <t>α-KG</t>
  </si>
  <si>
    <t>Average of internal reference</t>
  </si>
  <si>
    <t>Normalize to internal reference</t>
  </si>
  <si>
    <t>foxo1</t>
  </si>
  <si>
    <t>glut2</t>
  </si>
  <si>
    <t>PEPCK-mRNA</t>
  </si>
  <si>
    <t>G6Pase-mRNA</t>
  </si>
  <si>
    <t>Fold change</t>
  </si>
  <si>
    <t>Figure 5_source data_02</t>
  </si>
  <si>
    <t>Figure 5B</t>
  </si>
  <si>
    <t>Figure 5C</t>
  </si>
  <si>
    <t>Figure 5D</t>
  </si>
  <si>
    <t>Figure 5F</t>
  </si>
  <si>
    <t>Figure 5G</t>
  </si>
  <si>
    <t>Figure 5H</t>
  </si>
  <si>
    <t>Figure 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</si>
</sst>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1" fillId="0" borderId="0" xfId="0" applyNumberFormat="1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2" fontId="2" fillId="0" borderId="0" xfId="0" applyNumberFormat="1" applyFont="1"/>
    <xf numFmtId="2" fontId="0" fillId="0" borderId="0" xfId="0" applyNumberFormat="1"/>
    <xf numFmtId="164" fontId="3" fillId="0" borderId="0" xfId="0" applyNumberFormat="1" applyFont="1"/>
    <xf numFmtId="0" fontId="3" fillId="0" borderId="0" xfId="0" applyFont="1"/>
    <xf numFmtId="2" fontId="2" fillId="0" borderId="4" xfId="0" applyNumberFormat="1" applyFont="1" applyBorder="1"/>
    <xf numFmtId="2" fontId="2" fillId="0" borderId="0" xfId="0" applyNumberFormat="1" applyFont="1" applyBorder="1"/>
    <xf numFmtId="2" fontId="2" fillId="0" borderId="5" xfId="0" applyNumberFormat="1" applyFont="1" applyBorder="1"/>
    <xf numFmtId="0" fontId="0" fillId="0" borderId="0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B389-3FC3-F84A-84C1-2EB88CC50A73}">
  <dimension ref="A1:V104"/>
  <sheetViews>
    <sheetView tabSelected="1" zoomScale="67" workbookViewId="0">
      <selection activeCell="D3" sqref="D3"/>
    </sheetView>
  </sheetViews>
  <sheetFormatPr baseColWidth="10" defaultRowHeight="16" x14ac:dyDescent="0.2"/>
  <sheetData>
    <row r="1" spans="1:22" x14ac:dyDescent="0.2">
      <c r="A1" t="s">
        <v>30</v>
      </c>
    </row>
    <row r="3" spans="1:22" x14ac:dyDescent="0.2">
      <c r="A3" s="1" t="s">
        <v>31</v>
      </c>
      <c r="B3" s="1"/>
      <c r="C3" s="1"/>
      <c r="D3" s="1"/>
      <c r="E3" s="1"/>
      <c r="F3" s="2"/>
      <c r="S3" s="3" t="s">
        <v>0</v>
      </c>
      <c r="T3" s="4"/>
      <c r="U3" s="4"/>
      <c r="V3" s="5"/>
    </row>
    <row r="4" spans="1:22" x14ac:dyDescent="0.2">
      <c r="A4" s="1"/>
      <c r="B4" s="1" t="s">
        <v>1</v>
      </c>
      <c r="C4" s="1" t="s">
        <v>2</v>
      </c>
      <c r="D4" s="1" t="s">
        <v>3</v>
      </c>
      <c r="E4" s="1" t="s">
        <v>4</v>
      </c>
      <c r="F4" s="2"/>
      <c r="H4" s="1" t="s">
        <v>1</v>
      </c>
      <c r="I4" s="1" t="s">
        <v>2</v>
      </c>
      <c r="J4" s="1" t="s">
        <v>3</v>
      </c>
      <c r="K4" s="1" t="s">
        <v>4</v>
      </c>
      <c r="N4" s="1" t="s">
        <v>1</v>
      </c>
      <c r="O4" s="1" t="s">
        <v>2</v>
      </c>
      <c r="P4" s="1" t="s">
        <v>3</v>
      </c>
      <c r="Q4" s="1" t="s">
        <v>4</v>
      </c>
      <c r="S4" s="6" t="s">
        <v>1</v>
      </c>
      <c r="T4" s="1" t="s">
        <v>2</v>
      </c>
      <c r="U4" s="1" t="s">
        <v>3</v>
      </c>
      <c r="V4" s="7" t="s">
        <v>4</v>
      </c>
    </row>
    <row r="5" spans="1:22" x14ac:dyDescent="0.2">
      <c r="A5" s="1" t="s">
        <v>5</v>
      </c>
      <c r="B5" s="1">
        <v>134.16999999999999</v>
      </c>
      <c r="C5" s="1">
        <v>223.94</v>
      </c>
      <c r="D5" s="1">
        <v>183.39</v>
      </c>
      <c r="E5" s="1">
        <v>133</v>
      </c>
      <c r="F5" s="2"/>
      <c r="G5" s="1" t="s">
        <v>6</v>
      </c>
      <c r="H5" s="1">
        <v>171.24</v>
      </c>
      <c r="I5" s="1">
        <v>201.15</v>
      </c>
      <c r="J5" s="1">
        <v>189.91</v>
      </c>
      <c r="K5" s="1">
        <v>206.1</v>
      </c>
      <c r="M5" t="s">
        <v>7</v>
      </c>
      <c r="N5">
        <f>H5/B5</f>
        <v>1.2762912722665278</v>
      </c>
      <c r="O5">
        <f t="shared" ref="O5:Q12" si="0">I5/C5</f>
        <v>0.8982316691971064</v>
      </c>
      <c r="P5">
        <f t="shared" si="0"/>
        <v>1.0355526473635421</v>
      </c>
      <c r="Q5">
        <f t="shared" si="0"/>
        <v>1.5496240601503759</v>
      </c>
      <c r="S5" s="8">
        <f>N5/1.04</f>
        <v>1.227203146410123</v>
      </c>
      <c r="T5">
        <f t="shared" ref="T5:V12" si="1">O5/1.04</f>
        <v>0.86368429730490992</v>
      </c>
      <c r="U5">
        <f t="shared" si="1"/>
        <v>0.9957236993880213</v>
      </c>
      <c r="V5" s="9">
        <f t="shared" si="1"/>
        <v>1.4900231347599768</v>
      </c>
    </row>
    <row r="6" spans="1:22" x14ac:dyDescent="0.2">
      <c r="A6" s="1" t="s">
        <v>8</v>
      </c>
      <c r="B6" s="1">
        <v>143.66999999999999</v>
      </c>
      <c r="C6" s="1">
        <v>195.27</v>
      </c>
      <c r="D6" s="1">
        <v>190.31</v>
      </c>
      <c r="E6" s="1">
        <v>149.08000000000001</v>
      </c>
      <c r="F6" s="10"/>
      <c r="G6" s="1" t="s">
        <v>8</v>
      </c>
      <c r="H6" s="1">
        <v>177.62</v>
      </c>
      <c r="I6" s="1">
        <v>206.98</v>
      </c>
      <c r="J6" s="1">
        <v>215.92</v>
      </c>
      <c r="K6" s="1">
        <v>212.98</v>
      </c>
      <c r="N6">
        <f t="shared" ref="N6:N12" si="2">H6/B6</f>
        <v>1.2363054221479781</v>
      </c>
      <c r="O6">
        <f t="shared" si="0"/>
        <v>1.0599682490910021</v>
      </c>
      <c r="P6">
        <f t="shared" si="0"/>
        <v>1.1345699122484367</v>
      </c>
      <c r="Q6">
        <f t="shared" si="0"/>
        <v>1.4286289240676144</v>
      </c>
      <c r="S6" s="8">
        <f t="shared" ref="S6:S12" si="3">N6/1.04</f>
        <v>1.1887552136038251</v>
      </c>
      <c r="T6">
        <f t="shared" si="1"/>
        <v>1.0192002395105788</v>
      </c>
      <c r="U6">
        <f t="shared" si="1"/>
        <v>1.0909326079311892</v>
      </c>
      <c r="V6" s="9">
        <f t="shared" si="1"/>
        <v>1.3736816577573214</v>
      </c>
    </row>
    <row r="7" spans="1:22" x14ac:dyDescent="0.2">
      <c r="A7" s="1"/>
      <c r="B7" s="1">
        <v>152.97</v>
      </c>
      <c r="C7" s="1">
        <v>214.12</v>
      </c>
      <c r="D7" s="1">
        <v>194.81</v>
      </c>
      <c r="E7" s="1">
        <v>145.16999999999999</v>
      </c>
      <c r="F7" s="10"/>
      <c r="G7" s="1"/>
      <c r="H7" s="1">
        <v>158.76</v>
      </c>
      <c r="I7" s="1">
        <v>195.64</v>
      </c>
      <c r="J7" s="1">
        <v>171.31</v>
      </c>
      <c r="K7" s="1">
        <v>192.83</v>
      </c>
      <c r="N7">
        <f t="shared" si="2"/>
        <v>1.0378505589331242</v>
      </c>
      <c r="O7">
        <f t="shared" si="0"/>
        <v>0.91369325611806451</v>
      </c>
      <c r="P7">
        <f t="shared" si="0"/>
        <v>0.87936964221549196</v>
      </c>
      <c r="Q7">
        <f t="shared" si="0"/>
        <v>1.3283047461596751</v>
      </c>
      <c r="S7" s="8">
        <f t="shared" si="3"/>
        <v>0.99793322974338861</v>
      </c>
      <c r="T7">
        <f t="shared" si="1"/>
        <v>0.87855120780583118</v>
      </c>
      <c r="U7">
        <f t="shared" si="1"/>
        <v>0.84554773289951146</v>
      </c>
      <c r="V7" s="9">
        <f t="shared" si="1"/>
        <v>1.2772161020766106</v>
      </c>
    </row>
    <row r="8" spans="1:22" x14ac:dyDescent="0.2">
      <c r="A8" s="1"/>
      <c r="B8" s="1">
        <v>155.83000000000001</v>
      </c>
      <c r="C8" s="1">
        <v>202.63</v>
      </c>
      <c r="D8" s="1">
        <v>212.91</v>
      </c>
      <c r="E8" s="1">
        <v>166.69</v>
      </c>
      <c r="F8" s="10"/>
      <c r="G8" s="1"/>
      <c r="H8" s="1">
        <v>160</v>
      </c>
      <c r="I8" s="1">
        <v>194.38</v>
      </c>
      <c r="J8" s="1">
        <v>197.14</v>
      </c>
      <c r="K8" s="1">
        <v>192.28</v>
      </c>
      <c r="N8">
        <f t="shared" si="2"/>
        <v>1.0267599306937045</v>
      </c>
      <c r="O8">
        <f t="shared" si="0"/>
        <v>0.95928539702906779</v>
      </c>
      <c r="P8">
        <f t="shared" si="0"/>
        <v>0.92593114461509551</v>
      </c>
      <c r="Q8">
        <f t="shared" si="0"/>
        <v>1.1535185074089627</v>
      </c>
      <c r="S8" s="8">
        <f t="shared" si="3"/>
        <v>0.98726916412856203</v>
      </c>
      <c r="T8">
        <f t="shared" si="1"/>
        <v>0.92238980483564204</v>
      </c>
      <c r="U8">
        <f t="shared" si="1"/>
        <v>0.89031840828374564</v>
      </c>
      <c r="V8" s="9">
        <f t="shared" si="1"/>
        <v>1.1091524109701563</v>
      </c>
    </row>
    <row r="9" spans="1:22" x14ac:dyDescent="0.2">
      <c r="A9" s="1"/>
      <c r="B9" s="1">
        <v>157.97999999999999</v>
      </c>
      <c r="C9" s="1">
        <v>218.43</v>
      </c>
      <c r="D9" s="1">
        <v>199.45</v>
      </c>
      <c r="E9" s="1">
        <v>148.77000000000001</v>
      </c>
      <c r="F9" s="1"/>
      <c r="G9" s="1"/>
      <c r="H9" s="1">
        <v>162.72</v>
      </c>
      <c r="I9" s="1">
        <v>172.51</v>
      </c>
      <c r="J9" s="1">
        <v>166.72</v>
      </c>
      <c r="K9" s="1">
        <v>181.01</v>
      </c>
      <c r="N9">
        <f t="shared" si="2"/>
        <v>1.0300037979491075</v>
      </c>
      <c r="O9">
        <f t="shared" si="0"/>
        <v>0.78977246715194793</v>
      </c>
      <c r="P9">
        <f t="shared" si="0"/>
        <v>0.83589872148408129</v>
      </c>
      <c r="Q9">
        <f t="shared" si="0"/>
        <v>1.2167103582711567</v>
      </c>
      <c r="S9" s="8">
        <f t="shared" si="3"/>
        <v>0.99038826725875717</v>
      </c>
      <c r="T9">
        <f t="shared" si="1"/>
        <v>0.7593966030307191</v>
      </c>
      <c r="U9">
        <f t="shared" si="1"/>
        <v>0.80374877065777039</v>
      </c>
      <c r="V9" s="9">
        <f t="shared" si="1"/>
        <v>1.1699138060299583</v>
      </c>
    </row>
    <row r="10" spans="1:22" x14ac:dyDescent="0.2">
      <c r="A10" s="1"/>
      <c r="B10" s="1">
        <v>159.68</v>
      </c>
      <c r="C10" s="1">
        <v>220.26</v>
      </c>
      <c r="D10" s="1">
        <v>216.89</v>
      </c>
      <c r="E10" s="1">
        <v>169.58</v>
      </c>
      <c r="F10" s="1"/>
      <c r="G10" s="1"/>
      <c r="H10" s="1">
        <v>158.06</v>
      </c>
      <c r="I10" s="1">
        <v>187.68</v>
      </c>
      <c r="J10" s="1">
        <v>195.83</v>
      </c>
      <c r="K10" s="1">
        <v>185.47</v>
      </c>
      <c r="N10">
        <f t="shared" si="2"/>
        <v>0.98985470941883769</v>
      </c>
      <c r="O10">
        <f t="shared" si="0"/>
        <v>0.85208390084445662</v>
      </c>
      <c r="P10">
        <f t="shared" si="0"/>
        <v>0.90290008760201035</v>
      </c>
      <c r="Q10">
        <f t="shared" si="0"/>
        <v>1.0937020875103196</v>
      </c>
      <c r="S10" s="8">
        <f t="shared" si="3"/>
        <v>0.9517833744411901</v>
      </c>
      <c r="T10">
        <f t="shared" si="1"/>
        <v>0.81931144311966975</v>
      </c>
      <c r="U10">
        <f t="shared" si="1"/>
        <v>0.86817316115577914</v>
      </c>
      <c r="V10" s="9">
        <f t="shared" si="1"/>
        <v>1.0516366226060765</v>
      </c>
    </row>
    <row r="11" spans="1:22" x14ac:dyDescent="0.2">
      <c r="A11" s="1"/>
      <c r="B11" s="1">
        <v>166.24</v>
      </c>
      <c r="C11" s="1">
        <v>235.35</v>
      </c>
      <c r="D11" s="1">
        <v>216.94</v>
      </c>
      <c r="E11" s="1">
        <v>136.26</v>
      </c>
      <c r="G11" s="1"/>
      <c r="H11" s="1">
        <v>152.97</v>
      </c>
      <c r="I11" s="1">
        <v>178.16</v>
      </c>
      <c r="J11" s="1">
        <v>159.91</v>
      </c>
      <c r="K11" s="1">
        <v>180.3</v>
      </c>
      <c r="N11">
        <f t="shared" si="2"/>
        <v>0.92017564966313758</v>
      </c>
      <c r="O11">
        <f t="shared" si="0"/>
        <v>0.75700021244954319</v>
      </c>
      <c r="P11">
        <f t="shared" si="0"/>
        <v>0.73711625334193787</v>
      </c>
      <c r="Q11">
        <f>K11/E12</f>
        <v>1.1258898463844138</v>
      </c>
      <c r="S11" s="8">
        <f t="shared" si="3"/>
        <v>0.88478427852224761</v>
      </c>
      <c r="T11">
        <f t="shared" si="1"/>
        <v>0.72788481966302232</v>
      </c>
      <c r="U11">
        <f t="shared" si="1"/>
        <v>0.70876562821340172</v>
      </c>
      <c r="V11" s="9">
        <f t="shared" si="1"/>
        <v>1.0825863907542439</v>
      </c>
    </row>
    <row r="12" spans="1:22" x14ac:dyDescent="0.2">
      <c r="A12" s="1"/>
      <c r="B12" s="1">
        <v>162.44999999999999</v>
      </c>
      <c r="C12" s="1">
        <v>218.47</v>
      </c>
      <c r="D12" s="1">
        <v>232.3</v>
      </c>
      <c r="E12" s="1">
        <v>160.13999999999999</v>
      </c>
      <c r="F12" s="10"/>
      <c r="G12" s="1"/>
      <c r="H12" s="1">
        <v>152.68</v>
      </c>
      <c r="I12" s="1">
        <v>192.7</v>
      </c>
      <c r="J12" s="1">
        <v>189.7</v>
      </c>
      <c r="K12" s="1">
        <v>185.11</v>
      </c>
      <c r="N12">
        <f t="shared" si="2"/>
        <v>0.93985841797476155</v>
      </c>
      <c r="O12">
        <f t="shared" si="0"/>
        <v>0.8820433011397445</v>
      </c>
      <c r="P12">
        <f t="shared" si="0"/>
        <v>0.81661644425312085</v>
      </c>
      <c r="Q12">
        <f>K12/E11</f>
        <v>1.3585057977396156</v>
      </c>
      <c r="S12" s="11">
        <f t="shared" si="3"/>
        <v>0.90371001728342448</v>
      </c>
      <c r="T12" s="12">
        <f t="shared" si="1"/>
        <v>0.84811855878821585</v>
      </c>
      <c r="U12" s="12">
        <f t="shared" si="1"/>
        <v>0.78520811947415459</v>
      </c>
      <c r="V12" s="13">
        <f t="shared" si="1"/>
        <v>1.3062555747496303</v>
      </c>
    </row>
    <row r="13" spans="1:22" x14ac:dyDescent="0.2">
      <c r="A13" s="1"/>
      <c r="B13" s="1"/>
      <c r="C13" s="1"/>
      <c r="D13" s="1"/>
      <c r="E13" s="1"/>
      <c r="F13" s="10"/>
    </row>
    <row r="14" spans="1:22" x14ac:dyDescent="0.2">
      <c r="F14" s="10"/>
    </row>
    <row r="15" spans="1:22" x14ac:dyDescent="0.2">
      <c r="A15" s="1" t="s">
        <v>32</v>
      </c>
      <c r="B15" s="1"/>
      <c r="C15" s="1"/>
      <c r="D15" s="1"/>
      <c r="E15" s="1"/>
      <c r="F15" s="10"/>
    </row>
    <row r="16" spans="1:22" x14ac:dyDescent="0.2">
      <c r="A16" s="1" t="s">
        <v>9</v>
      </c>
      <c r="B16" s="1" t="s">
        <v>10</v>
      </c>
      <c r="C16" s="1" t="s">
        <v>2</v>
      </c>
      <c r="D16" s="1" t="s">
        <v>11</v>
      </c>
      <c r="E16" s="1" t="s">
        <v>12</v>
      </c>
      <c r="F16" s="10"/>
    </row>
    <row r="17" spans="1:21" x14ac:dyDescent="0.2">
      <c r="A17" s="1" t="s">
        <v>13</v>
      </c>
      <c r="B17" s="1">
        <v>1.21513461</v>
      </c>
      <c r="C17" s="1">
        <v>2.3635702200000002</v>
      </c>
      <c r="D17" s="1">
        <v>1.21307301</v>
      </c>
      <c r="E17" s="1">
        <v>1.06669901</v>
      </c>
      <c r="F17" s="1"/>
    </row>
    <row r="18" spans="1:21" x14ac:dyDescent="0.2">
      <c r="A18" s="1"/>
      <c r="B18" s="1">
        <v>1.3351928200000001</v>
      </c>
      <c r="C18" s="1">
        <v>2.2568518100000001</v>
      </c>
      <c r="D18" s="1">
        <v>2.1974290600000002</v>
      </c>
      <c r="E18" s="1">
        <v>1.0398981300000001</v>
      </c>
      <c r="F18" s="1"/>
    </row>
    <row r="19" spans="1:21" x14ac:dyDescent="0.2">
      <c r="A19" s="1"/>
      <c r="B19" s="1">
        <v>0.63934029000000003</v>
      </c>
      <c r="C19" s="1">
        <v>2.21561969</v>
      </c>
      <c r="D19" s="1">
        <v>1.4552510299999999</v>
      </c>
      <c r="E19" s="1">
        <v>1.4103807900000001</v>
      </c>
      <c r="F19" s="2"/>
    </row>
    <row r="20" spans="1:21" x14ac:dyDescent="0.2">
      <c r="A20" s="1"/>
      <c r="B20" s="1">
        <v>1.0525103099999999</v>
      </c>
      <c r="C20" s="1">
        <v>2.40844046</v>
      </c>
      <c r="D20" s="1">
        <v>2.6315789500000002</v>
      </c>
      <c r="E20" s="1">
        <v>1.38855203</v>
      </c>
      <c r="F20" s="2"/>
    </row>
    <row r="21" spans="1:21" x14ac:dyDescent="0.2">
      <c r="A21" s="1"/>
      <c r="B21" s="1">
        <v>0.82439971000000001</v>
      </c>
      <c r="C21" s="1">
        <v>2.3320397800000001</v>
      </c>
      <c r="D21" s="1">
        <v>1.2296871199999999</v>
      </c>
      <c r="E21" s="1">
        <v>2.1246665</v>
      </c>
      <c r="F21" s="2"/>
    </row>
    <row r="22" spans="1:21" x14ac:dyDescent="0.2">
      <c r="A22" s="1"/>
      <c r="B22" s="1">
        <v>0.93366481000000001</v>
      </c>
      <c r="C22" s="1">
        <v>2.3902498200000002</v>
      </c>
      <c r="D22" s="1">
        <v>1.2100412300000001</v>
      </c>
      <c r="E22" s="1">
        <v>2.09192336</v>
      </c>
      <c r="F22" s="2"/>
    </row>
    <row r="23" spans="1:21" x14ac:dyDescent="0.2">
      <c r="F23" s="1"/>
    </row>
    <row r="24" spans="1:21" x14ac:dyDescent="0.2">
      <c r="A24" s="1" t="s">
        <v>33</v>
      </c>
    </row>
    <row r="25" spans="1:21" x14ac:dyDescent="0.2">
      <c r="A25" s="2"/>
      <c r="B25" s="23" t="s">
        <v>10</v>
      </c>
      <c r="C25" s="23"/>
      <c r="D25" s="23"/>
      <c r="E25" s="23"/>
      <c r="F25" s="23"/>
      <c r="G25" s="23" t="s">
        <v>2</v>
      </c>
      <c r="H25" s="23"/>
      <c r="I25" s="23"/>
      <c r="J25" s="23"/>
      <c r="K25" s="23"/>
      <c r="L25" s="23" t="s">
        <v>11</v>
      </c>
      <c r="M25" s="23"/>
      <c r="N25" s="23"/>
      <c r="O25" s="23"/>
      <c r="P25" s="23"/>
      <c r="Q25" s="23" t="s">
        <v>12</v>
      </c>
      <c r="R25" s="23"/>
      <c r="S25" s="23"/>
      <c r="T25" s="23"/>
      <c r="U25" s="23"/>
    </row>
    <row r="26" spans="1:21" x14ac:dyDescent="0.2">
      <c r="A26" s="2" t="s">
        <v>14</v>
      </c>
      <c r="B26" s="14">
        <v>1.11020747</v>
      </c>
      <c r="C26" s="14">
        <v>1.05833876</v>
      </c>
      <c r="D26" s="14">
        <v>0.80965805999999996</v>
      </c>
      <c r="E26" s="14">
        <v>1.11797875</v>
      </c>
      <c r="F26" s="14">
        <v>0.90381696</v>
      </c>
      <c r="G26" s="14">
        <v>0.82357406</v>
      </c>
      <c r="H26" s="14">
        <v>0.97466204000000001</v>
      </c>
      <c r="I26" s="14">
        <v>0.86098459999999999</v>
      </c>
      <c r="J26" s="14">
        <v>0.90634714000000005</v>
      </c>
      <c r="K26" s="14">
        <v>0.92261258999999995</v>
      </c>
      <c r="L26" s="14">
        <v>0.72905370999999997</v>
      </c>
      <c r="M26" s="14">
        <v>1.0574351200000001</v>
      </c>
      <c r="N26" s="14">
        <v>1.2815369000000001</v>
      </c>
      <c r="O26" s="14">
        <v>1.10279766</v>
      </c>
      <c r="P26" s="14">
        <v>1.07641148</v>
      </c>
      <c r="Q26" s="14">
        <v>0.83929732999999995</v>
      </c>
      <c r="R26" s="14">
        <v>1.16966674</v>
      </c>
      <c r="S26" s="14">
        <v>1.12141256</v>
      </c>
      <c r="T26" s="14">
        <v>1.1224969300000001</v>
      </c>
      <c r="U26" s="14">
        <v>1.2088845500000001</v>
      </c>
    </row>
    <row r="27" spans="1:21" x14ac:dyDescent="0.2">
      <c r="A27" s="2" t="s">
        <v>15</v>
      </c>
      <c r="B27" s="14">
        <v>0.47407892000000001</v>
      </c>
      <c r="C27" s="14">
        <v>0.45652045000000002</v>
      </c>
      <c r="D27" s="14">
        <v>0.40801143000000001</v>
      </c>
      <c r="E27" s="14">
        <v>1.61835605</v>
      </c>
      <c r="F27" s="14">
        <v>2.0430331499999999</v>
      </c>
      <c r="G27" s="14">
        <v>0.90679125999999999</v>
      </c>
      <c r="H27" s="14">
        <v>0.60561871</v>
      </c>
      <c r="I27" s="14">
        <v>1.1785012800000001</v>
      </c>
      <c r="J27" s="14">
        <v>1.06422237</v>
      </c>
      <c r="K27" s="14">
        <v>1.1472531399999999</v>
      </c>
      <c r="L27" s="14">
        <v>1.6049639899999999</v>
      </c>
      <c r="M27" s="14">
        <v>1.6993036100000001</v>
      </c>
      <c r="N27" s="14">
        <v>1.27641212</v>
      </c>
      <c r="O27" s="14">
        <v>1.606452</v>
      </c>
      <c r="P27" s="14">
        <v>0.77584668000000001</v>
      </c>
      <c r="Q27" s="14">
        <v>2.2436164500000002</v>
      </c>
      <c r="R27" s="14">
        <v>1.86447235</v>
      </c>
      <c r="S27" s="14">
        <v>2.2641509399999999</v>
      </c>
      <c r="T27" s="14">
        <v>0.99666686999999998</v>
      </c>
      <c r="U27" s="14">
        <v>0.97583476999999996</v>
      </c>
    </row>
    <row r="28" spans="1:21" x14ac:dyDescent="0.2">
      <c r="A28" s="2" t="s">
        <v>16</v>
      </c>
      <c r="B28" s="14">
        <v>1.04689922</v>
      </c>
      <c r="C28" s="14">
        <v>0.52325580999999999</v>
      </c>
      <c r="D28" s="14">
        <v>0.62790698</v>
      </c>
      <c r="E28" s="14">
        <v>1.35658915</v>
      </c>
      <c r="F28" s="14">
        <v>1.49612403</v>
      </c>
      <c r="G28" s="14">
        <v>1.04263566</v>
      </c>
      <c r="H28" s="14">
        <v>0.73255813999999997</v>
      </c>
      <c r="I28" s="14">
        <v>1.46162791</v>
      </c>
      <c r="J28" s="14">
        <v>1.3558139499999999</v>
      </c>
      <c r="K28" s="14">
        <v>1.1472868199999999</v>
      </c>
      <c r="L28" s="14">
        <v>2.50426357</v>
      </c>
      <c r="M28" s="14">
        <v>2.3996124000000001</v>
      </c>
      <c r="N28" s="14">
        <v>1.7755814000000001</v>
      </c>
      <c r="O28" s="14">
        <v>1.88410853</v>
      </c>
      <c r="P28" s="14">
        <v>1.7794573600000001</v>
      </c>
      <c r="Q28" s="14">
        <v>1.7798449599999999</v>
      </c>
      <c r="R28" s="14">
        <v>1.6748061999999999</v>
      </c>
      <c r="S28" s="14">
        <v>1.35658915</v>
      </c>
      <c r="T28" s="14">
        <v>0.72868217000000002</v>
      </c>
      <c r="U28" s="14">
        <v>1.2519379799999999</v>
      </c>
    </row>
    <row r="29" spans="1:21" x14ac:dyDescent="0.2">
      <c r="A29" s="2" t="s">
        <v>17</v>
      </c>
      <c r="B29" s="14">
        <v>1.1138258999999999</v>
      </c>
      <c r="C29" s="14">
        <v>0.95274323000000005</v>
      </c>
      <c r="D29" s="14">
        <v>0.71426480999999997</v>
      </c>
      <c r="E29" s="14">
        <v>1.10958303</v>
      </c>
      <c r="F29" s="14">
        <v>1.1098756400000001</v>
      </c>
      <c r="G29" s="14">
        <v>0.63321141000000003</v>
      </c>
      <c r="H29" s="14">
        <v>0.58332114000000002</v>
      </c>
      <c r="I29" s="14">
        <v>0.44974396</v>
      </c>
      <c r="J29" s="14">
        <v>1.0029261199999999</v>
      </c>
      <c r="K29" s="14">
        <v>1.0127286</v>
      </c>
      <c r="L29" s="14">
        <v>0.66847109999999998</v>
      </c>
      <c r="M29" s="14">
        <v>0.62926115999999999</v>
      </c>
      <c r="N29" s="14">
        <v>0.50168252000000002</v>
      </c>
      <c r="O29" s="14">
        <v>0.59795171999999996</v>
      </c>
      <c r="P29" s="14">
        <v>0.39736650000000001</v>
      </c>
      <c r="Q29" s="14">
        <v>1.1789319700000001</v>
      </c>
      <c r="R29" s="14">
        <v>1.23643014</v>
      </c>
      <c r="S29" s="14">
        <v>0.99458669</v>
      </c>
      <c r="T29" s="14">
        <v>2.8749085600000002</v>
      </c>
      <c r="U29" s="14">
        <v>2.9509875600000002</v>
      </c>
    </row>
    <row r="30" spans="1:21" x14ac:dyDescent="0.2">
      <c r="A30" s="2" t="s">
        <v>18</v>
      </c>
      <c r="B30" s="14">
        <v>0.76369197</v>
      </c>
      <c r="C30" s="14">
        <v>0.90547679000000003</v>
      </c>
      <c r="D30" s="14">
        <v>0.57742563000000002</v>
      </c>
      <c r="E30" s="14">
        <v>0.96302474000000005</v>
      </c>
      <c r="F30" s="14">
        <v>1.7914929100000001</v>
      </c>
      <c r="G30" s="14">
        <v>1.4033917199999999</v>
      </c>
      <c r="H30" s="14">
        <v>1.38782319</v>
      </c>
      <c r="I30" s="14">
        <v>1.41506811</v>
      </c>
      <c r="J30" s="14">
        <v>1.48318043</v>
      </c>
      <c r="K30" s="14">
        <v>1.43647484</v>
      </c>
      <c r="L30" s="14">
        <v>1.72477064</v>
      </c>
      <c r="M30" s="14">
        <v>1.8768418099999999</v>
      </c>
      <c r="N30" s="14">
        <v>1.68779539</v>
      </c>
      <c r="O30" s="14">
        <v>1.57770364</v>
      </c>
      <c r="P30" s="14">
        <v>0.79621907000000003</v>
      </c>
      <c r="Q30" s="14">
        <v>1.0364192400000001</v>
      </c>
      <c r="R30" s="14">
        <v>1.11815402</v>
      </c>
      <c r="S30" s="14">
        <v>1.01612455</v>
      </c>
      <c r="T30" s="14">
        <v>1.1014734500000001</v>
      </c>
      <c r="U30" s="14">
        <v>1.32749513</v>
      </c>
    </row>
    <row r="31" spans="1:21" x14ac:dyDescent="0.2">
      <c r="A31" s="2" t="s">
        <v>19</v>
      </c>
      <c r="B31" s="14">
        <v>0.47599370000000002</v>
      </c>
      <c r="C31" s="14">
        <v>0.28168043999999998</v>
      </c>
      <c r="D31" s="14">
        <v>0.54210941000000001</v>
      </c>
      <c r="E31" s="14">
        <v>1.81916568</v>
      </c>
      <c r="F31" s="14">
        <v>1.8811491499999999</v>
      </c>
      <c r="G31" s="14">
        <v>0.86727666000000003</v>
      </c>
      <c r="H31" s="14">
        <v>0.92384887999999998</v>
      </c>
      <c r="I31" s="14">
        <v>0.78463203000000004</v>
      </c>
      <c r="J31" s="14">
        <v>0.70493899999999998</v>
      </c>
      <c r="K31" s="14">
        <v>1.6430539200000001</v>
      </c>
      <c r="L31" s="14">
        <v>1.2809917399999999</v>
      </c>
      <c r="M31" s="14">
        <v>1.4738292</v>
      </c>
      <c r="N31" s="14">
        <v>1.13390397</v>
      </c>
      <c r="O31" s="14">
        <v>1.1038961</v>
      </c>
      <c r="P31" s="14">
        <v>0.45789058999999999</v>
      </c>
      <c r="Q31" s="14">
        <v>1.19096812</v>
      </c>
      <c r="R31" s="14">
        <v>1.1083234900000001</v>
      </c>
      <c r="S31" s="14">
        <v>1.14275876</v>
      </c>
      <c r="T31" s="14">
        <v>1.8767217599999999</v>
      </c>
      <c r="U31" s="14">
        <v>1.84425423</v>
      </c>
    </row>
    <row r="32" spans="1:21" x14ac:dyDescent="0.2">
      <c r="A32" s="2" t="s">
        <v>20</v>
      </c>
      <c r="B32" s="14">
        <v>0.94332400999999999</v>
      </c>
      <c r="C32" s="14">
        <v>0.78801708000000004</v>
      </c>
      <c r="D32" s="14">
        <v>1.0278227600000001</v>
      </c>
      <c r="E32" s="14">
        <v>0.74076255000000002</v>
      </c>
      <c r="F32" s="14">
        <v>1.5000736100000001</v>
      </c>
      <c r="G32" s="14">
        <v>1.3278374799999999</v>
      </c>
      <c r="H32" s="14">
        <v>1.0622699799999999</v>
      </c>
      <c r="I32" s="14">
        <v>1.22596791</v>
      </c>
      <c r="J32" s="14">
        <v>1.35610187</v>
      </c>
      <c r="K32" s="14">
        <v>1.4385396699999999</v>
      </c>
      <c r="L32" s="14">
        <v>1.1026056200000001</v>
      </c>
      <c r="M32" s="14">
        <v>1.13823053</v>
      </c>
      <c r="N32" s="14">
        <v>0.67230973000000005</v>
      </c>
      <c r="O32" s="14">
        <v>0.71058443000000004</v>
      </c>
      <c r="P32" s="14">
        <v>1.39025467</v>
      </c>
      <c r="Q32" s="14">
        <v>1.8136316800000001</v>
      </c>
      <c r="R32" s="14">
        <v>1.8548505799999999</v>
      </c>
      <c r="S32" s="14">
        <v>1.6561165900000001</v>
      </c>
      <c r="T32" s="14">
        <v>2.2140438699999998</v>
      </c>
      <c r="U32" s="14">
        <v>2.0462240500000002</v>
      </c>
    </row>
    <row r="33" spans="1:21" x14ac:dyDescent="0.2">
      <c r="A33" s="2" t="s">
        <v>21</v>
      </c>
      <c r="B33" s="14">
        <v>0.68957871000000004</v>
      </c>
      <c r="C33" s="14">
        <v>0.84035477000000003</v>
      </c>
      <c r="D33" s="14">
        <v>0.18425721</v>
      </c>
      <c r="E33" s="14">
        <v>0.30624538000000001</v>
      </c>
      <c r="F33" s="14">
        <v>2.98115299</v>
      </c>
      <c r="G33" s="14">
        <v>1.6792313400000001</v>
      </c>
      <c r="H33" s="14">
        <v>1.75905395</v>
      </c>
      <c r="I33" s="14">
        <v>0.45195860999999998</v>
      </c>
      <c r="J33" s="14">
        <v>1.2856614900000001</v>
      </c>
      <c r="K33" s="14">
        <v>1.34035477</v>
      </c>
      <c r="L33" s="14">
        <v>2.33702882</v>
      </c>
      <c r="M33" s="14">
        <v>2.1031042100000001</v>
      </c>
      <c r="N33" s="14">
        <v>1.55025868</v>
      </c>
      <c r="O33" s="14">
        <v>1.55210643</v>
      </c>
      <c r="P33" s="14">
        <v>0.48410938999999997</v>
      </c>
      <c r="Q33" s="14">
        <v>1.5225424999999999</v>
      </c>
      <c r="R33" s="14">
        <v>1.50591279</v>
      </c>
      <c r="S33" s="14">
        <v>1.5280857400000001</v>
      </c>
      <c r="T33" s="14">
        <v>1.62712491</v>
      </c>
      <c r="U33" s="14">
        <v>1.44974132</v>
      </c>
    </row>
    <row r="34" spans="1:21" x14ac:dyDescent="0.2">
      <c r="A34" s="2" t="s">
        <v>22</v>
      </c>
      <c r="B34" s="14">
        <v>0.71315412</v>
      </c>
      <c r="C34" s="14">
        <v>0.63074070999999998</v>
      </c>
      <c r="D34" s="14">
        <v>1.1123283100000001</v>
      </c>
      <c r="E34" s="14">
        <v>0.92356956000000001</v>
      </c>
      <c r="F34" s="14">
        <v>1.6204601000000001</v>
      </c>
      <c r="G34" s="14">
        <v>1.1098002899999999</v>
      </c>
      <c r="H34" s="14">
        <v>1.15193393</v>
      </c>
      <c r="I34" s="14">
        <v>0.76051234999999995</v>
      </c>
      <c r="J34" s="14">
        <v>0.90503076000000005</v>
      </c>
      <c r="K34" s="14">
        <v>0.98002864999999995</v>
      </c>
      <c r="L34" s="14">
        <v>1.3432207</v>
      </c>
      <c r="M34" s="14">
        <v>1.1249684</v>
      </c>
      <c r="N34" s="14">
        <v>1.3676582100000001</v>
      </c>
      <c r="O34" s="14">
        <v>1.3617595</v>
      </c>
      <c r="P34" s="14">
        <v>0.63706076</v>
      </c>
      <c r="Q34" s="14">
        <v>1.1637313600000001</v>
      </c>
      <c r="R34" s="14">
        <v>1.0297463600000001</v>
      </c>
      <c r="S34" s="14">
        <v>0.98845537999999999</v>
      </c>
      <c r="T34" s="14">
        <v>1.03058903</v>
      </c>
      <c r="U34" s="14">
        <v>1.0531305325</v>
      </c>
    </row>
    <row r="37" spans="1:21" x14ac:dyDescent="0.2">
      <c r="A37" s="2" t="s">
        <v>34</v>
      </c>
    </row>
    <row r="38" spans="1:21" x14ac:dyDescent="0.2">
      <c r="G38" t="s">
        <v>23</v>
      </c>
      <c r="L38" t="s">
        <v>24</v>
      </c>
      <c r="Q38" s="3" t="s">
        <v>0</v>
      </c>
      <c r="R38" s="4"/>
      <c r="S38" s="4"/>
      <c r="T38" s="5"/>
    </row>
    <row r="39" spans="1:21" x14ac:dyDescent="0.2">
      <c r="A39" t="s">
        <v>25</v>
      </c>
      <c r="B39" s="15" t="s">
        <v>1</v>
      </c>
      <c r="C39" s="15" t="s">
        <v>2</v>
      </c>
      <c r="D39" s="15" t="s">
        <v>3</v>
      </c>
      <c r="E39" s="15" t="s">
        <v>4</v>
      </c>
      <c r="G39" s="15" t="s">
        <v>1</v>
      </c>
      <c r="H39" s="15" t="s">
        <v>2</v>
      </c>
      <c r="I39" s="15" t="s">
        <v>3</v>
      </c>
      <c r="J39" s="15" t="s">
        <v>4</v>
      </c>
      <c r="L39" s="15" t="s">
        <v>1</v>
      </c>
      <c r="M39" s="15" t="s">
        <v>2</v>
      </c>
      <c r="N39" s="15" t="s">
        <v>3</v>
      </c>
      <c r="O39" s="15" t="s">
        <v>4</v>
      </c>
      <c r="Q39" s="19" t="s">
        <v>1</v>
      </c>
      <c r="R39" s="20" t="s">
        <v>2</v>
      </c>
      <c r="S39" s="20" t="s">
        <v>3</v>
      </c>
      <c r="T39" s="21" t="s">
        <v>4</v>
      </c>
    </row>
    <row r="40" spans="1:21" x14ac:dyDescent="0.2">
      <c r="B40" s="15">
        <v>140.69999999999999</v>
      </c>
      <c r="C40" s="15">
        <v>178</v>
      </c>
      <c r="D40" s="15">
        <v>160.69999999999999</v>
      </c>
      <c r="E40" s="15">
        <v>160.9</v>
      </c>
      <c r="F40" s="16"/>
      <c r="G40" s="15">
        <v>56.16</v>
      </c>
      <c r="H40" s="15">
        <v>61.65</v>
      </c>
      <c r="I40" s="15">
        <v>63.39</v>
      </c>
      <c r="J40" s="15">
        <v>66.400000000000006</v>
      </c>
      <c r="L40">
        <f>B40/56.16</f>
        <v>2.5053418803418803</v>
      </c>
      <c r="M40">
        <f>C40/61.65</f>
        <v>2.8872668288726682</v>
      </c>
      <c r="N40">
        <f>D40/63.39</f>
        <v>2.5351001735289476</v>
      </c>
      <c r="O40">
        <f>E40/66.4</f>
        <v>2.4231927710843371</v>
      </c>
      <c r="Q40" s="8">
        <f>L40/2.72</f>
        <v>0.92108157365510301</v>
      </c>
      <c r="R40" s="22">
        <f t="shared" ref="R40:T47" si="4">M40/2.72</f>
        <v>1.061495157673775</v>
      </c>
      <c r="S40" s="22">
        <f t="shared" si="4"/>
        <v>0.93202212262093653</v>
      </c>
      <c r="T40" s="9">
        <f t="shared" si="4"/>
        <v>0.89087969525159449</v>
      </c>
    </row>
    <row r="41" spans="1:21" x14ac:dyDescent="0.2">
      <c r="B41" s="15">
        <v>156.69</v>
      </c>
      <c r="C41" s="15">
        <v>174.28</v>
      </c>
      <c r="D41" s="15">
        <v>156.29</v>
      </c>
      <c r="E41" s="15">
        <v>145.5</v>
      </c>
      <c r="L41">
        <f t="shared" ref="L41:L47" si="5">B41/56.16</f>
        <v>2.7900641025641026</v>
      </c>
      <c r="M41">
        <f t="shared" ref="M41:M47" si="6">C41/61.65</f>
        <v>2.826926196269262</v>
      </c>
      <c r="N41">
        <f t="shared" ref="N41:N47" si="7">D41/63.39</f>
        <v>2.4655308408266285</v>
      </c>
      <c r="O41">
        <f t="shared" ref="O41:O47" si="8">E41/66.4</f>
        <v>2.1912650602409638</v>
      </c>
      <c r="Q41" s="8">
        <f t="shared" ref="Q41:Q47" si="9">L41/2.72</f>
        <v>1.0257588612368023</v>
      </c>
      <c r="R41" s="22">
        <f t="shared" si="4"/>
        <v>1.0393111015695815</v>
      </c>
      <c r="S41" s="22">
        <f t="shared" si="4"/>
        <v>0.90644516206861336</v>
      </c>
      <c r="T41" s="9">
        <f t="shared" si="4"/>
        <v>0.80561215450035428</v>
      </c>
    </row>
    <row r="42" spans="1:21" x14ac:dyDescent="0.2">
      <c r="B42" s="15">
        <v>153.62</v>
      </c>
      <c r="C42" s="15">
        <v>198.8</v>
      </c>
      <c r="D42" s="15">
        <v>177.6</v>
      </c>
      <c r="E42" s="15">
        <v>179.82</v>
      </c>
      <c r="L42">
        <f t="shared" si="5"/>
        <v>2.7353988603988606</v>
      </c>
      <c r="M42">
        <f t="shared" si="6"/>
        <v>3.2246553122465533</v>
      </c>
      <c r="N42">
        <f t="shared" si="7"/>
        <v>2.8017037387600565</v>
      </c>
      <c r="O42">
        <f t="shared" si="8"/>
        <v>2.7081325301204817</v>
      </c>
      <c r="Q42" s="8">
        <f t="shared" si="9"/>
        <v>1.0056613457348751</v>
      </c>
      <c r="R42" s="22">
        <f t="shared" si="4"/>
        <v>1.1855350412671151</v>
      </c>
      <c r="S42" s="22">
        <f t="shared" si="4"/>
        <v>1.0300381392500206</v>
      </c>
      <c r="T42" s="9">
        <f t="shared" si="4"/>
        <v>0.99563695960311815</v>
      </c>
    </row>
    <row r="43" spans="1:21" x14ac:dyDescent="0.2">
      <c r="B43" s="15">
        <v>152.41999999999999</v>
      </c>
      <c r="C43" s="15">
        <v>192.5</v>
      </c>
      <c r="D43" s="15">
        <v>172.08</v>
      </c>
      <c r="E43" s="15">
        <v>159.88</v>
      </c>
      <c r="G43" s="15"/>
      <c r="H43" s="15"/>
      <c r="I43" s="15"/>
      <c r="J43" s="15"/>
      <c r="L43">
        <f t="shared" si="5"/>
        <v>2.7140313390313389</v>
      </c>
      <c r="M43">
        <f t="shared" si="6"/>
        <v>3.1224655312246554</v>
      </c>
      <c r="N43">
        <f t="shared" si="7"/>
        <v>2.7146237576904877</v>
      </c>
      <c r="O43">
        <f t="shared" si="8"/>
        <v>2.4078313253012045</v>
      </c>
      <c r="Q43" s="8">
        <f t="shared" si="9"/>
        <v>0.99780563934975686</v>
      </c>
      <c r="R43" s="22">
        <f t="shared" si="4"/>
        <v>1.1479652688325939</v>
      </c>
      <c r="S43" s="22">
        <f t="shared" si="4"/>
        <v>0.9980234403273851</v>
      </c>
      <c r="T43" s="9">
        <f t="shared" si="4"/>
        <v>0.88523210489014859</v>
      </c>
    </row>
    <row r="44" spans="1:21" x14ac:dyDescent="0.2">
      <c r="B44" s="15">
        <v>146.47</v>
      </c>
      <c r="C44" s="15">
        <v>188.97</v>
      </c>
      <c r="D44" s="15">
        <v>167.55</v>
      </c>
      <c r="E44" s="15">
        <v>172</v>
      </c>
      <c r="L44">
        <f t="shared" si="5"/>
        <v>2.6080840455840457</v>
      </c>
      <c r="M44">
        <f t="shared" si="6"/>
        <v>3.0652068126520682</v>
      </c>
      <c r="N44">
        <f t="shared" si="7"/>
        <v>2.643161381921439</v>
      </c>
      <c r="O44">
        <f t="shared" si="8"/>
        <v>2.5903614457831323</v>
      </c>
      <c r="Q44" s="8">
        <f t="shared" si="9"/>
        <v>0.95885442852354619</v>
      </c>
      <c r="R44" s="22">
        <f t="shared" si="4"/>
        <v>1.1269142693573779</v>
      </c>
      <c r="S44" s="22">
        <f t="shared" si="4"/>
        <v>0.97175050805935248</v>
      </c>
      <c r="T44" s="9">
        <f t="shared" si="4"/>
        <v>0.95233876683203389</v>
      </c>
    </row>
    <row r="45" spans="1:21" x14ac:dyDescent="0.2">
      <c r="B45" s="15">
        <v>164.09</v>
      </c>
      <c r="C45" s="15">
        <v>181.61</v>
      </c>
      <c r="D45" s="15">
        <v>162.55000000000001</v>
      </c>
      <c r="E45" s="15">
        <v>151.94999999999999</v>
      </c>
      <c r="L45">
        <f t="shared" si="5"/>
        <v>2.9218304843304845</v>
      </c>
      <c r="M45">
        <f t="shared" si="6"/>
        <v>2.9458231954582321</v>
      </c>
      <c r="N45">
        <f t="shared" si="7"/>
        <v>2.5642845874743654</v>
      </c>
      <c r="O45">
        <f t="shared" si="8"/>
        <v>2.288403614457831</v>
      </c>
      <c r="Q45" s="8">
        <f t="shared" si="9"/>
        <v>1.074202383945031</v>
      </c>
      <c r="R45" s="22">
        <f t="shared" si="4"/>
        <v>1.0830232336243499</v>
      </c>
      <c r="S45" s="22">
        <f t="shared" si="4"/>
        <v>0.9427516865714578</v>
      </c>
      <c r="T45" s="9">
        <f t="shared" si="4"/>
        <v>0.84132485825655545</v>
      </c>
    </row>
    <row r="46" spans="1:21" x14ac:dyDescent="0.2">
      <c r="B46" s="15">
        <v>145.88999999999999</v>
      </c>
      <c r="C46" s="15">
        <v>189.21</v>
      </c>
      <c r="D46" s="15">
        <v>168.26</v>
      </c>
      <c r="E46" s="15">
        <v>171.14</v>
      </c>
      <c r="L46">
        <f t="shared" si="5"/>
        <v>2.5977564102564101</v>
      </c>
      <c r="M46">
        <f t="shared" si="6"/>
        <v>3.0690997566909979</v>
      </c>
      <c r="N46">
        <f t="shared" si="7"/>
        <v>2.6543618867329228</v>
      </c>
      <c r="O46">
        <f t="shared" si="8"/>
        <v>2.5774096385542165</v>
      </c>
      <c r="Q46" s="8">
        <f t="shared" si="9"/>
        <v>0.95505750377073895</v>
      </c>
      <c r="R46" s="22">
        <f t="shared" si="4"/>
        <v>1.1283454987834549</v>
      </c>
      <c r="S46" s="22">
        <f t="shared" si="4"/>
        <v>0.97586834071063333</v>
      </c>
      <c r="T46" s="9">
        <f t="shared" si="4"/>
        <v>0.94757707299787364</v>
      </c>
    </row>
    <row r="47" spans="1:21" x14ac:dyDescent="0.2">
      <c r="B47" s="15">
        <v>164.8</v>
      </c>
      <c r="C47" s="15">
        <v>182.92</v>
      </c>
      <c r="D47" s="15">
        <v>162.11000000000001</v>
      </c>
      <c r="E47" s="15">
        <v>152.91999999999999</v>
      </c>
      <c r="L47">
        <f t="shared" si="5"/>
        <v>2.934472934472935</v>
      </c>
      <c r="M47">
        <f t="shared" si="6"/>
        <v>2.9670721816707215</v>
      </c>
      <c r="N47">
        <f t="shared" si="7"/>
        <v>2.5573434295630229</v>
      </c>
      <c r="O47">
        <f t="shared" si="8"/>
        <v>2.3030120481927705</v>
      </c>
      <c r="Q47" s="11">
        <f t="shared" si="9"/>
        <v>1.078850343556226</v>
      </c>
      <c r="R47" s="12">
        <f t="shared" si="4"/>
        <v>1.0908353609083534</v>
      </c>
      <c r="S47" s="12">
        <f t="shared" si="4"/>
        <v>0.94019979028052303</v>
      </c>
      <c r="T47" s="13">
        <f t="shared" si="4"/>
        <v>0.84669560595322435</v>
      </c>
    </row>
    <row r="53" spans="1:20" x14ac:dyDescent="0.2">
      <c r="A53" t="s">
        <v>35</v>
      </c>
      <c r="G53" t="s">
        <v>23</v>
      </c>
      <c r="L53" t="s">
        <v>24</v>
      </c>
      <c r="Q53" s="3" t="s">
        <v>0</v>
      </c>
      <c r="R53" s="4"/>
      <c r="S53" s="4"/>
      <c r="T53" s="5"/>
    </row>
    <row r="54" spans="1:20" x14ac:dyDescent="0.2">
      <c r="B54" s="15" t="s">
        <v>1</v>
      </c>
      <c r="C54" s="15" t="s">
        <v>2</v>
      </c>
      <c r="D54" s="15" t="s">
        <v>3</v>
      </c>
      <c r="E54" s="15" t="s">
        <v>4</v>
      </c>
      <c r="G54" s="15" t="s">
        <v>1</v>
      </c>
      <c r="H54" s="15" t="s">
        <v>2</v>
      </c>
      <c r="I54" s="15" t="s">
        <v>3</v>
      </c>
      <c r="J54" s="15" t="s">
        <v>4</v>
      </c>
      <c r="L54" s="15" t="s">
        <v>1</v>
      </c>
      <c r="M54" s="15" t="s">
        <v>2</v>
      </c>
      <c r="N54" s="15" t="s">
        <v>3</v>
      </c>
      <c r="O54" s="15" t="s">
        <v>4</v>
      </c>
      <c r="Q54" s="19" t="s">
        <v>1</v>
      </c>
      <c r="R54" s="20" t="s">
        <v>2</v>
      </c>
      <c r="S54" s="20" t="s">
        <v>3</v>
      </c>
      <c r="T54" s="21" t="s">
        <v>4</v>
      </c>
    </row>
    <row r="55" spans="1:20" x14ac:dyDescent="0.2">
      <c r="A55" t="s">
        <v>26</v>
      </c>
      <c r="B55">
        <v>36.590000000000003</v>
      </c>
      <c r="C55">
        <v>129.52000000000001</v>
      </c>
      <c r="D55">
        <v>33</v>
      </c>
      <c r="E55">
        <v>24.15</v>
      </c>
      <c r="G55" s="15">
        <v>56.16</v>
      </c>
      <c r="H55" s="15">
        <v>61.65</v>
      </c>
      <c r="I55" s="15">
        <v>63.39</v>
      </c>
      <c r="J55" s="15">
        <v>66.400000000000006</v>
      </c>
      <c r="L55">
        <f>B55/56.16</f>
        <v>0.65153133903133909</v>
      </c>
      <c r="M55">
        <f>C55/61.65</f>
        <v>2.1008921330089216</v>
      </c>
      <c r="N55">
        <f>D55/63.39</f>
        <v>0.52058684335068617</v>
      </c>
      <c r="O55">
        <f>E55/66.4</f>
        <v>0.3637048192771084</v>
      </c>
      <c r="Q55" s="8">
        <f>L55/0.63</f>
        <v>1.0341767286211732</v>
      </c>
      <c r="R55" s="22">
        <f t="shared" ref="R55:T62" si="10">M55/0.63</f>
        <v>3.3347494174744789</v>
      </c>
      <c r="S55" s="22">
        <f t="shared" si="10"/>
        <v>0.82632832277886692</v>
      </c>
      <c r="T55" s="9">
        <f t="shared" si="10"/>
        <v>0.57730923694779113</v>
      </c>
    </row>
    <row r="56" spans="1:20" x14ac:dyDescent="0.2">
      <c r="B56">
        <v>34.520000000000003</v>
      </c>
      <c r="C56">
        <v>89</v>
      </c>
      <c r="D56">
        <v>24</v>
      </c>
      <c r="E56">
        <v>24.7</v>
      </c>
      <c r="L56">
        <f t="shared" ref="L56:L62" si="11">B56/56.16</f>
        <v>0.61467236467236475</v>
      </c>
      <c r="M56">
        <f t="shared" ref="M56:M62" si="12">C56/61.65</f>
        <v>1.4436334144363341</v>
      </c>
      <c r="N56">
        <f t="shared" ref="N56:N62" si="13">D56/63.39</f>
        <v>0.37860861334595364</v>
      </c>
      <c r="O56">
        <f t="shared" ref="O56:O62" si="14">E56/66.4</f>
        <v>0.37198795180722888</v>
      </c>
      <c r="Q56" s="8">
        <f t="shared" ref="Q56:Q62" si="15">L56/0.63</f>
        <v>0.97567042011486471</v>
      </c>
      <c r="R56" s="22">
        <f t="shared" si="10"/>
        <v>2.2914816102164033</v>
      </c>
      <c r="S56" s="22">
        <f t="shared" si="10"/>
        <v>0.60096605293008509</v>
      </c>
      <c r="T56" s="9">
        <f t="shared" si="10"/>
        <v>0.59045706636068074</v>
      </c>
    </row>
    <row r="57" spans="1:20" x14ac:dyDescent="0.2">
      <c r="B57">
        <v>36.44</v>
      </c>
      <c r="C57">
        <v>121.47</v>
      </c>
      <c r="D57">
        <v>33.06</v>
      </c>
      <c r="E57">
        <v>24.28</v>
      </c>
      <c r="L57">
        <f t="shared" si="11"/>
        <v>0.64886039886039881</v>
      </c>
      <c r="M57">
        <f t="shared" si="12"/>
        <v>1.9703163017031631</v>
      </c>
      <c r="N57">
        <f t="shared" si="13"/>
        <v>0.52153336488405111</v>
      </c>
      <c r="O57">
        <f t="shared" si="14"/>
        <v>0.3656626506024096</v>
      </c>
      <c r="Q57" s="8">
        <f t="shared" si="15"/>
        <v>1.0299371410482521</v>
      </c>
      <c r="R57" s="22">
        <f t="shared" si="10"/>
        <v>3.1274861931796241</v>
      </c>
      <c r="S57" s="22">
        <f t="shared" si="10"/>
        <v>0.82783073791119222</v>
      </c>
      <c r="T57" s="9">
        <f t="shared" si="10"/>
        <v>0.58041690571811044</v>
      </c>
    </row>
    <row r="58" spans="1:20" x14ac:dyDescent="0.2">
      <c r="B58">
        <v>34.520000000000003</v>
      </c>
      <c r="C58">
        <v>81.900000000000006</v>
      </c>
      <c r="D58">
        <v>25</v>
      </c>
      <c r="E58">
        <v>24.7</v>
      </c>
      <c r="G58" s="15"/>
      <c r="H58" s="15"/>
      <c r="I58" s="15"/>
      <c r="J58" s="15"/>
      <c r="L58">
        <f t="shared" si="11"/>
        <v>0.61467236467236475</v>
      </c>
      <c r="M58">
        <f t="shared" si="12"/>
        <v>1.3284671532846717</v>
      </c>
      <c r="N58">
        <f t="shared" si="13"/>
        <v>0.39438397223536836</v>
      </c>
      <c r="O58">
        <f t="shared" si="14"/>
        <v>0.37198795180722888</v>
      </c>
      <c r="Q58" s="8">
        <f t="shared" si="15"/>
        <v>0.97567042011486471</v>
      </c>
      <c r="R58" s="22">
        <f t="shared" si="10"/>
        <v>2.1086780210867806</v>
      </c>
      <c r="S58" s="22">
        <f t="shared" si="10"/>
        <v>0.62600630513550537</v>
      </c>
      <c r="T58" s="9">
        <f t="shared" si="10"/>
        <v>0.59045706636068074</v>
      </c>
    </row>
    <row r="59" spans="1:20" x14ac:dyDescent="0.2">
      <c r="B59">
        <v>36.4</v>
      </c>
      <c r="C59">
        <v>131.57</v>
      </c>
      <c r="D59">
        <v>35.590000000000003</v>
      </c>
      <c r="E59">
        <v>25.48</v>
      </c>
      <c r="L59">
        <f t="shared" si="11"/>
        <v>0.64814814814814814</v>
      </c>
      <c r="M59">
        <f t="shared" si="12"/>
        <v>2.1341443633414436</v>
      </c>
      <c r="N59">
        <f t="shared" si="13"/>
        <v>0.56144502287427045</v>
      </c>
      <c r="O59">
        <f t="shared" si="14"/>
        <v>0.38373493975903611</v>
      </c>
      <c r="Q59" s="8">
        <f t="shared" si="15"/>
        <v>1.0288065843621399</v>
      </c>
      <c r="R59" s="22">
        <f t="shared" si="10"/>
        <v>3.387530735462609</v>
      </c>
      <c r="S59" s="22">
        <f t="shared" si="10"/>
        <v>0.89118257599090545</v>
      </c>
      <c r="T59" s="9">
        <f t="shared" si="10"/>
        <v>0.60910307898259697</v>
      </c>
    </row>
    <row r="60" spans="1:20" x14ac:dyDescent="0.2">
      <c r="B60">
        <v>35.590000000000003</v>
      </c>
      <c r="C60">
        <v>88.6</v>
      </c>
      <c r="D60">
        <v>25.92</v>
      </c>
      <c r="E60">
        <v>28.37</v>
      </c>
      <c r="L60">
        <f t="shared" si="11"/>
        <v>0.63372507122507138</v>
      </c>
      <c r="M60">
        <f t="shared" si="12"/>
        <v>1.4371451743714516</v>
      </c>
      <c r="N60">
        <f t="shared" si="13"/>
        <v>0.40889730241362993</v>
      </c>
      <c r="O60">
        <f t="shared" si="14"/>
        <v>0.42725903614457827</v>
      </c>
      <c r="Q60" s="8">
        <f t="shared" si="15"/>
        <v>1.0059128114683673</v>
      </c>
      <c r="R60" s="22">
        <f t="shared" si="10"/>
        <v>2.2811828164626218</v>
      </c>
      <c r="S60" s="22">
        <f t="shared" si="10"/>
        <v>0.64904333716449192</v>
      </c>
      <c r="T60" s="9">
        <f t="shared" si="10"/>
        <v>0.67818894626123538</v>
      </c>
    </row>
    <row r="61" spans="1:20" x14ac:dyDescent="0.2">
      <c r="B61">
        <v>38.22</v>
      </c>
      <c r="C61">
        <v>140.46</v>
      </c>
      <c r="D61">
        <v>36.6</v>
      </c>
      <c r="E61">
        <v>25.79</v>
      </c>
      <c r="L61">
        <f t="shared" si="11"/>
        <v>0.68055555555555558</v>
      </c>
      <c r="M61">
        <f t="shared" si="12"/>
        <v>2.2783454987834553</v>
      </c>
      <c r="N61">
        <f t="shared" si="13"/>
        <v>0.57737813535257931</v>
      </c>
      <c r="O61">
        <f t="shared" si="14"/>
        <v>0.38840361445783128</v>
      </c>
      <c r="Q61" s="8">
        <f t="shared" si="15"/>
        <v>1.080246913580247</v>
      </c>
      <c r="R61" s="22">
        <f t="shared" si="10"/>
        <v>3.6164214266404051</v>
      </c>
      <c r="S61" s="22">
        <f t="shared" si="10"/>
        <v>0.91647323071837983</v>
      </c>
      <c r="T61" s="9">
        <f t="shared" si="10"/>
        <v>0.61651367374258936</v>
      </c>
    </row>
    <row r="62" spans="1:20" x14ac:dyDescent="0.2">
      <c r="B62">
        <v>34.549999999999997</v>
      </c>
      <c r="C62">
        <v>95.17</v>
      </c>
      <c r="D62">
        <v>26.39</v>
      </c>
      <c r="E62">
        <v>28.33</v>
      </c>
      <c r="L62">
        <f t="shared" si="11"/>
        <v>0.61520655270655267</v>
      </c>
      <c r="M62">
        <f t="shared" si="12"/>
        <v>1.5437145174371452</v>
      </c>
      <c r="N62">
        <f t="shared" si="13"/>
        <v>0.41631172109165482</v>
      </c>
      <c r="O62">
        <f t="shared" si="14"/>
        <v>0.42665662650602404</v>
      </c>
      <c r="Q62" s="11">
        <f t="shared" si="15"/>
        <v>0.97651833762944862</v>
      </c>
      <c r="R62" s="12">
        <f t="shared" si="10"/>
        <v>2.4503405038684845</v>
      </c>
      <c r="S62" s="12">
        <f t="shared" si="10"/>
        <v>0.66081225570103941</v>
      </c>
      <c r="T62" s="13">
        <f t="shared" si="10"/>
        <v>0.67723274048575244</v>
      </c>
    </row>
    <row r="64" spans="1:20" x14ac:dyDescent="0.2">
      <c r="A64" t="s">
        <v>36</v>
      </c>
    </row>
    <row r="65" spans="1:5" x14ac:dyDescent="0.2">
      <c r="B65" s="15" t="s">
        <v>1</v>
      </c>
      <c r="C65" s="15" t="s">
        <v>2</v>
      </c>
      <c r="D65" s="15" t="s">
        <v>3</v>
      </c>
      <c r="E65" s="15" t="s">
        <v>4</v>
      </c>
    </row>
    <row r="66" spans="1:5" x14ac:dyDescent="0.2">
      <c r="B66">
        <v>0.35732399999999997</v>
      </c>
      <c r="C66">
        <v>1.4302919999999999</v>
      </c>
      <c r="D66">
        <v>1.3906000000000001</v>
      </c>
      <c r="E66">
        <v>0.91819300000000004</v>
      </c>
    </row>
    <row r="67" spans="1:5" x14ac:dyDescent="0.2">
      <c r="A67" t="s">
        <v>27</v>
      </c>
      <c r="B67">
        <v>0.92492700000000005</v>
      </c>
      <c r="C67">
        <v>2.2933020000000002</v>
      </c>
      <c r="D67">
        <v>2.8523420000000002</v>
      </c>
      <c r="E67">
        <v>1.0714410000000001</v>
      </c>
    </row>
    <row r="68" spans="1:5" x14ac:dyDescent="0.2">
      <c r="A68" t="s">
        <v>29</v>
      </c>
      <c r="B68">
        <v>0.62605200000000005</v>
      </c>
      <c r="C68">
        <v>1.0153859999999999</v>
      </c>
      <c r="D68">
        <v>1.800227</v>
      </c>
      <c r="E68">
        <v>0.94113400000000003</v>
      </c>
    </row>
    <row r="69" spans="1:5" x14ac:dyDescent="0.2">
      <c r="B69">
        <v>0.56181400000000004</v>
      </c>
      <c r="C69">
        <v>6.9867990000000004</v>
      </c>
      <c r="D69">
        <v>2.225848</v>
      </c>
      <c r="E69">
        <v>1.11243</v>
      </c>
    </row>
    <row r="70" spans="1:5" x14ac:dyDescent="0.2">
      <c r="B70">
        <v>1.0969679999999999</v>
      </c>
      <c r="C70">
        <v>5.4192159999999996</v>
      </c>
      <c r="D70">
        <v>1.94</v>
      </c>
      <c r="E70">
        <v>0.45213900000000001</v>
      </c>
    </row>
    <row r="71" spans="1:5" x14ac:dyDescent="0.2">
      <c r="B71">
        <v>0.606043</v>
      </c>
      <c r="C71">
        <v>5.0535269999999999</v>
      </c>
      <c r="D71">
        <v>1.3219609999999999</v>
      </c>
      <c r="E71">
        <v>0.69758799999999999</v>
      </c>
    </row>
    <row r="72" spans="1:5" x14ac:dyDescent="0.2">
      <c r="B72">
        <v>1.1672899999999999</v>
      </c>
      <c r="C72">
        <v>4.6911120000000004</v>
      </c>
      <c r="D72">
        <v>1.8227199999999999</v>
      </c>
      <c r="E72">
        <v>1.012645</v>
      </c>
    </row>
    <row r="73" spans="1:5" x14ac:dyDescent="0.2">
      <c r="B73">
        <v>1.144504</v>
      </c>
      <c r="C73">
        <v>1.3247610000000001</v>
      </c>
      <c r="D73">
        <v>2.0922000000000001</v>
      </c>
      <c r="E73">
        <v>0.70622700000000005</v>
      </c>
    </row>
    <row r="74" spans="1:5" x14ac:dyDescent="0.2">
      <c r="B74">
        <v>1.643057</v>
      </c>
      <c r="C74">
        <v>1.581639</v>
      </c>
      <c r="D74">
        <v>2.4900000000000002</v>
      </c>
      <c r="E74">
        <v>0.73760599999999998</v>
      </c>
    </row>
    <row r="75" spans="1:5" x14ac:dyDescent="0.2">
      <c r="C75">
        <v>4.1500000000000004</v>
      </c>
      <c r="E75">
        <v>0.60584000000000005</v>
      </c>
    </row>
    <row r="76" spans="1:5" x14ac:dyDescent="0.2">
      <c r="C76">
        <v>3.71</v>
      </c>
      <c r="E76">
        <v>0.99702400000000002</v>
      </c>
    </row>
    <row r="79" spans="1:5" x14ac:dyDescent="0.2">
      <c r="A79" t="s">
        <v>37</v>
      </c>
      <c r="B79" s="17"/>
      <c r="C79" s="17"/>
      <c r="D79" s="17"/>
      <c r="E79" s="17"/>
    </row>
    <row r="80" spans="1:5" x14ac:dyDescent="0.2">
      <c r="B80" s="15" t="s">
        <v>1</v>
      </c>
      <c r="C80" s="15" t="s">
        <v>2</v>
      </c>
      <c r="D80" s="15" t="s">
        <v>3</v>
      </c>
      <c r="E80" s="15" t="s">
        <v>4</v>
      </c>
    </row>
    <row r="81" spans="1:5" x14ac:dyDescent="0.2">
      <c r="B81">
        <v>0.79016863999999998</v>
      </c>
      <c r="C81">
        <v>2.571886289</v>
      </c>
      <c r="D81">
        <v>1.4584362200000001</v>
      </c>
      <c r="E81">
        <v>0.39004677999999998</v>
      </c>
    </row>
    <row r="82" spans="1:5" x14ac:dyDescent="0.2">
      <c r="A82" t="s">
        <v>28</v>
      </c>
      <c r="B82">
        <v>0.16695012000000001</v>
      </c>
      <c r="C82">
        <v>0.70212355800000004</v>
      </c>
      <c r="D82">
        <v>0.55346516000000001</v>
      </c>
      <c r="E82">
        <v>0.57423930000000001</v>
      </c>
    </row>
    <row r="83" spans="1:5" x14ac:dyDescent="0.2">
      <c r="A83" t="s">
        <v>29</v>
      </c>
      <c r="B83">
        <v>0.75309870999999995</v>
      </c>
      <c r="C83">
        <v>0.78602101099999999</v>
      </c>
      <c r="D83">
        <v>0.70054033000000004</v>
      </c>
      <c r="E83">
        <v>1.1756414799999999</v>
      </c>
    </row>
    <row r="84" spans="1:5" x14ac:dyDescent="0.2">
      <c r="B84">
        <v>0.21218439</v>
      </c>
      <c r="C84">
        <v>1.267707774</v>
      </c>
      <c r="D84">
        <v>0.88934597000000004</v>
      </c>
      <c r="E84">
        <v>1.7399226699999999</v>
      </c>
    </row>
    <row r="85" spans="1:5" x14ac:dyDescent="0.2">
      <c r="B85">
        <v>1.6804604999999999</v>
      </c>
      <c r="C85">
        <v>2.2625562760000002</v>
      </c>
      <c r="D85">
        <v>0.48304855000000002</v>
      </c>
      <c r="E85">
        <v>0.34805112999999999</v>
      </c>
    </row>
    <row r="86" spans="1:5" x14ac:dyDescent="0.2">
      <c r="B86">
        <v>0.16746612</v>
      </c>
      <c r="C86">
        <v>0.72114241000000001</v>
      </c>
      <c r="D86">
        <v>0.63147321999999995</v>
      </c>
      <c r="E86">
        <v>0.73083403000000002</v>
      </c>
    </row>
    <row r="87" spans="1:5" x14ac:dyDescent="0.2">
      <c r="B87">
        <v>1.4225906699999999</v>
      </c>
      <c r="C87">
        <v>2.2606483659999999</v>
      </c>
      <c r="D87">
        <v>1.0194410300000001</v>
      </c>
      <c r="E87">
        <v>0.74094055000000003</v>
      </c>
    </row>
    <row r="88" spans="1:5" x14ac:dyDescent="0.2">
      <c r="B88">
        <v>1.48443912</v>
      </c>
      <c r="C88">
        <v>1.3101804530000001</v>
      </c>
      <c r="D88">
        <v>0.45337323000000002</v>
      </c>
      <c r="E88">
        <v>1.85941673</v>
      </c>
    </row>
    <row r="89" spans="1:5" x14ac:dyDescent="0.2">
      <c r="B89">
        <v>1.5658081399999999</v>
      </c>
      <c r="C89">
        <v>2.3705853590000001</v>
      </c>
      <c r="D89">
        <v>0.82741023000000002</v>
      </c>
      <c r="E89">
        <v>0.50914758999999998</v>
      </c>
    </row>
    <row r="90" spans="1:5" x14ac:dyDescent="0.2">
      <c r="C90">
        <v>2.2000715739999999</v>
      </c>
      <c r="E90">
        <v>0.49296947000000002</v>
      </c>
    </row>
    <row r="91" spans="1:5" x14ac:dyDescent="0.2">
      <c r="C91">
        <v>2.476608234</v>
      </c>
      <c r="E91">
        <v>0.63749697999999999</v>
      </c>
    </row>
    <row r="101" spans="2:5" x14ac:dyDescent="0.2">
      <c r="B101" s="18"/>
      <c r="C101" s="18"/>
      <c r="D101" s="18"/>
      <c r="E101" s="18"/>
    </row>
    <row r="102" spans="2:5" x14ac:dyDescent="0.2">
      <c r="B102" s="18"/>
      <c r="C102" s="18"/>
      <c r="D102" s="18"/>
      <c r="E102" s="18"/>
    </row>
    <row r="103" spans="2:5" x14ac:dyDescent="0.2">
      <c r="B103" s="18"/>
      <c r="C103" s="18"/>
      <c r="D103" s="18"/>
      <c r="E103" s="18"/>
    </row>
    <row r="104" spans="2:5" x14ac:dyDescent="0.2">
      <c r="B104" s="18"/>
      <c r="C104" s="18"/>
      <c r="D104" s="18"/>
      <c r="E104" s="18"/>
    </row>
  </sheetData>
  <mergeCells count="4">
    <mergeCell ref="B25:F25"/>
    <mergeCell ref="G25:K25"/>
    <mergeCell ref="L25:P25"/>
    <mergeCell ref="Q25:U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2022-09-11T06:40:44Z</dcterms:created>
  <dcterms:modified xsi:type="dcterms:W3CDTF">2022-09-15T15:08:34Z</dcterms:modified>
</cp:coreProperties>
</file>