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ng/Desktop/几个课题/Yundong/submit to elife/REVISE VERSION/revise figures + source data/"/>
    </mc:Choice>
  </mc:AlternateContent>
  <xr:revisionPtr revIDLastSave="0" documentId="13_ncr:1_{84C354BD-1FD6-4E40-BC69-59F7E0262088}" xr6:coauthVersionLast="46" xr6:coauthVersionMax="46" xr10:uidLastSave="{00000000-0000-0000-0000-000000000000}"/>
  <bookViews>
    <workbookView xWindow="6220" yWindow="1960" windowWidth="27040" windowHeight="16040" xr2:uid="{C170E929-10A0-9E4D-888B-364D2B241E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" i="1" l="1"/>
  <c r="Q30" i="1"/>
  <c r="V30" i="1" s="1"/>
  <c r="Q31" i="1"/>
  <c r="Q28" i="1"/>
  <c r="V28" i="1" s="1"/>
  <c r="V29" i="1"/>
  <c r="T31" i="1"/>
  <c r="U31" i="1"/>
  <c r="V31" i="1"/>
  <c r="S30" i="1"/>
  <c r="N29" i="1"/>
  <c r="S29" i="1" s="1"/>
  <c r="O29" i="1"/>
  <c r="T29" i="1" s="1"/>
  <c r="P29" i="1"/>
  <c r="U29" i="1" s="1"/>
  <c r="N30" i="1"/>
  <c r="O30" i="1"/>
  <c r="T30" i="1" s="1"/>
  <c r="P30" i="1"/>
  <c r="U30" i="1" s="1"/>
  <c r="N31" i="1"/>
  <c r="S31" i="1" s="1"/>
  <c r="O31" i="1"/>
  <c r="P31" i="1"/>
  <c r="P28" i="1"/>
  <c r="U28" i="1" s="1"/>
  <c r="O28" i="1"/>
  <c r="T28" i="1" s="1"/>
  <c r="N28" i="1"/>
  <c r="S28" i="1" s="1"/>
  <c r="O19" i="1"/>
  <c r="P19" i="1"/>
  <c r="Q19" i="1"/>
  <c r="O20" i="1"/>
  <c r="P20" i="1"/>
  <c r="Q20" i="1"/>
  <c r="O21" i="1"/>
  <c r="P21" i="1"/>
  <c r="Q21" i="1"/>
  <c r="Q18" i="1"/>
  <c r="P18" i="1"/>
  <c r="O18" i="1"/>
  <c r="N19" i="1"/>
  <c r="N20" i="1"/>
  <c r="N21" i="1"/>
  <c r="N18" i="1"/>
  <c r="V7" i="1"/>
  <c r="V8" i="1"/>
  <c r="T9" i="1"/>
  <c r="S9" i="1"/>
  <c r="S10" i="1"/>
  <c r="N8" i="1"/>
  <c r="S8" i="1" s="1"/>
  <c r="O8" i="1"/>
  <c r="T8" i="1" s="1"/>
  <c r="P8" i="1"/>
  <c r="U8" i="1" s="1"/>
  <c r="Q8" i="1"/>
  <c r="N9" i="1"/>
  <c r="O9" i="1"/>
  <c r="P9" i="1"/>
  <c r="U9" i="1" s="1"/>
  <c r="Q9" i="1"/>
  <c r="V9" i="1" s="1"/>
  <c r="N10" i="1"/>
  <c r="O10" i="1"/>
  <c r="T10" i="1" s="1"/>
  <c r="P10" i="1"/>
  <c r="U10" i="1" s="1"/>
  <c r="Q10" i="1"/>
  <c r="V10" i="1" s="1"/>
  <c r="Q7" i="1"/>
  <c r="P7" i="1"/>
  <c r="U7" i="1" s="1"/>
  <c r="O7" i="1"/>
  <c r="T7" i="1" s="1"/>
  <c r="N7" i="1"/>
  <c r="S7" i="1" s="1"/>
</calcChain>
</file>

<file path=xl/sharedStrings.xml><?xml version="1.0" encoding="utf-8"?>
<sst xmlns="http://schemas.openxmlformats.org/spreadsheetml/2006/main" count="40" uniqueCount="15">
  <si>
    <t>Normalize to CTL</t>
  </si>
  <si>
    <t>CTL</t>
  </si>
  <si>
    <t>(without normalize)</t>
  </si>
  <si>
    <t>Normalize to internal reference</t>
  </si>
  <si>
    <r>
      <t>H</t>
    </r>
    <r>
      <rPr>
        <sz val="8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>O</t>
    </r>
    <r>
      <rPr>
        <sz val="8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 xml:space="preserve"> (μM)</t>
    </r>
  </si>
  <si>
    <t>GSS-protein</t>
  </si>
  <si>
    <t>P-AMPK</t>
  </si>
  <si>
    <t>Average of Internal reference</t>
  </si>
  <si>
    <t>Average of AMPK</t>
  </si>
  <si>
    <t>P-AMPK/AMPK</t>
  </si>
  <si>
    <t>GSS-AMPK</t>
  </si>
  <si>
    <t>Figure 7_source data_02</t>
  </si>
  <si>
    <t>Figure 7D</t>
  </si>
  <si>
    <t>Figure 7F</t>
  </si>
  <si>
    <t>Figure 7H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</si>
</sst>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 (Body)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2" fontId="1" fillId="0" borderId="0" xfId="0" applyNumberFormat="1" applyFont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9B389-3FC3-F84A-84C1-2EB88CC50A73}">
  <dimension ref="A2:V32"/>
  <sheetViews>
    <sheetView tabSelected="1" zoomScale="66" workbookViewId="0">
      <selection activeCell="I35" sqref="I35"/>
    </sheetView>
  </sheetViews>
  <sheetFormatPr baseColWidth="10" defaultRowHeight="16" x14ac:dyDescent="0.2"/>
  <cols>
    <col min="1" max="1" width="16.6640625" customWidth="1"/>
    <col min="13" max="13" width="25.33203125" customWidth="1"/>
    <col min="19" max="19" width="16.1640625" customWidth="1"/>
  </cols>
  <sheetData>
    <row r="2" spans="1:22" x14ac:dyDescent="0.2">
      <c r="A2" t="s">
        <v>11</v>
      </c>
    </row>
    <row r="4" spans="1:22" x14ac:dyDescent="0.2">
      <c r="A4" s="1" t="s">
        <v>12</v>
      </c>
    </row>
    <row r="5" spans="1:22" x14ac:dyDescent="0.2">
      <c r="B5" s="1"/>
      <c r="C5" s="19" t="s">
        <v>4</v>
      </c>
      <c r="D5" s="19"/>
      <c r="E5" s="19"/>
      <c r="F5" s="2"/>
      <c r="G5" s="1" t="s">
        <v>7</v>
      </c>
      <c r="I5" s="19" t="s">
        <v>4</v>
      </c>
      <c r="J5" s="19"/>
      <c r="K5" s="19"/>
      <c r="O5" s="19" t="s">
        <v>4</v>
      </c>
      <c r="P5" s="19"/>
      <c r="Q5" s="19"/>
      <c r="S5" s="3" t="s">
        <v>0</v>
      </c>
      <c r="T5" s="20" t="s">
        <v>4</v>
      </c>
      <c r="U5" s="20"/>
      <c r="V5" s="21"/>
    </row>
    <row r="6" spans="1:22" x14ac:dyDescent="0.2">
      <c r="A6" s="1"/>
      <c r="B6" s="1" t="s">
        <v>1</v>
      </c>
      <c r="C6" s="1">
        <v>50</v>
      </c>
      <c r="D6" s="1">
        <v>100</v>
      </c>
      <c r="E6" s="1">
        <v>200</v>
      </c>
      <c r="F6" s="2"/>
      <c r="H6" s="1" t="s">
        <v>1</v>
      </c>
      <c r="I6" s="1">
        <v>50</v>
      </c>
      <c r="J6" s="1">
        <v>100</v>
      </c>
      <c r="K6" s="1">
        <v>200</v>
      </c>
      <c r="N6" s="1" t="s">
        <v>1</v>
      </c>
      <c r="O6" s="1">
        <v>50</v>
      </c>
      <c r="P6" s="1">
        <v>100</v>
      </c>
      <c r="Q6" s="1">
        <v>200</v>
      </c>
      <c r="S6" s="5" t="s">
        <v>1</v>
      </c>
      <c r="T6" s="16">
        <v>50</v>
      </c>
      <c r="U6" s="16">
        <v>100</v>
      </c>
      <c r="V6" s="6">
        <v>200</v>
      </c>
    </row>
    <row r="7" spans="1:22" x14ac:dyDescent="0.2">
      <c r="A7" s="15" t="s">
        <v>5</v>
      </c>
      <c r="B7" s="15">
        <v>113.21</v>
      </c>
      <c r="C7" s="15">
        <v>154.18</v>
      </c>
      <c r="D7" s="15">
        <v>189.28</v>
      </c>
      <c r="E7" s="15">
        <v>134.9</v>
      </c>
      <c r="F7" s="13"/>
      <c r="G7" s="15"/>
      <c r="H7" s="15">
        <v>141.29</v>
      </c>
      <c r="I7" s="15">
        <v>147.80000000000001</v>
      </c>
      <c r="J7" s="15">
        <v>146.80000000000001</v>
      </c>
      <c r="K7" s="15">
        <v>138.07</v>
      </c>
      <c r="M7" t="s">
        <v>3</v>
      </c>
      <c r="N7">
        <f>B7/141.29</f>
        <v>0.8012598202279001</v>
      </c>
      <c r="O7">
        <f>C7/147.29</f>
        <v>1.0467784642541924</v>
      </c>
      <c r="P7">
        <f>D7/146.8</f>
        <v>1.2893732970027247</v>
      </c>
      <c r="Q7">
        <f>E7/138.07</f>
        <v>0.97704063156369969</v>
      </c>
      <c r="S7" s="7">
        <f>N7/0.76</f>
        <v>1.0542892371419739</v>
      </c>
      <c r="T7" s="14">
        <f t="shared" ref="T7:V10" si="0">O7/0.76</f>
        <v>1.3773400845449899</v>
      </c>
      <c r="U7" s="14">
        <f t="shared" si="0"/>
        <v>1.6965438118456904</v>
      </c>
      <c r="V7" s="8">
        <f t="shared" si="0"/>
        <v>1.285579778373289</v>
      </c>
    </row>
    <row r="8" spans="1:22" x14ac:dyDescent="0.2">
      <c r="A8" s="15" t="s">
        <v>2</v>
      </c>
      <c r="B8" s="15">
        <v>88.32</v>
      </c>
      <c r="C8" s="15">
        <v>125.8</v>
      </c>
      <c r="D8" s="15">
        <v>163.6</v>
      </c>
      <c r="E8" s="15">
        <v>104.2</v>
      </c>
      <c r="F8" s="9"/>
      <c r="G8" s="15"/>
      <c r="H8" s="15"/>
      <c r="I8" s="15"/>
      <c r="J8" s="15"/>
      <c r="K8" s="15"/>
      <c r="N8">
        <f t="shared" ref="N8:N10" si="1">B8/141.29</f>
        <v>0.62509731757378439</v>
      </c>
      <c r="O8">
        <f t="shared" ref="O8:O10" si="2">C8/147.29</f>
        <v>0.85409735895172789</v>
      </c>
      <c r="P8">
        <f t="shared" ref="P8:P10" si="3">D8/146.8</f>
        <v>1.1144414168937329</v>
      </c>
      <c r="Q8">
        <f t="shared" ref="Q8:Q10" si="4">E8/138.07</f>
        <v>0.75468965017744627</v>
      </c>
      <c r="S8" s="7">
        <f t="shared" ref="S8:S10" si="5">N8/0.76</f>
        <v>0.82249647049182151</v>
      </c>
      <c r="T8" s="14">
        <f t="shared" si="0"/>
        <v>1.1238123144101682</v>
      </c>
      <c r="U8" s="14">
        <f t="shared" si="0"/>
        <v>1.4663702853864906</v>
      </c>
      <c r="V8" s="8">
        <f t="shared" si="0"/>
        <v>0.99301269760190303</v>
      </c>
    </row>
    <row r="9" spans="1:22" x14ac:dyDescent="0.2">
      <c r="A9" s="15"/>
      <c r="B9" s="15">
        <v>110.6</v>
      </c>
      <c r="C9" s="15">
        <v>153.5</v>
      </c>
      <c r="D9" s="15">
        <v>187.62</v>
      </c>
      <c r="E9" s="15">
        <v>131.69999999999999</v>
      </c>
      <c r="F9" s="9"/>
      <c r="G9" s="15"/>
      <c r="H9" s="15"/>
      <c r="I9" s="15"/>
      <c r="J9" s="15"/>
      <c r="K9" s="15"/>
      <c r="N9">
        <f t="shared" si="1"/>
        <v>0.78278717531318565</v>
      </c>
      <c r="O9">
        <f t="shared" si="2"/>
        <v>1.0421617217733723</v>
      </c>
      <c r="P9">
        <f t="shared" si="3"/>
        <v>1.2780653950953678</v>
      </c>
      <c r="Q9">
        <f t="shared" si="4"/>
        <v>0.95386398203809664</v>
      </c>
      <c r="S9" s="7">
        <f t="shared" si="5"/>
        <v>1.0299831254120864</v>
      </c>
      <c r="T9" s="14">
        <f t="shared" si="0"/>
        <v>1.3712654233860162</v>
      </c>
      <c r="U9" s="14">
        <f t="shared" si="0"/>
        <v>1.6816649935465364</v>
      </c>
      <c r="V9" s="8">
        <f t="shared" si="0"/>
        <v>1.2550841868922324</v>
      </c>
    </row>
    <row r="10" spans="1:22" x14ac:dyDescent="0.2">
      <c r="A10" s="15"/>
      <c r="B10" s="15">
        <v>119.28</v>
      </c>
      <c r="C10" s="15">
        <v>166.2</v>
      </c>
      <c r="D10" s="15">
        <v>204.8</v>
      </c>
      <c r="E10" s="15">
        <v>142.80000000000001</v>
      </c>
      <c r="F10" s="9"/>
      <c r="G10" s="15"/>
      <c r="H10" s="15"/>
      <c r="I10" s="15"/>
      <c r="J10" s="15"/>
      <c r="K10" s="15"/>
      <c r="N10">
        <f t="shared" si="1"/>
        <v>0.84422110552763829</v>
      </c>
      <c r="O10">
        <f t="shared" si="2"/>
        <v>1.1283861769298662</v>
      </c>
      <c r="P10">
        <f t="shared" si="3"/>
        <v>1.3950953678474114</v>
      </c>
      <c r="Q10">
        <f t="shared" si="4"/>
        <v>1.034257985080032</v>
      </c>
      <c r="S10" s="7">
        <f t="shared" si="5"/>
        <v>1.1108172441153135</v>
      </c>
      <c r="T10" s="14">
        <f t="shared" si="0"/>
        <v>1.4847186538550872</v>
      </c>
      <c r="U10" s="14">
        <f t="shared" si="0"/>
        <v>1.8356517997992254</v>
      </c>
      <c r="V10" s="8">
        <f t="shared" si="0"/>
        <v>1.3608657698421474</v>
      </c>
    </row>
    <row r="11" spans="1:22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S11" s="10"/>
      <c r="T11" s="11"/>
      <c r="U11" s="11"/>
      <c r="V11" s="12"/>
    </row>
    <row r="12" spans="1:22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S12" s="14"/>
      <c r="T12" s="14"/>
      <c r="U12" s="14"/>
      <c r="V12" s="14"/>
    </row>
    <row r="13" spans="1:22" x14ac:dyDescent="0.2">
      <c r="A13" s="15"/>
      <c r="B13" s="15"/>
      <c r="C13" s="15"/>
      <c r="D13" s="15"/>
      <c r="E13" s="15"/>
      <c r="G13" s="15"/>
      <c r="H13" s="15"/>
      <c r="I13" s="15"/>
      <c r="J13" s="15"/>
      <c r="K13" s="15"/>
      <c r="S13" s="14"/>
      <c r="T13" s="14"/>
      <c r="U13" s="14"/>
      <c r="V13" s="14"/>
    </row>
    <row r="14" spans="1:22" x14ac:dyDescent="0.2">
      <c r="B14" s="15"/>
      <c r="C14" s="15"/>
      <c r="D14" s="15"/>
      <c r="E14" s="15"/>
      <c r="F14" s="9"/>
      <c r="G14" s="15"/>
      <c r="H14" s="15"/>
      <c r="I14" s="15"/>
      <c r="J14" s="15"/>
      <c r="K14" s="15"/>
      <c r="S14" s="14"/>
      <c r="T14" s="14"/>
      <c r="U14" s="14"/>
      <c r="V14" s="14"/>
    </row>
    <row r="15" spans="1:22" x14ac:dyDescent="0.2">
      <c r="A15" s="15" t="s">
        <v>13</v>
      </c>
      <c r="B15" s="15"/>
      <c r="C15" s="15"/>
      <c r="D15" s="15"/>
      <c r="E15" s="15"/>
      <c r="F15" s="9"/>
    </row>
    <row r="16" spans="1:22" x14ac:dyDescent="0.2">
      <c r="B16" s="15"/>
      <c r="C16" s="15" t="s">
        <v>4</v>
      </c>
      <c r="D16" s="15"/>
      <c r="E16" s="15"/>
      <c r="F16" s="13"/>
      <c r="G16" s="15" t="s">
        <v>8</v>
      </c>
      <c r="I16" s="15" t="s">
        <v>4</v>
      </c>
      <c r="J16" s="15"/>
      <c r="K16" s="15"/>
      <c r="M16" s="3"/>
      <c r="N16" s="4"/>
      <c r="O16" s="17" t="s">
        <v>4</v>
      </c>
      <c r="P16" s="17"/>
      <c r="Q16" s="18"/>
      <c r="S16" s="14"/>
      <c r="T16" s="16"/>
      <c r="U16" s="16"/>
      <c r="V16" s="16"/>
    </row>
    <row r="17" spans="1:22" x14ac:dyDescent="0.2">
      <c r="A17" s="15"/>
      <c r="B17" s="15" t="s">
        <v>1</v>
      </c>
      <c r="C17" s="15">
        <v>50</v>
      </c>
      <c r="D17" s="15">
        <v>100</v>
      </c>
      <c r="E17" s="15">
        <v>200</v>
      </c>
      <c r="F17" s="13"/>
      <c r="H17" s="15" t="s">
        <v>1</v>
      </c>
      <c r="I17" s="15">
        <v>50</v>
      </c>
      <c r="J17" s="15">
        <v>100</v>
      </c>
      <c r="K17" s="15">
        <v>200</v>
      </c>
      <c r="M17" s="7"/>
      <c r="N17" s="16" t="s">
        <v>1</v>
      </c>
      <c r="O17" s="16">
        <v>50</v>
      </c>
      <c r="P17" s="16">
        <v>100</v>
      </c>
      <c r="Q17" s="6">
        <v>200</v>
      </c>
      <c r="S17" s="16"/>
      <c r="T17" s="16"/>
      <c r="U17" s="16"/>
      <c r="V17" s="16"/>
    </row>
    <row r="18" spans="1:22" x14ac:dyDescent="0.2">
      <c r="A18" s="15" t="s">
        <v>6</v>
      </c>
      <c r="B18" s="15">
        <v>133.85</v>
      </c>
      <c r="C18" s="15">
        <v>156.5</v>
      </c>
      <c r="D18" s="15">
        <v>188.9</v>
      </c>
      <c r="E18" s="15">
        <v>167.3</v>
      </c>
      <c r="F18" s="13"/>
      <c r="G18" s="15"/>
      <c r="H18" s="15">
        <v>116.1</v>
      </c>
      <c r="I18" s="15">
        <v>122.2</v>
      </c>
      <c r="J18" s="15">
        <v>115.19</v>
      </c>
      <c r="K18" s="15">
        <v>134.30000000000001</v>
      </c>
      <c r="M18" s="7" t="s">
        <v>9</v>
      </c>
      <c r="N18" s="14">
        <f>B18/116.1</f>
        <v>1.152885443583118</v>
      </c>
      <c r="O18" s="14">
        <f>C18/122.2</f>
        <v>1.2806873977086743</v>
      </c>
      <c r="P18" s="14">
        <f>D18/115.19</f>
        <v>1.6398992968139596</v>
      </c>
      <c r="Q18" s="8">
        <f>E18/134.3</f>
        <v>1.2457185405807893</v>
      </c>
      <c r="S18" s="14"/>
      <c r="T18" s="14"/>
      <c r="U18" s="14"/>
      <c r="V18" s="14"/>
    </row>
    <row r="19" spans="1:22" x14ac:dyDescent="0.2">
      <c r="A19" s="15" t="s">
        <v>2</v>
      </c>
      <c r="B19" s="15">
        <v>147.5</v>
      </c>
      <c r="C19" s="15">
        <v>174.67</v>
      </c>
      <c r="D19" s="15">
        <v>205.11</v>
      </c>
      <c r="E19" s="15">
        <v>176.4</v>
      </c>
      <c r="F19" s="9"/>
      <c r="G19" s="15"/>
      <c r="H19" s="15"/>
      <c r="I19" s="15"/>
      <c r="J19" s="15"/>
      <c r="K19" s="15"/>
      <c r="M19" s="7"/>
      <c r="N19" s="14">
        <f t="shared" ref="N19:N21" si="6">B19/116.1</f>
        <v>1.2704565030146426</v>
      </c>
      <c r="O19" s="14">
        <f t="shared" ref="O19:O21" si="7">C19/122.2</f>
        <v>1.4293780687397708</v>
      </c>
      <c r="P19" s="14">
        <f t="shared" ref="P19:P21" si="8">D19/115.19</f>
        <v>1.780623317996354</v>
      </c>
      <c r="Q19" s="8">
        <f t="shared" ref="Q19:Q21" si="9">E19/134.3</f>
        <v>1.3134772896500371</v>
      </c>
      <c r="S19" s="14"/>
      <c r="T19" s="14"/>
      <c r="U19" s="14"/>
      <c r="V19" s="14"/>
    </row>
    <row r="20" spans="1:22" x14ac:dyDescent="0.2">
      <c r="A20" s="15"/>
      <c r="B20" s="15">
        <v>146.69999999999999</v>
      </c>
      <c r="C20" s="15">
        <v>173.18</v>
      </c>
      <c r="D20" s="15">
        <v>204.4</v>
      </c>
      <c r="E20" s="15">
        <v>177.17</v>
      </c>
      <c r="F20" s="9"/>
      <c r="G20" s="15"/>
      <c r="H20" s="15"/>
      <c r="I20" s="15"/>
      <c r="J20" s="15"/>
      <c r="K20" s="15"/>
      <c r="M20" s="7"/>
      <c r="N20" s="14">
        <f t="shared" si="6"/>
        <v>1.2635658914728682</v>
      </c>
      <c r="O20" s="14">
        <f t="shared" si="7"/>
        <v>1.4171849427168577</v>
      </c>
      <c r="P20" s="14">
        <f t="shared" si="8"/>
        <v>1.7744595885059469</v>
      </c>
      <c r="Q20" s="8">
        <f t="shared" si="9"/>
        <v>1.3192107222635887</v>
      </c>
      <c r="S20" s="14"/>
      <c r="T20" s="14"/>
      <c r="U20" s="14"/>
      <c r="V20" s="14"/>
    </row>
    <row r="21" spans="1:22" x14ac:dyDescent="0.2">
      <c r="A21" s="15"/>
      <c r="B21" s="15">
        <v>153.5</v>
      </c>
      <c r="C21" s="15">
        <v>179.23</v>
      </c>
      <c r="D21" s="15">
        <v>210.2</v>
      </c>
      <c r="E21" s="15">
        <v>184.05</v>
      </c>
      <c r="F21" s="9"/>
      <c r="G21" s="15"/>
      <c r="H21" s="15"/>
      <c r="I21" s="15"/>
      <c r="J21" s="15"/>
      <c r="K21" s="15"/>
      <c r="M21" s="10"/>
      <c r="N21" s="11">
        <f t="shared" si="6"/>
        <v>1.3221360895779501</v>
      </c>
      <c r="O21" s="11">
        <f t="shared" si="7"/>
        <v>1.4666939443535187</v>
      </c>
      <c r="P21" s="11">
        <f t="shared" si="8"/>
        <v>1.8248111815261741</v>
      </c>
      <c r="Q21" s="12">
        <f t="shared" si="9"/>
        <v>1.3704393149664928</v>
      </c>
      <c r="S21" s="14"/>
      <c r="T21" s="14"/>
      <c r="U21" s="14"/>
      <c r="V21" s="14"/>
    </row>
    <row r="22" spans="1:22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S22" s="14"/>
      <c r="T22" s="14"/>
      <c r="U22" s="14"/>
      <c r="V22" s="14"/>
    </row>
    <row r="23" spans="1:22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S23" s="14"/>
      <c r="T23" s="14"/>
      <c r="U23" s="14"/>
      <c r="V23" s="14"/>
    </row>
    <row r="24" spans="1:22" x14ac:dyDescent="0.2">
      <c r="S24" s="14"/>
      <c r="T24" s="14"/>
      <c r="U24" s="14"/>
      <c r="V24" s="14"/>
    </row>
    <row r="25" spans="1:22" x14ac:dyDescent="0.2">
      <c r="A25" s="15" t="s">
        <v>14</v>
      </c>
    </row>
    <row r="26" spans="1:22" x14ac:dyDescent="0.2">
      <c r="B26" s="15"/>
      <c r="C26" s="15" t="s">
        <v>4</v>
      </c>
      <c r="D26" s="15"/>
      <c r="E26" s="15"/>
      <c r="F26" s="13"/>
      <c r="G26" s="15" t="s">
        <v>7</v>
      </c>
      <c r="I26" s="15" t="s">
        <v>4</v>
      </c>
      <c r="J26" s="15"/>
      <c r="K26" s="15"/>
      <c r="O26" s="15" t="s">
        <v>4</v>
      </c>
      <c r="P26" s="15"/>
      <c r="Q26" s="15"/>
      <c r="S26" s="3" t="s">
        <v>0</v>
      </c>
      <c r="T26" s="17" t="s">
        <v>4</v>
      </c>
      <c r="U26" s="17"/>
      <c r="V26" s="18"/>
    </row>
    <row r="27" spans="1:22" x14ac:dyDescent="0.2">
      <c r="A27" s="15"/>
      <c r="B27" s="15" t="s">
        <v>1</v>
      </c>
      <c r="C27" s="15">
        <v>50</v>
      </c>
      <c r="D27" s="15">
        <v>100</v>
      </c>
      <c r="E27" s="15">
        <v>200</v>
      </c>
      <c r="F27" s="13"/>
      <c r="H27" s="15" t="s">
        <v>1</v>
      </c>
      <c r="I27" s="15">
        <v>50</v>
      </c>
      <c r="J27" s="15">
        <v>100</v>
      </c>
      <c r="K27" s="15">
        <v>200</v>
      </c>
      <c r="N27" s="15" t="s">
        <v>1</v>
      </c>
      <c r="O27" s="15">
        <v>50</v>
      </c>
      <c r="P27" s="15">
        <v>100</v>
      </c>
      <c r="Q27" s="15">
        <v>200</v>
      </c>
      <c r="S27" s="5" t="s">
        <v>1</v>
      </c>
      <c r="T27" s="16">
        <v>50</v>
      </c>
      <c r="U27" s="16">
        <v>100</v>
      </c>
      <c r="V27" s="6">
        <v>200</v>
      </c>
    </row>
    <row r="28" spans="1:22" x14ac:dyDescent="0.2">
      <c r="A28" s="15" t="s">
        <v>10</v>
      </c>
      <c r="B28" s="15">
        <v>60.9</v>
      </c>
      <c r="C28" s="15">
        <v>75.38</v>
      </c>
      <c r="D28" s="15">
        <v>126.11</v>
      </c>
      <c r="E28" s="15">
        <v>111.4</v>
      </c>
      <c r="F28" s="13"/>
      <c r="G28" s="15"/>
      <c r="H28" s="15">
        <v>138.30000000000001</v>
      </c>
      <c r="I28" s="15">
        <v>145.05000000000001</v>
      </c>
      <c r="J28" s="15">
        <v>148.56</v>
      </c>
      <c r="K28" s="15">
        <v>155.19</v>
      </c>
      <c r="M28" t="s">
        <v>3</v>
      </c>
      <c r="N28">
        <f>B28/138.3</f>
        <v>0.44034707158351405</v>
      </c>
      <c r="O28">
        <f>C28/145.05</f>
        <v>0.51968286797655971</v>
      </c>
      <c r="P28">
        <f>D28/148.56</f>
        <v>0.84888260635433488</v>
      </c>
      <c r="Q28">
        <f>E28/155.19</f>
        <v>0.71782975707197638</v>
      </c>
      <c r="S28" s="7">
        <f>N28/0.46</f>
        <v>0.95727624257285659</v>
      </c>
      <c r="T28" s="14">
        <f t="shared" ref="T28:V31" si="10">O28/0.46</f>
        <v>1.1297453651664342</v>
      </c>
      <c r="U28" s="14">
        <f t="shared" si="10"/>
        <v>1.8453969703355104</v>
      </c>
      <c r="V28" s="8">
        <f t="shared" si="10"/>
        <v>1.5604994718956007</v>
      </c>
    </row>
    <row r="29" spans="1:22" x14ac:dyDescent="0.2">
      <c r="A29" s="15" t="s">
        <v>2</v>
      </c>
      <c r="B29" s="15">
        <v>66.3</v>
      </c>
      <c r="C29" s="15">
        <v>82.27</v>
      </c>
      <c r="D29" s="15">
        <v>139.9</v>
      </c>
      <c r="E29" s="15">
        <v>116.39</v>
      </c>
      <c r="F29" s="9"/>
      <c r="G29" s="15"/>
      <c r="H29" s="15"/>
      <c r="I29" s="15"/>
      <c r="J29" s="15"/>
      <c r="K29" s="15"/>
      <c r="N29">
        <f t="shared" ref="N29:N31" si="11">B29/138.3</f>
        <v>0.47939262472885025</v>
      </c>
      <c r="O29">
        <f t="shared" ref="O29:O31" si="12">C29/145.05</f>
        <v>0.56718372974836251</v>
      </c>
      <c r="P29">
        <f t="shared" ref="P29:P31" si="13">D29/148.56</f>
        <v>0.9417070543887992</v>
      </c>
      <c r="Q29">
        <f t="shared" ref="Q29:Q31" si="14">E29/155.19</f>
        <v>0.74998389071460791</v>
      </c>
      <c r="S29" s="7">
        <f t="shared" ref="S29:S31" si="15">N29/0.46</f>
        <v>1.0421578798453266</v>
      </c>
      <c r="T29" s="14">
        <f t="shared" si="10"/>
        <v>1.2330081081486142</v>
      </c>
      <c r="U29" s="14">
        <f t="shared" si="10"/>
        <v>2.0471892486713026</v>
      </c>
      <c r="V29" s="8">
        <f t="shared" si="10"/>
        <v>1.6303997624230606</v>
      </c>
    </row>
    <row r="30" spans="1:22" x14ac:dyDescent="0.2">
      <c r="A30" s="15"/>
      <c r="B30" s="15">
        <v>64.98</v>
      </c>
      <c r="C30" s="15">
        <v>80.7</v>
      </c>
      <c r="D30" s="15">
        <v>131.09</v>
      </c>
      <c r="E30" s="15">
        <v>113.75</v>
      </c>
      <c r="F30" s="9"/>
      <c r="G30" s="15"/>
      <c r="H30" s="15"/>
      <c r="I30" s="15"/>
      <c r="J30" s="15"/>
      <c r="K30" s="15"/>
      <c r="N30">
        <f t="shared" si="11"/>
        <v>0.4698481561822126</v>
      </c>
      <c r="O30">
        <f t="shared" si="12"/>
        <v>0.55635987590486036</v>
      </c>
      <c r="P30">
        <f t="shared" si="13"/>
        <v>0.88240441572428652</v>
      </c>
      <c r="Q30">
        <f t="shared" si="14"/>
        <v>0.73297248534055026</v>
      </c>
      <c r="S30" s="7">
        <f t="shared" si="15"/>
        <v>1.0214090351787231</v>
      </c>
      <c r="T30" s="14">
        <f t="shared" si="10"/>
        <v>1.2094779910975224</v>
      </c>
      <c r="U30" s="14">
        <f t="shared" si="10"/>
        <v>1.9182704689658401</v>
      </c>
      <c r="V30" s="8">
        <f t="shared" si="10"/>
        <v>1.5934184463925005</v>
      </c>
    </row>
    <row r="31" spans="1:22" x14ac:dyDescent="0.2">
      <c r="A31" s="15"/>
      <c r="B31" s="15">
        <v>65.150000000000006</v>
      </c>
      <c r="C31" s="15">
        <v>80.11</v>
      </c>
      <c r="D31" s="15">
        <v>131.02000000000001</v>
      </c>
      <c r="E31" s="15">
        <v>113.78</v>
      </c>
      <c r="F31" s="9"/>
      <c r="G31" s="15"/>
      <c r="H31" s="15"/>
      <c r="I31" s="15"/>
      <c r="J31" s="15"/>
      <c r="K31" s="15"/>
      <c r="N31">
        <f t="shared" si="11"/>
        <v>0.47107736804049166</v>
      </c>
      <c r="O31">
        <f t="shared" si="12"/>
        <v>0.55229231299551873</v>
      </c>
      <c r="P31">
        <f t="shared" si="13"/>
        <v>0.88193322563274101</v>
      </c>
      <c r="Q31">
        <f t="shared" si="14"/>
        <v>0.73316579676525551</v>
      </c>
      <c r="S31" s="7">
        <f t="shared" si="15"/>
        <v>1.0240812348706341</v>
      </c>
      <c r="T31" s="14">
        <f t="shared" si="10"/>
        <v>1.2006354630337364</v>
      </c>
      <c r="U31" s="14">
        <f t="shared" si="10"/>
        <v>1.9172461426798717</v>
      </c>
      <c r="V31" s="8">
        <f t="shared" si="10"/>
        <v>1.5938386886201206</v>
      </c>
    </row>
    <row r="32" spans="1:22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S32" s="10"/>
      <c r="T32" s="11"/>
      <c r="U32" s="11"/>
      <c r="V32" s="12"/>
    </row>
  </sheetData>
  <mergeCells count="4">
    <mergeCell ref="C5:E5"/>
    <mergeCell ref="I5:K5"/>
    <mergeCell ref="O5:Q5"/>
    <mergeCell ref="T5:V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2022-09-11T06:40:44Z</dcterms:created>
  <dcterms:modified xsi:type="dcterms:W3CDTF">2022-09-15T14:58:09Z</dcterms:modified>
</cp:coreProperties>
</file>