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OSTDOC\Experiments &amp; Figures\For Anton\Final Manuscript_Anton\Revision eLife\Final for submission\Source data\"/>
    </mc:Choice>
  </mc:AlternateContent>
  <bookViews>
    <workbookView xWindow="0" yWindow="0" windowWidth="13510" windowHeight="7220" tabRatio="500"/>
  </bookViews>
  <sheets>
    <sheet name="FRAP fitting" sheetId="1" r:id="rId1"/>
    <sheet name="FRAP, half time" sheetId="4" r:id="rId2"/>
    <sheet name="Calculation R &amp; bleached area" sheetId="2" r:id="rId3"/>
    <sheet name="Source data for fitting" sheetId="3" r:id="rId4"/>
    <sheet name="FI whole bleach" sheetId="5" r:id="rId5"/>
  </sheets>
  <definedNames>
    <definedName name="FRAP_double_exonent_fit.halflifes" localSheetId="1">'FRAP, half time'!$F$1:$G$13</definedName>
  </definedNames>
  <calcPr calcId="152511"/>
</workbook>
</file>

<file path=xl/calcChain.xml><?xml version="1.0" encoding="utf-8"?>
<calcChain xmlns="http://schemas.openxmlformats.org/spreadsheetml/2006/main">
  <c r="AL13" i="2" l="1"/>
  <c r="R9" i="2"/>
  <c r="R7" i="2"/>
  <c r="Q6" i="2"/>
  <c r="AR44" i="2"/>
  <c r="Q44" i="2"/>
  <c r="AR42" i="2"/>
  <c r="AK42" i="2"/>
  <c r="Q42" i="2"/>
  <c r="AR40" i="2"/>
  <c r="AK40" i="2"/>
  <c r="Q40" i="2"/>
  <c r="AR38" i="2"/>
  <c r="AK38" i="2"/>
  <c r="Q38" i="2"/>
  <c r="AR36" i="2"/>
  <c r="AK36" i="2"/>
  <c r="Q36" i="2"/>
  <c r="AR34" i="2"/>
  <c r="AK34" i="2"/>
  <c r="Q34" i="2"/>
  <c r="AR32" i="2"/>
  <c r="AK32" i="2"/>
  <c r="W32" i="2"/>
  <c r="Q32" i="2"/>
  <c r="AR30" i="2"/>
  <c r="AK30" i="2"/>
  <c r="W30" i="2"/>
  <c r="Q30" i="2"/>
  <c r="AR28" i="2"/>
  <c r="AK28" i="2"/>
  <c r="W28" i="2"/>
  <c r="Q28" i="2"/>
  <c r="AR26" i="2"/>
  <c r="AK26" i="2"/>
  <c r="W26" i="2"/>
  <c r="Q26" i="2"/>
  <c r="AR24" i="2"/>
  <c r="AK24" i="2"/>
  <c r="W24" i="2"/>
  <c r="Q24" i="2"/>
  <c r="AR22" i="2"/>
  <c r="AK22" i="2"/>
  <c r="W22" i="2"/>
  <c r="Q22" i="2"/>
  <c r="AR20" i="2"/>
  <c r="AK20" i="2"/>
  <c r="W20" i="2"/>
  <c r="Q20" i="2"/>
  <c r="AR18" i="2"/>
  <c r="AK18" i="2"/>
  <c r="W18" i="2"/>
  <c r="Q18" i="2"/>
  <c r="G18" i="2"/>
  <c r="C18" i="2"/>
  <c r="G17" i="2"/>
  <c r="C17" i="2"/>
  <c r="AR16" i="2"/>
  <c r="AK16" i="2"/>
  <c r="W16" i="2"/>
  <c r="Q16" i="2"/>
  <c r="G16" i="2"/>
  <c r="C16" i="2"/>
  <c r="G15" i="2"/>
  <c r="C15" i="2"/>
  <c r="AR14" i="2"/>
  <c r="AK14" i="2"/>
  <c r="W14" i="2"/>
  <c r="Q14" i="2"/>
  <c r="G14" i="2"/>
  <c r="C14" i="2"/>
  <c r="G13" i="2"/>
  <c r="C13" i="2"/>
  <c r="AR12" i="2"/>
  <c r="AK12" i="2"/>
  <c r="W12" i="2"/>
  <c r="Q12" i="2"/>
  <c r="G12" i="2"/>
  <c r="C12" i="2"/>
  <c r="G11" i="2"/>
  <c r="C11" i="2"/>
  <c r="AR10" i="2"/>
  <c r="AK10" i="2"/>
  <c r="W10" i="2"/>
  <c r="Q10" i="2"/>
  <c r="G10" i="2"/>
  <c r="C10" i="2"/>
  <c r="G9" i="2"/>
  <c r="C9" i="2"/>
  <c r="AS9" i="2"/>
  <c r="AR8" i="2"/>
  <c r="AL9" i="2"/>
  <c r="AK8" i="2"/>
  <c r="X9" i="2"/>
  <c r="W8" i="2"/>
  <c r="Q8" i="2"/>
  <c r="AZ7" i="2"/>
  <c r="AZ9" i="2" s="1"/>
  <c r="AS7" i="2"/>
  <c r="AS11" i="2" s="1"/>
  <c r="AR6" i="2"/>
  <c r="AL7" i="2"/>
  <c r="AL11" i="2" s="1"/>
  <c r="AK6" i="2"/>
  <c r="AD6" i="2"/>
  <c r="AD8" i="2" s="1"/>
  <c r="X7" i="2"/>
  <c r="X11" i="2" s="1"/>
  <c r="W6" i="2"/>
  <c r="R13" i="2" l="1"/>
  <c r="C21" i="2"/>
  <c r="G21" i="2"/>
  <c r="R11" i="2"/>
  <c r="G20" i="2"/>
  <c r="C20" i="2"/>
</calcChain>
</file>

<file path=xl/connections.xml><?xml version="1.0" encoding="utf-8"?>
<connections xmlns="http://schemas.openxmlformats.org/spreadsheetml/2006/main">
  <connection id="1" name="FRAP_double_exonent_fit" type="6" refreshedVersion="8" background="1" saveData="1">
    <textPr sourceFile="/Users/newant/Dropbox/My Mac (eduroam-078-104-008-080.wlan.univie.ac.at)/Documents/My Science/MFPL/Cell Localization/Droplets/lge1/manuscript/physchem/data/FRAP_double_exonent_fit.halflifes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<sst xmlns="http://schemas.openxmlformats.org/spreadsheetml/2006/main" count="291" uniqueCount="79">
  <si>
    <t>R</t>
  </si>
  <si>
    <t>Teil U</t>
  </si>
  <si>
    <t>Laf1</t>
  </si>
  <si>
    <t>simple</t>
  </si>
  <si>
    <t>2D</t>
  </si>
  <si>
    <t>3D</t>
  </si>
  <si>
    <t>1D</t>
  </si>
  <si>
    <t>double</t>
  </si>
  <si>
    <t>system</t>
  </si>
  <si>
    <t>WT</t>
  </si>
  <si>
    <t>center</t>
  </si>
  <si>
    <t>fitting*</t>
  </si>
  <si>
    <t>χ2**</t>
  </si>
  <si>
    <t>χ2 - probablity for chi-square test</t>
  </si>
  <si>
    <t xml:space="preserve">** parameters of an exponential fit for different  FRAP timeseries: </t>
  </si>
  <si>
    <t>R - Pearson correlation coefficient</t>
  </si>
  <si>
    <t>Teil U - Teil's inequality coefficient</t>
  </si>
  <si>
    <t>Bleached area = bleached spot area (um2) / total condensate area</t>
  </si>
  <si>
    <t>R=radius of bleach spot = defined experimentally as half-width of where the normalized C* = 0.75</t>
  </si>
  <si>
    <t>wt center</t>
  </si>
  <si>
    <t xml:space="preserve"> Bleached percentage</t>
  </si>
  <si>
    <t>Center Average</t>
  </si>
  <si>
    <t>wt perifery</t>
  </si>
  <si>
    <t>Bleached percentage</t>
  </si>
  <si>
    <t>wt whole</t>
  </si>
  <si>
    <t>Bleached</t>
  </si>
  <si>
    <t>R&gt;K center</t>
  </si>
  <si>
    <t>R&gt;Kperifery</t>
  </si>
  <si>
    <t>R&gt;K whole</t>
  </si>
  <si>
    <t>Average bleach</t>
  </si>
  <si>
    <t>Average bleach=average whole condensate area</t>
  </si>
  <si>
    <t>Average bleach (Area)</t>
  </si>
  <si>
    <t>Average bleach (area)</t>
  </si>
  <si>
    <t>wt - center bleach</t>
  </si>
  <si>
    <t>whole</t>
  </si>
  <si>
    <t>Average area condensate</t>
  </si>
  <si>
    <t>Radius bleach</t>
  </si>
  <si>
    <t>R (um)</t>
  </si>
  <si>
    <t>R(um)</t>
  </si>
  <si>
    <t>Radius bleach= SQRT(A/pi)</t>
  </si>
  <si>
    <t>Center</t>
  </si>
  <si>
    <t>Periphery</t>
  </si>
  <si>
    <t>Whole</t>
  </si>
  <si>
    <t>Average</t>
  </si>
  <si>
    <t>St dev</t>
  </si>
  <si>
    <t>Stdev</t>
  </si>
  <si>
    <t>According to Taylor et al., Biophys J. 2019</t>
  </si>
  <si>
    <r>
      <t xml:space="preserve">Radius bleached = SQRT (area / </t>
    </r>
    <r>
      <rPr>
        <b/>
        <sz val="14"/>
        <color theme="1"/>
        <rFont val="Calibri"/>
        <family val="2"/>
      </rPr>
      <t>π)</t>
    </r>
  </si>
  <si>
    <t>Percentage bleached area</t>
  </si>
  <si>
    <t>n=13</t>
  </si>
  <si>
    <t>n=20</t>
  </si>
  <si>
    <t>t(s)</t>
  </si>
  <si>
    <t>n=18</t>
  </si>
  <si>
    <t>n=22</t>
  </si>
  <si>
    <t>LAF1</t>
  </si>
  <si>
    <t>t (s)</t>
  </si>
  <si>
    <t>Lge1 1-80 WT</t>
  </si>
  <si>
    <t>Lge1 1-80 R&gt;K</t>
  </si>
  <si>
    <t>n = number of condensates analyzed</t>
  </si>
  <si>
    <t>um</t>
  </si>
  <si>
    <t>Fluorescent intensity measured as line profile over the condensates in ImageJ</t>
  </si>
  <si>
    <t>prebleach</t>
  </si>
  <si>
    <t>bleach</t>
  </si>
  <si>
    <t>protein</t>
  </si>
  <si>
    <t>a*</t>
  </si>
  <si>
    <t>b</t>
  </si>
  <si>
    <t>τ(a)</t>
  </si>
  <si>
    <t>τ(b)</t>
  </si>
  <si>
    <t>LGE1(1-80)</t>
  </si>
  <si>
    <t>periphery</t>
  </si>
  <si>
    <t>* C(t) =1- a exp(-t/τ(a)) - b exp(-t/τ(b))</t>
  </si>
  <si>
    <t>(using WolframAlpha online)</t>
  </si>
  <si>
    <t>time (sec)</t>
  </si>
  <si>
    <t>t½, s**</t>
  </si>
  <si>
    <t>** half-times by a numerical solution of  C(t½) = a exp(-t½/τ(a)) + b exp(-t½/τ(b)) = 0.5</t>
  </si>
  <si>
    <t>R&gt;K</t>
  </si>
  <si>
    <t>R&gt;K - center bleach</t>
  </si>
  <si>
    <t>Calculation of &lt;C*&gt; as described in Taylor et al, Bioph J. 2019</t>
  </si>
  <si>
    <t>*fitting exponential model (1D,2D,3D - is from Taylor et al, Biophys. J.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</si>
</sst>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00"/>
    <numFmt numFmtId="166" formatCode="0.0"/>
  </numFmts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2" fontId="0" fillId="0" borderId="0" xfId="0" applyNumberFormat="1" applyBorder="1"/>
    <xf numFmtId="0" fontId="6" fillId="0" borderId="0" xfId="0" applyFont="1"/>
    <xf numFmtId="0" fontId="5" fillId="0" borderId="0" xfId="0" applyFont="1"/>
    <xf numFmtId="3" fontId="0" fillId="0" borderId="0" xfId="0" applyNumberFormat="1"/>
    <xf numFmtId="0" fontId="7" fillId="0" borderId="0" xfId="0" applyFont="1"/>
    <xf numFmtId="0" fontId="0" fillId="0" borderId="0" xfId="0" applyFill="1"/>
    <xf numFmtId="0" fontId="6" fillId="0" borderId="0" xfId="0" applyFont="1" applyFill="1"/>
    <xf numFmtId="165" fontId="6" fillId="0" borderId="0" xfId="0" applyNumberFormat="1" applyFont="1" applyFill="1"/>
    <xf numFmtId="0" fontId="9" fillId="0" borderId="0" xfId="0" applyFont="1" applyFill="1"/>
    <xf numFmtId="0" fontId="0" fillId="0" borderId="0" xfId="0" applyAlignment="1">
      <alignment horizontal="center"/>
    </xf>
    <xf numFmtId="0" fontId="9" fillId="0" borderId="0" xfId="0" applyFont="1"/>
    <xf numFmtId="1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0" fillId="0" borderId="0" xfId="0" applyFont="1" applyFill="1"/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0" fontId="0" fillId="0" borderId="0" xfId="0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FRAP_double_exonent_fit.halflife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4" zoomScale="68" workbookViewId="0">
      <selection activeCell="M10" sqref="M10"/>
    </sheetView>
  </sheetViews>
  <sheetFormatPr defaultColWidth="10.6640625" defaultRowHeight="15.5" x14ac:dyDescent="0.35"/>
  <cols>
    <col min="1" max="1" width="17.1640625" customWidth="1"/>
    <col min="2" max="2" width="6.6640625" bestFit="1" customWidth="1"/>
    <col min="3" max="3" width="7.25" bestFit="1" customWidth="1"/>
    <col min="4" max="4" width="7.9140625" customWidth="1"/>
    <col min="5" max="5" width="6" bestFit="1" customWidth="1"/>
  </cols>
  <sheetData>
    <row r="1" spans="1:9" x14ac:dyDescent="0.35">
      <c r="A1" s="5" t="s">
        <v>8</v>
      </c>
      <c r="B1" s="5" t="s">
        <v>11</v>
      </c>
      <c r="C1" s="31" t="s">
        <v>12</v>
      </c>
      <c r="D1" s="31" t="s">
        <v>0</v>
      </c>
      <c r="E1" s="31" t="s">
        <v>1</v>
      </c>
      <c r="F1" s="1"/>
      <c r="G1" s="1"/>
      <c r="H1" s="1"/>
      <c r="I1" s="1"/>
    </row>
    <row r="2" spans="1:9" x14ac:dyDescent="0.35">
      <c r="A2" s="2" t="s">
        <v>10</v>
      </c>
      <c r="B2" s="1"/>
      <c r="C2" s="1"/>
      <c r="D2" s="1"/>
      <c r="E2" s="1"/>
      <c r="F2" s="1"/>
      <c r="G2" s="1"/>
      <c r="H2" s="1"/>
      <c r="I2" s="1"/>
    </row>
    <row r="3" spans="1:9" x14ac:dyDescent="0.35">
      <c r="A3" t="s">
        <v>2</v>
      </c>
      <c r="B3" t="s">
        <v>5</v>
      </c>
      <c r="C3" s="3">
        <v>0.75634699999999999</v>
      </c>
      <c r="D3" s="4">
        <v>0.97528700000000002</v>
      </c>
      <c r="E3" s="4">
        <v>0.33578799999999998</v>
      </c>
    </row>
    <row r="4" spans="1:9" x14ac:dyDescent="0.35">
      <c r="B4" t="s">
        <v>4</v>
      </c>
      <c r="C4" s="3">
        <v>0.29711799999999999</v>
      </c>
      <c r="D4" s="4">
        <v>0.98047399999999996</v>
      </c>
      <c r="E4" s="4">
        <v>0.21046000000000001</v>
      </c>
    </row>
    <row r="5" spans="1:9" x14ac:dyDescent="0.35">
      <c r="B5" t="s">
        <v>6</v>
      </c>
      <c r="C5" s="3">
        <v>7.2154899999999994E-2</v>
      </c>
      <c r="D5" s="4">
        <v>0.98461600000000005</v>
      </c>
      <c r="E5" s="4">
        <v>0.103714</v>
      </c>
    </row>
    <row r="6" spans="1:9" x14ac:dyDescent="0.35">
      <c r="B6" t="s">
        <v>3</v>
      </c>
      <c r="C6" s="3">
        <v>4.0314900000000001E-2</v>
      </c>
      <c r="D6" s="4">
        <v>0.98653400000000002</v>
      </c>
      <c r="E6" s="4">
        <v>7.7524300000000004E-2</v>
      </c>
    </row>
    <row r="7" spans="1:9" x14ac:dyDescent="0.35">
      <c r="B7" t="s">
        <v>7</v>
      </c>
      <c r="C7" s="3">
        <v>3.8996899999999999E-3</v>
      </c>
      <c r="D7" s="4">
        <v>0.998691</v>
      </c>
      <c r="E7" s="4">
        <v>2.4111299999999999E-2</v>
      </c>
    </row>
    <row r="8" spans="1:9" x14ac:dyDescent="0.35">
      <c r="C8" s="3"/>
      <c r="D8" s="4"/>
      <c r="E8" s="4"/>
    </row>
    <row r="9" spans="1:9" x14ac:dyDescent="0.35">
      <c r="A9" t="s">
        <v>56</v>
      </c>
      <c r="B9" t="s">
        <v>3</v>
      </c>
      <c r="C9" s="3">
        <v>0.25421300000000002</v>
      </c>
      <c r="D9" s="4">
        <v>0.94401400000000002</v>
      </c>
      <c r="E9" s="4">
        <v>0.14192399999999999</v>
      </c>
    </row>
    <row r="10" spans="1:9" x14ac:dyDescent="0.35">
      <c r="B10" t="s">
        <v>7</v>
      </c>
      <c r="C10" s="3">
        <v>1.9662099999999999E-3</v>
      </c>
      <c r="D10" s="4">
        <v>0.99945499999999998</v>
      </c>
      <c r="E10" s="4">
        <v>1.2481600000000001E-2</v>
      </c>
    </row>
    <row r="11" spans="1:9" x14ac:dyDescent="0.35">
      <c r="C11" s="3"/>
      <c r="D11" s="4"/>
      <c r="E11" s="4"/>
    </row>
    <row r="12" spans="1:9" x14ac:dyDescent="0.35">
      <c r="A12" t="s">
        <v>57</v>
      </c>
      <c r="B12" t="s">
        <v>3</v>
      </c>
      <c r="C12" s="3">
        <v>9.9345000000000003E-2</v>
      </c>
      <c r="D12" s="4">
        <v>0.98737699999999995</v>
      </c>
      <c r="E12" s="4">
        <v>8.7593099999999993E-2</v>
      </c>
    </row>
    <row r="13" spans="1:9" x14ac:dyDescent="0.35">
      <c r="B13" t="s">
        <v>7</v>
      </c>
      <c r="C13" s="3">
        <v>2.6746399999999998E-3</v>
      </c>
      <c r="D13" s="4">
        <v>0.99947600000000003</v>
      </c>
      <c r="E13" s="4">
        <v>1.43724E-2</v>
      </c>
    </row>
    <row r="14" spans="1:9" x14ac:dyDescent="0.35">
      <c r="C14" s="3"/>
      <c r="D14" s="4"/>
      <c r="E14" s="4"/>
    </row>
    <row r="15" spans="1:9" x14ac:dyDescent="0.35">
      <c r="A15" s="2" t="s">
        <v>69</v>
      </c>
      <c r="B15" s="7"/>
      <c r="C15" s="8"/>
      <c r="D15" s="9"/>
      <c r="E15" s="9"/>
    </row>
    <row r="16" spans="1:9" x14ac:dyDescent="0.35">
      <c r="A16" t="s">
        <v>56</v>
      </c>
      <c r="B16" t="s">
        <v>3</v>
      </c>
      <c r="C16" s="32">
        <v>5.12255E-2</v>
      </c>
      <c r="D16" s="33">
        <v>0.986591</v>
      </c>
      <c r="E16" s="33">
        <v>7.2525900000000004E-2</v>
      </c>
    </row>
    <row r="17" spans="1:5" x14ac:dyDescent="0.35">
      <c r="B17" t="s">
        <v>7</v>
      </c>
      <c r="C17" s="32">
        <v>3.8944800000000001E-3</v>
      </c>
      <c r="D17" s="33">
        <v>0.998973</v>
      </c>
      <c r="E17" s="33">
        <v>1.9997399999999999E-2</v>
      </c>
    </row>
    <row r="18" spans="1:5" x14ac:dyDescent="0.35">
      <c r="C18" s="3"/>
    </row>
    <row r="19" spans="1:5" x14ac:dyDescent="0.35">
      <c r="A19" t="s">
        <v>57</v>
      </c>
      <c r="B19" t="s">
        <v>3</v>
      </c>
      <c r="C19" s="34">
        <v>0.11851100000000001</v>
      </c>
      <c r="D19" s="35">
        <v>0.97892500000000005</v>
      </c>
      <c r="E19" s="35">
        <v>9.2201699999999998E-2</v>
      </c>
    </row>
    <row r="20" spans="1:5" x14ac:dyDescent="0.35">
      <c r="B20" t="s">
        <v>7</v>
      </c>
      <c r="C20" s="34">
        <v>2.3134000000000002E-3</v>
      </c>
      <c r="D20" s="35">
        <v>0.99949399999999999</v>
      </c>
      <c r="E20" s="35">
        <v>1.2881999999999999E-2</v>
      </c>
    </row>
    <row r="21" spans="1:5" x14ac:dyDescent="0.35">
      <c r="C21" s="3"/>
    </row>
    <row r="22" spans="1:5" x14ac:dyDescent="0.35">
      <c r="A22" s="2" t="s">
        <v>34</v>
      </c>
      <c r="C22" s="3"/>
    </row>
    <row r="23" spans="1:5" x14ac:dyDescent="0.35">
      <c r="A23" t="s">
        <v>56</v>
      </c>
      <c r="B23" t="s">
        <v>3</v>
      </c>
      <c r="C23" s="36">
        <v>9.4753500000000004E-2</v>
      </c>
      <c r="D23" s="37">
        <v>0.94697799999999999</v>
      </c>
      <c r="E23" s="37">
        <v>0.118143</v>
      </c>
    </row>
    <row r="24" spans="1:5" x14ac:dyDescent="0.35">
      <c r="B24" t="s">
        <v>7</v>
      </c>
      <c r="C24" s="36">
        <v>7.2626599999999998E-3</v>
      </c>
      <c r="D24" s="37">
        <v>0.996035</v>
      </c>
      <c r="E24" s="37">
        <v>3.2708300000000003E-2</v>
      </c>
    </row>
    <row r="25" spans="1:5" x14ac:dyDescent="0.35">
      <c r="C25" s="36"/>
      <c r="D25" s="37"/>
      <c r="E25" s="37"/>
    </row>
    <row r="26" spans="1:5" x14ac:dyDescent="0.35">
      <c r="A26" s="7" t="s">
        <v>57</v>
      </c>
      <c r="B26" t="s">
        <v>3</v>
      </c>
      <c r="C26" s="36">
        <v>1.9473399999999998E-2</v>
      </c>
      <c r="D26" s="37">
        <v>0.99651699999999999</v>
      </c>
      <c r="E26" s="37">
        <v>4.9042000000000002E-2</v>
      </c>
    </row>
    <row r="27" spans="1:5" x14ac:dyDescent="0.35">
      <c r="B27" t="s">
        <v>7</v>
      </c>
      <c r="C27" s="36">
        <v>2.1864599999999999E-4</v>
      </c>
      <c r="D27" s="37">
        <v>0.99995599999999996</v>
      </c>
      <c r="E27" s="37">
        <v>5.1965800000000001E-3</v>
      </c>
    </row>
    <row r="28" spans="1:5" x14ac:dyDescent="0.35">
      <c r="A28" s="6"/>
      <c r="B28" s="6"/>
      <c r="C28" s="6"/>
      <c r="D28" s="6"/>
      <c r="E28" s="6"/>
    </row>
    <row r="29" spans="1:5" x14ac:dyDescent="0.35">
      <c r="A29" s="7"/>
    </row>
    <row r="30" spans="1:5" x14ac:dyDescent="0.35">
      <c r="A30" t="s">
        <v>78</v>
      </c>
    </row>
    <row r="31" spans="1:5" x14ac:dyDescent="0.35">
      <c r="A31" t="s">
        <v>14</v>
      </c>
    </row>
    <row r="32" spans="1:5" x14ac:dyDescent="0.35">
      <c r="A32" t="s">
        <v>13</v>
      </c>
    </row>
    <row r="33" spans="1:1" x14ac:dyDescent="0.35">
      <c r="A33" t="s">
        <v>15</v>
      </c>
    </row>
    <row r="34" spans="1:1" x14ac:dyDescent="0.35">
      <c r="A34" t="s">
        <v>16</v>
      </c>
    </row>
  </sheetData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70" workbookViewId="0">
      <selection activeCell="A15" sqref="A15"/>
    </sheetView>
  </sheetViews>
  <sheetFormatPr defaultRowHeight="15.5" x14ac:dyDescent="0.35"/>
  <cols>
    <col min="1" max="1" width="12" customWidth="1"/>
    <col min="5" max="5" width="6.83203125" bestFit="1" customWidth="1"/>
    <col min="6" max="6" width="10.9140625" bestFit="1" customWidth="1"/>
    <col min="7" max="7" width="9.1640625" bestFit="1" customWidth="1"/>
    <col min="8" max="8" width="7.83203125" bestFit="1" customWidth="1"/>
  </cols>
  <sheetData>
    <row r="1" spans="1:6" x14ac:dyDescent="0.35">
      <c r="A1" s="5" t="s">
        <v>63</v>
      </c>
      <c r="B1" s="21" t="s">
        <v>64</v>
      </c>
      <c r="C1" s="21" t="s">
        <v>65</v>
      </c>
      <c r="D1" s="21" t="s">
        <v>66</v>
      </c>
      <c r="E1" s="21" t="s">
        <v>67</v>
      </c>
      <c r="F1" s="22" t="s">
        <v>73</v>
      </c>
    </row>
    <row r="2" spans="1:6" x14ac:dyDescent="0.35">
      <c r="A2" s="23"/>
      <c r="B2" s="24"/>
      <c r="C2" s="24"/>
      <c r="D2" s="24"/>
      <c r="E2" s="24"/>
      <c r="F2" s="25"/>
    </row>
    <row r="3" spans="1:6" x14ac:dyDescent="0.35">
      <c r="A3" s="1" t="s">
        <v>68</v>
      </c>
      <c r="B3" s="26"/>
      <c r="C3" s="26"/>
      <c r="D3" s="26"/>
      <c r="E3" s="26"/>
      <c r="F3" s="27"/>
    </row>
    <row r="4" spans="1:6" x14ac:dyDescent="0.35">
      <c r="A4" s="1"/>
      <c r="B4" s="26"/>
      <c r="C4" s="26"/>
      <c r="D4" s="26"/>
      <c r="E4" s="26"/>
      <c r="F4" s="27"/>
    </row>
    <row r="5" spans="1:6" x14ac:dyDescent="0.35">
      <c r="A5" s="2" t="s">
        <v>10</v>
      </c>
      <c r="B5" s="26"/>
      <c r="C5" s="26"/>
      <c r="D5" s="26"/>
      <c r="E5" s="26"/>
      <c r="F5" s="27"/>
    </row>
    <row r="6" spans="1:6" x14ac:dyDescent="0.35">
      <c r="A6" t="s">
        <v>9</v>
      </c>
      <c r="B6" s="26">
        <v>0.61600299999999997</v>
      </c>
      <c r="C6" s="26">
        <v>0.37766300000000003</v>
      </c>
      <c r="D6" s="26">
        <v>454.79700000000003</v>
      </c>
      <c r="E6" s="26">
        <v>13.5585</v>
      </c>
      <c r="F6" s="27">
        <v>98.082400000000007</v>
      </c>
    </row>
    <row r="7" spans="1:6" x14ac:dyDescent="0.35">
      <c r="A7" t="s">
        <v>75</v>
      </c>
      <c r="B7" s="26">
        <v>0.735572</v>
      </c>
      <c r="C7" s="26">
        <v>0.24496299999999999</v>
      </c>
      <c r="D7" s="26">
        <v>319.83699999999999</v>
      </c>
      <c r="E7" s="26">
        <v>23.4222</v>
      </c>
      <c r="F7" s="27">
        <v>126.096</v>
      </c>
    </row>
    <row r="8" spans="1:6" x14ac:dyDescent="0.35">
      <c r="B8" s="26"/>
      <c r="C8" s="26"/>
      <c r="D8" s="26"/>
      <c r="E8" s="26"/>
      <c r="F8" s="27"/>
    </row>
    <row r="9" spans="1:6" x14ac:dyDescent="0.35">
      <c r="A9" s="2" t="s">
        <v>69</v>
      </c>
      <c r="B9" s="26"/>
      <c r="C9" s="26"/>
      <c r="D9" s="26"/>
      <c r="E9" s="26"/>
      <c r="F9" s="27"/>
    </row>
    <row r="10" spans="1:6" x14ac:dyDescent="0.35">
      <c r="A10" t="s">
        <v>9</v>
      </c>
      <c r="B10" s="26">
        <v>0.76502700000000001</v>
      </c>
      <c r="C10" s="26">
        <v>0.225692</v>
      </c>
      <c r="D10" s="26">
        <v>512.48199999999997</v>
      </c>
      <c r="E10" s="26">
        <v>10.5154</v>
      </c>
      <c r="F10" s="27">
        <v>221.28</v>
      </c>
    </row>
    <row r="11" spans="1:6" x14ac:dyDescent="0.35">
      <c r="A11" t="s">
        <v>75</v>
      </c>
      <c r="B11" s="26">
        <v>0.50806300000000004</v>
      </c>
      <c r="C11" s="26">
        <v>0.472279</v>
      </c>
      <c r="D11" s="26">
        <v>415.37200000000001</v>
      </c>
      <c r="E11" s="26">
        <v>41.246299999999998</v>
      </c>
      <c r="F11" s="27">
        <v>75.7136</v>
      </c>
    </row>
    <row r="12" spans="1:6" x14ac:dyDescent="0.35">
      <c r="B12" s="26"/>
      <c r="C12" s="26"/>
      <c r="D12" s="26"/>
      <c r="E12" s="26"/>
      <c r="F12" s="27"/>
    </row>
    <row r="13" spans="1:6" x14ac:dyDescent="0.35">
      <c r="A13" s="2" t="s">
        <v>34</v>
      </c>
      <c r="B13" s="26"/>
      <c r="C13" s="26"/>
      <c r="D13" s="26"/>
      <c r="E13" s="26"/>
      <c r="F13" s="27"/>
    </row>
    <row r="14" spans="1:6" x14ac:dyDescent="0.35">
      <c r="A14" t="s">
        <v>9</v>
      </c>
      <c r="B14" s="26">
        <v>0.69830099999999995</v>
      </c>
      <c r="C14" s="26">
        <v>0.29264699999999999</v>
      </c>
      <c r="D14" s="26">
        <v>1085.76</v>
      </c>
      <c r="E14" s="26">
        <v>10.8689</v>
      </c>
      <c r="F14" s="27">
        <v>365.34199999999998</v>
      </c>
    </row>
    <row r="15" spans="1:6" x14ac:dyDescent="0.35">
      <c r="A15" s="6" t="s">
        <v>75</v>
      </c>
      <c r="B15" s="28">
        <v>0.63431199999999999</v>
      </c>
      <c r="C15" s="28">
        <v>0.35623100000000002</v>
      </c>
      <c r="D15" s="28">
        <v>674.08900000000006</v>
      </c>
      <c r="E15" s="28">
        <v>169.65799999999999</v>
      </c>
      <c r="F15" s="29">
        <v>265.66800000000001</v>
      </c>
    </row>
    <row r="16" spans="1:6" x14ac:dyDescent="0.35">
      <c r="E16" s="4"/>
    </row>
    <row r="17" spans="1:6" x14ac:dyDescent="0.35">
      <c r="A17" t="s">
        <v>70</v>
      </c>
      <c r="E17" s="4"/>
      <c r="F17" s="4"/>
    </row>
    <row r="18" spans="1:6" x14ac:dyDescent="0.35">
      <c r="A18" t="s">
        <v>74</v>
      </c>
      <c r="E18" s="4"/>
      <c r="F18" s="4"/>
    </row>
    <row r="19" spans="1:6" x14ac:dyDescent="0.35">
      <c r="A19" t="s">
        <v>71</v>
      </c>
      <c r="E19" s="4"/>
      <c r="F19" s="4"/>
    </row>
    <row r="20" spans="1:6" x14ac:dyDescent="0.35">
      <c r="E20" s="4"/>
      <c r="F20" s="4"/>
    </row>
    <row r="21" spans="1:6" x14ac:dyDescent="0.35">
      <c r="E21" s="4"/>
      <c r="F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5"/>
  <sheetViews>
    <sheetView zoomScale="59" workbookViewId="0">
      <selection activeCell="AE22" sqref="AE22"/>
    </sheetView>
  </sheetViews>
  <sheetFormatPr defaultRowHeight="15.5" x14ac:dyDescent="0.35"/>
  <cols>
    <col min="15" max="15" width="15.08203125" customWidth="1"/>
    <col min="17" max="17" width="17" customWidth="1"/>
    <col min="18" max="18" width="13.33203125" customWidth="1"/>
    <col min="19" max="19" width="8.4140625" customWidth="1"/>
    <col min="20" max="20" width="17.4140625" customWidth="1"/>
    <col min="22" max="22" width="11.08203125" customWidth="1"/>
    <col min="30" max="30" width="10.08203125" bestFit="1" customWidth="1"/>
    <col min="31" max="31" width="10.08203125" customWidth="1"/>
    <col min="36" max="36" width="11.9140625" customWidth="1"/>
    <col min="39" max="39" width="14.9140625" bestFit="1" customWidth="1"/>
    <col min="41" max="41" width="8" customWidth="1"/>
    <col min="43" max="43" width="11.33203125" customWidth="1"/>
    <col min="50" max="50" width="12.4140625" customWidth="1"/>
  </cols>
  <sheetData>
    <row r="1" spans="1:52" x14ac:dyDescent="0.35">
      <c r="A1" s="10"/>
      <c r="B1" s="10"/>
      <c r="C1" s="10"/>
    </row>
    <row r="2" spans="1:52" ht="18.5" x14ac:dyDescent="0.45">
      <c r="A2" s="10" t="s">
        <v>46</v>
      </c>
      <c r="B2" s="10"/>
      <c r="C2" s="10"/>
      <c r="O2" s="13" t="s">
        <v>17</v>
      </c>
    </row>
    <row r="3" spans="1:52" ht="18.5" x14ac:dyDescent="0.45">
      <c r="A3" s="10"/>
      <c r="B3" s="10"/>
      <c r="C3" s="10"/>
      <c r="O3" s="13" t="s">
        <v>47</v>
      </c>
    </row>
    <row r="4" spans="1:52" x14ac:dyDescent="0.35">
      <c r="A4" s="10" t="s">
        <v>18</v>
      </c>
      <c r="B4" s="10"/>
      <c r="C4" s="10"/>
      <c r="P4" t="s">
        <v>19</v>
      </c>
      <c r="Q4" t="s">
        <v>20</v>
      </c>
      <c r="V4" t="s">
        <v>22</v>
      </c>
      <c r="W4" t="s">
        <v>23</v>
      </c>
      <c r="AB4" t="s">
        <v>24</v>
      </c>
      <c r="AC4" t="s">
        <v>25</v>
      </c>
      <c r="AJ4" t="s">
        <v>26</v>
      </c>
      <c r="AK4" t="s">
        <v>20</v>
      </c>
      <c r="AL4" t="s">
        <v>21</v>
      </c>
      <c r="AQ4" t="s">
        <v>27</v>
      </c>
      <c r="AR4" t="s">
        <v>23</v>
      </c>
      <c r="AX4" t="s">
        <v>28</v>
      </c>
      <c r="AY4" t="s">
        <v>25</v>
      </c>
    </row>
    <row r="5" spans="1:52" x14ac:dyDescent="0.35">
      <c r="AD5" t="s">
        <v>30</v>
      </c>
    </row>
    <row r="6" spans="1:52" x14ac:dyDescent="0.35">
      <c r="A6" s="11"/>
      <c r="E6" s="11"/>
      <c r="O6" t="s">
        <v>25</v>
      </c>
      <c r="P6">
        <v>9.5050000000000008</v>
      </c>
      <c r="Q6">
        <f>(P6/P7)*100</f>
        <v>34.559866196414937</v>
      </c>
      <c r="R6" t="s">
        <v>29</v>
      </c>
      <c r="U6" t="s">
        <v>25</v>
      </c>
      <c r="V6">
        <v>7.641</v>
      </c>
      <c r="W6">
        <f>(V6/V7)*100</f>
        <v>25.731604647247007</v>
      </c>
      <c r="X6" t="s">
        <v>29</v>
      </c>
      <c r="AB6">
        <v>13.16</v>
      </c>
      <c r="AC6">
        <v>100</v>
      </c>
      <c r="AD6">
        <f>AVERAGE(AB6:AB11)</f>
        <v>14.180666666666667</v>
      </c>
      <c r="AI6" t="s">
        <v>25</v>
      </c>
      <c r="AJ6">
        <v>3.8740000000000001</v>
      </c>
      <c r="AK6">
        <f>(AJ6/AJ7)*100</f>
        <v>26.454520622780663</v>
      </c>
      <c r="AL6" t="s">
        <v>31</v>
      </c>
      <c r="AP6" t="s">
        <v>25</v>
      </c>
      <c r="AQ6">
        <v>4.0119999999999996</v>
      </c>
      <c r="AR6">
        <f>(AQ6/AQ7)*100</f>
        <v>25.554140127388536</v>
      </c>
      <c r="AS6" t="s">
        <v>32</v>
      </c>
      <c r="AX6">
        <v>9.9719999999999995</v>
      </c>
      <c r="AY6">
        <v>100</v>
      </c>
      <c r="AZ6" t="s">
        <v>30</v>
      </c>
    </row>
    <row r="7" spans="1:52" x14ac:dyDescent="0.35">
      <c r="A7" t="s">
        <v>33</v>
      </c>
      <c r="E7" t="s">
        <v>76</v>
      </c>
      <c r="O7" t="s">
        <v>34</v>
      </c>
      <c r="P7">
        <v>27.503</v>
      </c>
      <c r="R7">
        <f>AVERAGE(P6,P8,P10,P12,P14,P16,P18,P20,P22,P24,P26,P28,P30,P32,P34,P36,P38,P40,P42,P44,P46,P48,P50)</f>
        <v>8.6844500000000018</v>
      </c>
      <c r="T7" s="12"/>
      <c r="U7" t="s">
        <v>34</v>
      </c>
      <c r="V7">
        <v>29.695</v>
      </c>
      <c r="X7">
        <f>AVERAGE(V6,V8,V10,V12,V14,V16,V18,V20,V22,V24,V26,V28,V30,V32,V34,V36,V38,V40,V42,V44,V46,V48,V50)</f>
        <v>4.6180000000000003</v>
      </c>
      <c r="AB7">
        <v>9.6470000000000002</v>
      </c>
      <c r="AC7">
        <v>100</v>
      </c>
      <c r="AD7" s="15" t="s">
        <v>36</v>
      </c>
      <c r="AI7" t="s">
        <v>34</v>
      </c>
      <c r="AJ7">
        <v>14.644</v>
      </c>
      <c r="AL7">
        <f>AVERAGE(AJ6,AJ8,AJ10,AJ12,AJ14,AJ16,AJ18,AJ20,AJ22,AJ24,AJ26,AJ28,AJ30,AJ32,AJ34,AJ36,AJ38,AJ40,AJ42)</f>
        <v>7.3805789473684209</v>
      </c>
      <c r="AP7" t="s">
        <v>34</v>
      </c>
      <c r="AQ7">
        <v>15.7</v>
      </c>
      <c r="AS7">
        <f>AVERAGE(AQ6,AQ8,AQ10,AQ12,AQ14,AQ16,AQ18,AQ20,AQ22,AQ24,AQ26,AQ28,AQ30,AQ32,AQ34,AQ36,AQ38,AQ40,AQ42,AQ44,AQ46)</f>
        <v>6.353250000000001</v>
      </c>
      <c r="AX7">
        <v>12.824</v>
      </c>
      <c r="AY7">
        <v>100</v>
      </c>
      <c r="AZ7" s="14">
        <f>AVERAGE(AX6:AX19)</f>
        <v>12.459928571428572</v>
      </c>
    </row>
    <row r="8" spans="1:52" x14ac:dyDescent="0.35">
      <c r="C8" t="s">
        <v>37</v>
      </c>
      <c r="G8" t="s">
        <v>38</v>
      </c>
      <c r="O8" t="s">
        <v>25</v>
      </c>
      <c r="P8">
        <v>9.9339999999999993</v>
      </c>
      <c r="Q8">
        <f t="shared" ref="Q8:Q44" si="0">(P8/P9)*100</f>
        <v>47.413134784268799</v>
      </c>
      <c r="R8" t="s">
        <v>35</v>
      </c>
      <c r="T8" s="12"/>
      <c r="U8" t="s">
        <v>25</v>
      </c>
      <c r="V8">
        <v>2.2959999999999998</v>
      </c>
      <c r="W8">
        <f>(V8/V9)*100</f>
        <v>30.939226519337016</v>
      </c>
      <c r="X8" t="s">
        <v>35</v>
      </c>
      <c r="AB8">
        <v>15.224</v>
      </c>
      <c r="AC8">
        <v>100</v>
      </c>
      <c r="AD8" s="15">
        <f>SQRT(AD6/3.14159)</f>
        <v>2.1245823602212042</v>
      </c>
      <c r="AI8" t="s">
        <v>25</v>
      </c>
      <c r="AJ8">
        <v>7.9889999999999999</v>
      </c>
      <c r="AK8">
        <f t="shared" ref="AK8:AK42" si="1">(AJ8/AJ9)*100</f>
        <v>33.189314943292757</v>
      </c>
      <c r="AL8" t="s">
        <v>35</v>
      </c>
      <c r="AP8" t="s">
        <v>25</v>
      </c>
      <c r="AQ8">
        <v>4.9969999999999999</v>
      </c>
      <c r="AR8">
        <f>(AQ8/AQ9)*100</f>
        <v>34.123190385140674</v>
      </c>
      <c r="AS8" t="s">
        <v>35</v>
      </c>
      <c r="AX8">
        <v>11.465</v>
      </c>
      <c r="AY8">
        <v>100</v>
      </c>
      <c r="AZ8" s="15" t="s">
        <v>36</v>
      </c>
    </row>
    <row r="9" spans="1:52" x14ac:dyDescent="0.35">
      <c r="A9">
        <v>7.67</v>
      </c>
      <c r="B9">
        <v>5.87</v>
      </c>
      <c r="C9">
        <f>(A9-B9)/2</f>
        <v>0.89999999999999991</v>
      </c>
      <c r="E9">
        <v>4.3</v>
      </c>
      <c r="F9">
        <v>6.03</v>
      </c>
      <c r="G9">
        <f>(F9-E9)/2</f>
        <v>0.86500000000000021</v>
      </c>
      <c r="O9" t="s">
        <v>34</v>
      </c>
      <c r="P9">
        <v>20.952000000000002</v>
      </c>
      <c r="R9" s="14">
        <f>AVERAGE(P7,P9,P11,P13,P15,P17,P19,P21,P23,P25,P27,P29,P31,P33,P35,P37,P39,P41,P43,P45,P47,P49,P51)</f>
        <v>29.404649999999997</v>
      </c>
      <c r="T9" s="12"/>
      <c r="U9" t="s">
        <v>34</v>
      </c>
      <c r="V9">
        <v>7.4210000000000003</v>
      </c>
      <c r="X9">
        <f>AVERAGE(V7,V9,V11,V13,V15,V17,V19,V21,V23,V25,V27,V29,V31,V33,V35,V37,V39,V41,V43,V45,V47,V49,V51)</f>
        <v>15.939714285714285</v>
      </c>
      <c r="AB9">
        <v>12.581</v>
      </c>
      <c r="AC9">
        <v>100</v>
      </c>
      <c r="AI9" t="s">
        <v>34</v>
      </c>
      <c r="AJ9">
        <v>24.071000000000002</v>
      </c>
      <c r="AL9">
        <f>AVERAGE(AJ7,AJ9,AJ11,AJ13,AJ15,AJ17,AJ19,AJ21,AJ23,AJ25,AJ27,AJ29,AJ31,AJ33,AJ35,AJ37,AJ39,AJ41,AJ43)</f>
        <v>25.497526315789472</v>
      </c>
      <c r="AP9" t="s">
        <v>34</v>
      </c>
      <c r="AQ9">
        <v>14.644</v>
      </c>
      <c r="AS9" s="14">
        <f>AVERAGE(AQ7,AQ9,AQ11,AQ13,AQ15,AQ17,AQ19,AQ21,AQ23,AQ25,AQ27,AQ29,AQ31,AQ33,AQ35,AQ37,AQ39,AQ41,AQ43,AQ45,AQ47)</f>
        <v>27.083049999999997</v>
      </c>
      <c r="AX9">
        <v>10.875999999999999</v>
      </c>
      <c r="AY9">
        <v>100</v>
      </c>
      <c r="AZ9" s="15">
        <f>SQRT(AZ7/3.14159)</f>
        <v>1.9915124391952352</v>
      </c>
    </row>
    <row r="10" spans="1:52" x14ac:dyDescent="0.35">
      <c r="A10">
        <v>7.01</v>
      </c>
      <c r="B10">
        <v>5.2</v>
      </c>
      <c r="C10">
        <f t="shared" ref="C10:C18" si="2">(A10-B10)/2</f>
        <v>0.9049999999999998</v>
      </c>
      <c r="E10">
        <v>5.92</v>
      </c>
      <c r="F10">
        <v>7</v>
      </c>
      <c r="G10">
        <f t="shared" ref="G10:G18" si="3">(F10-E10)/2</f>
        <v>0.54</v>
      </c>
      <c r="O10" t="s">
        <v>25</v>
      </c>
      <c r="P10">
        <v>9.7170000000000005</v>
      </c>
      <c r="Q10">
        <f t="shared" si="0"/>
        <v>36.451963836890876</v>
      </c>
      <c r="R10" s="15" t="s">
        <v>36</v>
      </c>
      <c r="T10" s="12"/>
      <c r="U10" t="s">
        <v>25</v>
      </c>
      <c r="V10">
        <v>3.8260000000000001</v>
      </c>
      <c r="W10">
        <f>(V10/V11)*100</f>
        <v>35.178374402353811</v>
      </c>
      <c r="X10" s="15" t="s">
        <v>39</v>
      </c>
      <c r="AB10">
        <v>20.187000000000001</v>
      </c>
      <c r="AC10">
        <v>100</v>
      </c>
      <c r="AI10" t="s">
        <v>25</v>
      </c>
      <c r="AJ10">
        <v>8.0120000000000005</v>
      </c>
      <c r="AK10">
        <f t="shared" si="1"/>
        <v>29.131367487183219</v>
      </c>
      <c r="AL10" s="15" t="s">
        <v>36</v>
      </c>
      <c r="AP10" t="s">
        <v>25</v>
      </c>
      <c r="AQ10">
        <v>4.9050000000000002</v>
      </c>
      <c r="AR10">
        <f>(AQ10/AQ11)*100</f>
        <v>23.818773369591607</v>
      </c>
      <c r="AS10" s="15" t="s">
        <v>36</v>
      </c>
      <c r="AX10">
        <v>17.277000000000001</v>
      </c>
      <c r="AY10">
        <v>100</v>
      </c>
    </row>
    <row r="11" spans="1:52" x14ac:dyDescent="0.35">
      <c r="A11">
        <v>7.43</v>
      </c>
      <c r="B11">
        <v>5.92</v>
      </c>
      <c r="C11">
        <f t="shared" si="2"/>
        <v>0.75499999999999989</v>
      </c>
      <c r="E11">
        <v>5.0609999999999999</v>
      </c>
      <c r="F11">
        <v>6.1379999999999999</v>
      </c>
      <c r="G11">
        <f t="shared" si="3"/>
        <v>0.53849999999999998</v>
      </c>
      <c r="O11" t="s">
        <v>34</v>
      </c>
      <c r="P11">
        <v>26.657</v>
      </c>
      <c r="R11" s="16">
        <f>SQRT(R7/3.14159)</f>
        <v>1.6626330400946014</v>
      </c>
      <c r="U11" t="s">
        <v>34</v>
      </c>
      <c r="V11">
        <v>10.875999999999999</v>
      </c>
      <c r="X11" s="15">
        <f>SQRT(X7/3.14159)</f>
        <v>1.2124175419448995</v>
      </c>
      <c r="AB11">
        <v>14.285</v>
      </c>
      <c r="AC11">
        <v>100</v>
      </c>
      <c r="AI11" t="s">
        <v>34</v>
      </c>
      <c r="AJ11">
        <v>27.503</v>
      </c>
      <c r="AL11" s="15">
        <f>SQRT(AL7/3.14159)</f>
        <v>1.5327469553345445</v>
      </c>
      <c r="AP11" t="s">
        <v>34</v>
      </c>
      <c r="AQ11">
        <v>20.593</v>
      </c>
      <c r="AS11" s="15">
        <f>SQRT(AS7/3.14159)</f>
        <v>1.4220773511185232</v>
      </c>
      <c r="AX11">
        <v>18.042000000000002</v>
      </c>
      <c r="AY11">
        <v>100</v>
      </c>
    </row>
    <row r="12" spans="1:52" x14ac:dyDescent="0.35">
      <c r="A12">
        <v>7.65</v>
      </c>
      <c r="B12">
        <v>5.71</v>
      </c>
      <c r="C12">
        <f>(A12-B12)/2</f>
        <v>0.9700000000000002</v>
      </c>
      <c r="E12">
        <v>5.92</v>
      </c>
      <c r="F12">
        <v>7.11</v>
      </c>
      <c r="G12">
        <f t="shared" si="3"/>
        <v>0.5950000000000002</v>
      </c>
      <c r="O12" t="s">
        <v>25</v>
      </c>
      <c r="P12">
        <v>8.1980000000000004</v>
      </c>
      <c r="Q12">
        <f t="shared" si="0"/>
        <v>40.610293753405657</v>
      </c>
      <c r="R12" s="17" t="s">
        <v>48</v>
      </c>
      <c r="T12" s="12"/>
      <c r="U12" t="s">
        <v>25</v>
      </c>
      <c r="V12">
        <v>3.5710000000000002</v>
      </c>
      <c r="W12">
        <f>(V12/V13)*100</f>
        <v>33.187732342007436</v>
      </c>
      <c r="X12" s="17" t="s">
        <v>48</v>
      </c>
      <c r="AI12" t="s">
        <v>25</v>
      </c>
      <c r="AJ12">
        <v>7.9080000000000004</v>
      </c>
      <c r="AK12">
        <f t="shared" si="1"/>
        <v>26.191501341370515</v>
      </c>
      <c r="AL12" s="17" t="s">
        <v>48</v>
      </c>
      <c r="AP12" t="s">
        <v>25</v>
      </c>
      <c r="AQ12">
        <v>3.931</v>
      </c>
      <c r="AR12">
        <f>(AQ12/AQ13)*100</f>
        <v>19.43922460686381</v>
      </c>
      <c r="AS12" s="17" t="s">
        <v>48</v>
      </c>
      <c r="AX12">
        <v>13.473000000000001</v>
      </c>
    </row>
    <row r="13" spans="1:52" x14ac:dyDescent="0.35">
      <c r="A13">
        <v>5.92</v>
      </c>
      <c r="B13">
        <v>3.88</v>
      </c>
      <c r="C13">
        <f t="shared" si="2"/>
        <v>1.02</v>
      </c>
      <c r="E13">
        <v>4.0919999999999996</v>
      </c>
      <c r="F13">
        <v>5.492</v>
      </c>
      <c r="G13">
        <f t="shared" si="3"/>
        <v>0.70000000000000018</v>
      </c>
      <c r="O13" t="s">
        <v>34</v>
      </c>
      <c r="P13">
        <v>20.187000000000001</v>
      </c>
      <c r="R13">
        <f>R7*100/R9</f>
        <v>29.534274340963087</v>
      </c>
      <c r="T13" s="12"/>
      <c r="U13" t="s">
        <v>34</v>
      </c>
      <c r="V13">
        <v>10.76</v>
      </c>
      <c r="X13">
        <v>31.446575450242516</v>
      </c>
      <c r="AI13" t="s">
        <v>34</v>
      </c>
      <c r="AJ13">
        <v>30.193000000000001</v>
      </c>
      <c r="AL13">
        <f>(AL7*100)/AL9</f>
        <v>28.946254848251534</v>
      </c>
      <c r="AP13" t="s">
        <v>34</v>
      </c>
      <c r="AQ13">
        <v>20.222000000000001</v>
      </c>
      <c r="AS13">
        <v>24.24697201527848</v>
      </c>
      <c r="AX13">
        <v>12.864000000000001</v>
      </c>
    </row>
    <row r="14" spans="1:52" x14ac:dyDescent="0.35">
      <c r="A14">
        <v>6.25</v>
      </c>
      <c r="B14">
        <v>4.1500000000000004</v>
      </c>
      <c r="C14">
        <f t="shared" si="2"/>
        <v>1.0499999999999998</v>
      </c>
      <c r="E14">
        <v>4.8499999999999996</v>
      </c>
      <c r="F14">
        <v>6.57</v>
      </c>
      <c r="G14">
        <f t="shared" si="3"/>
        <v>0.86000000000000032</v>
      </c>
      <c r="O14" t="s">
        <v>25</v>
      </c>
      <c r="P14">
        <v>8.3539999999999992</v>
      </c>
      <c r="Q14">
        <f t="shared" si="0"/>
        <v>28.166829630129129</v>
      </c>
      <c r="T14" s="12"/>
      <c r="U14" t="s">
        <v>25</v>
      </c>
      <c r="V14">
        <v>3.548</v>
      </c>
      <c r="W14">
        <f>(V14/V15)*100</f>
        <v>39.230429013710747</v>
      </c>
      <c r="AI14" t="s">
        <v>25</v>
      </c>
      <c r="AJ14">
        <v>6.0529999999999999</v>
      </c>
      <c r="AK14">
        <f t="shared" si="1"/>
        <v>19.751354173464726</v>
      </c>
      <c r="AP14" t="s">
        <v>25</v>
      </c>
      <c r="AQ14">
        <v>2.8519999999999999</v>
      </c>
      <c r="AR14">
        <f>(AQ14/AQ15)*100</f>
        <v>23.380882111821606</v>
      </c>
      <c r="AX14">
        <v>11.862</v>
      </c>
    </row>
    <row r="15" spans="1:52" x14ac:dyDescent="0.35">
      <c r="A15">
        <v>6.03</v>
      </c>
      <c r="B15">
        <v>4.63</v>
      </c>
      <c r="C15">
        <f t="shared" si="2"/>
        <v>0.70000000000000018</v>
      </c>
      <c r="E15">
        <v>4.8460000000000001</v>
      </c>
      <c r="F15">
        <v>6.03</v>
      </c>
      <c r="G15">
        <f t="shared" si="3"/>
        <v>0.59200000000000008</v>
      </c>
      <c r="O15" t="s">
        <v>34</v>
      </c>
      <c r="P15">
        <v>29.658999999999999</v>
      </c>
      <c r="T15" s="12"/>
      <c r="U15" t="s">
        <v>34</v>
      </c>
      <c r="V15">
        <v>9.0440000000000005</v>
      </c>
      <c r="AI15" t="s">
        <v>34</v>
      </c>
      <c r="AJ15">
        <v>30.646000000000001</v>
      </c>
      <c r="AP15" t="s">
        <v>34</v>
      </c>
      <c r="AQ15">
        <v>12.198</v>
      </c>
      <c r="AX15">
        <v>9.9830000000000005</v>
      </c>
    </row>
    <row r="16" spans="1:52" x14ac:dyDescent="0.35">
      <c r="A16">
        <v>5.492</v>
      </c>
      <c r="B16">
        <v>3.4460000000000002</v>
      </c>
      <c r="C16">
        <f t="shared" si="2"/>
        <v>1.0229999999999999</v>
      </c>
      <c r="E16">
        <v>5.0599999999999996</v>
      </c>
      <c r="F16">
        <v>6.25</v>
      </c>
      <c r="G16">
        <f t="shared" si="3"/>
        <v>0.5950000000000002</v>
      </c>
      <c r="O16" t="s">
        <v>25</v>
      </c>
      <c r="P16">
        <v>7.9530000000000003</v>
      </c>
      <c r="Q16">
        <f t="shared" si="0"/>
        <v>27.802831672784478</v>
      </c>
      <c r="T16" s="12"/>
      <c r="U16" t="s">
        <v>25</v>
      </c>
      <c r="V16">
        <v>4.4989999999999997</v>
      </c>
      <c r="W16">
        <f>(V16/V17)*100</f>
        <v>19.26601575882151</v>
      </c>
      <c r="X16" s="12"/>
      <c r="Y16" s="12"/>
      <c r="Z16" s="12"/>
      <c r="AI16" t="s">
        <v>25</v>
      </c>
      <c r="AJ16">
        <v>6.516</v>
      </c>
      <c r="AK16">
        <f t="shared" si="1"/>
        <v>34.562138651673472</v>
      </c>
      <c r="AP16" t="s">
        <v>25</v>
      </c>
      <c r="AQ16">
        <v>9.67</v>
      </c>
      <c r="AR16">
        <f>(AQ16/AQ17)*100</f>
        <v>32.564404781949825</v>
      </c>
      <c r="AX16">
        <v>12.523</v>
      </c>
    </row>
    <row r="17" spans="1:50" x14ac:dyDescent="0.35">
      <c r="A17">
        <v>5.5990000000000002</v>
      </c>
      <c r="B17">
        <v>3.984</v>
      </c>
      <c r="C17">
        <f t="shared" si="2"/>
        <v>0.80750000000000011</v>
      </c>
      <c r="E17">
        <v>5.92</v>
      </c>
      <c r="F17">
        <v>7.32</v>
      </c>
      <c r="G17">
        <f t="shared" si="3"/>
        <v>0.70000000000000018</v>
      </c>
      <c r="O17" t="s">
        <v>34</v>
      </c>
      <c r="P17">
        <v>28.605</v>
      </c>
      <c r="T17" s="12"/>
      <c r="U17" t="s">
        <v>34</v>
      </c>
      <c r="V17">
        <v>23.352</v>
      </c>
      <c r="X17" s="12"/>
      <c r="Y17" s="12"/>
      <c r="Z17" s="12"/>
      <c r="AI17" t="s">
        <v>34</v>
      </c>
      <c r="AJ17">
        <v>18.853000000000002</v>
      </c>
      <c r="AP17" t="s">
        <v>34</v>
      </c>
      <c r="AQ17">
        <v>29.695</v>
      </c>
      <c r="AX17">
        <v>7.7110000000000003</v>
      </c>
    </row>
    <row r="18" spans="1:50" x14ac:dyDescent="0.35">
      <c r="A18">
        <v>6.78</v>
      </c>
      <c r="B18">
        <v>5.28</v>
      </c>
      <c r="C18">
        <f t="shared" si="2"/>
        <v>0.75</v>
      </c>
      <c r="E18">
        <v>5.38</v>
      </c>
      <c r="F18">
        <v>6.57</v>
      </c>
      <c r="G18">
        <f t="shared" si="3"/>
        <v>0.5950000000000002</v>
      </c>
      <c r="O18" t="s">
        <v>25</v>
      </c>
      <c r="P18">
        <v>9.9600000000000009</v>
      </c>
      <c r="Q18">
        <f t="shared" si="0"/>
        <v>34.819087572102781</v>
      </c>
      <c r="U18" t="s">
        <v>25</v>
      </c>
      <c r="V18">
        <v>3.2469999999999999</v>
      </c>
      <c r="W18">
        <f>(V18/V19)*100</f>
        <v>27.373124262350363</v>
      </c>
      <c r="X18" s="12"/>
      <c r="Y18" s="12"/>
      <c r="Z18" s="12"/>
      <c r="AI18" t="s">
        <v>25</v>
      </c>
      <c r="AJ18">
        <v>6.8289999999999997</v>
      </c>
      <c r="AK18">
        <f t="shared" si="1"/>
        <v>31.243995058791235</v>
      </c>
      <c r="AP18" t="s">
        <v>25</v>
      </c>
      <c r="AQ18">
        <v>6.25</v>
      </c>
      <c r="AR18">
        <f>(AQ18/AQ19)*100</f>
        <v>18.210425104163633</v>
      </c>
      <c r="AX18">
        <v>8.6850000000000005</v>
      </c>
    </row>
    <row r="19" spans="1:50" x14ac:dyDescent="0.35">
      <c r="O19" t="s">
        <v>34</v>
      </c>
      <c r="P19">
        <v>28.605</v>
      </c>
      <c r="U19" t="s">
        <v>34</v>
      </c>
      <c r="V19">
        <v>11.862</v>
      </c>
      <c r="X19" s="12"/>
      <c r="Y19" s="12"/>
      <c r="Z19" s="12"/>
      <c r="AI19" t="s">
        <v>34</v>
      </c>
      <c r="AJ19">
        <v>21.856999999999999</v>
      </c>
      <c r="AP19" t="s">
        <v>34</v>
      </c>
      <c r="AQ19">
        <v>34.320999999999998</v>
      </c>
      <c r="AX19">
        <v>16.882000000000001</v>
      </c>
    </row>
    <row r="20" spans="1:50" x14ac:dyDescent="0.35">
      <c r="B20" t="s">
        <v>43</v>
      </c>
      <c r="C20">
        <f>AVERAGE(C9:C18)</f>
        <v>0.88805000000000001</v>
      </c>
      <c r="F20" t="s">
        <v>43</v>
      </c>
      <c r="G20">
        <f>AVERAGE(G9:G18)</f>
        <v>0.65805000000000025</v>
      </c>
      <c r="O20" t="s">
        <v>25</v>
      </c>
      <c r="P20">
        <v>8.4009999999999998</v>
      </c>
      <c r="Q20">
        <f t="shared" si="0"/>
        <v>18.678435644885163</v>
      </c>
      <c r="U20" t="s">
        <v>25</v>
      </c>
      <c r="V20">
        <v>6.47</v>
      </c>
      <c r="W20">
        <f>(V20/V21)*100</f>
        <v>48.02196986565724</v>
      </c>
      <c r="X20" s="12"/>
      <c r="Y20" s="12"/>
      <c r="Z20" s="12"/>
      <c r="AI20" t="s">
        <v>25</v>
      </c>
      <c r="AJ20">
        <v>7.7919999999999998</v>
      </c>
      <c r="AK20">
        <f t="shared" si="1"/>
        <v>25.826980444149818</v>
      </c>
      <c r="AP20" t="s">
        <v>25</v>
      </c>
      <c r="AQ20">
        <v>5.2990000000000004</v>
      </c>
      <c r="AR20">
        <f>(AQ20/AQ21)*100</f>
        <v>31.366165502545289</v>
      </c>
    </row>
    <row r="21" spans="1:50" x14ac:dyDescent="0.35">
      <c r="B21" t="s">
        <v>45</v>
      </c>
      <c r="C21">
        <f>STDEV(C9:C18)</f>
        <v>0.12806561903093958</v>
      </c>
      <c r="F21" t="s">
        <v>45</v>
      </c>
      <c r="G21">
        <f>STDEV(G9:G18)</f>
        <v>0.12094453503798952</v>
      </c>
      <c r="O21" t="s">
        <v>34</v>
      </c>
      <c r="P21">
        <v>44.976999999999997</v>
      </c>
      <c r="U21" t="s">
        <v>34</v>
      </c>
      <c r="V21">
        <v>13.473000000000001</v>
      </c>
      <c r="AI21" t="s">
        <v>34</v>
      </c>
      <c r="AJ21">
        <v>30.17</v>
      </c>
      <c r="AP21" t="s">
        <v>34</v>
      </c>
      <c r="AQ21">
        <v>16.893999999999998</v>
      </c>
    </row>
    <row r="22" spans="1:50" x14ac:dyDescent="0.35">
      <c r="O22" t="s">
        <v>25</v>
      </c>
      <c r="P22">
        <v>9.27</v>
      </c>
      <c r="Q22">
        <f t="shared" si="0"/>
        <v>26.04152035283872</v>
      </c>
      <c r="U22" t="s">
        <v>25</v>
      </c>
      <c r="V22">
        <v>5.2290000000000001</v>
      </c>
      <c r="W22">
        <f>(V22/V23)*100</f>
        <v>49.502982107355862</v>
      </c>
      <c r="AI22" t="s">
        <v>25</v>
      </c>
      <c r="AJ22">
        <v>6.9109999999999996</v>
      </c>
      <c r="AK22">
        <f t="shared" si="1"/>
        <v>25.075287543993323</v>
      </c>
      <c r="AP22" t="s">
        <v>25</v>
      </c>
      <c r="AQ22">
        <v>7.0270000000000001</v>
      </c>
      <c r="AR22">
        <f>(AQ22/AQ23)*100</f>
        <v>22.562933470331366</v>
      </c>
    </row>
    <row r="23" spans="1:50" x14ac:dyDescent="0.35">
      <c r="O23" t="s">
        <v>34</v>
      </c>
      <c r="P23">
        <v>35.597000000000001</v>
      </c>
      <c r="U23" t="s">
        <v>34</v>
      </c>
      <c r="V23">
        <v>10.563000000000001</v>
      </c>
      <c r="AI23" t="s">
        <v>34</v>
      </c>
      <c r="AJ23">
        <v>27.561</v>
      </c>
      <c r="AP23" t="s">
        <v>34</v>
      </c>
      <c r="AQ23">
        <v>31.143999999999998</v>
      </c>
    </row>
    <row r="24" spans="1:50" x14ac:dyDescent="0.35">
      <c r="O24" t="s">
        <v>25</v>
      </c>
      <c r="P24">
        <v>9.0440000000000005</v>
      </c>
      <c r="Q24">
        <f t="shared" si="0"/>
        <v>21.787521079258013</v>
      </c>
      <c r="U24" t="s">
        <v>25</v>
      </c>
      <c r="V24">
        <v>3.8959999999999999</v>
      </c>
      <c r="W24">
        <f>(V24/V25)*100</f>
        <v>34.14847927075116</v>
      </c>
      <c r="AI24" t="s">
        <v>25</v>
      </c>
      <c r="AJ24">
        <v>7.8609999999999998</v>
      </c>
      <c r="AK24">
        <f t="shared" si="1"/>
        <v>33.023861535876328</v>
      </c>
      <c r="AP24" t="s">
        <v>25</v>
      </c>
      <c r="AQ24">
        <v>7.1340000000000003</v>
      </c>
      <c r="AR24">
        <f>(AQ24/AQ25)*100</f>
        <v>21.348415477152347</v>
      </c>
    </row>
    <row r="25" spans="1:50" x14ac:dyDescent="0.35">
      <c r="O25" t="s">
        <v>34</v>
      </c>
      <c r="P25">
        <v>41.51</v>
      </c>
      <c r="U25" t="s">
        <v>34</v>
      </c>
      <c r="V25">
        <v>11.409000000000001</v>
      </c>
      <c r="AI25" t="s">
        <v>34</v>
      </c>
      <c r="AJ25">
        <v>23.803999999999998</v>
      </c>
      <c r="AP25" t="s">
        <v>34</v>
      </c>
      <c r="AQ25">
        <v>33.417000000000002</v>
      </c>
    </row>
    <row r="26" spans="1:50" x14ac:dyDescent="0.35">
      <c r="O26" t="s">
        <v>25</v>
      </c>
      <c r="P26">
        <v>9.4269999999999996</v>
      </c>
      <c r="Q26">
        <f t="shared" si="0"/>
        <v>23.364810270899941</v>
      </c>
      <c r="U26" t="s">
        <v>25</v>
      </c>
      <c r="V26">
        <v>5.9580000000000002</v>
      </c>
      <c r="W26">
        <f>(V26/V27)*100</f>
        <v>26.069834602257814</v>
      </c>
      <c r="AI26" t="s">
        <v>25</v>
      </c>
      <c r="AJ26">
        <v>8.1050000000000004</v>
      </c>
      <c r="AK26">
        <f t="shared" si="1"/>
        <v>24.237440191387563</v>
      </c>
      <c r="AP26" t="s">
        <v>25</v>
      </c>
      <c r="AQ26">
        <v>8.0239999999999991</v>
      </c>
      <c r="AR26">
        <f>(AQ26/AQ27)*100</f>
        <v>24.892970155736176</v>
      </c>
    </row>
    <row r="27" spans="1:50" x14ac:dyDescent="0.35">
      <c r="O27" t="s">
        <v>34</v>
      </c>
      <c r="P27">
        <v>40.347000000000001</v>
      </c>
      <c r="U27" t="s">
        <v>34</v>
      </c>
      <c r="V27">
        <v>22.853999999999999</v>
      </c>
      <c r="AI27" t="s">
        <v>34</v>
      </c>
      <c r="AJ27">
        <v>33.44</v>
      </c>
      <c r="AP27" t="s">
        <v>34</v>
      </c>
      <c r="AQ27">
        <v>32.234000000000002</v>
      </c>
    </row>
    <row r="28" spans="1:50" x14ac:dyDescent="0.35">
      <c r="O28" t="s">
        <v>25</v>
      </c>
      <c r="P28">
        <v>8.9860000000000007</v>
      </c>
      <c r="Q28">
        <f t="shared" si="0"/>
        <v>19.27829743413713</v>
      </c>
      <c r="U28" t="s">
        <v>25</v>
      </c>
      <c r="V28">
        <v>5.4610000000000003</v>
      </c>
      <c r="W28">
        <f>(V28/V29)*100</f>
        <v>21.724083061500519</v>
      </c>
      <c r="AI28" t="s">
        <v>25</v>
      </c>
      <c r="AJ28">
        <v>6.1109999999999998</v>
      </c>
      <c r="AK28">
        <f t="shared" si="1"/>
        <v>49.747639205470527</v>
      </c>
      <c r="AP28" t="s">
        <v>25</v>
      </c>
      <c r="AQ28">
        <v>4.58</v>
      </c>
      <c r="AR28">
        <f>(AQ28/AQ29)*100</f>
        <v>18.605784855378616</v>
      </c>
    </row>
    <row r="29" spans="1:50" x14ac:dyDescent="0.35">
      <c r="O29" t="s">
        <v>34</v>
      </c>
      <c r="P29">
        <v>46.612000000000002</v>
      </c>
      <c r="U29" t="s">
        <v>34</v>
      </c>
      <c r="V29">
        <v>25.138000000000002</v>
      </c>
      <c r="AI29" t="s">
        <v>34</v>
      </c>
      <c r="AJ29">
        <v>12.284000000000001</v>
      </c>
      <c r="AP29" t="s">
        <v>34</v>
      </c>
      <c r="AQ29">
        <v>24.616</v>
      </c>
    </row>
    <row r="30" spans="1:50" x14ac:dyDescent="0.35">
      <c r="O30" t="s">
        <v>25</v>
      </c>
      <c r="P30">
        <v>8.9659999999999993</v>
      </c>
      <c r="Q30">
        <f t="shared" si="0"/>
        <v>31.952957947255879</v>
      </c>
      <c r="U30" t="s">
        <v>25</v>
      </c>
      <c r="V30">
        <v>5.45</v>
      </c>
      <c r="W30">
        <f>(V30/V31)*100</f>
        <v>23.454983646066449</v>
      </c>
      <c r="AI30" t="s">
        <v>25</v>
      </c>
      <c r="AJ30">
        <v>6.5739999999999998</v>
      </c>
      <c r="AK30">
        <f t="shared" si="1"/>
        <v>27.738396624472571</v>
      </c>
      <c r="AP30" t="s">
        <v>25</v>
      </c>
      <c r="AQ30">
        <v>8.36</v>
      </c>
      <c r="AR30">
        <f>(AQ30/AQ31)*100</f>
        <v>18.717535375246282</v>
      </c>
    </row>
    <row r="31" spans="1:50" x14ac:dyDescent="0.35">
      <c r="O31" t="s">
        <v>34</v>
      </c>
      <c r="P31">
        <v>28.06</v>
      </c>
      <c r="U31" t="s">
        <v>34</v>
      </c>
      <c r="V31">
        <v>23.236000000000001</v>
      </c>
      <c r="AI31" t="s">
        <v>34</v>
      </c>
      <c r="AJ31">
        <v>23.7</v>
      </c>
      <c r="AP31" t="s">
        <v>34</v>
      </c>
      <c r="AQ31">
        <v>44.664000000000001</v>
      </c>
    </row>
    <row r="32" spans="1:50" x14ac:dyDescent="0.35">
      <c r="O32" t="s">
        <v>25</v>
      </c>
      <c r="P32">
        <v>4.8929999999999998</v>
      </c>
      <c r="Q32">
        <f t="shared" si="0"/>
        <v>28.360285167796906</v>
      </c>
      <c r="U32" t="s">
        <v>25</v>
      </c>
      <c r="V32">
        <v>3.56</v>
      </c>
      <c r="W32">
        <f>(V32/V33)*100</f>
        <v>26.423216803978328</v>
      </c>
      <c r="AI32" t="s">
        <v>25</v>
      </c>
      <c r="AJ32">
        <v>10.029999999999999</v>
      </c>
      <c r="AK32">
        <f t="shared" si="1"/>
        <v>28.68172719473835</v>
      </c>
      <c r="AP32" t="s">
        <v>25</v>
      </c>
      <c r="AQ32">
        <v>7.5369999999999999</v>
      </c>
      <c r="AR32">
        <f>(AQ32/AQ33)*100</f>
        <v>24.18262906279077</v>
      </c>
    </row>
    <row r="33" spans="15:44" x14ac:dyDescent="0.35">
      <c r="O33" t="s">
        <v>34</v>
      </c>
      <c r="P33">
        <v>17.253</v>
      </c>
      <c r="U33" t="s">
        <v>34</v>
      </c>
      <c r="V33">
        <v>13.473000000000001</v>
      </c>
      <c r="AI33" t="s">
        <v>34</v>
      </c>
      <c r="AJ33">
        <v>34.97</v>
      </c>
      <c r="AP33" t="s">
        <v>34</v>
      </c>
      <c r="AQ33">
        <v>31.167000000000002</v>
      </c>
    </row>
    <row r="34" spans="15:44" x14ac:dyDescent="0.35">
      <c r="O34" t="s">
        <v>25</v>
      </c>
      <c r="P34">
        <v>9.3339999999999996</v>
      </c>
      <c r="Q34">
        <f t="shared" si="0"/>
        <v>43.608671276396933</v>
      </c>
      <c r="AI34" t="s">
        <v>25</v>
      </c>
      <c r="AJ34">
        <v>9.9019999999999992</v>
      </c>
      <c r="AK34">
        <f t="shared" si="1"/>
        <v>26.973576682102969</v>
      </c>
      <c r="AP34" t="s">
        <v>25</v>
      </c>
      <c r="AQ34">
        <v>7.2930000000000001</v>
      </c>
      <c r="AR34">
        <f t="shared" ref="AR34:AR44" si="4">(AQ34/AQ35)*100</f>
        <v>23.469026548672566</v>
      </c>
    </row>
    <row r="35" spans="15:44" x14ac:dyDescent="0.35">
      <c r="O35" t="s">
        <v>34</v>
      </c>
      <c r="P35">
        <v>21.404</v>
      </c>
      <c r="AI35" t="s">
        <v>34</v>
      </c>
      <c r="AJ35">
        <v>36.71</v>
      </c>
      <c r="AP35" t="s">
        <v>34</v>
      </c>
      <c r="AQ35">
        <v>31.074999999999999</v>
      </c>
    </row>
    <row r="36" spans="15:44" x14ac:dyDescent="0.35">
      <c r="O36" t="s">
        <v>25</v>
      </c>
      <c r="P36">
        <v>8.6609999999999996</v>
      </c>
      <c r="Q36">
        <f t="shared" si="0"/>
        <v>34.453814941522793</v>
      </c>
      <c r="AI36" t="s">
        <v>25</v>
      </c>
      <c r="AJ36">
        <v>5.9710000000000001</v>
      </c>
      <c r="AK36">
        <f t="shared" si="1"/>
        <v>23.481988359288973</v>
      </c>
      <c r="AP36" t="s">
        <v>25</v>
      </c>
      <c r="AQ36">
        <v>6.47</v>
      </c>
      <c r="AR36">
        <f t="shared" si="4"/>
        <v>17.856157200419496</v>
      </c>
    </row>
    <row r="37" spans="15:44" x14ac:dyDescent="0.35">
      <c r="O37" t="s">
        <v>34</v>
      </c>
      <c r="P37">
        <v>25.138000000000002</v>
      </c>
      <c r="AI37" t="s">
        <v>34</v>
      </c>
      <c r="AJ37">
        <v>25.428000000000001</v>
      </c>
      <c r="AP37" t="s">
        <v>34</v>
      </c>
      <c r="AQ37">
        <v>36.234000000000002</v>
      </c>
    </row>
    <row r="38" spans="15:44" x14ac:dyDescent="0.35">
      <c r="O38" t="s">
        <v>25</v>
      </c>
      <c r="P38">
        <v>7.5019999999999998</v>
      </c>
      <c r="Q38">
        <f t="shared" si="0"/>
        <v>31.166133521665074</v>
      </c>
      <c r="AI38" t="s">
        <v>25</v>
      </c>
      <c r="AJ38">
        <v>8.2789999999999999</v>
      </c>
      <c r="AK38">
        <f t="shared" si="1"/>
        <v>35.453066118533741</v>
      </c>
      <c r="AP38" t="s">
        <v>25</v>
      </c>
      <c r="AQ38">
        <v>7.1340000000000003</v>
      </c>
      <c r="AR38">
        <f t="shared" si="4"/>
        <v>22.131910405162252</v>
      </c>
    </row>
    <row r="39" spans="15:44" x14ac:dyDescent="0.35">
      <c r="O39" t="s">
        <v>34</v>
      </c>
      <c r="P39">
        <v>24.071000000000002</v>
      </c>
      <c r="AI39" t="s">
        <v>34</v>
      </c>
      <c r="AJ39">
        <v>23.352</v>
      </c>
      <c r="AP39" t="s">
        <v>34</v>
      </c>
      <c r="AQ39">
        <v>32.234000000000002</v>
      </c>
    </row>
    <row r="40" spans="15:44" x14ac:dyDescent="0.35">
      <c r="O40" t="s">
        <v>25</v>
      </c>
      <c r="P40">
        <v>9.1140000000000008</v>
      </c>
      <c r="Q40">
        <f t="shared" si="0"/>
        <v>34.872775970920223</v>
      </c>
      <c r="AI40" t="s">
        <v>25</v>
      </c>
      <c r="AJ40">
        <v>7.8380000000000001</v>
      </c>
      <c r="AK40">
        <f t="shared" si="1"/>
        <v>31.766231660857585</v>
      </c>
      <c r="AP40" t="s">
        <v>25</v>
      </c>
      <c r="AQ40">
        <v>8.0350000000000001</v>
      </c>
      <c r="AR40">
        <f t="shared" si="4"/>
        <v>24.028110047846894</v>
      </c>
    </row>
    <row r="41" spans="15:44" x14ac:dyDescent="0.35">
      <c r="O41" t="s">
        <v>34</v>
      </c>
      <c r="P41">
        <v>26.135000000000002</v>
      </c>
      <c r="AI41" t="s">
        <v>34</v>
      </c>
      <c r="AJ41">
        <v>24.673999999999999</v>
      </c>
      <c r="AP41" t="s">
        <v>34</v>
      </c>
      <c r="AQ41">
        <v>33.44</v>
      </c>
    </row>
    <row r="42" spans="15:44" x14ac:dyDescent="0.35">
      <c r="O42" t="s">
        <v>25</v>
      </c>
      <c r="P42">
        <v>8.2959999999999994</v>
      </c>
      <c r="Q42">
        <f t="shared" si="0"/>
        <v>24.808612440191389</v>
      </c>
      <c r="AI42" t="s">
        <v>25</v>
      </c>
      <c r="AJ42">
        <v>7.6760000000000002</v>
      </c>
      <c r="AK42">
        <f t="shared" si="1"/>
        <v>37.274802117224297</v>
      </c>
      <c r="AP42" t="s">
        <v>25</v>
      </c>
      <c r="AQ42">
        <v>6.5279999999999996</v>
      </c>
      <c r="AR42">
        <f t="shared" si="4"/>
        <v>24.56351595424443</v>
      </c>
    </row>
    <row r="43" spans="15:44" x14ac:dyDescent="0.35">
      <c r="O43" t="s">
        <v>34</v>
      </c>
      <c r="P43">
        <v>33.44</v>
      </c>
      <c r="AI43" t="s">
        <v>34</v>
      </c>
      <c r="AJ43">
        <v>20.593</v>
      </c>
      <c r="AP43" t="s">
        <v>34</v>
      </c>
      <c r="AQ43">
        <v>26.576000000000001</v>
      </c>
    </row>
    <row r="44" spans="15:44" x14ac:dyDescent="0.35">
      <c r="O44" t="s">
        <v>25</v>
      </c>
      <c r="P44">
        <v>8.1739999999999995</v>
      </c>
      <c r="Q44">
        <f t="shared" si="0"/>
        <v>38.230204387072632</v>
      </c>
      <c r="AP44" t="s">
        <v>25</v>
      </c>
      <c r="AQ44">
        <v>7.0270000000000001</v>
      </c>
      <c r="AR44">
        <f t="shared" si="4"/>
        <v>34.123245763123393</v>
      </c>
    </row>
    <row r="45" spans="15:44" x14ac:dyDescent="0.35">
      <c r="O45" t="s">
        <v>34</v>
      </c>
      <c r="P45">
        <v>21.381</v>
      </c>
      <c r="AQ45">
        <v>20.593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61" workbookViewId="0">
      <selection activeCell="F3" sqref="F3"/>
    </sheetView>
  </sheetViews>
  <sheetFormatPr defaultRowHeight="15.5" x14ac:dyDescent="0.35"/>
  <sheetData>
    <row r="1" spans="1:21" x14ac:dyDescent="0.35">
      <c r="A1" s="30" t="s">
        <v>77</v>
      </c>
    </row>
    <row r="2" spans="1:21" x14ac:dyDescent="0.35">
      <c r="A2" t="s">
        <v>58</v>
      </c>
    </row>
    <row r="5" spans="1:21" x14ac:dyDescent="0.35">
      <c r="A5" s="15" t="s">
        <v>56</v>
      </c>
      <c r="J5" s="15" t="s">
        <v>57</v>
      </c>
      <c r="S5" s="19" t="s">
        <v>54</v>
      </c>
    </row>
    <row r="6" spans="1:21" x14ac:dyDescent="0.35">
      <c r="B6" t="s">
        <v>49</v>
      </c>
      <c r="D6" t="s">
        <v>50</v>
      </c>
      <c r="F6" t="s">
        <v>49</v>
      </c>
      <c r="K6" t="s">
        <v>50</v>
      </c>
      <c r="M6" t="s">
        <v>52</v>
      </c>
      <c r="O6" t="s">
        <v>53</v>
      </c>
    </row>
    <row r="7" spans="1:21" x14ac:dyDescent="0.35">
      <c r="B7" s="38" t="s">
        <v>41</v>
      </c>
      <c r="C7" s="38"/>
      <c r="D7" s="38" t="s">
        <v>40</v>
      </c>
      <c r="E7" s="38"/>
      <c r="F7" s="38" t="s">
        <v>42</v>
      </c>
      <c r="G7" s="38"/>
      <c r="K7" s="18" t="s">
        <v>41</v>
      </c>
      <c r="L7" s="18"/>
      <c r="M7" s="18" t="s">
        <v>40</v>
      </c>
      <c r="N7" s="18"/>
      <c r="O7" s="18" t="s">
        <v>42</v>
      </c>
      <c r="P7" s="18"/>
    </row>
    <row r="8" spans="1:21" x14ac:dyDescent="0.35">
      <c r="A8" t="s">
        <v>51</v>
      </c>
      <c r="B8" t="s">
        <v>43</v>
      </c>
      <c r="C8" t="s">
        <v>44</v>
      </c>
      <c r="D8" t="s">
        <v>43</v>
      </c>
      <c r="E8" t="s">
        <v>44</v>
      </c>
      <c r="F8" t="s">
        <v>43</v>
      </c>
      <c r="G8" t="s">
        <v>44</v>
      </c>
      <c r="J8" t="s">
        <v>51</v>
      </c>
      <c r="K8" t="s">
        <v>43</v>
      </c>
      <c r="L8" t="s">
        <v>44</v>
      </c>
      <c r="M8" t="s">
        <v>43</v>
      </c>
      <c r="N8" t="s">
        <v>44</v>
      </c>
      <c r="O8" t="s">
        <v>43</v>
      </c>
      <c r="P8" t="s">
        <v>44</v>
      </c>
      <c r="S8" t="s">
        <v>55</v>
      </c>
      <c r="T8" t="s">
        <v>43</v>
      </c>
      <c r="U8" t="s">
        <v>44</v>
      </c>
    </row>
    <row r="9" spans="1:21" x14ac:dyDescent="0.35">
      <c r="A9">
        <v>-1</v>
      </c>
      <c r="B9">
        <v>1</v>
      </c>
      <c r="C9">
        <v>0</v>
      </c>
      <c r="D9">
        <v>1</v>
      </c>
      <c r="E9">
        <v>0</v>
      </c>
      <c r="F9">
        <v>1</v>
      </c>
      <c r="G9">
        <v>0</v>
      </c>
      <c r="J9">
        <v>-1</v>
      </c>
      <c r="K9">
        <v>1</v>
      </c>
      <c r="L9">
        <v>0</v>
      </c>
      <c r="M9">
        <v>1</v>
      </c>
      <c r="N9">
        <v>0</v>
      </c>
      <c r="O9">
        <v>1</v>
      </c>
      <c r="P9">
        <v>0</v>
      </c>
      <c r="S9">
        <v>-1</v>
      </c>
      <c r="T9">
        <v>1</v>
      </c>
      <c r="U9">
        <v>0</v>
      </c>
    </row>
    <row r="10" spans="1:21" x14ac:dyDescent="0.35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S10">
        <v>0</v>
      </c>
      <c r="T10">
        <v>0</v>
      </c>
      <c r="U10">
        <v>0</v>
      </c>
    </row>
    <row r="11" spans="1:21" x14ac:dyDescent="0.35">
      <c r="A11">
        <v>6.6670000000000007</v>
      </c>
      <c r="B11">
        <v>0.14767374385072993</v>
      </c>
      <c r="C11">
        <v>7.8895044677300505E-2</v>
      </c>
      <c r="D11">
        <v>0.17409486131052437</v>
      </c>
      <c r="E11">
        <v>7.2937488892071509E-2</v>
      </c>
      <c r="F11">
        <v>0.16547550275340625</v>
      </c>
      <c r="G11">
        <v>3.8490823322204826E-2</v>
      </c>
      <c r="J11">
        <v>6.6670000000000007</v>
      </c>
      <c r="K11">
        <v>0.10271325872800099</v>
      </c>
      <c r="L11">
        <v>4.4591186242211797E-2</v>
      </c>
      <c r="M11">
        <v>0.11542047958441137</v>
      </c>
      <c r="N11">
        <v>5.2053685589743506E-2</v>
      </c>
      <c r="O11">
        <v>2.9226921836382612E-2</v>
      </c>
      <c r="P11">
        <v>1.1570211561269148E-2</v>
      </c>
      <c r="S11">
        <v>6.6670000000000016</v>
      </c>
      <c r="T11">
        <v>9.7129244654772948E-2</v>
      </c>
      <c r="U11">
        <v>5.5746350425717725E-2</v>
      </c>
    </row>
    <row r="12" spans="1:21" x14ac:dyDescent="0.35">
      <c r="A12">
        <v>13.334</v>
      </c>
      <c r="B12">
        <v>0.193699283139212</v>
      </c>
      <c r="C12">
        <v>0.10465073220338983</v>
      </c>
      <c r="D12">
        <v>0.26320545081936675</v>
      </c>
      <c r="E12">
        <v>6.839027284024872E-2</v>
      </c>
      <c r="F12">
        <v>0.23245863041910961</v>
      </c>
      <c r="G12">
        <v>5.0244632382829647E-2</v>
      </c>
      <c r="J12">
        <v>13.334</v>
      </c>
      <c r="K12">
        <v>0.17599416176488686</v>
      </c>
      <c r="L12">
        <v>5.7317364989158633E-2</v>
      </c>
      <c r="M12">
        <v>0.16960510755046049</v>
      </c>
      <c r="N12">
        <v>5.0185423344648733E-2</v>
      </c>
      <c r="O12">
        <v>5.0853712112100859E-2</v>
      </c>
      <c r="P12">
        <v>1.7149073886700301E-2</v>
      </c>
      <c r="S12">
        <v>13.334000000000003</v>
      </c>
      <c r="T12">
        <v>0.1304623019775247</v>
      </c>
      <c r="U12">
        <v>5.5780885652514621E-2</v>
      </c>
    </row>
    <row r="13" spans="1:21" x14ac:dyDescent="0.35">
      <c r="A13">
        <v>20.001000000000001</v>
      </c>
      <c r="B13">
        <v>0.21966240153273656</v>
      </c>
      <c r="C13">
        <v>0.10061967630782816</v>
      </c>
      <c r="D13">
        <v>0.32103998209800266</v>
      </c>
      <c r="E13">
        <v>6.6548294262666147E-2</v>
      </c>
      <c r="F13">
        <v>0.26575419696766045</v>
      </c>
      <c r="G13">
        <v>4.9018972443026824E-2</v>
      </c>
      <c r="J13">
        <v>20.001000000000001</v>
      </c>
      <c r="K13">
        <v>0.23848351608534335</v>
      </c>
      <c r="L13">
        <v>6.6578088245485445E-2</v>
      </c>
      <c r="M13">
        <v>0.21035846421543522</v>
      </c>
      <c r="N13">
        <v>5.2299649595752451E-2</v>
      </c>
      <c r="O13">
        <v>7.044840541331869E-2</v>
      </c>
      <c r="P13">
        <v>2.2014581224926066E-2</v>
      </c>
      <c r="S13">
        <v>20.001000000000005</v>
      </c>
      <c r="T13">
        <v>0.15435915677416021</v>
      </c>
      <c r="U13">
        <v>5.6730635200828078E-2</v>
      </c>
    </row>
    <row r="14" spans="1:21" x14ac:dyDescent="0.35">
      <c r="A14">
        <v>26.667999999999999</v>
      </c>
      <c r="B14">
        <v>0.24629760515950513</v>
      </c>
      <c r="C14">
        <v>8.7335657255744978E-2</v>
      </c>
      <c r="D14">
        <v>0.3627148998819727</v>
      </c>
      <c r="E14">
        <v>6.4779392035559866E-2</v>
      </c>
      <c r="F14">
        <v>0.27963358734509608</v>
      </c>
      <c r="G14">
        <v>5.4372240952553129E-2</v>
      </c>
      <c r="J14">
        <v>26.667999999999999</v>
      </c>
      <c r="K14">
        <v>0.2861073369880216</v>
      </c>
      <c r="L14">
        <v>6.7652941138103592E-2</v>
      </c>
      <c r="M14">
        <v>0.24216849289003209</v>
      </c>
      <c r="N14">
        <v>6.3016911854873736E-2</v>
      </c>
      <c r="O14">
        <v>8.8641006393370261E-2</v>
      </c>
      <c r="P14">
        <v>2.6459452441653267E-2</v>
      </c>
      <c r="S14">
        <v>26.668000000000006</v>
      </c>
      <c r="T14">
        <v>0.17019736076316394</v>
      </c>
      <c r="U14">
        <v>6.3255567039718422E-2</v>
      </c>
    </row>
    <row r="15" spans="1:21" x14ac:dyDescent="0.35">
      <c r="A15">
        <v>33.335000000000001</v>
      </c>
      <c r="B15">
        <v>0.25542436266928981</v>
      </c>
      <c r="C15">
        <v>0.12874939377090761</v>
      </c>
      <c r="D15">
        <v>0.3926573295493308</v>
      </c>
      <c r="E15">
        <v>5.7573055783870043E-2</v>
      </c>
      <c r="F15">
        <v>0.29101312311450628</v>
      </c>
      <c r="G15">
        <v>4.766805667323238E-2</v>
      </c>
      <c r="J15">
        <v>33.335000000000001</v>
      </c>
      <c r="K15">
        <v>0.32664746678864492</v>
      </c>
      <c r="L15">
        <v>7.1838206613759281E-2</v>
      </c>
      <c r="M15">
        <v>0.27336440765975706</v>
      </c>
      <c r="N15">
        <v>6.1654206321063353E-2</v>
      </c>
      <c r="O15">
        <v>0.10585815675851751</v>
      </c>
      <c r="P15">
        <v>3.0584441590278833E-2</v>
      </c>
      <c r="S15">
        <v>33.335000000000008</v>
      </c>
      <c r="T15">
        <v>0.18686056288619407</v>
      </c>
      <c r="U15">
        <v>5.6543278350052129E-2</v>
      </c>
    </row>
    <row r="16" spans="1:21" x14ac:dyDescent="0.35">
      <c r="A16">
        <v>40.002000000000002</v>
      </c>
      <c r="B16">
        <v>0.27793133803468018</v>
      </c>
      <c r="C16">
        <v>0.11862754638623273</v>
      </c>
      <c r="D16">
        <v>0.40563739416739519</v>
      </c>
      <c r="E16">
        <v>6.0461682869091336E-2</v>
      </c>
      <c r="F16">
        <v>0.29928797510344174</v>
      </c>
      <c r="G16">
        <v>4.7505371396660952E-2</v>
      </c>
      <c r="J16">
        <v>40.002000000000002</v>
      </c>
      <c r="K16">
        <v>0.35964591706852683</v>
      </c>
      <c r="L16">
        <v>7.0212381562038184E-2</v>
      </c>
      <c r="M16">
        <v>0.29696245140079836</v>
      </c>
      <c r="N16">
        <v>5.8173416497691942E-2</v>
      </c>
      <c r="O16">
        <v>0.12266478008112534</v>
      </c>
      <c r="P16">
        <v>3.4116290576400705E-2</v>
      </c>
      <c r="S16">
        <v>46.668999999999997</v>
      </c>
      <c r="T16">
        <v>0.20360166164791507</v>
      </c>
      <c r="U16">
        <v>5.5509316528753939E-2</v>
      </c>
    </row>
    <row r="17" spans="1:21" x14ac:dyDescent="0.35">
      <c r="A17">
        <v>53.335999999999999</v>
      </c>
      <c r="B17">
        <v>0.30471440494356228</v>
      </c>
      <c r="C17">
        <v>0.11186770075887729</v>
      </c>
      <c r="D17">
        <v>0.44201304439922334</v>
      </c>
      <c r="E17">
        <v>5.2135200446571446E-2</v>
      </c>
      <c r="F17">
        <v>0.32078803561439206</v>
      </c>
      <c r="G17">
        <v>4.6008851874217757E-2</v>
      </c>
      <c r="J17">
        <v>53.335999999999999</v>
      </c>
      <c r="K17">
        <v>0.41512118890929151</v>
      </c>
      <c r="L17">
        <v>6.7911462219585536E-2</v>
      </c>
      <c r="M17">
        <v>0.33834074997787456</v>
      </c>
      <c r="N17">
        <v>6.5448421722013261E-2</v>
      </c>
      <c r="O17">
        <v>0.1557262038841859</v>
      </c>
      <c r="P17">
        <v>4.1942940443793035E-2</v>
      </c>
      <c r="S17">
        <v>60.002999999999993</v>
      </c>
      <c r="T17">
        <v>0.23032301559318707</v>
      </c>
      <c r="U17">
        <v>5.701948051783521E-2</v>
      </c>
    </row>
    <row r="18" spans="1:21" x14ac:dyDescent="0.35">
      <c r="A18">
        <v>66.669999999999987</v>
      </c>
      <c r="B18">
        <v>0.31598580864015757</v>
      </c>
      <c r="C18">
        <v>0.11523730408842459</v>
      </c>
      <c r="D18">
        <v>0.45962655267397912</v>
      </c>
      <c r="E18">
        <v>5.4599774009066682E-2</v>
      </c>
      <c r="F18">
        <v>0.32339581152867947</v>
      </c>
      <c r="G18">
        <v>4.5475640276184559E-2</v>
      </c>
      <c r="J18">
        <v>66.669999999999987</v>
      </c>
      <c r="K18">
        <v>0.46047651580989524</v>
      </c>
      <c r="L18">
        <v>6.3013983442372995E-2</v>
      </c>
      <c r="M18">
        <v>0.38066115541026596</v>
      </c>
      <c r="N18">
        <v>6.5170590006237414E-2</v>
      </c>
      <c r="O18">
        <v>0.18600554844672582</v>
      </c>
      <c r="P18">
        <v>4.7320636600275315E-2</v>
      </c>
      <c r="S18">
        <v>73.336999999999989</v>
      </c>
      <c r="T18">
        <v>0.25031452570677049</v>
      </c>
      <c r="U18">
        <v>5.7191170218888303E-2</v>
      </c>
    </row>
    <row r="19" spans="1:21" x14ac:dyDescent="0.35">
      <c r="A19">
        <v>80.003999999999991</v>
      </c>
      <c r="B19">
        <v>0.34207201234506068</v>
      </c>
      <c r="C19">
        <v>0.11840482180347209</v>
      </c>
      <c r="D19">
        <v>0.48395722705728134</v>
      </c>
      <c r="E19">
        <v>6.1744252452722838E-2</v>
      </c>
      <c r="F19">
        <v>0.34247129877711185</v>
      </c>
      <c r="G19">
        <v>5.8078204261984026E-2</v>
      </c>
      <c r="J19">
        <v>80.003999999999991</v>
      </c>
      <c r="K19">
        <v>0.5046105583354249</v>
      </c>
      <c r="L19">
        <v>6.6742162025190094E-2</v>
      </c>
      <c r="M19">
        <v>0.41353738282424657</v>
      </c>
      <c r="N19">
        <v>6.616444258080538E-2</v>
      </c>
      <c r="O19">
        <v>0.21492493138616672</v>
      </c>
      <c r="P19">
        <v>5.1981855158919933E-2</v>
      </c>
      <c r="S19">
        <v>86.670999999999992</v>
      </c>
      <c r="T19">
        <v>0.26604441100266585</v>
      </c>
      <c r="U19">
        <v>5.7003625607852229E-2</v>
      </c>
    </row>
    <row r="20" spans="1:21" x14ac:dyDescent="0.35">
      <c r="A20">
        <v>93.337999999999994</v>
      </c>
      <c r="B20">
        <v>0.38538537382102422</v>
      </c>
      <c r="C20">
        <v>9.8681273634726632E-2</v>
      </c>
      <c r="D20">
        <v>0.4892742616694209</v>
      </c>
      <c r="E20">
        <v>5.3433130665570192E-2</v>
      </c>
      <c r="F20">
        <v>0.34782245082359781</v>
      </c>
      <c r="G20">
        <v>5.6996552327977984E-2</v>
      </c>
      <c r="J20">
        <v>93.337999999999994</v>
      </c>
      <c r="K20">
        <v>0.53475834028624669</v>
      </c>
      <c r="L20">
        <v>6.9371715708340248E-2</v>
      </c>
      <c r="M20">
        <v>0.44298321534315532</v>
      </c>
      <c r="N20">
        <v>6.49735260591046E-2</v>
      </c>
      <c r="O20">
        <v>0.24246745934248101</v>
      </c>
      <c r="P20">
        <v>5.5935159742449003E-2</v>
      </c>
      <c r="S20">
        <v>100.005</v>
      </c>
      <c r="T20">
        <v>0.28799808028606677</v>
      </c>
      <c r="U20">
        <v>6.0924061344245918E-2</v>
      </c>
    </row>
    <row r="21" spans="1:21" x14ac:dyDescent="0.35">
      <c r="A21">
        <v>106.672</v>
      </c>
      <c r="B21">
        <v>0.39785638251309902</v>
      </c>
      <c r="C21">
        <v>0.10052753281033165</v>
      </c>
      <c r="D21">
        <v>0.5074622934229317</v>
      </c>
      <c r="E21">
        <v>5.6870063445442445E-2</v>
      </c>
      <c r="F21">
        <v>0.36699079341834157</v>
      </c>
      <c r="G21">
        <v>5.5585528859939906E-2</v>
      </c>
      <c r="J21">
        <v>106.672</v>
      </c>
      <c r="K21">
        <v>0.56806122998945097</v>
      </c>
      <c r="L21">
        <v>6.0026532454659269E-2</v>
      </c>
      <c r="M21">
        <v>0.46904863314599954</v>
      </c>
      <c r="N21">
        <v>6.3015294915264294E-2</v>
      </c>
      <c r="O21">
        <v>0.26765477269068971</v>
      </c>
      <c r="P21">
        <v>5.8472342109406709E-2</v>
      </c>
      <c r="S21">
        <v>113.339</v>
      </c>
      <c r="T21">
        <v>0.30360712062748901</v>
      </c>
      <c r="U21">
        <v>6.3815999976783611E-2</v>
      </c>
    </row>
    <row r="22" spans="1:21" x14ac:dyDescent="0.35">
      <c r="A22">
        <v>120.006</v>
      </c>
      <c r="B22">
        <v>0.40446712144244301</v>
      </c>
      <c r="C22">
        <v>0.10885814991998137</v>
      </c>
      <c r="D22">
        <v>0.53233301576517766</v>
      </c>
      <c r="E22">
        <v>5.095726184421439E-2</v>
      </c>
      <c r="F22">
        <v>0.36822105700478808</v>
      </c>
      <c r="G22">
        <v>6.2951247352846171E-2</v>
      </c>
      <c r="J22">
        <v>120.006</v>
      </c>
      <c r="K22">
        <v>0.59072497239615851</v>
      </c>
      <c r="L22">
        <v>6.0932310158367399E-2</v>
      </c>
      <c r="M22">
        <v>0.49765220283348871</v>
      </c>
      <c r="N22">
        <v>6.4243597901292623E-2</v>
      </c>
      <c r="O22">
        <v>0.29245267942550374</v>
      </c>
      <c r="P22">
        <v>6.0570306299019328E-2</v>
      </c>
      <c r="S22">
        <v>146.673</v>
      </c>
      <c r="T22">
        <v>0.31771522515128647</v>
      </c>
      <c r="U22">
        <v>6.5010749391221687E-2</v>
      </c>
    </row>
    <row r="23" spans="1:21" x14ac:dyDescent="0.35">
      <c r="A23">
        <v>153.34</v>
      </c>
      <c r="B23">
        <v>0.42829114289762599</v>
      </c>
      <c r="C23">
        <v>0.11789655823700811</v>
      </c>
      <c r="D23">
        <v>0.57043083886024326</v>
      </c>
      <c r="E23">
        <v>5.3975879548974495E-2</v>
      </c>
      <c r="F23">
        <v>0.40038878630308522</v>
      </c>
      <c r="G23">
        <v>7.2362411221158829E-2</v>
      </c>
      <c r="J23">
        <v>153.34</v>
      </c>
      <c r="K23">
        <v>0.63655896767455578</v>
      </c>
      <c r="L23">
        <v>6.3999875808371257E-2</v>
      </c>
      <c r="M23">
        <v>0.55562085171787723</v>
      </c>
      <c r="N23">
        <v>6.2213453576123547E-2</v>
      </c>
      <c r="O23">
        <v>0.3492124525606019</v>
      </c>
      <c r="P23">
        <v>6.4539497979657204E-2</v>
      </c>
      <c r="S23">
        <v>180.00699999999998</v>
      </c>
      <c r="T23">
        <v>0.35563383658798425</v>
      </c>
      <c r="U23">
        <v>6.7710038926941038E-2</v>
      </c>
    </row>
    <row r="24" spans="1:21" x14ac:dyDescent="0.35">
      <c r="A24">
        <v>186.67400000000001</v>
      </c>
      <c r="B24">
        <v>0.48069389543717533</v>
      </c>
      <c r="C24">
        <v>0.11136616730214413</v>
      </c>
      <c r="D24">
        <v>0.5897329017141697</v>
      </c>
      <c r="E24">
        <v>5.2177468364610007E-2</v>
      </c>
      <c r="F24">
        <v>0.42574382470316358</v>
      </c>
      <c r="G24">
        <v>7.3956886598820798E-2</v>
      </c>
      <c r="J24">
        <v>186.67400000000001</v>
      </c>
      <c r="K24">
        <v>0.67418295320990362</v>
      </c>
      <c r="L24">
        <v>7.4170119647421012E-2</v>
      </c>
      <c r="M24">
        <v>0.6035906743906323</v>
      </c>
      <c r="N24">
        <v>6.4682908537389144E-2</v>
      </c>
      <c r="O24">
        <v>0.398895365983094</v>
      </c>
      <c r="P24">
        <v>6.7605669685507491E-2</v>
      </c>
      <c r="S24">
        <v>213.34099999999998</v>
      </c>
      <c r="T24">
        <v>0.38670571813219667</v>
      </c>
      <c r="U24">
        <v>6.7708250268076919E-2</v>
      </c>
    </row>
    <row r="25" spans="1:21" x14ac:dyDescent="0.35">
      <c r="A25">
        <v>220.00800000000001</v>
      </c>
      <c r="B25">
        <v>0.51111325198303692</v>
      </c>
      <c r="C25">
        <v>9.8296233818969167E-2</v>
      </c>
      <c r="D25">
        <v>0.62436241215789257</v>
      </c>
      <c r="E25">
        <v>5.1408717805596034E-2</v>
      </c>
      <c r="F25">
        <v>0.44985350425953297</v>
      </c>
      <c r="G25">
        <v>7.8608001917334552E-2</v>
      </c>
      <c r="J25">
        <v>220.00800000000001</v>
      </c>
      <c r="K25">
        <v>0.70601805820558738</v>
      </c>
      <c r="L25">
        <v>6.119487305339056E-2</v>
      </c>
      <c r="M25">
        <v>0.63816644514063126</v>
      </c>
      <c r="N25">
        <v>6.0741609753011523E-2</v>
      </c>
      <c r="O25">
        <v>0.4421063268728887</v>
      </c>
      <c r="P25">
        <v>6.7153803931153069E-2</v>
      </c>
      <c r="S25">
        <v>246.67499999999998</v>
      </c>
      <c r="T25">
        <v>0.41854909832535997</v>
      </c>
      <c r="U25">
        <v>7.3123965253074588E-2</v>
      </c>
    </row>
    <row r="26" spans="1:21" x14ac:dyDescent="0.35">
      <c r="A26">
        <v>253.34200000000001</v>
      </c>
      <c r="B26">
        <v>0.54780526731864576</v>
      </c>
      <c r="C26">
        <v>9.4274195967907204E-2</v>
      </c>
      <c r="D26">
        <v>0.6518295443409865</v>
      </c>
      <c r="E26">
        <v>5.0830621047526954E-2</v>
      </c>
      <c r="F26">
        <v>0.47303221734393802</v>
      </c>
      <c r="G26">
        <v>8.2404239156310954E-2</v>
      </c>
      <c r="J26">
        <v>253.34200000000001</v>
      </c>
      <c r="K26">
        <v>0.73101892275070579</v>
      </c>
      <c r="L26">
        <v>5.798148358250748E-2</v>
      </c>
      <c r="M26">
        <v>0.6720355985729316</v>
      </c>
      <c r="N26">
        <v>5.6899764127425707E-2</v>
      </c>
      <c r="O26">
        <v>0.4821366379489796</v>
      </c>
      <c r="P26">
        <v>6.7594063562162437E-2</v>
      </c>
      <c r="S26">
        <v>280.00900000000001</v>
      </c>
      <c r="T26">
        <v>0.44502269759609092</v>
      </c>
      <c r="U26">
        <v>7.9024780214405108E-2</v>
      </c>
    </row>
    <row r="27" spans="1:21" x14ac:dyDescent="0.35">
      <c r="A27">
        <v>286.67599999999999</v>
      </c>
      <c r="B27">
        <v>0.5548449263578793</v>
      </c>
      <c r="C27">
        <v>0.10347348757186883</v>
      </c>
      <c r="D27">
        <v>0.68189085464236066</v>
      </c>
      <c r="E27">
        <v>4.4107080272512526E-2</v>
      </c>
      <c r="F27">
        <v>0.48592961979517441</v>
      </c>
      <c r="G27">
        <v>8.4856110540011229E-2</v>
      </c>
      <c r="J27">
        <v>286.67599999999999</v>
      </c>
      <c r="K27">
        <v>0.75748222959372824</v>
      </c>
      <c r="L27">
        <v>5.9025094997171748E-2</v>
      </c>
      <c r="M27">
        <v>0.70478761925407984</v>
      </c>
      <c r="N27">
        <v>6.2301988842424848E-2</v>
      </c>
      <c r="O27">
        <v>0.51876709667372178</v>
      </c>
      <c r="P27">
        <v>6.7876751914239641E-2</v>
      </c>
      <c r="S27">
        <v>313.34300000000002</v>
      </c>
      <c r="T27">
        <v>0.47348758666278112</v>
      </c>
      <c r="U27">
        <v>8.4578971794323984E-2</v>
      </c>
    </row>
    <row r="28" spans="1:21" x14ac:dyDescent="0.35">
      <c r="A28">
        <v>320.01</v>
      </c>
      <c r="B28">
        <v>0.59931382043481818</v>
      </c>
      <c r="C28">
        <v>0.10598998044460013</v>
      </c>
      <c r="D28">
        <v>0.70907125681352745</v>
      </c>
      <c r="E28">
        <v>5.3195574581965749E-2</v>
      </c>
      <c r="F28">
        <v>0.50340336346475345</v>
      </c>
      <c r="G28">
        <v>8.5514100613382077E-2</v>
      </c>
      <c r="J28">
        <v>320.01</v>
      </c>
      <c r="K28">
        <v>0.77251139873669339</v>
      </c>
      <c r="L28">
        <v>5.931580878756422E-2</v>
      </c>
      <c r="M28">
        <v>0.73935855718898602</v>
      </c>
      <c r="N28">
        <v>6.6872010019319583E-2</v>
      </c>
      <c r="O28">
        <v>0.55097428226550882</v>
      </c>
      <c r="P28">
        <v>6.8926707126564138E-2</v>
      </c>
      <c r="S28">
        <v>380.01</v>
      </c>
      <c r="T28">
        <v>0.49100425816277254</v>
      </c>
      <c r="U28">
        <v>9.0585386140898394E-2</v>
      </c>
    </row>
    <row r="29" spans="1:21" x14ac:dyDescent="0.35">
      <c r="A29">
        <v>386.67699999999996</v>
      </c>
      <c r="B29">
        <v>0.63603294340469385</v>
      </c>
      <c r="C29">
        <v>8.8086980158863182E-2</v>
      </c>
      <c r="D29">
        <v>0.75253222141647158</v>
      </c>
      <c r="E29">
        <v>6.3937056973187356E-2</v>
      </c>
      <c r="F29">
        <v>0.53018260810913276</v>
      </c>
      <c r="G29">
        <v>9.2053200555176129E-2</v>
      </c>
      <c r="J29">
        <v>386.67699999999996</v>
      </c>
      <c r="K29">
        <v>0.80620352918463956</v>
      </c>
      <c r="L29">
        <v>6.0450168780743038E-2</v>
      </c>
      <c r="M29">
        <v>0.77878807904893899</v>
      </c>
      <c r="N29">
        <v>6.226637777147169E-2</v>
      </c>
      <c r="O29">
        <v>0.60793500598070338</v>
      </c>
      <c r="P29">
        <v>6.6101394749136635E-2</v>
      </c>
      <c r="S29">
        <v>446.67699999999996</v>
      </c>
      <c r="T29">
        <v>0.53870760726187628</v>
      </c>
      <c r="U29">
        <v>9.5484618269618099E-2</v>
      </c>
    </row>
    <row r="30" spans="1:21" x14ac:dyDescent="0.35">
      <c r="A30">
        <v>453.34399999999999</v>
      </c>
      <c r="B30">
        <v>0.67745309021832401</v>
      </c>
      <c r="C30">
        <v>8.5730773450748726E-2</v>
      </c>
      <c r="D30">
        <v>0.77921647451018106</v>
      </c>
      <c r="E30">
        <v>5.2018542075781139E-2</v>
      </c>
      <c r="F30">
        <v>0.55386833102200161</v>
      </c>
      <c r="G30">
        <v>9.2150943649807804E-2</v>
      </c>
      <c r="J30">
        <v>453.34399999999999</v>
      </c>
      <c r="K30">
        <v>0.82910782931052318</v>
      </c>
      <c r="L30">
        <v>6.0281763892011613E-2</v>
      </c>
      <c r="M30">
        <v>0.8179643207867886</v>
      </c>
      <c r="N30">
        <v>6.8183104202550748E-2</v>
      </c>
      <c r="O30">
        <v>0.65398938455384992</v>
      </c>
      <c r="P30">
        <v>6.3843028963794374E-2</v>
      </c>
      <c r="S30">
        <v>513.34399999999994</v>
      </c>
      <c r="T30">
        <v>0.56783482812341513</v>
      </c>
      <c r="U30">
        <v>0.10198158989151236</v>
      </c>
    </row>
    <row r="31" spans="1:21" x14ac:dyDescent="0.35">
      <c r="A31">
        <v>520.01100000000008</v>
      </c>
      <c r="B31">
        <v>0.70261140499602781</v>
      </c>
      <c r="C31">
        <v>8.5226913795702519E-2</v>
      </c>
      <c r="D31">
        <v>0.80423880170584128</v>
      </c>
      <c r="E31">
        <v>4.832746256735547E-2</v>
      </c>
      <c r="F31">
        <v>0.57593706425292424</v>
      </c>
      <c r="G31">
        <v>8.8040253015155334E-2</v>
      </c>
      <c r="J31">
        <v>520.01100000000008</v>
      </c>
      <c r="K31">
        <v>0.85588854795565383</v>
      </c>
      <c r="L31">
        <v>6.1000271588759612E-2</v>
      </c>
      <c r="M31">
        <v>0.84765452703786948</v>
      </c>
      <c r="N31">
        <v>6.8829784302152947E-2</v>
      </c>
      <c r="O31">
        <v>0.69482524884235264</v>
      </c>
      <c r="P31">
        <v>6.1074344459513812E-2</v>
      </c>
      <c r="S31">
        <v>580.01099999999997</v>
      </c>
      <c r="T31">
        <v>0.59325446165960627</v>
      </c>
      <c r="U31">
        <v>9.8480339970760972E-2</v>
      </c>
    </row>
    <row r="32" spans="1:21" x14ac:dyDescent="0.35">
      <c r="A32">
        <v>586.678</v>
      </c>
      <c r="B32">
        <v>0.74603432697083838</v>
      </c>
      <c r="C32">
        <v>7.8673689580780137E-2</v>
      </c>
      <c r="D32">
        <v>0.82565195469784725</v>
      </c>
      <c r="E32">
        <v>5.4478149170321032E-2</v>
      </c>
      <c r="F32">
        <v>0.60114929411079221</v>
      </c>
      <c r="G32">
        <v>0.1106335863377753</v>
      </c>
      <c r="J32">
        <v>586.678</v>
      </c>
      <c r="K32">
        <v>0.86875330640611481</v>
      </c>
      <c r="L32">
        <v>6.0218866371654474E-2</v>
      </c>
      <c r="M32">
        <v>0.87222402035826052</v>
      </c>
      <c r="N32">
        <v>6.7157531801501802E-2</v>
      </c>
      <c r="O32">
        <v>0.72508681420323451</v>
      </c>
      <c r="P32">
        <v>5.7245259369551806E-2</v>
      </c>
      <c r="S32">
        <v>646.678</v>
      </c>
      <c r="T32">
        <v>0.62197732901895053</v>
      </c>
      <c r="U32">
        <v>0.10295829714007189</v>
      </c>
    </row>
    <row r="33" spans="1:21" x14ac:dyDescent="0.35">
      <c r="A33">
        <v>653.34500000000003</v>
      </c>
      <c r="B33">
        <v>0.78404801364412913</v>
      </c>
      <c r="C33">
        <v>8.5355928823919416E-2</v>
      </c>
      <c r="D33">
        <v>0.85526172829048419</v>
      </c>
      <c r="E33">
        <v>4.7803792233736965E-2</v>
      </c>
      <c r="F33">
        <v>0.6218885576932317</v>
      </c>
      <c r="G33">
        <v>0.10960653499891894</v>
      </c>
      <c r="J33">
        <v>653.34500000000003</v>
      </c>
      <c r="K33">
        <v>0.88472112884047416</v>
      </c>
      <c r="L33">
        <v>5.8797700240524817E-2</v>
      </c>
      <c r="M33">
        <v>0.89166833627863129</v>
      </c>
      <c r="N33">
        <v>7.192296924344832E-2</v>
      </c>
      <c r="O33">
        <v>0.75110515568964231</v>
      </c>
      <c r="P33">
        <v>5.5742184967391382E-2</v>
      </c>
      <c r="S33">
        <v>713.34499999999991</v>
      </c>
      <c r="T33">
        <v>0.6482995363676004</v>
      </c>
      <c r="U33">
        <v>0.10126378587823062</v>
      </c>
    </row>
    <row r="34" spans="1:21" x14ac:dyDescent="0.35">
      <c r="A34">
        <v>720.01200000000006</v>
      </c>
      <c r="B34">
        <v>0.80580866900171655</v>
      </c>
      <c r="C34">
        <v>6.9393789251049984E-2</v>
      </c>
      <c r="D34">
        <v>0.86412007670144975</v>
      </c>
      <c r="E34">
        <v>3.7571762447128065E-2</v>
      </c>
      <c r="F34">
        <v>0.64504879864782794</v>
      </c>
      <c r="G34">
        <v>0.11579865734363722</v>
      </c>
      <c r="J34">
        <v>720.01200000000006</v>
      </c>
      <c r="K34">
        <v>0.90044173294562435</v>
      </c>
      <c r="L34">
        <v>6.1901446201768809E-2</v>
      </c>
      <c r="M34">
        <v>0.91404395451269693</v>
      </c>
      <c r="N34">
        <v>6.8399005302168039E-2</v>
      </c>
      <c r="O34">
        <v>0.77573275663052854</v>
      </c>
      <c r="P34">
        <v>5.5409718722901173E-2</v>
      </c>
      <c r="S34">
        <v>780.01199999999994</v>
      </c>
      <c r="T34">
        <v>0.67790837415410721</v>
      </c>
      <c r="U34">
        <v>0.10327994265781025</v>
      </c>
    </row>
    <row r="35" spans="1:21" x14ac:dyDescent="0.35">
      <c r="A35">
        <v>786.67900000000009</v>
      </c>
      <c r="B35">
        <v>0.83067730087683023</v>
      </c>
      <c r="C35">
        <v>7.6606048989863604E-2</v>
      </c>
      <c r="D35">
        <v>0.88222308689765094</v>
      </c>
      <c r="E35">
        <v>3.1647375502241393E-2</v>
      </c>
      <c r="F35">
        <v>0.65867554815718021</v>
      </c>
      <c r="G35">
        <v>0.11831040349498369</v>
      </c>
      <c r="J35">
        <v>786.67900000000009</v>
      </c>
      <c r="K35">
        <v>0.9121777442902973</v>
      </c>
      <c r="L35">
        <v>6.4078145519766691E-2</v>
      </c>
      <c r="M35">
        <v>0.92891708603512368</v>
      </c>
      <c r="N35">
        <v>6.8437512693672528E-2</v>
      </c>
      <c r="O35">
        <v>0.79676537056096108</v>
      </c>
      <c r="P35">
        <v>5.4809001322728514E-2</v>
      </c>
      <c r="S35">
        <v>846.67899999999997</v>
      </c>
      <c r="T35">
        <v>0.69582077889180027</v>
      </c>
      <c r="U35">
        <v>0.10581158975759981</v>
      </c>
    </row>
    <row r="36" spans="1:21" x14ac:dyDescent="0.35">
      <c r="A36">
        <v>853.346</v>
      </c>
      <c r="B36">
        <v>0.85329161103010231</v>
      </c>
      <c r="C36">
        <v>7.5378325899924895E-2</v>
      </c>
      <c r="D36">
        <v>0.88713004073367308</v>
      </c>
      <c r="E36">
        <v>4.2521479067129095E-2</v>
      </c>
      <c r="F36">
        <v>0.66885188346348401</v>
      </c>
      <c r="G36">
        <v>0.12682336617842951</v>
      </c>
      <c r="J36">
        <v>853.346</v>
      </c>
      <c r="K36">
        <v>0.92681520171997234</v>
      </c>
      <c r="L36">
        <v>6.464029339411112E-2</v>
      </c>
      <c r="M36">
        <v>0.94598155348084789</v>
      </c>
      <c r="N36">
        <v>6.2745850117979923E-2</v>
      </c>
      <c r="O36">
        <v>0.81737945627607367</v>
      </c>
      <c r="P36">
        <v>5.6217172525484811E-2</v>
      </c>
      <c r="S36">
        <v>913.346</v>
      </c>
      <c r="T36">
        <v>0.72222232112558715</v>
      </c>
      <c r="U36">
        <v>0.10892880542077617</v>
      </c>
    </row>
    <row r="37" spans="1:21" x14ac:dyDescent="0.35">
      <c r="A37">
        <v>920.01300000000003</v>
      </c>
      <c r="B37">
        <v>0.87576293492870405</v>
      </c>
      <c r="C37">
        <v>6.5324268347089737E-2</v>
      </c>
      <c r="D37">
        <v>0.90860349652971917</v>
      </c>
      <c r="E37">
        <v>3.4814686214080119E-2</v>
      </c>
      <c r="F37">
        <v>0.68278201671051686</v>
      </c>
      <c r="G37">
        <v>0.12040645480265594</v>
      </c>
      <c r="J37">
        <v>920.01300000000003</v>
      </c>
      <c r="K37">
        <v>0.94275176260565452</v>
      </c>
      <c r="L37">
        <v>6.5847674720300814E-2</v>
      </c>
      <c r="M37">
        <v>0.9545955121775318</v>
      </c>
      <c r="N37">
        <v>5.4947870606978713E-2</v>
      </c>
      <c r="O37">
        <v>0.83322669905101165</v>
      </c>
      <c r="P37">
        <v>5.7908599601697502E-2</v>
      </c>
      <c r="S37">
        <v>980.01300000000003</v>
      </c>
      <c r="T37">
        <v>0.74605729637701534</v>
      </c>
      <c r="U37">
        <v>0.10756727888562923</v>
      </c>
    </row>
    <row r="38" spans="1:21" x14ac:dyDescent="0.35">
      <c r="A38">
        <v>986.68000000000006</v>
      </c>
      <c r="B38">
        <v>0.899770659736017</v>
      </c>
      <c r="C38">
        <v>7.6468546154794523E-2</v>
      </c>
      <c r="D38">
        <v>0.92451295654725596</v>
      </c>
      <c r="E38">
        <v>4.2658764475952037E-2</v>
      </c>
      <c r="F38">
        <v>0.69507162814553181</v>
      </c>
      <c r="G38">
        <v>0.12707199288787099</v>
      </c>
      <c r="J38">
        <v>986.68000000000006</v>
      </c>
      <c r="K38">
        <v>0.9596863027871807</v>
      </c>
      <c r="L38">
        <v>7.2628027884289389E-2</v>
      </c>
      <c r="M38">
        <v>0.97407992057931181</v>
      </c>
      <c r="N38">
        <v>6.3669377926915127E-2</v>
      </c>
      <c r="O38">
        <v>0.85105169008462667</v>
      </c>
      <c r="P38">
        <v>5.8292403261151426E-2</v>
      </c>
      <c r="S38">
        <v>1040.0030000000002</v>
      </c>
      <c r="T38">
        <v>0.76133527876858964</v>
      </c>
      <c r="U38">
        <v>0.11503824154958768</v>
      </c>
    </row>
    <row r="39" spans="1:21" x14ac:dyDescent="0.35">
      <c r="A39">
        <v>1053.347</v>
      </c>
      <c r="B39">
        <v>0.91243180310753402</v>
      </c>
      <c r="C39">
        <v>6.6699267247142965E-2</v>
      </c>
      <c r="D39">
        <v>0.93025876579970657</v>
      </c>
      <c r="E39">
        <v>4.3910413468951935E-2</v>
      </c>
      <c r="F39">
        <v>0.70464340381137036</v>
      </c>
      <c r="G39">
        <v>0.12354273459636823</v>
      </c>
      <c r="J39">
        <v>1053.347</v>
      </c>
      <c r="K39">
        <v>0.97238000550102899</v>
      </c>
      <c r="L39">
        <v>7.1460047626311612E-2</v>
      </c>
      <c r="M39">
        <v>0.98354360729723822</v>
      </c>
      <c r="N39">
        <v>5.5205606863942693E-2</v>
      </c>
      <c r="O39">
        <v>0.87076781059473385</v>
      </c>
      <c r="P39">
        <v>5.8843791321745199E-2</v>
      </c>
      <c r="S39">
        <v>1106.67</v>
      </c>
      <c r="T39">
        <v>0.77586275988392617</v>
      </c>
      <c r="U39">
        <v>0.11405310828113426</v>
      </c>
    </row>
    <row r="40" spans="1:21" s="14" customFormat="1" x14ac:dyDescent="0.35"/>
  </sheetData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zoomScale="52" workbookViewId="0">
      <selection activeCell="H17" sqref="H17"/>
    </sheetView>
  </sheetViews>
  <sheetFormatPr defaultRowHeight="15.5" x14ac:dyDescent="0.35"/>
  <cols>
    <col min="1" max="1" width="9.75" customWidth="1"/>
    <col min="2" max="2" width="10" bestFit="1" customWidth="1"/>
    <col min="10" max="10" width="9.6640625" customWidth="1"/>
    <col min="11" max="11" width="10.25" customWidth="1"/>
    <col min="12" max="12" width="9.4140625" bestFit="1" customWidth="1"/>
    <col min="13" max="15" width="10.5" bestFit="1" customWidth="1"/>
  </cols>
  <sheetData>
    <row r="1" spans="1:15" x14ac:dyDescent="0.35">
      <c r="A1" t="s">
        <v>60</v>
      </c>
    </row>
    <row r="3" spans="1:15" x14ac:dyDescent="0.35">
      <c r="A3" t="s">
        <v>9</v>
      </c>
      <c r="J3" t="s">
        <v>75</v>
      </c>
    </row>
    <row r="4" spans="1:15" x14ac:dyDescent="0.35">
      <c r="B4" t="s">
        <v>61</v>
      </c>
      <c r="C4" t="s">
        <v>62</v>
      </c>
      <c r="K4" t="s">
        <v>61</v>
      </c>
      <c r="L4" t="s">
        <v>62</v>
      </c>
    </row>
    <row r="5" spans="1:15" x14ac:dyDescent="0.35">
      <c r="A5" t="s">
        <v>72</v>
      </c>
      <c r="B5">
        <v>-1</v>
      </c>
      <c r="C5">
        <v>0</v>
      </c>
      <c r="D5">
        <v>120</v>
      </c>
      <c r="E5">
        <v>720</v>
      </c>
      <c r="F5">
        <v>1030</v>
      </c>
      <c r="J5" t="s">
        <v>72</v>
      </c>
      <c r="K5">
        <v>-1</v>
      </c>
      <c r="L5">
        <v>0</v>
      </c>
      <c r="M5">
        <v>120</v>
      </c>
      <c r="N5">
        <v>720</v>
      </c>
      <c r="O5">
        <v>1030</v>
      </c>
    </row>
    <row r="6" spans="1:15" x14ac:dyDescent="0.35">
      <c r="A6" t="s">
        <v>59</v>
      </c>
      <c r="J6" t="s">
        <v>59</v>
      </c>
    </row>
    <row r="7" spans="1:15" x14ac:dyDescent="0.35">
      <c r="A7">
        <v>0</v>
      </c>
      <c r="B7" s="20">
        <v>683.13599999999997</v>
      </c>
      <c r="C7" s="20">
        <v>567.05700000000002</v>
      </c>
      <c r="D7" s="20">
        <v>622.15899999999999</v>
      </c>
      <c r="E7" s="20">
        <v>655.10699999999997</v>
      </c>
      <c r="F7" s="20">
        <v>674.58299999999997</v>
      </c>
      <c r="J7">
        <v>0</v>
      </c>
      <c r="K7" s="20">
        <v>668</v>
      </c>
      <c r="L7" s="20">
        <v>565</v>
      </c>
      <c r="M7" s="20">
        <v>614</v>
      </c>
      <c r="N7" s="20">
        <v>646</v>
      </c>
      <c r="O7" s="20">
        <v>680</v>
      </c>
    </row>
    <row r="8" spans="1:15" x14ac:dyDescent="0.35">
      <c r="A8">
        <v>0.107</v>
      </c>
      <c r="B8" s="20">
        <v>678.71799999999996</v>
      </c>
      <c r="C8" s="20">
        <v>575.52499999999998</v>
      </c>
      <c r="D8" s="20">
        <v>627.07399999999996</v>
      </c>
      <c r="E8" s="20">
        <v>659.29200000000003</v>
      </c>
      <c r="F8" s="20">
        <v>676.15800000000002</v>
      </c>
      <c r="J8">
        <v>0.107</v>
      </c>
      <c r="K8" s="20">
        <v>669</v>
      </c>
      <c r="L8" s="20">
        <v>569</v>
      </c>
      <c r="M8" s="20">
        <v>626</v>
      </c>
      <c r="N8" s="20">
        <v>655</v>
      </c>
      <c r="O8" s="20">
        <v>682</v>
      </c>
    </row>
    <row r="9" spans="1:15" x14ac:dyDescent="0.35">
      <c r="A9">
        <v>0.215</v>
      </c>
      <c r="B9" s="20">
        <v>677.74</v>
      </c>
      <c r="C9" s="20">
        <v>575.00400000000002</v>
      </c>
      <c r="D9" s="20">
        <v>628.29499999999996</v>
      </c>
      <c r="E9" s="20">
        <v>662.40499999999997</v>
      </c>
      <c r="F9" s="20">
        <v>686.40099999999995</v>
      </c>
      <c r="J9">
        <v>0.215</v>
      </c>
      <c r="K9" s="20">
        <v>666</v>
      </c>
      <c r="L9" s="20">
        <v>582</v>
      </c>
      <c r="M9" s="20">
        <v>631</v>
      </c>
      <c r="N9" s="20">
        <v>666</v>
      </c>
      <c r="O9" s="20">
        <v>681</v>
      </c>
    </row>
    <row r="10" spans="1:15" x14ac:dyDescent="0.35">
      <c r="A10">
        <v>0.32300000000000001</v>
      </c>
      <c r="B10" s="20">
        <v>678.63599999999997</v>
      </c>
      <c r="C10" s="20">
        <v>570.17899999999997</v>
      </c>
      <c r="D10" s="20">
        <v>626.36400000000003</v>
      </c>
      <c r="E10" s="20">
        <v>670.27099999999996</v>
      </c>
      <c r="F10" s="20">
        <v>693.22400000000005</v>
      </c>
      <c r="J10">
        <v>0.32300000000000001</v>
      </c>
      <c r="K10" s="20">
        <v>660</v>
      </c>
      <c r="L10" s="20">
        <v>581</v>
      </c>
      <c r="M10" s="20">
        <v>620</v>
      </c>
      <c r="N10" s="20">
        <v>681</v>
      </c>
      <c r="O10" s="20">
        <v>680</v>
      </c>
    </row>
    <row r="11" spans="1:15" x14ac:dyDescent="0.35">
      <c r="A11">
        <v>0.43070000000000003</v>
      </c>
      <c r="B11" s="20">
        <v>674.70699999999999</v>
      </c>
      <c r="C11" s="20">
        <v>576.71900000000005</v>
      </c>
      <c r="D11" s="20">
        <v>619.19200000000001</v>
      </c>
      <c r="E11" s="20">
        <v>679.91499999999996</v>
      </c>
      <c r="F11" s="20">
        <v>700.67100000000005</v>
      </c>
      <c r="J11">
        <v>0.43070000000000003</v>
      </c>
      <c r="K11" s="20">
        <v>649</v>
      </c>
      <c r="L11" s="20">
        <v>577</v>
      </c>
      <c r="M11" s="20">
        <v>619</v>
      </c>
      <c r="N11" s="20">
        <v>674</v>
      </c>
      <c r="O11" s="20">
        <v>694</v>
      </c>
    </row>
    <row r="12" spans="1:15" x14ac:dyDescent="0.35">
      <c r="A12">
        <v>0.53839999999999999</v>
      </c>
      <c r="B12" s="20">
        <v>691.04499999999996</v>
      </c>
      <c r="C12" s="20">
        <v>586.16099999999994</v>
      </c>
      <c r="D12" s="20">
        <v>620.99699999999996</v>
      </c>
      <c r="E12" s="20">
        <v>683.91399999999999</v>
      </c>
      <c r="F12" s="20">
        <v>709.92899999999997</v>
      </c>
      <c r="J12">
        <v>0.53839999999999999</v>
      </c>
      <c r="K12" s="20">
        <v>653</v>
      </c>
      <c r="L12" s="20">
        <v>572</v>
      </c>
      <c r="M12" s="20">
        <v>631</v>
      </c>
      <c r="N12" s="20">
        <v>666</v>
      </c>
      <c r="O12" s="20">
        <v>706</v>
      </c>
    </row>
    <row r="13" spans="1:15" x14ac:dyDescent="0.35">
      <c r="A13">
        <v>0.64610000000000001</v>
      </c>
      <c r="B13" s="20">
        <v>714.93299999999999</v>
      </c>
      <c r="C13" s="20">
        <v>587.09900000000005</v>
      </c>
      <c r="D13" s="20">
        <v>626.13400000000001</v>
      </c>
      <c r="E13" s="20">
        <v>689.22699999999998</v>
      </c>
      <c r="F13" s="20">
        <v>716.14800000000002</v>
      </c>
      <c r="J13">
        <v>0.64610000000000001</v>
      </c>
      <c r="K13" s="20">
        <v>654</v>
      </c>
      <c r="L13" s="20">
        <v>571</v>
      </c>
      <c r="M13" s="20">
        <v>644</v>
      </c>
      <c r="N13" s="20">
        <v>677</v>
      </c>
      <c r="O13" s="20">
        <v>728</v>
      </c>
    </row>
    <row r="14" spans="1:15" x14ac:dyDescent="0.35">
      <c r="A14">
        <v>0.75380000000000003</v>
      </c>
      <c r="B14" s="20">
        <v>724.41700000000003</v>
      </c>
      <c r="C14" s="20">
        <v>583.77499999999998</v>
      </c>
      <c r="D14" s="20">
        <v>633.62599999999998</v>
      </c>
      <c r="E14" s="20">
        <v>691.39400000000001</v>
      </c>
      <c r="F14" s="20">
        <v>720.55100000000004</v>
      </c>
      <c r="J14">
        <v>0.75380000000000003</v>
      </c>
      <c r="K14" s="20">
        <v>659</v>
      </c>
      <c r="L14" s="20">
        <v>571</v>
      </c>
      <c r="M14" s="20">
        <v>649</v>
      </c>
      <c r="N14" s="20">
        <v>703</v>
      </c>
      <c r="O14" s="20">
        <v>742</v>
      </c>
    </row>
    <row r="15" spans="1:15" x14ac:dyDescent="0.35">
      <c r="A15">
        <v>0.86140000000000005</v>
      </c>
      <c r="B15" s="20">
        <v>707.78300000000002</v>
      </c>
      <c r="C15" s="20">
        <v>582.56600000000003</v>
      </c>
      <c r="D15" s="20">
        <v>631.01800000000003</v>
      </c>
      <c r="E15" s="20">
        <v>679.62599999999998</v>
      </c>
      <c r="F15" s="20">
        <v>717.64300000000003</v>
      </c>
      <c r="J15">
        <v>0.86140000000000005</v>
      </c>
      <c r="K15" s="20">
        <v>665</v>
      </c>
      <c r="L15" s="20">
        <v>587</v>
      </c>
      <c r="M15" s="20">
        <v>653</v>
      </c>
      <c r="N15" s="20">
        <v>716</v>
      </c>
      <c r="O15" s="20">
        <v>748</v>
      </c>
    </row>
    <row r="16" spans="1:15" x14ac:dyDescent="0.35">
      <c r="A16">
        <v>0.96909999999999996</v>
      </c>
      <c r="B16" s="20">
        <v>692.86800000000005</v>
      </c>
      <c r="C16" s="20">
        <v>582.41399999999999</v>
      </c>
      <c r="D16" s="20">
        <v>625.971</v>
      </c>
      <c r="E16" s="20">
        <v>672.18600000000004</v>
      </c>
      <c r="F16" s="20">
        <v>718.78399999999999</v>
      </c>
      <c r="J16">
        <v>0.96909999999999996</v>
      </c>
      <c r="K16" s="20">
        <v>678</v>
      </c>
      <c r="L16" s="20">
        <v>607</v>
      </c>
      <c r="M16" s="20">
        <v>656</v>
      </c>
      <c r="N16" s="20">
        <v>705</v>
      </c>
      <c r="O16" s="20">
        <v>743</v>
      </c>
    </row>
    <row r="17" spans="1:15" x14ac:dyDescent="0.35">
      <c r="A17">
        <v>1.0768</v>
      </c>
      <c r="B17" s="20">
        <v>700.64200000000005</v>
      </c>
      <c r="C17" s="20">
        <v>578.59199999999998</v>
      </c>
      <c r="D17" s="20">
        <v>634.92600000000004</v>
      </c>
      <c r="E17" s="20">
        <v>675.33500000000004</v>
      </c>
      <c r="F17" s="20">
        <v>728.85699999999997</v>
      </c>
      <c r="J17">
        <v>1.0768</v>
      </c>
      <c r="K17" s="20">
        <v>692</v>
      </c>
      <c r="L17" s="20">
        <v>606</v>
      </c>
      <c r="M17" s="20">
        <v>662</v>
      </c>
      <c r="N17" s="20">
        <v>713</v>
      </c>
      <c r="O17" s="20">
        <v>740</v>
      </c>
    </row>
    <row r="18" spans="1:15" x14ac:dyDescent="0.35">
      <c r="A18">
        <v>1.1845000000000001</v>
      </c>
      <c r="B18" s="20">
        <v>710.07</v>
      </c>
      <c r="C18" s="20">
        <v>574.274</v>
      </c>
      <c r="D18" s="20">
        <v>646.65800000000002</v>
      </c>
      <c r="E18" s="20">
        <v>690.178</v>
      </c>
      <c r="F18" s="20">
        <v>744.06700000000001</v>
      </c>
      <c r="J18">
        <v>1.1845000000000001</v>
      </c>
      <c r="K18" s="20">
        <v>696</v>
      </c>
      <c r="L18" s="20">
        <v>601</v>
      </c>
      <c r="M18" s="20">
        <v>660</v>
      </c>
      <c r="N18" s="20">
        <v>730</v>
      </c>
      <c r="O18" s="20">
        <v>757</v>
      </c>
    </row>
    <row r="19" spans="1:15" x14ac:dyDescent="0.35">
      <c r="A19">
        <v>1.2922</v>
      </c>
      <c r="B19" s="20">
        <v>722.12900000000002</v>
      </c>
      <c r="C19" s="20">
        <v>583.17200000000003</v>
      </c>
      <c r="D19" s="20">
        <v>648.45299999999997</v>
      </c>
      <c r="E19" s="20">
        <v>706.71799999999996</v>
      </c>
      <c r="F19" s="20">
        <v>758.15700000000004</v>
      </c>
      <c r="J19">
        <v>1.2922</v>
      </c>
      <c r="K19" s="20">
        <v>697</v>
      </c>
      <c r="L19" s="20">
        <v>613</v>
      </c>
      <c r="M19" s="20">
        <v>658</v>
      </c>
      <c r="N19" s="20">
        <v>751</v>
      </c>
      <c r="O19" s="20">
        <v>767</v>
      </c>
    </row>
    <row r="20" spans="1:15" x14ac:dyDescent="0.35">
      <c r="A20">
        <v>1.3997999999999999</v>
      </c>
      <c r="B20" s="20">
        <v>728.33199999999999</v>
      </c>
      <c r="C20" s="20">
        <v>600.29499999999996</v>
      </c>
      <c r="D20" s="20">
        <v>639.26400000000001</v>
      </c>
      <c r="E20" s="20">
        <v>722.755</v>
      </c>
      <c r="F20" s="20">
        <v>758.96</v>
      </c>
      <c r="J20">
        <v>1.3997999999999999</v>
      </c>
      <c r="K20" s="20">
        <v>706</v>
      </c>
      <c r="L20" s="20">
        <v>630</v>
      </c>
      <c r="M20" s="20">
        <v>669</v>
      </c>
      <c r="N20" s="20">
        <v>752</v>
      </c>
      <c r="O20" s="20">
        <v>788</v>
      </c>
    </row>
    <row r="21" spans="1:15" x14ac:dyDescent="0.35">
      <c r="A21">
        <v>1.5075000000000001</v>
      </c>
      <c r="B21" s="20">
        <v>735.57299999999998</v>
      </c>
      <c r="C21" s="20">
        <v>609.53300000000002</v>
      </c>
      <c r="D21" s="20">
        <v>628.81100000000004</v>
      </c>
      <c r="E21" s="20">
        <v>730.95899999999995</v>
      </c>
      <c r="F21" s="20">
        <v>765.57</v>
      </c>
      <c r="J21">
        <v>1.5075000000000001</v>
      </c>
      <c r="K21" s="20">
        <v>721</v>
      </c>
      <c r="L21" s="20">
        <v>630</v>
      </c>
      <c r="M21" s="20">
        <v>684</v>
      </c>
      <c r="N21" s="20">
        <v>746</v>
      </c>
      <c r="O21" s="20">
        <v>805</v>
      </c>
    </row>
    <row r="22" spans="1:15" x14ac:dyDescent="0.35">
      <c r="A22">
        <v>1.6152</v>
      </c>
      <c r="B22" s="20">
        <v>742.56700000000001</v>
      </c>
      <c r="C22" s="20">
        <v>605.76</v>
      </c>
      <c r="D22" s="20">
        <v>641.05200000000002</v>
      </c>
      <c r="E22" s="20">
        <v>731.23699999999997</v>
      </c>
      <c r="F22" s="20">
        <v>768.61500000000001</v>
      </c>
      <c r="J22">
        <v>1.6152</v>
      </c>
      <c r="K22" s="20">
        <v>733</v>
      </c>
      <c r="L22" s="20">
        <v>625</v>
      </c>
      <c r="M22" s="20">
        <v>690</v>
      </c>
      <c r="N22" s="20">
        <v>755</v>
      </c>
      <c r="O22" s="20">
        <v>823</v>
      </c>
    </row>
    <row r="23" spans="1:15" x14ac:dyDescent="0.35">
      <c r="A23">
        <v>1.7229000000000001</v>
      </c>
      <c r="B23" s="20">
        <v>747.35699999999997</v>
      </c>
      <c r="C23" s="20">
        <v>596.79999999999995</v>
      </c>
      <c r="D23" s="20">
        <v>657.22199999999998</v>
      </c>
      <c r="E23" s="20">
        <v>728.83600000000001</v>
      </c>
      <c r="F23" s="20">
        <v>770.601</v>
      </c>
      <c r="J23">
        <v>1.7229000000000001</v>
      </c>
      <c r="K23" s="20">
        <v>742</v>
      </c>
      <c r="L23" s="20">
        <v>623</v>
      </c>
      <c r="M23" s="20">
        <v>689</v>
      </c>
      <c r="N23" s="20">
        <v>767</v>
      </c>
      <c r="O23" s="20">
        <v>866</v>
      </c>
    </row>
    <row r="24" spans="1:15" x14ac:dyDescent="0.35">
      <c r="A24">
        <v>1.8306</v>
      </c>
      <c r="B24" s="20">
        <v>754.94299999999998</v>
      </c>
      <c r="C24" s="20">
        <v>597.15099999999995</v>
      </c>
      <c r="D24" s="20">
        <v>664.62599999999998</v>
      </c>
      <c r="E24" s="20">
        <v>733.16800000000001</v>
      </c>
      <c r="F24" s="20">
        <v>778.51400000000001</v>
      </c>
      <c r="J24">
        <v>1.8306</v>
      </c>
      <c r="K24" s="20">
        <v>764</v>
      </c>
      <c r="L24" s="20">
        <v>634</v>
      </c>
      <c r="M24" s="20">
        <v>692</v>
      </c>
      <c r="N24" s="20">
        <v>794</v>
      </c>
      <c r="O24" s="20">
        <v>898</v>
      </c>
    </row>
    <row r="25" spans="1:15" x14ac:dyDescent="0.35">
      <c r="A25">
        <v>1.9381999999999999</v>
      </c>
      <c r="B25" s="20">
        <v>763.226</v>
      </c>
      <c r="C25" s="20">
        <v>601.81200000000001</v>
      </c>
      <c r="D25" s="20">
        <v>662.81100000000004</v>
      </c>
      <c r="E25" s="20">
        <v>752.86699999999996</v>
      </c>
      <c r="F25" s="20">
        <v>798.17600000000004</v>
      </c>
      <c r="J25">
        <v>1.9381999999999999</v>
      </c>
      <c r="K25" s="20">
        <v>792</v>
      </c>
      <c r="L25" s="20">
        <v>634</v>
      </c>
      <c r="M25" s="20">
        <v>706</v>
      </c>
      <c r="N25" s="20">
        <v>819</v>
      </c>
      <c r="O25" s="20">
        <v>909</v>
      </c>
    </row>
    <row r="26" spans="1:15" x14ac:dyDescent="0.35">
      <c r="A26">
        <v>2.0459000000000001</v>
      </c>
      <c r="B26" s="20">
        <v>777.20500000000004</v>
      </c>
      <c r="C26" s="20">
        <v>607.02800000000002</v>
      </c>
      <c r="D26" s="20">
        <v>663.36699999999996</v>
      </c>
      <c r="E26" s="20">
        <v>776.28099999999995</v>
      </c>
      <c r="F26" s="20">
        <v>830.49599999999998</v>
      </c>
      <c r="J26">
        <v>2.0459000000000001</v>
      </c>
      <c r="K26" s="20">
        <v>794</v>
      </c>
      <c r="L26" s="20">
        <v>618</v>
      </c>
      <c r="M26" s="20">
        <v>708</v>
      </c>
      <c r="N26" s="20">
        <v>820</v>
      </c>
      <c r="O26" s="20">
        <v>939</v>
      </c>
    </row>
    <row r="27" spans="1:15" x14ac:dyDescent="0.35">
      <c r="A27">
        <v>2.1536</v>
      </c>
      <c r="B27" s="20">
        <v>791.22699999999998</v>
      </c>
      <c r="C27" s="20">
        <v>621.245</v>
      </c>
      <c r="D27" s="20">
        <v>672.25599999999997</v>
      </c>
      <c r="E27" s="20">
        <v>783.10400000000004</v>
      </c>
      <c r="F27" s="20">
        <v>848.43100000000004</v>
      </c>
      <c r="J27">
        <v>2.1536</v>
      </c>
      <c r="K27" s="20">
        <v>801</v>
      </c>
      <c r="L27" s="20">
        <v>604</v>
      </c>
      <c r="M27" s="20">
        <v>716</v>
      </c>
      <c r="N27" s="20">
        <v>840</v>
      </c>
      <c r="O27" s="20">
        <v>978</v>
      </c>
    </row>
    <row r="28" spans="1:15" x14ac:dyDescent="0.35">
      <c r="A28">
        <v>2.2612999999999999</v>
      </c>
      <c r="B28" s="20">
        <v>800.35199999999998</v>
      </c>
      <c r="C28" s="20">
        <v>630.51099999999997</v>
      </c>
      <c r="D28" s="20">
        <v>675.77499999999998</v>
      </c>
      <c r="E28" s="20">
        <v>801.21699999999998</v>
      </c>
      <c r="F28" s="20">
        <v>861.81100000000004</v>
      </c>
      <c r="J28">
        <v>2.2612999999999999</v>
      </c>
      <c r="K28" s="20">
        <v>804</v>
      </c>
      <c r="L28" s="20">
        <v>603</v>
      </c>
      <c r="M28" s="20">
        <v>718</v>
      </c>
      <c r="N28" s="20">
        <v>910</v>
      </c>
      <c r="O28" s="20">
        <v>942</v>
      </c>
    </row>
    <row r="29" spans="1:15" x14ac:dyDescent="0.35">
      <c r="A29">
        <v>2.3690000000000002</v>
      </c>
      <c r="B29" s="20">
        <v>802.54700000000003</v>
      </c>
      <c r="C29" s="20">
        <v>629.00099999999998</v>
      </c>
      <c r="D29" s="20">
        <v>681.51900000000001</v>
      </c>
      <c r="E29" s="20">
        <v>820.40599999999995</v>
      </c>
      <c r="F29" s="20">
        <v>879.77499999999998</v>
      </c>
      <c r="J29">
        <v>2.3690000000000002</v>
      </c>
      <c r="K29" s="20">
        <v>827</v>
      </c>
      <c r="L29" s="20">
        <v>620</v>
      </c>
      <c r="M29" s="20">
        <v>729</v>
      </c>
      <c r="N29" s="20">
        <v>954</v>
      </c>
      <c r="O29" s="20">
        <v>920</v>
      </c>
    </row>
    <row r="30" spans="1:15" x14ac:dyDescent="0.35">
      <c r="A30">
        <v>2.4765999999999999</v>
      </c>
      <c r="B30" s="20">
        <v>815.80700000000002</v>
      </c>
      <c r="C30" s="20">
        <v>629.63699999999994</v>
      </c>
      <c r="D30" s="20">
        <v>690.31200000000001</v>
      </c>
      <c r="E30" s="20">
        <v>840.04899999999998</v>
      </c>
      <c r="F30" s="20">
        <v>890.84100000000001</v>
      </c>
      <c r="J30">
        <v>2.4765999999999999</v>
      </c>
      <c r="K30" s="20">
        <v>831</v>
      </c>
      <c r="L30" s="20">
        <v>630</v>
      </c>
      <c r="M30" s="20">
        <v>761</v>
      </c>
      <c r="N30" s="20">
        <v>908</v>
      </c>
      <c r="O30" s="20">
        <v>1079</v>
      </c>
    </row>
    <row r="31" spans="1:15" x14ac:dyDescent="0.35">
      <c r="A31">
        <v>2.5842999999999998</v>
      </c>
      <c r="B31" s="20">
        <v>842.99300000000005</v>
      </c>
      <c r="C31" s="20">
        <v>635.86699999999996</v>
      </c>
      <c r="D31" s="20">
        <v>694.947</v>
      </c>
      <c r="E31" s="20">
        <v>852.58299999999997</v>
      </c>
      <c r="F31" s="20">
        <v>921.99699999999996</v>
      </c>
      <c r="J31">
        <v>2.5842999999999998</v>
      </c>
      <c r="K31" s="20">
        <v>859</v>
      </c>
      <c r="L31" s="20">
        <v>636</v>
      </c>
      <c r="M31" s="20">
        <v>780</v>
      </c>
      <c r="N31" s="20">
        <v>934</v>
      </c>
      <c r="O31" s="20">
        <v>1407</v>
      </c>
    </row>
    <row r="32" spans="1:15" x14ac:dyDescent="0.35">
      <c r="A32">
        <v>2.6920000000000002</v>
      </c>
      <c r="B32" s="20">
        <v>879.351</v>
      </c>
      <c r="C32" s="20">
        <v>638.24400000000003</v>
      </c>
      <c r="D32" s="20">
        <v>695.322</v>
      </c>
      <c r="E32" s="20">
        <v>855.69100000000003</v>
      </c>
      <c r="F32" s="20">
        <v>954.84400000000005</v>
      </c>
      <c r="J32">
        <v>2.6920000000000002</v>
      </c>
      <c r="K32" s="20">
        <v>918</v>
      </c>
      <c r="L32" s="20">
        <v>658</v>
      </c>
      <c r="M32" s="20">
        <v>765</v>
      </c>
      <c r="N32" s="20">
        <v>1163</v>
      </c>
      <c r="O32" s="20">
        <v>1671</v>
      </c>
    </row>
    <row r="33" spans="1:15" x14ac:dyDescent="0.35">
      <c r="A33">
        <v>2.7997000000000001</v>
      </c>
      <c r="B33" s="20">
        <v>899.22400000000005</v>
      </c>
      <c r="C33" s="20">
        <v>640.88599999999997</v>
      </c>
      <c r="D33" s="20">
        <v>702.02800000000002</v>
      </c>
      <c r="E33" s="20">
        <v>879.80399999999997</v>
      </c>
      <c r="F33" s="20">
        <v>912.42499999999995</v>
      </c>
      <c r="J33">
        <v>2.7997000000000001</v>
      </c>
      <c r="K33" s="20">
        <v>918</v>
      </c>
      <c r="L33" s="20">
        <v>683</v>
      </c>
      <c r="M33" s="20">
        <v>767</v>
      </c>
      <c r="N33" s="20">
        <v>1471</v>
      </c>
      <c r="O33" s="20">
        <v>1734</v>
      </c>
    </row>
    <row r="34" spans="1:15" x14ac:dyDescent="0.35">
      <c r="A34">
        <v>2.9074</v>
      </c>
      <c r="B34" s="20">
        <v>916.51800000000003</v>
      </c>
      <c r="C34" s="20">
        <v>627.25400000000002</v>
      </c>
      <c r="D34" s="20">
        <v>710.28899999999999</v>
      </c>
      <c r="E34" s="20">
        <v>883.78599999999994</v>
      </c>
      <c r="F34" s="20">
        <v>943.41300000000001</v>
      </c>
      <c r="J34">
        <v>2.9074</v>
      </c>
      <c r="K34" s="20">
        <v>962</v>
      </c>
      <c r="L34" s="20">
        <v>691</v>
      </c>
      <c r="M34" s="20">
        <v>888</v>
      </c>
      <c r="N34" s="20">
        <v>1637</v>
      </c>
      <c r="O34" s="20">
        <v>1697</v>
      </c>
    </row>
    <row r="35" spans="1:15" x14ac:dyDescent="0.35">
      <c r="A35">
        <v>3.0150000000000001</v>
      </c>
      <c r="B35" s="20">
        <v>927.85699999999997</v>
      </c>
      <c r="C35" s="20">
        <v>619.96</v>
      </c>
      <c r="D35" s="20">
        <v>718.43</v>
      </c>
      <c r="E35" s="20">
        <v>852.58900000000006</v>
      </c>
      <c r="F35" s="20">
        <v>1188.087</v>
      </c>
      <c r="J35">
        <v>3.0150000000000001</v>
      </c>
      <c r="K35" s="20">
        <v>1067</v>
      </c>
      <c r="L35" s="20">
        <v>687</v>
      </c>
      <c r="M35" s="20">
        <v>1094</v>
      </c>
      <c r="N35" s="20">
        <v>1624</v>
      </c>
      <c r="O35" s="20">
        <v>1727</v>
      </c>
    </row>
    <row r="36" spans="1:15" x14ac:dyDescent="0.35">
      <c r="A36">
        <v>3.1227</v>
      </c>
      <c r="B36" s="20">
        <v>941.36400000000003</v>
      </c>
      <c r="C36" s="20">
        <v>629.40200000000004</v>
      </c>
      <c r="D36" s="20">
        <v>730.44100000000003</v>
      </c>
      <c r="E36" s="20">
        <v>884.71</v>
      </c>
      <c r="F36" s="20">
        <v>1369.35</v>
      </c>
      <c r="J36">
        <v>3.1227</v>
      </c>
      <c r="K36" s="20">
        <v>1117</v>
      </c>
      <c r="L36" s="20">
        <v>749</v>
      </c>
      <c r="M36" s="20">
        <v>1225</v>
      </c>
      <c r="N36" s="20">
        <v>1596</v>
      </c>
      <c r="O36" s="20">
        <v>1748</v>
      </c>
    </row>
    <row r="37" spans="1:15" x14ac:dyDescent="0.35">
      <c r="A37">
        <v>3.2303999999999999</v>
      </c>
      <c r="B37" s="20">
        <v>949.22699999999998</v>
      </c>
      <c r="C37" s="20">
        <v>647.45899999999995</v>
      </c>
      <c r="D37" s="20">
        <v>735.13099999999997</v>
      </c>
      <c r="E37" s="20">
        <v>1147.94</v>
      </c>
      <c r="F37" s="20">
        <v>1429.152</v>
      </c>
      <c r="J37">
        <v>3.2303999999999999</v>
      </c>
      <c r="K37" s="20">
        <v>1052</v>
      </c>
      <c r="L37" s="20">
        <v>863</v>
      </c>
      <c r="M37" s="20">
        <v>1213</v>
      </c>
      <c r="N37" s="20">
        <v>1596</v>
      </c>
      <c r="O37" s="20">
        <v>1798</v>
      </c>
    </row>
    <row r="38" spans="1:15" x14ac:dyDescent="0.35">
      <c r="A38">
        <v>3.3380999999999998</v>
      </c>
      <c r="B38" s="20">
        <v>975.44899999999996</v>
      </c>
      <c r="C38" s="20">
        <v>654.47500000000002</v>
      </c>
      <c r="D38" s="20">
        <v>732.65</v>
      </c>
      <c r="E38" s="20">
        <v>1266.1990000000001</v>
      </c>
      <c r="F38" s="20">
        <v>1586.473</v>
      </c>
      <c r="J38">
        <v>3.3380999999999998</v>
      </c>
      <c r="K38" s="20">
        <v>1158</v>
      </c>
      <c r="L38" s="20">
        <v>933</v>
      </c>
      <c r="M38" s="20">
        <v>1151</v>
      </c>
      <c r="N38" s="20">
        <v>1613</v>
      </c>
      <c r="O38" s="20">
        <v>1833</v>
      </c>
    </row>
    <row r="39" spans="1:15" x14ac:dyDescent="0.35">
      <c r="A39">
        <v>3.4458000000000002</v>
      </c>
      <c r="B39" s="20">
        <v>1016.4880000000001</v>
      </c>
      <c r="C39" s="20">
        <v>649.41200000000003</v>
      </c>
      <c r="D39" s="20">
        <v>783.08600000000001</v>
      </c>
      <c r="E39" s="20">
        <v>1324.4390000000001</v>
      </c>
      <c r="F39" s="20">
        <v>1624.9</v>
      </c>
      <c r="J39">
        <v>3.4458000000000002</v>
      </c>
      <c r="K39" s="20">
        <v>1633</v>
      </c>
      <c r="L39" s="20">
        <v>943</v>
      </c>
      <c r="M39" s="20">
        <v>1150</v>
      </c>
      <c r="N39" s="20">
        <v>1673</v>
      </c>
      <c r="O39" s="20">
        <v>1871</v>
      </c>
    </row>
    <row r="40" spans="1:15" x14ac:dyDescent="0.35">
      <c r="A40">
        <v>3.5533999999999999</v>
      </c>
      <c r="B40" s="20">
        <v>975.8</v>
      </c>
      <c r="C40" s="20">
        <v>672.79100000000005</v>
      </c>
      <c r="D40" s="20">
        <v>958.029</v>
      </c>
      <c r="E40" s="20">
        <v>1471.848</v>
      </c>
      <c r="F40" s="20">
        <v>1658.6610000000001</v>
      </c>
      <c r="J40">
        <v>3.5533999999999999</v>
      </c>
      <c r="K40" s="20">
        <v>2197</v>
      </c>
      <c r="L40" s="20">
        <v>929</v>
      </c>
      <c r="M40" s="20">
        <v>1177</v>
      </c>
      <c r="N40" s="20">
        <v>1718</v>
      </c>
      <c r="O40" s="20">
        <v>1901</v>
      </c>
    </row>
    <row r="41" spans="1:15" x14ac:dyDescent="0.35">
      <c r="A41">
        <v>3.6610999999999998</v>
      </c>
      <c r="B41" s="20">
        <v>1008.954</v>
      </c>
      <c r="C41" s="20">
        <v>769.26</v>
      </c>
      <c r="D41" s="20">
        <v>1113.213</v>
      </c>
      <c r="E41" s="20">
        <v>1518.511</v>
      </c>
      <c r="F41" s="20">
        <v>1709.2449999999999</v>
      </c>
      <c r="J41">
        <v>3.6610999999999998</v>
      </c>
      <c r="K41" s="20">
        <v>2450</v>
      </c>
      <c r="L41" s="20">
        <v>945</v>
      </c>
      <c r="M41" s="20">
        <v>1219</v>
      </c>
      <c r="N41" s="20">
        <v>1738</v>
      </c>
      <c r="O41" s="20">
        <v>1923</v>
      </c>
    </row>
    <row r="42" spans="1:15" x14ac:dyDescent="0.35">
      <c r="A42">
        <v>3.7688000000000001</v>
      </c>
      <c r="B42" s="20">
        <v>1318.078</v>
      </c>
      <c r="C42" s="20">
        <v>876.68299999999999</v>
      </c>
      <c r="D42" s="20">
        <v>1155.124</v>
      </c>
      <c r="E42" s="20">
        <v>1531.4970000000001</v>
      </c>
      <c r="F42" s="20">
        <v>1758.95</v>
      </c>
      <c r="J42">
        <v>3.7688000000000001</v>
      </c>
      <c r="K42" s="20">
        <v>2330</v>
      </c>
      <c r="L42" s="20">
        <v>936</v>
      </c>
      <c r="M42" s="20">
        <v>1244</v>
      </c>
      <c r="N42" s="20">
        <v>1742</v>
      </c>
      <c r="O42" s="20">
        <v>1936</v>
      </c>
    </row>
    <row r="43" spans="1:15" x14ac:dyDescent="0.35">
      <c r="A43">
        <v>3.8765000000000001</v>
      </c>
      <c r="B43" s="20">
        <v>1647.45</v>
      </c>
      <c r="C43" s="20">
        <v>913.38400000000001</v>
      </c>
      <c r="D43" s="20">
        <v>1101.0229999999999</v>
      </c>
      <c r="E43" s="20">
        <v>1562.6420000000001</v>
      </c>
      <c r="F43" s="20">
        <v>1780.809</v>
      </c>
      <c r="J43">
        <v>3.8765000000000001</v>
      </c>
      <c r="K43" s="20">
        <v>2226</v>
      </c>
      <c r="L43" s="20">
        <v>926</v>
      </c>
      <c r="M43" s="20">
        <v>1250</v>
      </c>
      <c r="N43" s="20">
        <v>1765</v>
      </c>
      <c r="O43" s="20">
        <v>1983</v>
      </c>
    </row>
    <row r="44" spans="1:15" x14ac:dyDescent="0.35">
      <c r="A44">
        <v>3.9842</v>
      </c>
      <c r="B44" s="20">
        <v>1868.444</v>
      </c>
      <c r="C44" s="20">
        <v>888.48599999999999</v>
      </c>
      <c r="D44" s="20">
        <v>1098.377</v>
      </c>
      <c r="E44" s="20">
        <v>1599.0820000000001</v>
      </c>
      <c r="F44" s="20">
        <v>1813.6969999999999</v>
      </c>
      <c r="J44">
        <v>3.9842</v>
      </c>
      <c r="K44" s="20">
        <v>2167</v>
      </c>
      <c r="L44" s="20">
        <v>926</v>
      </c>
      <c r="M44" s="20">
        <v>1259</v>
      </c>
      <c r="N44" s="20">
        <v>1829</v>
      </c>
      <c r="O44" s="20">
        <v>2043</v>
      </c>
    </row>
    <row r="45" spans="1:15" x14ac:dyDescent="0.35">
      <c r="A45">
        <v>4.0918000000000001</v>
      </c>
      <c r="B45" s="20">
        <v>1913.7329999999999</v>
      </c>
      <c r="C45" s="20">
        <v>884.23400000000004</v>
      </c>
      <c r="D45" s="20">
        <v>1124.8630000000001</v>
      </c>
      <c r="E45" s="20">
        <v>1644.6849999999999</v>
      </c>
      <c r="F45" s="20">
        <v>1844.66</v>
      </c>
      <c r="J45">
        <v>4.0918000000000001</v>
      </c>
      <c r="K45" s="20">
        <v>2145</v>
      </c>
      <c r="L45" s="20">
        <v>938</v>
      </c>
      <c r="M45" s="20">
        <v>1264</v>
      </c>
      <c r="N45" s="20">
        <v>1847</v>
      </c>
      <c r="O45" s="20">
        <v>2067</v>
      </c>
    </row>
    <row r="46" spans="1:15" x14ac:dyDescent="0.35">
      <c r="A46">
        <v>4.1994999999999996</v>
      </c>
      <c r="B46" s="20">
        <v>2028.162</v>
      </c>
      <c r="C46" s="20">
        <v>909.09100000000001</v>
      </c>
      <c r="D46" s="20">
        <v>1144.4290000000001</v>
      </c>
      <c r="E46" s="20">
        <v>1695.422</v>
      </c>
      <c r="F46" s="20">
        <v>1871.2729999999999</v>
      </c>
      <c r="J46">
        <v>4.1994999999999996</v>
      </c>
      <c r="K46" s="20">
        <v>2167</v>
      </c>
      <c r="L46" s="20">
        <v>957</v>
      </c>
      <c r="M46" s="20">
        <v>1259</v>
      </c>
      <c r="N46" s="20">
        <v>1871</v>
      </c>
      <c r="O46" s="20">
        <v>2082</v>
      </c>
    </row>
    <row r="47" spans="1:15" x14ac:dyDescent="0.35">
      <c r="A47">
        <v>4.3071999999999999</v>
      </c>
      <c r="B47" s="20">
        <v>2010.8779999999999</v>
      </c>
      <c r="C47" s="20">
        <v>918.95399999999995</v>
      </c>
      <c r="D47" s="20">
        <v>1150.9000000000001</v>
      </c>
      <c r="E47" s="20">
        <v>1725.856</v>
      </c>
      <c r="F47" s="20">
        <v>1896.1510000000001</v>
      </c>
      <c r="J47">
        <v>4.3071999999999999</v>
      </c>
      <c r="K47" s="20">
        <v>2206</v>
      </c>
      <c r="L47" s="20">
        <v>957</v>
      </c>
      <c r="M47" s="20">
        <v>1266</v>
      </c>
      <c r="N47" s="20">
        <v>1871</v>
      </c>
      <c r="O47" s="20">
        <v>2067</v>
      </c>
    </row>
    <row r="48" spans="1:15" x14ac:dyDescent="0.35">
      <c r="A48">
        <v>4.4149000000000003</v>
      </c>
      <c r="B48" s="20">
        <v>2055.5729999999999</v>
      </c>
      <c r="C48" s="20">
        <v>920.25400000000002</v>
      </c>
      <c r="D48" s="20">
        <v>1153.107</v>
      </c>
      <c r="E48" s="20">
        <v>1741.5229999999999</v>
      </c>
      <c r="F48" s="20">
        <v>1913.039</v>
      </c>
      <c r="J48">
        <v>4.4149000000000003</v>
      </c>
      <c r="K48" s="20">
        <v>2278</v>
      </c>
      <c r="L48" s="20">
        <v>967</v>
      </c>
      <c r="M48" s="20">
        <v>1291</v>
      </c>
      <c r="N48" s="20">
        <v>1918</v>
      </c>
      <c r="O48" s="20">
        <v>2094</v>
      </c>
    </row>
    <row r="49" spans="1:15" x14ac:dyDescent="0.35">
      <c r="A49">
        <v>4.5225999999999997</v>
      </c>
      <c r="B49" s="20">
        <v>2090.6860000000001</v>
      </c>
      <c r="C49" s="20">
        <v>923.81299999999999</v>
      </c>
      <c r="D49" s="20">
        <v>1155.635</v>
      </c>
      <c r="E49" s="20">
        <v>1740.7449999999999</v>
      </c>
      <c r="F49" s="20">
        <v>1918.287</v>
      </c>
      <c r="J49">
        <v>4.5225999999999997</v>
      </c>
      <c r="K49" s="20">
        <v>2318</v>
      </c>
      <c r="L49" s="20">
        <v>966</v>
      </c>
      <c r="M49" s="20">
        <v>1318</v>
      </c>
      <c r="N49" s="20">
        <v>1955</v>
      </c>
      <c r="O49" s="20">
        <v>2137</v>
      </c>
    </row>
    <row r="50" spans="1:15" x14ac:dyDescent="0.35">
      <c r="A50">
        <v>4.6302000000000003</v>
      </c>
      <c r="B50" s="20">
        <v>2151.7280000000001</v>
      </c>
      <c r="C50" s="20">
        <v>938.5</v>
      </c>
      <c r="D50" s="20">
        <v>1173.2760000000001</v>
      </c>
      <c r="E50" s="20">
        <v>1734.2940000000001</v>
      </c>
      <c r="F50" s="20">
        <v>1955.981</v>
      </c>
      <c r="J50">
        <v>4.6302000000000003</v>
      </c>
      <c r="K50" s="20">
        <v>2347</v>
      </c>
      <c r="L50" s="20">
        <v>960</v>
      </c>
      <c r="M50" s="20">
        <v>1319</v>
      </c>
      <c r="N50" s="20">
        <v>1960</v>
      </c>
      <c r="O50" s="20">
        <v>2168</v>
      </c>
    </row>
    <row r="51" spans="1:15" x14ac:dyDescent="0.35">
      <c r="A51">
        <v>4.7378999999999998</v>
      </c>
      <c r="B51" s="20">
        <v>2216.683</v>
      </c>
      <c r="C51" s="20">
        <v>942.40599999999995</v>
      </c>
      <c r="D51" s="20">
        <v>1194.056</v>
      </c>
      <c r="E51" s="20">
        <v>1752.8030000000001</v>
      </c>
      <c r="F51" s="20">
        <v>1990.9770000000001</v>
      </c>
      <c r="J51">
        <v>4.7378999999999998</v>
      </c>
      <c r="K51" s="20">
        <v>2371</v>
      </c>
      <c r="L51" s="20">
        <v>955</v>
      </c>
      <c r="M51" s="20">
        <v>1319</v>
      </c>
      <c r="N51" s="20">
        <v>1940</v>
      </c>
      <c r="O51" s="20">
        <v>2171</v>
      </c>
    </row>
    <row r="52" spans="1:15" x14ac:dyDescent="0.35">
      <c r="A52">
        <v>4.8456000000000001</v>
      </c>
      <c r="B52" s="20">
        <v>2262.0039999999999</v>
      </c>
      <c r="C52" s="20">
        <v>937.995</v>
      </c>
      <c r="D52" s="20">
        <v>1213.538</v>
      </c>
      <c r="E52" s="20">
        <v>1769.4929999999999</v>
      </c>
      <c r="F52" s="20">
        <v>2010.2619999999999</v>
      </c>
      <c r="J52">
        <v>4.8456000000000001</v>
      </c>
      <c r="K52" s="20">
        <v>2405</v>
      </c>
      <c r="L52" s="20">
        <v>968</v>
      </c>
      <c r="M52" s="20">
        <v>1326</v>
      </c>
      <c r="N52" s="20">
        <v>1938</v>
      </c>
      <c r="O52" s="20">
        <v>2166</v>
      </c>
    </row>
    <row r="53" spans="1:15" x14ac:dyDescent="0.35">
      <c r="A53">
        <v>4.9532999999999996</v>
      </c>
      <c r="B53" s="20">
        <v>2279.0790000000002</v>
      </c>
      <c r="C53" s="20">
        <v>928.39200000000005</v>
      </c>
      <c r="D53" s="20">
        <v>1224.348</v>
      </c>
      <c r="E53" s="20">
        <v>1805.3720000000001</v>
      </c>
      <c r="F53" s="20">
        <v>2009.7149999999999</v>
      </c>
      <c r="J53">
        <v>4.9532999999999996</v>
      </c>
      <c r="K53" s="20">
        <v>2425</v>
      </c>
      <c r="L53" s="20">
        <v>984</v>
      </c>
      <c r="M53" s="20">
        <v>1331</v>
      </c>
      <c r="N53" s="20">
        <v>1956</v>
      </c>
      <c r="O53" s="20">
        <v>2197</v>
      </c>
    </row>
    <row r="54" spans="1:15" x14ac:dyDescent="0.35">
      <c r="A54">
        <v>5.0609999999999999</v>
      </c>
      <c r="B54" s="20">
        <v>2269.433</v>
      </c>
      <c r="C54" s="20">
        <v>928.54300000000001</v>
      </c>
      <c r="D54" s="20">
        <v>1225.3320000000001</v>
      </c>
      <c r="E54" s="20">
        <v>1828.2719999999999</v>
      </c>
      <c r="F54" s="20">
        <v>2038.6990000000001</v>
      </c>
      <c r="J54">
        <v>5.0609999999999999</v>
      </c>
      <c r="K54" s="20">
        <v>2465</v>
      </c>
      <c r="L54" s="20">
        <v>989</v>
      </c>
      <c r="M54" s="20">
        <v>1315</v>
      </c>
      <c r="N54" s="20">
        <v>1985</v>
      </c>
      <c r="O54" s="20">
        <v>2198</v>
      </c>
    </row>
    <row r="55" spans="1:15" x14ac:dyDescent="0.35">
      <c r="A55">
        <v>5.1685999999999996</v>
      </c>
      <c r="B55" s="20">
        <v>2291.9229999999998</v>
      </c>
      <c r="C55" s="20">
        <v>933.57399999999996</v>
      </c>
      <c r="D55" s="20">
        <v>1236.7239999999999</v>
      </c>
      <c r="E55" s="20">
        <v>1840.789</v>
      </c>
      <c r="F55" s="20">
        <v>2065.17</v>
      </c>
      <c r="J55">
        <v>5.1685999999999996</v>
      </c>
      <c r="K55" s="20">
        <v>2479</v>
      </c>
      <c r="L55" s="20">
        <v>977</v>
      </c>
      <c r="M55" s="20">
        <v>1308</v>
      </c>
      <c r="N55" s="20">
        <v>1985</v>
      </c>
      <c r="O55" s="20">
        <v>2213</v>
      </c>
    </row>
    <row r="56" spans="1:15" x14ac:dyDescent="0.35">
      <c r="A56">
        <v>5.2763</v>
      </c>
      <c r="B56" s="20">
        <v>2321.7089999999998</v>
      </c>
      <c r="C56" s="20">
        <v>943.09199999999998</v>
      </c>
      <c r="D56" s="20">
        <v>1255.3230000000001</v>
      </c>
      <c r="E56" s="20">
        <v>1867.78</v>
      </c>
      <c r="F56" s="20">
        <v>2077.2719999999999</v>
      </c>
      <c r="J56">
        <v>5.2763</v>
      </c>
      <c r="K56" s="20">
        <v>2524</v>
      </c>
      <c r="L56" s="20">
        <v>970</v>
      </c>
      <c r="M56" s="20">
        <v>1338</v>
      </c>
      <c r="N56" s="20">
        <v>1977</v>
      </c>
      <c r="O56" s="20">
        <v>2205</v>
      </c>
    </row>
    <row r="57" spans="1:15" x14ac:dyDescent="0.35">
      <c r="A57">
        <v>5.3840000000000003</v>
      </c>
      <c r="B57" s="20">
        <v>2335.7440000000001</v>
      </c>
      <c r="C57" s="20">
        <v>953.69100000000003</v>
      </c>
      <c r="D57" s="20">
        <v>1258.2750000000001</v>
      </c>
      <c r="E57" s="20">
        <v>1900.3430000000001</v>
      </c>
      <c r="F57" s="20">
        <v>2111.9789999999998</v>
      </c>
      <c r="J57">
        <v>5.3840000000000003</v>
      </c>
      <c r="K57" s="20">
        <v>2547</v>
      </c>
      <c r="L57" s="20">
        <v>966</v>
      </c>
      <c r="M57" s="20">
        <v>1360</v>
      </c>
      <c r="N57" s="20">
        <v>2016</v>
      </c>
      <c r="O57" s="20">
        <v>2231</v>
      </c>
    </row>
    <row r="58" spans="1:15" x14ac:dyDescent="0.35">
      <c r="A58">
        <v>5.4916999999999998</v>
      </c>
      <c r="B58" s="20">
        <v>2367.8319999999999</v>
      </c>
      <c r="C58" s="20">
        <v>947.28200000000004</v>
      </c>
      <c r="D58" s="20">
        <v>1261.606</v>
      </c>
      <c r="E58" s="20">
        <v>1913.125</v>
      </c>
      <c r="F58" s="20">
        <v>2120.3310000000001</v>
      </c>
      <c r="J58">
        <v>5.4916999999999998</v>
      </c>
      <c r="K58" s="20">
        <v>2562</v>
      </c>
      <c r="L58" s="20">
        <v>970</v>
      </c>
      <c r="M58" s="20">
        <v>1360</v>
      </c>
      <c r="N58" s="20">
        <v>2037</v>
      </c>
      <c r="O58" s="20">
        <v>2249</v>
      </c>
    </row>
    <row r="59" spans="1:15" x14ac:dyDescent="0.35">
      <c r="A59">
        <v>5.5994000000000002</v>
      </c>
      <c r="B59" s="20">
        <v>2404.828</v>
      </c>
      <c r="C59" s="20">
        <v>935.54700000000003</v>
      </c>
      <c r="D59" s="20">
        <v>1253.1790000000001</v>
      </c>
      <c r="E59" s="20">
        <v>1910.02</v>
      </c>
      <c r="F59" s="20">
        <v>2125.4699999999998</v>
      </c>
      <c r="J59">
        <v>5.5994000000000002</v>
      </c>
      <c r="K59" s="20">
        <v>2567</v>
      </c>
      <c r="L59" s="20">
        <v>973</v>
      </c>
      <c r="M59" s="20">
        <v>1322</v>
      </c>
      <c r="N59" s="20">
        <v>2050</v>
      </c>
      <c r="O59" s="20">
        <v>2227</v>
      </c>
    </row>
    <row r="60" spans="1:15" x14ac:dyDescent="0.35">
      <c r="A60">
        <v>5.7069999999999999</v>
      </c>
      <c r="B60" s="20">
        <v>2446.1729999999998</v>
      </c>
      <c r="C60" s="20">
        <v>932.11800000000005</v>
      </c>
      <c r="D60" s="20">
        <v>1239.394</v>
      </c>
      <c r="E60" s="20">
        <v>1910.6220000000001</v>
      </c>
      <c r="F60" s="20">
        <v>2145.694</v>
      </c>
      <c r="J60">
        <v>5.7069999999999999</v>
      </c>
      <c r="K60" s="20">
        <v>2562</v>
      </c>
      <c r="L60" s="20">
        <v>969</v>
      </c>
      <c r="M60" s="20">
        <v>1318</v>
      </c>
      <c r="N60" s="20">
        <v>2035</v>
      </c>
      <c r="O60" s="20">
        <v>2260</v>
      </c>
    </row>
    <row r="61" spans="1:15" x14ac:dyDescent="0.35">
      <c r="A61">
        <v>5.8147000000000002</v>
      </c>
      <c r="B61" s="20">
        <v>2453.3780000000002</v>
      </c>
      <c r="C61" s="20">
        <v>929.80700000000002</v>
      </c>
      <c r="D61" s="20">
        <v>1237.5609999999999</v>
      </c>
      <c r="E61" s="20">
        <v>1912.1089999999999</v>
      </c>
      <c r="F61" s="20">
        <v>2161.395</v>
      </c>
      <c r="J61">
        <v>5.8147000000000002</v>
      </c>
      <c r="K61" s="20">
        <v>2585</v>
      </c>
      <c r="L61" s="20">
        <v>977</v>
      </c>
      <c r="M61" s="20">
        <v>1330</v>
      </c>
      <c r="N61" s="20">
        <v>2025</v>
      </c>
      <c r="O61" s="20">
        <v>2271</v>
      </c>
    </row>
    <row r="62" spans="1:15" x14ac:dyDescent="0.35">
      <c r="A62">
        <v>5.9223999999999997</v>
      </c>
      <c r="B62" s="20">
        <v>2458.4789999999998</v>
      </c>
      <c r="C62" s="20">
        <v>927.96799999999996</v>
      </c>
      <c r="D62" s="20">
        <v>1244.777</v>
      </c>
      <c r="E62" s="20">
        <v>1934.046</v>
      </c>
      <c r="F62" s="20">
        <v>2170.1570000000002</v>
      </c>
      <c r="J62">
        <v>5.9223999999999997</v>
      </c>
      <c r="K62" s="20">
        <v>2596</v>
      </c>
      <c r="L62" s="20">
        <v>962</v>
      </c>
      <c r="M62" s="20">
        <v>1348</v>
      </c>
      <c r="N62" s="20">
        <v>2041</v>
      </c>
      <c r="O62" s="20">
        <v>2299</v>
      </c>
    </row>
    <row r="63" spans="1:15" x14ac:dyDescent="0.35">
      <c r="A63">
        <v>6.0301</v>
      </c>
      <c r="B63" s="20">
        <v>2465.1039999999998</v>
      </c>
      <c r="C63" s="20">
        <v>931.32100000000003</v>
      </c>
      <c r="D63" s="20">
        <v>1263.1669999999999</v>
      </c>
      <c r="E63" s="20">
        <v>1955.981</v>
      </c>
      <c r="F63" s="20">
        <v>2153.1210000000001</v>
      </c>
      <c r="J63">
        <v>6.0301</v>
      </c>
      <c r="K63" s="20">
        <v>2610</v>
      </c>
      <c r="L63" s="20">
        <v>956</v>
      </c>
      <c r="M63" s="20">
        <v>1348</v>
      </c>
      <c r="N63" s="20">
        <v>2029</v>
      </c>
      <c r="O63" s="20">
        <v>2297</v>
      </c>
    </row>
    <row r="64" spans="1:15" x14ac:dyDescent="0.35">
      <c r="A64">
        <v>6.1378000000000004</v>
      </c>
      <c r="B64" s="20">
        <v>2491.7310000000002</v>
      </c>
      <c r="C64" s="20">
        <v>942.10299999999995</v>
      </c>
      <c r="D64" s="20">
        <v>1267.4949999999999</v>
      </c>
      <c r="E64" s="20">
        <v>1955.511</v>
      </c>
      <c r="F64" s="20">
        <v>2149.672</v>
      </c>
      <c r="J64">
        <v>6.1378000000000004</v>
      </c>
      <c r="K64" s="20">
        <v>2615</v>
      </c>
      <c r="L64" s="20">
        <v>958</v>
      </c>
      <c r="M64" s="20">
        <v>1358</v>
      </c>
      <c r="N64" s="20">
        <v>2027</v>
      </c>
      <c r="O64" s="20">
        <v>2271</v>
      </c>
    </row>
    <row r="65" spans="1:15" x14ac:dyDescent="0.35">
      <c r="A65">
        <v>6.2454000000000001</v>
      </c>
      <c r="B65" s="20">
        <v>2512.15</v>
      </c>
      <c r="C65" s="20">
        <v>943.79</v>
      </c>
      <c r="D65" s="20">
        <v>1258.7919999999999</v>
      </c>
      <c r="E65" s="20">
        <v>1944.5150000000001</v>
      </c>
      <c r="F65" s="20">
        <v>2146.0639999999999</v>
      </c>
      <c r="J65">
        <v>6.2454000000000001</v>
      </c>
      <c r="K65" s="20">
        <v>2620</v>
      </c>
      <c r="L65" s="20">
        <v>968</v>
      </c>
      <c r="M65" s="20">
        <v>1372</v>
      </c>
      <c r="N65" s="20">
        <v>2053</v>
      </c>
      <c r="O65" s="20">
        <v>2271</v>
      </c>
    </row>
    <row r="66" spans="1:15" x14ac:dyDescent="0.35">
      <c r="A66">
        <v>6.3531000000000004</v>
      </c>
      <c r="B66" s="20">
        <v>2516.922</v>
      </c>
      <c r="C66" s="20">
        <v>933.71699999999998</v>
      </c>
      <c r="D66" s="20">
        <v>1249.2349999999999</v>
      </c>
      <c r="E66" s="20">
        <v>1932.3620000000001</v>
      </c>
      <c r="F66" s="20">
        <v>2148.25</v>
      </c>
      <c r="J66">
        <v>6.3531000000000004</v>
      </c>
      <c r="K66" s="20">
        <v>2631</v>
      </c>
      <c r="L66" s="20">
        <v>978</v>
      </c>
      <c r="M66" s="20">
        <v>1388</v>
      </c>
      <c r="N66" s="20">
        <v>2063</v>
      </c>
      <c r="O66" s="20">
        <v>2277</v>
      </c>
    </row>
    <row r="67" spans="1:15" x14ac:dyDescent="0.35">
      <c r="A67">
        <v>6.4607999999999999</v>
      </c>
      <c r="B67" s="20">
        <v>2522.4430000000002</v>
      </c>
      <c r="C67" s="20">
        <v>920.87699999999995</v>
      </c>
      <c r="D67" s="20">
        <v>1250.271</v>
      </c>
      <c r="E67" s="20">
        <v>1937.65</v>
      </c>
      <c r="F67" s="20">
        <v>2136.8850000000002</v>
      </c>
      <c r="J67">
        <v>6.4607999999999999</v>
      </c>
      <c r="K67" s="20">
        <v>2629</v>
      </c>
      <c r="L67" s="20">
        <v>975</v>
      </c>
      <c r="M67" s="20">
        <v>1364</v>
      </c>
      <c r="N67" s="20">
        <v>2087</v>
      </c>
      <c r="O67" s="20">
        <v>2267</v>
      </c>
    </row>
    <row r="68" spans="1:15" x14ac:dyDescent="0.35">
      <c r="A68">
        <v>6.5685000000000002</v>
      </c>
      <c r="B68" s="20">
        <v>2532.7600000000002</v>
      </c>
      <c r="C68" s="20">
        <v>909.572</v>
      </c>
      <c r="D68" s="20">
        <v>1265.8699999999999</v>
      </c>
      <c r="E68" s="20">
        <v>1932.2719999999999</v>
      </c>
      <c r="F68" s="20">
        <v>2154.6610000000001</v>
      </c>
      <c r="J68">
        <v>6.5685000000000002</v>
      </c>
      <c r="K68" s="20">
        <v>2665</v>
      </c>
      <c r="L68" s="20">
        <v>974</v>
      </c>
      <c r="M68" s="20">
        <v>1347</v>
      </c>
      <c r="N68" s="20">
        <v>2064</v>
      </c>
      <c r="O68" s="20">
        <v>2283</v>
      </c>
    </row>
    <row r="69" spans="1:15" x14ac:dyDescent="0.35">
      <c r="A69">
        <v>6.6761999999999997</v>
      </c>
      <c r="B69" s="20">
        <v>2540.0120000000002</v>
      </c>
      <c r="C69" s="20">
        <v>903.25</v>
      </c>
      <c r="D69" s="20">
        <v>1265.1790000000001</v>
      </c>
      <c r="E69" s="20">
        <v>1924.8219999999999</v>
      </c>
      <c r="F69" s="20">
        <v>2165.8649999999998</v>
      </c>
      <c r="J69">
        <v>6.6761999999999997</v>
      </c>
      <c r="K69" s="20">
        <v>2683</v>
      </c>
      <c r="L69" s="20">
        <v>968</v>
      </c>
      <c r="M69" s="20">
        <v>1333</v>
      </c>
      <c r="N69" s="20">
        <v>2063</v>
      </c>
      <c r="O69" s="20">
        <v>2291</v>
      </c>
    </row>
    <row r="70" spans="1:15" x14ac:dyDescent="0.35">
      <c r="A70">
        <v>6.7838000000000003</v>
      </c>
      <c r="B70" s="20">
        <v>2550.2379999999998</v>
      </c>
      <c r="C70" s="20">
        <v>909.88800000000003</v>
      </c>
      <c r="D70" s="20">
        <v>1266.703</v>
      </c>
      <c r="E70" s="20">
        <v>1934.261</v>
      </c>
      <c r="F70" s="20">
        <v>2165.576</v>
      </c>
      <c r="J70">
        <v>6.7838000000000003</v>
      </c>
      <c r="K70" s="20">
        <v>2678</v>
      </c>
      <c r="L70" s="20">
        <v>959</v>
      </c>
      <c r="M70" s="20">
        <v>1320</v>
      </c>
      <c r="N70" s="20">
        <v>2061</v>
      </c>
      <c r="O70" s="20">
        <v>2297</v>
      </c>
    </row>
    <row r="71" spans="1:15" x14ac:dyDescent="0.35">
      <c r="A71">
        <v>6.8914999999999997</v>
      </c>
      <c r="B71" s="20">
        <v>2556.9899999999998</v>
      </c>
      <c r="C71" s="20">
        <v>912.74800000000005</v>
      </c>
      <c r="D71" s="20">
        <v>1259.8510000000001</v>
      </c>
      <c r="E71" s="20">
        <v>1945.624</v>
      </c>
      <c r="F71" s="20">
        <v>2173.6909999999998</v>
      </c>
      <c r="J71">
        <v>6.8914999999999997</v>
      </c>
      <c r="K71" s="20">
        <v>2657</v>
      </c>
      <c r="L71" s="20">
        <v>948</v>
      </c>
      <c r="M71" s="20">
        <v>1316</v>
      </c>
      <c r="N71" s="20">
        <v>2028</v>
      </c>
      <c r="O71" s="20">
        <v>2268</v>
      </c>
    </row>
    <row r="72" spans="1:15" x14ac:dyDescent="0.35">
      <c r="A72">
        <v>6.9992000000000001</v>
      </c>
      <c r="B72" s="20">
        <v>2559.5639999999999</v>
      </c>
      <c r="C72" s="20">
        <v>917.096</v>
      </c>
      <c r="D72" s="20">
        <v>1246.617</v>
      </c>
      <c r="E72" s="20">
        <v>1948.5440000000001</v>
      </c>
      <c r="F72" s="20">
        <v>2165.4989999999998</v>
      </c>
      <c r="J72">
        <v>6.9992000000000001</v>
      </c>
      <c r="K72" s="20">
        <v>2627</v>
      </c>
      <c r="L72" s="20">
        <v>943</v>
      </c>
      <c r="M72" s="20">
        <v>1301</v>
      </c>
      <c r="N72" s="20">
        <v>2017</v>
      </c>
      <c r="O72" s="20">
        <v>2244</v>
      </c>
    </row>
    <row r="73" spans="1:15" x14ac:dyDescent="0.35">
      <c r="A73">
        <v>7.1069000000000004</v>
      </c>
      <c r="B73" s="20">
        <v>2549.183</v>
      </c>
      <c r="C73" s="20">
        <v>916.90700000000004</v>
      </c>
      <c r="D73" s="20">
        <v>1237.605</v>
      </c>
      <c r="E73" s="20">
        <v>1950.5060000000001</v>
      </c>
      <c r="F73" s="20">
        <v>2155.9670000000001</v>
      </c>
      <c r="J73">
        <v>7.1069000000000004</v>
      </c>
      <c r="K73" s="20">
        <v>2640</v>
      </c>
      <c r="L73" s="20">
        <v>935</v>
      </c>
      <c r="M73" s="20">
        <v>1303</v>
      </c>
      <c r="N73" s="20">
        <v>1982</v>
      </c>
      <c r="O73" s="20">
        <v>2223</v>
      </c>
    </row>
    <row r="74" spans="1:15" x14ac:dyDescent="0.35">
      <c r="A74">
        <v>7.2145999999999999</v>
      </c>
      <c r="B74" s="20">
        <v>2540.2310000000002</v>
      </c>
      <c r="C74" s="20">
        <v>913.82299999999998</v>
      </c>
      <c r="D74" s="20">
        <v>1236.796</v>
      </c>
      <c r="E74" s="20">
        <v>1958.94</v>
      </c>
      <c r="F74" s="20">
        <v>2176.9299999999998</v>
      </c>
      <c r="J74">
        <v>7.2145999999999999</v>
      </c>
      <c r="K74" s="20">
        <v>2620</v>
      </c>
      <c r="L74" s="20">
        <v>949</v>
      </c>
      <c r="M74" s="20">
        <v>1302</v>
      </c>
      <c r="N74" s="20">
        <v>1986</v>
      </c>
      <c r="O74" s="20">
        <v>2194</v>
      </c>
    </row>
    <row r="75" spans="1:15" x14ac:dyDescent="0.35">
      <c r="A75">
        <v>7.3221999999999996</v>
      </c>
      <c r="B75" s="20">
        <v>2549.2460000000001</v>
      </c>
      <c r="C75" s="20">
        <v>914.16499999999996</v>
      </c>
      <c r="D75" s="20">
        <v>1256.1300000000001</v>
      </c>
      <c r="E75" s="20">
        <v>1953.7429999999999</v>
      </c>
      <c r="F75" s="20">
        <v>2173.6509999999998</v>
      </c>
      <c r="J75">
        <v>7.3221999999999996</v>
      </c>
      <c r="K75" s="20">
        <v>2607</v>
      </c>
      <c r="L75" s="20">
        <v>946</v>
      </c>
      <c r="M75" s="20">
        <v>1299</v>
      </c>
      <c r="N75" s="20">
        <v>1991</v>
      </c>
      <c r="O75" s="20">
        <v>2174</v>
      </c>
    </row>
    <row r="76" spans="1:15" x14ac:dyDescent="0.35">
      <c r="A76">
        <v>7.4298999999999999</v>
      </c>
      <c r="B76" s="20">
        <v>2554.4780000000001</v>
      </c>
      <c r="C76" s="20">
        <v>916.98099999999999</v>
      </c>
      <c r="D76" s="20">
        <v>1270.5840000000001</v>
      </c>
      <c r="E76" s="20">
        <v>1948.347</v>
      </c>
      <c r="F76" s="20">
        <v>2171.931</v>
      </c>
      <c r="J76">
        <v>7.4298999999999999</v>
      </c>
      <c r="K76" s="20">
        <v>2608</v>
      </c>
      <c r="L76" s="20">
        <v>936</v>
      </c>
      <c r="M76" s="20">
        <v>1303</v>
      </c>
      <c r="N76" s="20">
        <v>1991</v>
      </c>
      <c r="O76" s="20">
        <v>2169</v>
      </c>
    </row>
    <row r="77" spans="1:15" x14ac:dyDescent="0.35">
      <c r="A77">
        <v>7.5376000000000003</v>
      </c>
      <c r="B77" s="20">
        <v>2558.73</v>
      </c>
      <c r="C77" s="20">
        <v>920.49</v>
      </c>
      <c r="D77" s="20">
        <v>1257.7070000000001</v>
      </c>
      <c r="E77" s="20">
        <v>1944.758</v>
      </c>
      <c r="F77" s="20">
        <v>2161.1729999999998</v>
      </c>
      <c r="J77">
        <v>7.5376000000000003</v>
      </c>
      <c r="K77" s="20">
        <v>2627</v>
      </c>
      <c r="L77" s="20">
        <v>926</v>
      </c>
      <c r="M77" s="20">
        <v>1304</v>
      </c>
      <c r="N77" s="20">
        <v>1997</v>
      </c>
      <c r="O77" s="20">
        <v>2169</v>
      </c>
    </row>
    <row r="78" spans="1:15" x14ac:dyDescent="0.35">
      <c r="A78">
        <v>7.6452999999999998</v>
      </c>
      <c r="B78" s="20">
        <v>2556.8040000000001</v>
      </c>
      <c r="C78" s="20">
        <v>910.86400000000003</v>
      </c>
      <c r="D78" s="20">
        <v>1247.078</v>
      </c>
      <c r="E78" s="20">
        <v>1941.6189999999999</v>
      </c>
      <c r="F78" s="20">
        <v>2147.6329999999998</v>
      </c>
      <c r="J78">
        <v>7.6452999999999998</v>
      </c>
      <c r="K78" s="20">
        <v>2613</v>
      </c>
      <c r="L78" s="20">
        <v>939</v>
      </c>
      <c r="M78" s="20">
        <v>1299</v>
      </c>
      <c r="N78" s="20">
        <v>1983</v>
      </c>
      <c r="O78" s="20">
        <v>2145</v>
      </c>
    </row>
    <row r="79" spans="1:15" x14ac:dyDescent="0.35">
      <c r="A79">
        <v>7.7530000000000001</v>
      </c>
      <c r="B79" s="20">
        <v>2526.223</v>
      </c>
      <c r="C79" s="20">
        <v>897.78399999999999</v>
      </c>
      <c r="D79" s="20">
        <v>1237.203</v>
      </c>
      <c r="E79" s="20">
        <v>1918.087</v>
      </c>
      <c r="F79" s="20">
        <v>2139.114</v>
      </c>
      <c r="J79">
        <v>7.7530000000000001</v>
      </c>
      <c r="K79" s="20">
        <v>2584</v>
      </c>
      <c r="L79" s="20">
        <v>948</v>
      </c>
      <c r="M79" s="20">
        <v>1285</v>
      </c>
      <c r="N79" s="20">
        <v>1977</v>
      </c>
      <c r="O79" s="20">
        <v>2128</v>
      </c>
    </row>
    <row r="80" spans="1:15" x14ac:dyDescent="0.35">
      <c r="A80">
        <v>7.8605999999999998</v>
      </c>
      <c r="B80" s="20">
        <v>2502.94</v>
      </c>
      <c r="C80" s="20">
        <v>893.79100000000005</v>
      </c>
      <c r="D80" s="20">
        <v>1238.566</v>
      </c>
      <c r="E80" s="20">
        <v>1894.6969999999999</v>
      </c>
      <c r="F80" s="20">
        <v>2127.4749999999999</v>
      </c>
      <c r="J80">
        <v>7.8605999999999998</v>
      </c>
      <c r="K80" s="20">
        <v>2567</v>
      </c>
      <c r="L80" s="20">
        <v>935</v>
      </c>
      <c r="M80" s="20">
        <v>1270</v>
      </c>
      <c r="N80" s="20">
        <v>1962</v>
      </c>
      <c r="O80" s="20">
        <v>2131</v>
      </c>
    </row>
    <row r="81" spans="1:15" x14ac:dyDescent="0.35">
      <c r="A81">
        <v>7.9683000000000002</v>
      </c>
      <c r="B81" s="20">
        <v>2503.5439999999999</v>
      </c>
      <c r="C81" s="20">
        <v>902.67499999999995</v>
      </c>
      <c r="D81" s="20">
        <v>1227.0830000000001</v>
      </c>
      <c r="E81" s="20">
        <v>1881.836</v>
      </c>
      <c r="F81" s="20">
        <v>2118.768</v>
      </c>
      <c r="J81">
        <v>7.9683000000000002</v>
      </c>
      <c r="K81" s="20">
        <v>2546</v>
      </c>
      <c r="L81" s="20">
        <v>929</v>
      </c>
      <c r="M81" s="20">
        <v>1263</v>
      </c>
      <c r="N81" s="20">
        <v>1945</v>
      </c>
      <c r="O81" s="20">
        <v>2145</v>
      </c>
    </row>
    <row r="82" spans="1:15" x14ac:dyDescent="0.35">
      <c r="A82">
        <v>8.0760000000000005</v>
      </c>
      <c r="B82" s="20">
        <v>2513.288</v>
      </c>
      <c r="C82" s="20">
        <v>900.79499999999996</v>
      </c>
      <c r="D82" s="20">
        <v>1219.672</v>
      </c>
      <c r="E82" s="20">
        <v>1890.1559999999999</v>
      </c>
      <c r="F82" s="20">
        <v>2101.69</v>
      </c>
      <c r="J82">
        <v>8.0760000000000005</v>
      </c>
      <c r="K82" s="20">
        <v>2545</v>
      </c>
      <c r="L82" s="20">
        <v>926</v>
      </c>
      <c r="M82" s="20">
        <v>1251</v>
      </c>
      <c r="N82" s="20">
        <v>1900</v>
      </c>
      <c r="O82" s="20">
        <v>2114</v>
      </c>
    </row>
    <row r="83" spans="1:15" x14ac:dyDescent="0.35">
      <c r="A83">
        <v>8.1837</v>
      </c>
      <c r="B83" s="20">
        <v>2526.1170000000002</v>
      </c>
      <c r="C83" s="20">
        <v>894.18200000000002</v>
      </c>
      <c r="D83" s="20">
        <v>1214.6030000000001</v>
      </c>
      <c r="E83" s="20">
        <v>1895.3720000000001</v>
      </c>
      <c r="F83" s="20">
        <v>2094.2779999999998</v>
      </c>
      <c r="J83">
        <v>8.1837</v>
      </c>
      <c r="K83" s="20">
        <v>2515</v>
      </c>
      <c r="L83" s="20">
        <v>925</v>
      </c>
      <c r="M83" s="20">
        <v>1247</v>
      </c>
      <c r="N83" s="20">
        <v>1863</v>
      </c>
      <c r="O83" s="20">
        <v>2087</v>
      </c>
    </row>
    <row r="84" spans="1:15" x14ac:dyDescent="0.35">
      <c r="A84">
        <v>8.2913999999999994</v>
      </c>
      <c r="B84" s="20">
        <v>2501.41</v>
      </c>
      <c r="C84" s="20">
        <v>881.79300000000001</v>
      </c>
      <c r="D84" s="20">
        <v>1204.4670000000001</v>
      </c>
      <c r="E84" s="20">
        <v>1871.8869999999999</v>
      </c>
      <c r="F84" s="20">
        <v>2063.645</v>
      </c>
      <c r="J84">
        <v>8.2913999999999994</v>
      </c>
      <c r="K84" s="20">
        <v>2502</v>
      </c>
      <c r="L84" s="20">
        <v>921</v>
      </c>
      <c r="M84" s="20">
        <v>1233</v>
      </c>
      <c r="N84" s="20">
        <v>1825</v>
      </c>
      <c r="O84" s="20">
        <v>2034</v>
      </c>
    </row>
    <row r="85" spans="1:15" x14ac:dyDescent="0.35">
      <c r="A85">
        <v>8.3989999999999991</v>
      </c>
      <c r="B85" s="20">
        <v>2468.5659999999998</v>
      </c>
      <c r="C85" s="20">
        <v>878.11400000000003</v>
      </c>
      <c r="D85" s="20">
        <v>1201.702</v>
      </c>
      <c r="E85" s="20">
        <v>1851.4780000000001</v>
      </c>
      <c r="F85" s="20">
        <v>2029.4259999999999</v>
      </c>
      <c r="J85">
        <v>8.3989999999999991</v>
      </c>
      <c r="K85" s="20">
        <v>2491</v>
      </c>
      <c r="L85" s="20">
        <v>920</v>
      </c>
      <c r="M85" s="20">
        <v>1226</v>
      </c>
      <c r="N85" s="20">
        <v>1827</v>
      </c>
      <c r="O85" s="20">
        <v>2000</v>
      </c>
    </row>
    <row r="86" spans="1:15" x14ac:dyDescent="0.35">
      <c r="A86">
        <v>8.5067000000000004</v>
      </c>
      <c r="B86" s="20">
        <v>2429.9360000000001</v>
      </c>
      <c r="C86" s="20">
        <v>877.58399999999995</v>
      </c>
      <c r="D86" s="20">
        <v>1210.4829999999999</v>
      </c>
      <c r="E86" s="20">
        <v>1834.9159999999999</v>
      </c>
      <c r="F86" s="20">
        <v>2010.059</v>
      </c>
      <c r="J86">
        <v>8.5067000000000004</v>
      </c>
      <c r="K86" s="20">
        <v>2456</v>
      </c>
      <c r="L86" s="20">
        <v>914</v>
      </c>
      <c r="M86" s="20">
        <v>1201</v>
      </c>
      <c r="N86" s="20">
        <v>1815</v>
      </c>
      <c r="O86" s="20">
        <v>1987</v>
      </c>
    </row>
    <row r="87" spans="1:15" x14ac:dyDescent="0.35">
      <c r="A87">
        <v>8.6143999999999998</v>
      </c>
      <c r="B87" s="20">
        <v>2388.9279999999999</v>
      </c>
      <c r="C87" s="20">
        <v>873.09299999999996</v>
      </c>
      <c r="D87" s="20">
        <v>1207.9659999999999</v>
      </c>
      <c r="E87" s="20">
        <v>1803.2929999999999</v>
      </c>
      <c r="F87" s="20">
        <v>1998.14</v>
      </c>
      <c r="J87">
        <v>8.6143999999999998</v>
      </c>
      <c r="K87" s="20">
        <v>2411</v>
      </c>
      <c r="L87" s="20">
        <v>913</v>
      </c>
      <c r="M87" s="20">
        <v>1180</v>
      </c>
      <c r="N87" s="20">
        <v>1794</v>
      </c>
      <c r="O87" s="20">
        <v>1963</v>
      </c>
    </row>
    <row r="88" spans="1:15" x14ac:dyDescent="0.35">
      <c r="A88">
        <v>8.7220999999999993</v>
      </c>
      <c r="B88" s="20">
        <v>2368.0250000000001</v>
      </c>
      <c r="C88" s="20">
        <v>868.06399999999996</v>
      </c>
      <c r="D88" s="20">
        <v>1186.7829999999999</v>
      </c>
      <c r="E88" s="20">
        <v>1779.2660000000001</v>
      </c>
      <c r="F88" s="20">
        <v>1977.34</v>
      </c>
      <c r="J88">
        <v>8.7220999999999993</v>
      </c>
      <c r="K88" s="20">
        <v>2364</v>
      </c>
      <c r="L88" s="20">
        <v>908</v>
      </c>
      <c r="M88" s="20">
        <v>1174</v>
      </c>
      <c r="N88" s="20">
        <v>1749</v>
      </c>
      <c r="O88" s="20">
        <v>1934</v>
      </c>
    </row>
    <row r="89" spans="1:15" x14ac:dyDescent="0.35">
      <c r="A89">
        <v>8.8298000000000005</v>
      </c>
      <c r="B89" s="20">
        <v>2350.83</v>
      </c>
      <c r="C89" s="20">
        <v>863.39300000000003</v>
      </c>
      <c r="D89" s="20">
        <v>1165.6669999999999</v>
      </c>
      <c r="E89" s="20">
        <v>1750.06</v>
      </c>
      <c r="F89" s="20">
        <v>1955.29</v>
      </c>
      <c r="J89">
        <v>8.8298000000000005</v>
      </c>
      <c r="K89" s="20">
        <v>2342</v>
      </c>
      <c r="L89" s="20">
        <v>900</v>
      </c>
      <c r="M89" s="20">
        <v>1148</v>
      </c>
      <c r="N89" s="20">
        <v>1710</v>
      </c>
      <c r="O89" s="20">
        <v>1888</v>
      </c>
    </row>
    <row r="90" spans="1:15" x14ac:dyDescent="0.35">
      <c r="A90">
        <v>8.9374000000000002</v>
      </c>
      <c r="B90" s="20">
        <v>2321.5410000000002</v>
      </c>
      <c r="C90" s="20">
        <v>856.71</v>
      </c>
      <c r="D90" s="20">
        <v>1141.4010000000001</v>
      </c>
      <c r="E90" s="20">
        <v>1710.943</v>
      </c>
      <c r="F90" s="20">
        <v>1909.29</v>
      </c>
      <c r="J90">
        <v>8.9374000000000002</v>
      </c>
      <c r="K90" s="20">
        <v>2335</v>
      </c>
      <c r="L90" s="20">
        <v>888</v>
      </c>
      <c r="M90" s="20">
        <v>1138</v>
      </c>
      <c r="N90" s="20">
        <v>1674</v>
      </c>
      <c r="O90" s="20">
        <v>1871</v>
      </c>
    </row>
    <row r="91" spans="1:15" x14ac:dyDescent="0.35">
      <c r="A91">
        <v>9.0450999999999997</v>
      </c>
      <c r="B91" s="20">
        <v>2279.9490000000001</v>
      </c>
      <c r="C91" s="20">
        <v>849.84699999999998</v>
      </c>
      <c r="D91" s="20">
        <v>1127.171</v>
      </c>
      <c r="E91" s="20">
        <v>1687.7170000000001</v>
      </c>
      <c r="F91" s="20">
        <v>1875.087</v>
      </c>
      <c r="J91">
        <v>9.0450999999999997</v>
      </c>
      <c r="K91" s="20">
        <v>2289</v>
      </c>
      <c r="L91" s="20">
        <v>871</v>
      </c>
      <c r="M91" s="20">
        <v>1127</v>
      </c>
      <c r="N91" s="20">
        <v>1655</v>
      </c>
      <c r="O91" s="20">
        <v>1855</v>
      </c>
    </row>
    <row r="92" spans="1:15" x14ac:dyDescent="0.35">
      <c r="A92">
        <v>9.1527999999999992</v>
      </c>
      <c r="B92" s="20">
        <v>2227.0439999999999</v>
      </c>
      <c r="C92" s="20">
        <v>829.50199999999995</v>
      </c>
      <c r="D92" s="20">
        <v>1117.202</v>
      </c>
      <c r="E92" s="20">
        <v>1653.877</v>
      </c>
      <c r="F92" s="20">
        <v>1848.4960000000001</v>
      </c>
      <c r="J92">
        <v>9.1527999999999992</v>
      </c>
      <c r="K92" s="20">
        <v>2249</v>
      </c>
      <c r="L92" s="20">
        <v>864</v>
      </c>
      <c r="M92" s="20">
        <v>1153</v>
      </c>
      <c r="N92" s="20">
        <v>1630</v>
      </c>
      <c r="O92" s="20">
        <v>1804</v>
      </c>
    </row>
    <row r="93" spans="1:15" x14ac:dyDescent="0.35">
      <c r="A93">
        <v>9.2605000000000004</v>
      </c>
      <c r="B93" s="20">
        <v>2181.8180000000002</v>
      </c>
      <c r="C93" s="20">
        <v>814.59299999999996</v>
      </c>
      <c r="D93" s="20">
        <v>1099.8510000000001</v>
      </c>
      <c r="E93" s="20">
        <v>1624.1130000000001</v>
      </c>
      <c r="F93" s="20">
        <v>1807.5809999999999</v>
      </c>
      <c r="J93">
        <v>9.2605000000000004</v>
      </c>
      <c r="K93" s="20">
        <v>2198</v>
      </c>
      <c r="L93" s="20">
        <v>851</v>
      </c>
      <c r="M93" s="20">
        <v>1221</v>
      </c>
      <c r="N93" s="20">
        <v>1610</v>
      </c>
      <c r="O93" s="20">
        <v>1748</v>
      </c>
    </row>
    <row r="94" spans="1:15" x14ac:dyDescent="0.35">
      <c r="A94">
        <v>9.3681999999999999</v>
      </c>
      <c r="B94" s="20">
        <v>2148.4899999999998</v>
      </c>
      <c r="C94" s="20">
        <v>814.24699999999996</v>
      </c>
      <c r="D94" s="20">
        <v>1073.0440000000001</v>
      </c>
      <c r="E94" s="20">
        <v>1595.7049999999999</v>
      </c>
      <c r="F94" s="20">
        <v>1759.431</v>
      </c>
      <c r="J94">
        <v>9.3681999999999999</v>
      </c>
      <c r="K94" s="20">
        <v>2140</v>
      </c>
      <c r="L94" s="20">
        <v>863</v>
      </c>
      <c r="M94" s="20">
        <v>1230</v>
      </c>
      <c r="N94" s="20">
        <v>1613</v>
      </c>
      <c r="O94" s="20">
        <v>1710</v>
      </c>
    </row>
    <row r="95" spans="1:15" x14ac:dyDescent="0.35">
      <c r="A95">
        <v>9.4757999999999996</v>
      </c>
      <c r="B95" s="20">
        <v>2133.66</v>
      </c>
      <c r="C95" s="20">
        <v>816.92899999999997</v>
      </c>
      <c r="D95" s="20">
        <v>1059.4659999999999</v>
      </c>
      <c r="E95" s="20">
        <v>1581.693</v>
      </c>
      <c r="F95" s="20">
        <v>1731.3969999999999</v>
      </c>
      <c r="J95">
        <v>9.4757999999999996</v>
      </c>
      <c r="K95" s="20">
        <v>2102</v>
      </c>
      <c r="L95" s="20">
        <v>905</v>
      </c>
      <c r="M95" s="20">
        <v>1096</v>
      </c>
      <c r="N95" s="20">
        <v>1666</v>
      </c>
      <c r="O95" s="20">
        <v>1731</v>
      </c>
    </row>
    <row r="96" spans="1:15" x14ac:dyDescent="0.35">
      <c r="A96">
        <v>9.5835000000000008</v>
      </c>
      <c r="B96" s="20">
        <v>2095.4670000000001</v>
      </c>
      <c r="C96" s="20">
        <v>819.65499999999997</v>
      </c>
      <c r="D96" s="20">
        <v>1083.127</v>
      </c>
      <c r="E96" s="20">
        <v>1564.2570000000001</v>
      </c>
      <c r="F96" s="20">
        <v>1721.9469999999999</v>
      </c>
      <c r="J96">
        <v>9.5835000000000008</v>
      </c>
      <c r="K96" s="20">
        <v>2114</v>
      </c>
      <c r="L96" s="20">
        <v>899</v>
      </c>
      <c r="M96" s="20">
        <v>874</v>
      </c>
      <c r="N96" s="20">
        <v>1607</v>
      </c>
      <c r="O96" s="20">
        <v>1711</v>
      </c>
    </row>
    <row r="97" spans="1:15" x14ac:dyDescent="0.35">
      <c r="A97">
        <v>9.6912000000000003</v>
      </c>
      <c r="B97" s="20">
        <v>2063.7359999999999</v>
      </c>
      <c r="C97" s="20">
        <v>812.62800000000004</v>
      </c>
      <c r="D97" s="20">
        <v>1082.2180000000001</v>
      </c>
      <c r="E97" s="20">
        <v>1565.9059999999999</v>
      </c>
      <c r="F97" s="20">
        <v>1716.7239999999999</v>
      </c>
      <c r="J97">
        <v>9.6912000000000003</v>
      </c>
      <c r="K97" s="20">
        <v>2307</v>
      </c>
      <c r="L97" s="20">
        <v>803</v>
      </c>
      <c r="M97" s="20">
        <v>730</v>
      </c>
      <c r="N97" s="20">
        <v>1357</v>
      </c>
      <c r="O97" s="20">
        <v>1480</v>
      </c>
    </row>
    <row r="98" spans="1:15" x14ac:dyDescent="0.35">
      <c r="A98">
        <v>9.7988999999999997</v>
      </c>
      <c r="B98" s="20">
        <v>2069.9789999999998</v>
      </c>
      <c r="C98" s="20">
        <v>784.35500000000002</v>
      </c>
      <c r="D98" s="20">
        <v>992.49699999999996</v>
      </c>
      <c r="E98" s="20">
        <v>1482.752</v>
      </c>
      <c r="F98" s="20">
        <v>1698.547</v>
      </c>
      <c r="J98">
        <v>9.7988999999999997</v>
      </c>
      <c r="K98" s="20">
        <v>2364</v>
      </c>
      <c r="L98" s="20">
        <v>688</v>
      </c>
      <c r="M98" s="20">
        <v>733</v>
      </c>
      <c r="N98" s="20">
        <v>1045</v>
      </c>
      <c r="O98" s="20">
        <v>1153</v>
      </c>
    </row>
    <row r="99" spans="1:15" x14ac:dyDescent="0.35">
      <c r="A99">
        <v>9.9065999999999992</v>
      </c>
      <c r="B99" s="20">
        <v>1974.5429999999999</v>
      </c>
      <c r="C99" s="20">
        <v>725.09799999999996</v>
      </c>
      <c r="D99" s="20">
        <v>827.16</v>
      </c>
      <c r="E99" s="20">
        <v>1441.1559999999999</v>
      </c>
      <c r="F99" s="20">
        <v>1645.779</v>
      </c>
      <c r="J99">
        <v>9.9065999999999992</v>
      </c>
      <c r="K99" s="20">
        <v>1980</v>
      </c>
      <c r="L99" s="20">
        <v>661</v>
      </c>
      <c r="M99" s="20">
        <v>758</v>
      </c>
      <c r="N99" s="20">
        <v>894</v>
      </c>
      <c r="O99" s="20">
        <v>957</v>
      </c>
    </row>
    <row r="100" spans="1:15" x14ac:dyDescent="0.35">
      <c r="A100">
        <v>10.014200000000001</v>
      </c>
      <c r="B100" s="20">
        <v>1936.134</v>
      </c>
      <c r="C100" s="20">
        <v>661.33299999999997</v>
      </c>
      <c r="D100" s="20">
        <v>737.48599999999999</v>
      </c>
      <c r="E100" s="20">
        <v>1217.473</v>
      </c>
      <c r="F100" s="20">
        <v>1567.8019999999999</v>
      </c>
      <c r="J100">
        <v>10.014200000000001</v>
      </c>
      <c r="K100" s="20">
        <v>1384</v>
      </c>
      <c r="L100" s="20">
        <v>672</v>
      </c>
      <c r="M100" s="20">
        <v>747</v>
      </c>
      <c r="N100" s="20">
        <v>900</v>
      </c>
      <c r="O100" s="20">
        <v>954</v>
      </c>
    </row>
    <row r="101" spans="1:15" x14ac:dyDescent="0.35">
      <c r="A101">
        <v>10.1219</v>
      </c>
      <c r="B101" s="20">
        <v>1879.7909999999999</v>
      </c>
      <c r="C101" s="20">
        <v>636.89599999999996</v>
      </c>
      <c r="D101" s="20">
        <v>732.78700000000003</v>
      </c>
      <c r="E101" s="20">
        <v>933.93700000000001</v>
      </c>
      <c r="F101" s="20">
        <v>1251.682</v>
      </c>
      <c r="J101">
        <v>10.1219</v>
      </c>
      <c r="K101" s="20">
        <v>1030</v>
      </c>
      <c r="L101" s="20">
        <v>658</v>
      </c>
      <c r="M101" s="20">
        <v>718</v>
      </c>
      <c r="N101" s="20">
        <v>918</v>
      </c>
      <c r="O101" s="20">
        <v>987</v>
      </c>
    </row>
    <row r="102" spans="1:15" x14ac:dyDescent="0.35">
      <c r="A102">
        <v>10.2296</v>
      </c>
      <c r="B102" s="20">
        <v>1458.9680000000001</v>
      </c>
      <c r="C102" s="20">
        <v>641.35299999999995</v>
      </c>
      <c r="D102" s="20">
        <v>749.39499999999998</v>
      </c>
      <c r="E102" s="20">
        <v>853.976</v>
      </c>
      <c r="F102" s="20">
        <v>973.33</v>
      </c>
      <c r="J102">
        <v>10.2296</v>
      </c>
      <c r="K102" s="20">
        <v>1016</v>
      </c>
      <c r="L102" s="20">
        <v>642</v>
      </c>
      <c r="M102" s="20">
        <v>728</v>
      </c>
      <c r="N102" s="20">
        <v>883</v>
      </c>
      <c r="O102" s="20">
        <v>953</v>
      </c>
    </row>
    <row r="103" spans="1:15" x14ac:dyDescent="0.35">
      <c r="A103">
        <v>10.337300000000001</v>
      </c>
      <c r="B103" s="20">
        <v>1093.5419999999999</v>
      </c>
      <c r="C103" s="20">
        <v>632.08699999999999</v>
      </c>
      <c r="D103" s="20">
        <v>732.98</v>
      </c>
      <c r="E103" s="20">
        <v>858.06299999999999</v>
      </c>
      <c r="F103" s="20">
        <v>919.8</v>
      </c>
      <c r="J103">
        <v>10.337300000000001</v>
      </c>
      <c r="K103" s="20">
        <v>1070</v>
      </c>
      <c r="L103" s="20">
        <v>650</v>
      </c>
      <c r="M103" s="20">
        <v>744</v>
      </c>
      <c r="N103" s="20">
        <v>842</v>
      </c>
      <c r="O103" s="20">
        <v>927</v>
      </c>
    </row>
    <row r="104" spans="1:15" x14ac:dyDescent="0.35">
      <c r="A104">
        <v>10.445</v>
      </c>
      <c r="B104" s="20">
        <v>1040.51</v>
      </c>
      <c r="C104" s="20">
        <v>620.28899999999999</v>
      </c>
      <c r="D104" s="20">
        <v>714.02</v>
      </c>
      <c r="E104" s="20">
        <v>890.19799999999998</v>
      </c>
      <c r="F104" s="20">
        <v>939.98099999999999</v>
      </c>
      <c r="J104">
        <v>10.445</v>
      </c>
      <c r="K104" s="20">
        <v>1038</v>
      </c>
      <c r="L104" s="20">
        <v>662</v>
      </c>
      <c r="M104" s="20">
        <v>742</v>
      </c>
      <c r="N104" s="20">
        <v>836</v>
      </c>
      <c r="O104" s="20">
        <v>912</v>
      </c>
    </row>
    <row r="105" spans="1:15" x14ac:dyDescent="0.35">
      <c r="A105">
        <v>10.5526</v>
      </c>
      <c r="B105" s="20">
        <v>1079.943</v>
      </c>
      <c r="C105" s="20">
        <v>611.57100000000003</v>
      </c>
      <c r="D105" s="20">
        <v>696.80600000000004</v>
      </c>
      <c r="E105" s="20">
        <v>890.84199999999998</v>
      </c>
      <c r="F105" s="20">
        <v>930.41</v>
      </c>
      <c r="J105">
        <v>10.5526</v>
      </c>
      <c r="K105" s="20">
        <v>982</v>
      </c>
      <c r="L105" s="20">
        <v>652</v>
      </c>
      <c r="M105" s="20">
        <v>724</v>
      </c>
      <c r="N105" s="20">
        <v>825</v>
      </c>
      <c r="O105" s="20">
        <v>881</v>
      </c>
    </row>
    <row r="106" spans="1:15" x14ac:dyDescent="0.35">
      <c r="A106">
        <v>10.660299999999999</v>
      </c>
      <c r="B106" s="20">
        <v>1045.962</v>
      </c>
      <c r="C106" s="20">
        <v>607.89800000000002</v>
      </c>
      <c r="D106" s="20">
        <v>683.96699999999998</v>
      </c>
      <c r="E106" s="20">
        <v>876.077</v>
      </c>
      <c r="F106" s="20">
        <v>899.51099999999997</v>
      </c>
      <c r="J106">
        <v>10.660299999999999</v>
      </c>
      <c r="K106" s="20">
        <v>982</v>
      </c>
      <c r="L106" s="20">
        <v>641</v>
      </c>
      <c r="M106" s="20">
        <v>710</v>
      </c>
      <c r="N106" s="20">
        <v>818</v>
      </c>
      <c r="O106" s="20">
        <v>838</v>
      </c>
    </row>
    <row r="107" spans="1:15" x14ac:dyDescent="0.35">
      <c r="A107">
        <v>10.768000000000001</v>
      </c>
      <c r="B107" s="20">
        <v>1004.681</v>
      </c>
      <c r="C107" s="20">
        <v>605.72199999999998</v>
      </c>
      <c r="D107" s="20">
        <v>681.20399999999995</v>
      </c>
      <c r="E107" s="20">
        <v>854.69</v>
      </c>
      <c r="F107" s="20">
        <v>890.82600000000002</v>
      </c>
      <c r="J107">
        <v>10.768000000000001</v>
      </c>
      <c r="K107" s="20">
        <v>971</v>
      </c>
      <c r="L107" s="20">
        <v>642</v>
      </c>
      <c r="M107" s="20">
        <v>711</v>
      </c>
      <c r="N107" s="20">
        <v>806</v>
      </c>
      <c r="O107" s="20">
        <v>823</v>
      </c>
    </row>
    <row r="108" spans="1:15" x14ac:dyDescent="0.35">
      <c r="A108">
        <v>10.8757</v>
      </c>
      <c r="B108" s="20">
        <v>975.68799999999999</v>
      </c>
      <c r="C108" s="20">
        <v>603.75300000000004</v>
      </c>
      <c r="D108" s="20">
        <v>678.07299999999998</v>
      </c>
      <c r="E108" s="20">
        <v>823.61800000000005</v>
      </c>
      <c r="F108" s="20">
        <v>872.87900000000002</v>
      </c>
      <c r="J108">
        <v>10.8757</v>
      </c>
      <c r="K108" s="20">
        <v>935</v>
      </c>
      <c r="L108" s="20">
        <v>634</v>
      </c>
      <c r="M108" s="20">
        <v>700</v>
      </c>
      <c r="N108" s="20">
        <v>792</v>
      </c>
      <c r="O108" s="20">
        <v>813</v>
      </c>
    </row>
    <row r="109" spans="1:15" x14ac:dyDescent="0.35">
      <c r="A109">
        <v>10.9834</v>
      </c>
      <c r="B109" s="20">
        <v>937.53399999999999</v>
      </c>
      <c r="C109" s="20">
        <v>598.66700000000003</v>
      </c>
      <c r="D109" s="20">
        <v>673.54899999999998</v>
      </c>
      <c r="E109" s="20">
        <v>792.12099999999998</v>
      </c>
      <c r="F109" s="20">
        <v>843.93600000000004</v>
      </c>
      <c r="J109">
        <v>10.9834</v>
      </c>
      <c r="K109" s="20">
        <v>917</v>
      </c>
      <c r="L109" s="20">
        <v>631</v>
      </c>
      <c r="M109" s="20">
        <v>691</v>
      </c>
      <c r="N109" s="20">
        <v>768</v>
      </c>
      <c r="O109" s="20">
        <v>781</v>
      </c>
    </row>
    <row r="110" spans="1:15" x14ac:dyDescent="0.35">
      <c r="A110">
        <v>11.090999999999999</v>
      </c>
      <c r="B110" s="20">
        <v>911.09500000000003</v>
      </c>
      <c r="C110" s="20">
        <v>596.04300000000001</v>
      </c>
      <c r="D110" s="20">
        <v>671.47299999999996</v>
      </c>
      <c r="E110" s="20">
        <v>780.58500000000004</v>
      </c>
      <c r="F110" s="20">
        <v>826.44899999999996</v>
      </c>
      <c r="J110">
        <v>11.090999999999999</v>
      </c>
      <c r="K110" s="20">
        <v>885</v>
      </c>
      <c r="L110" s="20">
        <v>632</v>
      </c>
      <c r="M110" s="20">
        <v>687</v>
      </c>
      <c r="N110" s="20">
        <v>746</v>
      </c>
      <c r="O110" s="20">
        <v>771</v>
      </c>
    </row>
    <row r="111" spans="1:15" x14ac:dyDescent="0.35">
      <c r="A111">
        <v>11.198700000000001</v>
      </c>
      <c r="B111" s="20">
        <v>884.495</v>
      </c>
      <c r="C111" s="20">
        <v>588.83600000000001</v>
      </c>
      <c r="D111" s="20">
        <v>664.52700000000004</v>
      </c>
      <c r="E111" s="20">
        <v>767.94299999999998</v>
      </c>
      <c r="F111" s="20">
        <v>805.95799999999997</v>
      </c>
      <c r="J111">
        <v>11.198700000000001</v>
      </c>
      <c r="K111" s="20">
        <v>857</v>
      </c>
      <c r="L111" s="20">
        <v>638</v>
      </c>
      <c r="M111" s="20">
        <v>682</v>
      </c>
      <c r="N111" s="20">
        <v>730</v>
      </c>
      <c r="O111" s="20">
        <v>758</v>
      </c>
    </row>
    <row r="112" spans="1:15" x14ac:dyDescent="0.35">
      <c r="A112">
        <v>11.3064</v>
      </c>
      <c r="B112" s="20">
        <v>860.66399999999999</v>
      </c>
      <c r="C112" s="20">
        <v>584.15</v>
      </c>
      <c r="D112" s="20">
        <v>655.75800000000004</v>
      </c>
      <c r="E112" s="20">
        <v>753.33199999999999</v>
      </c>
      <c r="F112" s="20">
        <v>792.43399999999997</v>
      </c>
      <c r="J112">
        <v>11.3064</v>
      </c>
      <c r="K112" s="20">
        <v>841</v>
      </c>
      <c r="L112" s="20">
        <v>634</v>
      </c>
      <c r="M112" s="20">
        <v>673</v>
      </c>
      <c r="N112" s="20">
        <v>736</v>
      </c>
      <c r="O112" s="20">
        <v>756</v>
      </c>
    </row>
    <row r="113" spans="1:15" x14ac:dyDescent="0.35">
      <c r="A113">
        <v>11.414099999999999</v>
      </c>
      <c r="B113" s="20">
        <v>837.01199999999994</v>
      </c>
      <c r="C113" s="20">
        <v>586.06100000000004</v>
      </c>
      <c r="D113" s="20">
        <v>651.29899999999998</v>
      </c>
      <c r="E113" s="20">
        <v>740.21400000000006</v>
      </c>
      <c r="F113" s="20">
        <v>780.68299999999999</v>
      </c>
      <c r="J113">
        <v>11.414099999999999</v>
      </c>
      <c r="K113" s="20">
        <v>809</v>
      </c>
      <c r="L113" s="20">
        <v>614</v>
      </c>
      <c r="M113" s="20">
        <v>655</v>
      </c>
      <c r="N113" s="20">
        <v>731</v>
      </c>
      <c r="O113" s="20">
        <v>744</v>
      </c>
    </row>
    <row r="114" spans="1:15" x14ac:dyDescent="0.35">
      <c r="A114">
        <v>11.521800000000001</v>
      </c>
      <c r="B114" s="20">
        <v>814.86199999999997</v>
      </c>
      <c r="C114" s="20">
        <v>584.452</v>
      </c>
      <c r="D114" s="20">
        <v>647.59699999999998</v>
      </c>
      <c r="E114" s="20">
        <v>716.67</v>
      </c>
      <c r="F114" s="20">
        <v>769.98199999999997</v>
      </c>
      <c r="J114">
        <v>11.521800000000001</v>
      </c>
      <c r="K114" s="20">
        <v>790</v>
      </c>
      <c r="L114" s="20">
        <v>617</v>
      </c>
      <c r="M114" s="20">
        <v>648</v>
      </c>
      <c r="N114" s="20">
        <v>715</v>
      </c>
      <c r="O114" s="20">
        <v>726</v>
      </c>
    </row>
    <row r="115" spans="1:15" x14ac:dyDescent="0.35">
      <c r="A115">
        <v>11.6294</v>
      </c>
      <c r="B115" s="20">
        <v>798.97400000000005</v>
      </c>
      <c r="C115" s="20">
        <v>582.61300000000006</v>
      </c>
      <c r="D115" s="20">
        <v>639.97900000000004</v>
      </c>
      <c r="E115" s="20">
        <v>698.00699999999995</v>
      </c>
      <c r="F115" s="20">
        <v>755.93600000000004</v>
      </c>
      <c r="J115">
        <v>11.6294</v>
      </c>
      <c r="K115" s="20">
        <v>768</v>
      </c>
      <c r="L115" s="20">
        <v>628</v>
      </c>
      <c r="M115" s="20">
        <v>644</v>
      </c>
      <c r="N115" s="20">
        <v>710</v>
      </c>
      <c r="O115" s="20">
        <v>713</v>
      </c>
    </row>
    <row r="116" spans="1:15" x14ac:dyDescent="0.35">
      <c r="A116">
        <v>11.7371</v>
      </c>
      <c r="B116" s="20">
        <v>788.95100000000002</v>
      </c>
      <c r="C116" s="20">
        <v>572.39499999999998</v>
      </c>
      <c r="D116" s="20">
        <v>633.30899999999997</v>
      </c>
      <c r="E116" s="20">
        <v>700.952</v>
      </c>
      <c r="F116" s="20">
        <v>736.28099999999995</v>
      </c>
      <c r="J116">
        <v>11.7371</v>
      </c>
      <c r="K116" s="20">
        <v>741</v>
      </c>
      <c r="L116" s="20">
        <v>624</v>
      </c>
      <c r="M116" s="20">
        <v>652</v>
      </c>
      <c r="N116" s="20">
        <v>704</v>
      </c>
      <c r="O116" s="20">
        <v>707</v>
      </c>
    </row>
    <row r="117" spans="1:15" x14ac:dyDescent="0.35">
      <c r="A117">
        <v>11.844799999999999</v>
      </c>
      <c r="B117" s="20">
        <v>774.505</v>
      </c>
      <c r="C117" s="20">
        <v>571.53</v>
      </c>
      <c r="D117" s="20">
        <v>634.87699999999995</v>
      </c>
      <c r="E117" s="20">
        <v>700.452</v>
      </c>
      <c r="F117" s="20">
        <v>715.99900000000002</v>
      </c>
      <c r="J117">
        <v>11.844799999999999</v>
      </c>
      <c r="K117" s="20">
        <v>719</v>
      </c>
      <c r="L117" s="20">
        <v>605</v>
      </c>
      <c r="M117" s="20">
        <v>657</v>
      </c>
      <c r="N117" s="20">
        <v>687</v>
      </c>
      <c r="O117" s="20">
        <v>707</v>
      </c>
    </row>
    <row r="118" spans="1:15" x14ac:dyDescent="0.35">
      <c r="A118">
        <v>11.952500000000001</v>
      </c>
      <c r="B118" s="20">
        <v>758.50300000000004</v>
      </c>
      <c r="C118" s="20">
        <v>573.30700000000002</v>
      </c>
      <c r="D118" s="20">
        <v>635.63099999999997</v>
      </c>
      <c r="E118" s="20">
        <v>694.45100000000002</v>
      </c>
      <c r="F118" s="20">
        <v>715.96</v>
      </c>
      <c r="J118">
        <v>11.952500000000001</v>
      </c>
      <c r="K118" s="20">
        <v>711</v>
      </c>
      <c r="L118" s="20">
        <v>593</v>
      </c>
      <c r="M118" s="20">
        <v>653</v>
      </c>
      <c r="N118" s="20">
        <v>675</v>
      </c>
      <c r="O118" s="20">
        <v>706</v>
      </c>
    </row>
    <row r="119" spans="1:15" x14ac:dyDescent="0.35">
      <c r="A119">
        <v>12.0602</v>
      </c>
      <c r="B119" s="20">
        <v>732.34</v>
      </c>
      <c r="C119" s="20">
        <v>575.97299999999996</v>
      </c>
      <c r="D119" s="20">
        <v>630.649</v>
      </c>
      <c r="E119" s="20">
        <v>684.66200000000003</v>
      </c>
      <c r="F119" s="20">
        <v>731.13400000000001</v>
      </c>
      <c r="J119">
        <v>12.0602</v>
      </c>
      <c r="K119" s="20">
        <v>723</v>
      </c>
      <c r="L119" s="20">
        <v>604</v>
      </c>
      <c r="M119" s="20">
        <v>646</v>
      </c>
      <c r="N119" s="20">
        <v>686</v>
      </c>
      <c r="O119" s="20">
        <v>700</v>
      </c>
    </row>
    <row r="120" spans="1:15" x14ac:dyDescent="0.35">
      <c r="A120">
        <v>12.1678</v>
      </c>
      <c r="B120" s="20">
        <v>704.09500000000003</v>
      </c>
      <c r="C120" s="20">
        <v>569.16899999999998</v>
      </c>
      <c r="D120" s="20">
        <v>620.95100000000002</v>
      </c>
      <c r="E120" s="20">
        <v>679.601</v>
      </c>
      <c r="F120" s="20">
        <v>719.63099999999997</v>
      </c>
      <c r="J120">
        <v>12.1678</v>
      </c>
      <c r="K120" s="20">
        <v>723</v>
      </c>
      <c r="L120" s="20">
        <v>606</v>
      </c>
      <c r="M120" s="20">
        <v>639</v>
      </c>
      <c r="N120" s="20">
        <v>699</v>
      </c>
      <c r="O120" s="20">
        <v>701</v>
      </c>
    </row>
    <row r="121" spans="1:15" x14ac:dyDescent="0.35">
      <c r="A121">
        <v>12.275499999999999</v>
      </c>
      <c r="B121" s="20">
        <v>683.52599999999995</v>
      </c>
      <c r="C121" s="20">
        <v>559.40300000000002</v>
      </c>
      <c r="D121" s="20">
        <v>615.57100000000003</v>
      </c>
      <c r="E121" s="20">
        <v>675.08299999999997</v>
      </c>
      <c r="F121" s="20">
        <v>704.45699999999999</v>
      </c>
      <c r="J121">
        <v>12.275499999999999</v>
      </c>
      <c r="K121" s="20">
        <v>716</v>
      </c>
      <c r="L121" s="20">
        <v>603</v>
      </c>
      <c r="M121" s="20">
        <v>642</v>
      </c>
      <c r="N121" s="20">
        <v>696</v>
      </c>
      <c r="O121" s="20">
        <v>699</v>
      </c>
    </row>
    <row r="122" spans="1:15" x14ac:dyDescent="0.35">
      <c r="A122">
        <v>12.3832</v>
      </c>
      <c r="B122" s="20">
        <v>675.15700000000004</v>
      </c>
      <c r="C122" s="20">
        <v>557.42700000000002</v>
      </c>
      <c r="D122" s="20">
        <v>612.70699999999999</v>
      </c>
      <c r="E122" s="20">
        <v>669.346</v>
      </c>
      <c r="F122" s="20">
        <v>690.44899999999996</v>
      </c>
      <c r="J122">
        <v>12.3832</v>
      </c>
      <c r="K122" s="20">
        <v>689</v>
      </c>
      <c r="L122" s="20">
        <v>601</v>
      </c>
      <c r="M122" s="20">
        <v>647</v>
      </c>
      <c r="N122" s="20">
        <v>678</v>
      </c>
      <c r="O122" s="20">
        <v>696</v>
      </c>
    </row>
    <row r="123" spans="1:15" x14ac:dyDescent="0.35">
      <c r="A123">
        <v>12.4909</v>
      </c>
      <c r="B123" s="20">
        <v>681.05100000000004</v>
      </c>
      <c r="C123" s="20">
        <v>573.38099999999997</v>
      </c>
      <c r="D123" s="20">
        <v>605.57899999999995</v>
      </c>
      <c r="E123" s="20">
        <v>664.83600000000001</v>
      </c>
      <c r="F123" s="20">
        <v>680.32100000000003</v>
      </c>
      <c r="J123">
        <v>12.4909</v>
      </c>
      <c r="K123" s="20">
        <v>677</v>
      </c>
      <c r="L123" s="20">
        <v>608</v>
      </c>
      <c r="M123" s="20">
        <v>651</v>
      </c>
      <c r="N123" s="20">
        <v>675</v>
      </c>
      <c r="O123" s="20">
        <v>689</v>
      </c>
    </row>
    <row r="124" spans="1:15" x14ac:dyDescent="0.35">
      <c r="A124">
        <v>12.598599999999999</v>
      </c>
      <c r="B124" s="20">
        <v>682.81200000000001</v>
      </c>
      <c r="C124" s="20">
        <v>577.72199999999998</v>
      </c>
      <c r="D124" s="20">
        <v>614.077</v>
      </c>
      <c r="E124" s="20">
        <v>659.19500000000005</v>
      </c>
      <c r="F124" s="20">
        <v>676.83600000000001</v>
      </c>
      <c r="J124">
        <v>12.598599999999999</v>
      </c>
      <c r="K124" s="20">
        <v>673</v>
      </c>
      <c r="L124" s="20">
        <v>612</v>
      </c>
      <c r="M124" s="20">
        <v>664</v>
      </c>
      <c r="N124" s="20">
        <v>679</v>
      </c>
      <c r="O124" s="20">
        <v>689</v>
      </c>
    </row>
    <row r="125" spans="1:15" x14ac:dyDescent="0.35">
      <c r="A125">
        <v>12.706200000000001</v>
      </c>
      <c r="B125" s="20">
        <v>682.10199999999998</v>
      </c>
      <c r="C125" s="20">
        <v>576.12800000000004</v>
      </c>
      <c r="D125" s="20">
        <v>623.24099999999999</v>
      </c>
      <c r="E125" s="20">
        <v>663.16200000000003</v>
      </c>
      <c r="F125" s="20">
        <v>672.06600000000003</v>
      </c>
      <c r="J125">
        <v>12.706200000000001</v>
      </c>
      <c r="K125" s="20">
        <v>680</v>
      </c>
      <c r="L125" s="20">
        <v>610</v>
      </c>
      <c r="M125" s="20">
        <v>672</v>
      </c>
      <c r="N125" s="20">
        <v>684</v>
      </c>
      <c r="O125" s="20">
        <v>688</v>
      </c>
    </row>
    <row r="126" spans="1:15" x14ac:dyDescent="0.35">
      <c r="A126">
        <v>12.8139</v>
      </c>
      <c r="B126" s="20">
        <v>685.63699999999994</v>
      </c>
      <c r="C126" s="20">
        <v>572.68100000000004</v>
      </c>
      <c r="D126" s="20">
        <v>622.17700000000002</v>
      </c>
      <c r="E126" s="20">
        <v>669.36900000000003</v>
      </c>
      <c r="F126" s="20">
        <v>670.43899999999996</v>
      </c>
      <c r="J126">
        <v>12.8139</v>
      </c>
      <c r="K126" s="20">
        <v>680</v>
      </c>
      <c r="L126" s="20">
        <v>616</v>
      </c>
      <c r="M126" s="20">
        <v>672</v>
      </c>
      <c r="N126" s="20">
        <v>675</v>
      </c>
      <c r="O126" s="20">
        <v>695</v>
      </c>
    </row>
    <row r="127" spans="1:15" x14ac:dyDescent="0.35">
      <c r="A127">
        <v>12.9216</v>
      </c>
      <c r="B127" s="20">
        <v>691.85</v>
      </c>
      <c r="C127" s="20">
        <v>566.67499999999995</v>
      </c>
      <c r="D127" s="20">
        <v>609.79600000000005</v>
      </c>
      <c r="E127" s="20">
        <v>663.37400000000002</v>
      </c>
      <c r="F127" s="20">
        <v>666.28099999999995</v>
      </c>
      <c r="J127">
        <v>12.9216</v>
      </c>
      <c r="K127" s="20">
        <v>687</v>
      </c>
      <c r="L127" s="20">
        <v>634</v>
      </c>
      <c r="M127" s="20">
        <v>664</v>
      </c>
      <c r="N127" s="20">
        <v>674</v>
      </c>
      <c r="O127" s="20">
        <v>697</v>
      </c>
    </row>
    <row r="128" spans="1:15" x14ac:dyDescent="0.35">
      <c r="A128">
        <v>13.029299999999999</v>
      </c>
      <c r="B128" s="20">
        <v>682.56700000000001</v>
      </c>
      <c r="C128" s="20">
        <v>568.30700000000002</v>
      </c>
      <c r="D128" s="20">
        <v>601.19600000000003</v>
      </c>
      <c r="E128" s="20">
        <v>657.81899999999996</v>
      </c>
      <c r="F128" s="20">
        <v>661.66099999999994</v>
      </c>
      <c r="J128">
        <v>13.029299999999999</v>
      </c>
      <c r="K128" s="20">
        <v>679</v>
      </c>
      <c r="L128" s="20">
        <v>636</v>
      </c>
      <c r="M128" s="20">
        <v>667</v>
      </c>
      <c r="N128" s="20">
        <v>690</v>
      </c>
      <c r="O128" s="20">
        <v>703</v>
      </c>
    </row>
    <row r="129" spans="1:15" x14ac:dyDescent="0.35">
      <c r="A129">
        <v>13.137</v>
      </c>
      <c r="B129" s="20">
        <v>671.34100000000001</v>
      </c>
      <c r="C129" s="20">
        <v>574.678</v>
      </c>
      <c r="D129" s="20">
        <v>596.99900000000002</v>
      </c>
      <c r="E129" s="20">
        <v>659.77599999999995</v>
      </c>
      <c r="F129" s="20">
        <v>660.85900000000004</v>
      </c>
      <c r="J129">
        <v>13.137</v>
      </c>
      <c r="K129" s="20">
        <v>673</v>
      </c>
      <c r="L129" s="20">
        <v>630</v>
      </c>
      <c r="M129" s="20">
        <v>682</v>
      </c>
      <c r="N129" s="20">
        <v>709</v>
      </c>
      <c r="O129" s="20">
        <v>702</v>
      </c>
    </row>
    <row r="130" spans="1:15" x14ac:dyDescent="0.35">
      <c r="A130">
        <v>13.2446</v>
      </c>
      <c r="B130" s="20">
        <v>661.67100000000005</v>
      </c>
      <c r="C130" s="20">
        <v>576.37199999999996</v>
      </c>
      <c r="D130" s="20">
        <v>603.38300000000004</v>
      </c>
      <c r="E130" s="20">
        <v>653.58500000000004</v>
      </c>
      <c r="F130" s="20">
        <v>663.10400000000004</v>
      </c>
      <c r="J130">
        <v>13.2446</v>
      </c>
      <c r="K130" s="20">
        <v>680</v>
      </c>
      <c r="L130" s="20">
        <v>623</v>
      </c>
      <c r="M130" s="20">
        <v>691</v>
      </c>
      <c r="N130" s="20">
        <v>712</v>
      </c>
      <c r="O130" s="20">
        <v>714</v>
      </c>
    </row>
    <row r="131" spans="1:15" x14ac:dyDescent="0.35">
      <c r="A131">
        <v>13.3523</v>
      </c>
      <c r="B131" s="20">
        <v>660.01599999999996</v>
      </c>
      <c r="C131" s="20">
        <v>565.00900000000001</v>
      </c>
      <c r="D131" s="20">
        <v>613.60599999999999</v>
      </c>
      <c r="E131" s="20">
        <v>644.03200000000004</v>
      </c>
      <c r="F131" s="20">
        <v>658.23900000000003</v>
      </c>
      <c r="J131">
        <v>13.3523</v>
      </c>
      <c r="K131" s="20">
        <v>697</v>
      </c>
      <c r="L131" s="20">
        <v>626</v>
      </c>
      <c r="M131" s="20">
        <v>689</v>
      </c>
      <c r="N131" s="20">
        <v>716</v>
      </c>
      <c r="O131" s="20">
        <v>731</v>
      </c>
    </row>
    <row r="132" spans="1:15" x14ac:dyDescent="0.35">
      <c r="A132">
        <v>13.46</v>
      </c>
      <c r="B132" s="20">
        <v>650.71400000000006</v>
      </c>
      <c r="C132" s="20">
        <v>553.35199999999998</v>
      </c>
      <c r="D132" s="20">
        <v>619.13699999999994</v>
      </c>
      <c r="E132" s="20">
        <v>632.76400000000001</v>
      </c>
      <c r="F132" s="20">
        <v>648.90200000000004</v>
      </c>
    </row>
    <row r="133" spans="1:15" x14ac:dyDescent="0.35">
      <c r="A133">
        <v>13.5677</v>
      </c>
      <c r="B133" s="20">
        <v>646.55700000000002</v>
      </c>
      <c r="C133" s="20">
        <v>551.86099999999999</v>
      </c>
      <c r="D133" s="20">
        <v>613.58399999999995</v>
      </c>
      <c r="E133" s="20">
        <v>626.56399999999996</v>
      </c>
      <c r="F133" s="20">
        <v>649.40700000000004</v>
      </c>
    </row>
    <row r="134" spans="1:15" x14ac:dyDescent="0.35">
      <c r="A134">
        <v>13.6754</v>
      </c>
      <c r="B134" s="20">
        <v>651.89499999999998</v>
      </c>
      <c r="C134" s="20">
        <v>561.91</v>
      </c>
      <c r="D134" s="20">
        <v>604.35699999999997</v>
      </c>
      <c r="E134" s="20">
        <v>629.85199999999998</v>
      </c>
      <c r="F134" s="20">
        <v>658.32600000000002</v>
      </c>
    </row>
    <row r="135" spans="1:15" x14ac:dyDescent="0.35">
      <c r="A135">
        <v>13.782999999999999</v>
      </c>
      <c r="B135" s="20">
        <v>650.69899999999996</v>
      </c>
      <c r="C135" s="20">
        <v>574.98500000000001</v>
      </c>
      <c r="D135" s="20">
        <v>605.06799999999998</v>
      </c>
      <c r="E135" s="20">
        <v>633.58000000000004</v>
      </c>
      <c r="F135" s="20">
        <v>656.53099999999995</v>
      </c>
    </row>
    <row r="136" spans="1:15" x14ac:dyDescent="0.35">
      <c r="A136">
        <v>13.890700000000001</v>
      </c>
      <c r="B136" s="20">
        <v>638.32600000000002</v>
      </c>
      <c r="C136" s="20">
        <v>580.10900000000004</v>
      </c>
      <c r="D136" s="20">
        <v>611.51800000000003</v>
      </c>
      <c r="E136" s="20">
        <v>635.77800000000002</v>
      </c>
      <c r="F136" s="20">
        <v>651.64300000000003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FRAP fitting</vt:lpstr>
      <vt:lpstr>FRAP, half time</vt:lpstr>
      <vt:lpstr>Calculation R &amp; bleached area</vt:lpstr>
      <vt:lpstr>Source data for fitting</vt:lpstr>
      <vt:lpstr>FI whole bleach</vt:lpstr>
      <vt:lpstr>'FRAP, half time'!FRAP_double_exonent_fit.halflifes</vt:lpstr>
    </vt:vector>
  </TitlesOfParts>
  <Company>MFPL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Polyansky</dc:creator>
  <cp:lastModifiedBy>Laura Gallego</cp:lastModifiedBy>
  <dcterms:created xsi:type="dcterms:W3CDTF">2021-02-23T16:14:55Z</dcterms:created>
  <dcterms:modified xsi:type="dcterms:W3CDTF">2022-12-08T13:21:02Z</dcterms:modified>
</cp:coreProperties>
</file>