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s11700/Desktop/Source_data/MAIN_FIGS/"/>
    </mc:Choice>
  </mc:AlternateContent>
  <xr:revisionPtr revIDLastSave="0" documentId="13_ncr:1_{7D3190E9-5D27-E244-AD8C-F2FA0DF9E580}" xr6:coauthVersionLast="45" xr6:coauthVersionMax="45" xr10:uidLastSave="{00000000-0000-0000-0000-000000000000}"/>
  <bookViews>
    <workbookView xWindow="6700" yWindow="460" windowWidth="42160" windowHeight="27820" activeTab="2" xr2:uid="{773395C7-F405-0844-B876-BE1B7B52DD58}"/>
  </bookViews>
  <sheets>
    <sheet name="Mito pH" sheetId="1" r:id="rId1"/>
    <sheet name="TFAM-GFP foci" sheetId="2" r:id="rId2"/>
    <sheet name="Mitos in cell body 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0" i="4" l="1"/>
  <c r="H10" i="4"/>
  <c r="L10" i="4"/>
  <c r="P10" i="4"/>
  <c r="T10" i="4"/>
  <c r="X10" i="4"/>
  <c r="D11" i="4"/>
  <c r="H11" i="4"/>
  <c r="L11" i="4"/>
  <c r="P11" i="4"/>
  <c r="T11" i="4"/>
  <c r="X11" i="4"/>
  <c r="D12" i="4"/>
  <c r="D33" i="4" s="1"/>
  <c r="H12" i="4"/>
  <c r="H33" i="4" s="1"/>
  <c r="L12" i="4"/>
  <c r="L33" i="4" s="1"/>
  <c r="P12" i="4"/>
  <c r="P33" i="4" s="1"/>
  <c r="T12" i="4"/>
  <c r="X12" i="4"/>
  <c r="D13" i="4"/>
  <c r="H13" i="4"/>
  <c r="L13" i="4"/>
  <c r="P13" i="4"/>
  <c r="T13" i="4"/>
  <c r="X13" i="4"/>
  <c r="D14" i="4"/>
  <c r="H14" i="4"/>
  <c r="L14" i="4"/>
  <c r="P14" i="4"/>
  <c r="T14" i="4"/>
  <c r="X14" i="4"/>
  <c r="D15" i="4"/>
  <c r="H15" i="4"/>
  <c r="L15" i="4"/>
  <c r="P15" i="4"/>
  <c r="T15" i="4"/>
  <c r="X15" i="4"/>
  <c r="D16" i="4"/>
  <c r="H16" i="4"/>
  <c r="L16" i="4"/>
  <c r="P16" i="4"/>
  <c r="T16" i="4"/>
  <c r="X16" i="4"/>
  <c r="D17" i="4"/>
  <c r="H17" i="4"/>
  <c r="L17" i="4"/>
  <c r="P17" i="4"/>
  <c r="T17" i="4"/>
  <c r="T33" i="4" s="1"/>
  <c r="X17" i="4"/>
  <c r="X33" i="4" s="1"/>
  <c r="D18" i="4"/>
  <c r="H18" i="4"/>
  <c r="L18" i="4"/>
  <c r="P18" i="4"/>
  <c r="T18" i="4"/>
  <c r="X18" i="4"/>
  <c r="D19" i="4"/>
  <c r="H19" i="4"/>
  <c r="L19" i="4"/>
  <c r="P19" i="4"/>
  <c r="T19" i="4"/>
  <c r="X19" i="4"/>
  <c r="D20" i="4"/>
  <c r="H20" i="4"/>
  <c r="L20" i="4"/>
  <c r="P20" i="4"/>
  <c r="T20" i="4"/>
  <c r="X20" i="4"/>
  <c r="H21" i="4"/>
  <c r="L21" i="4"/>
  <c r="P21" i="4"/>
  <c r="T21" i="4"/>
  <c r="H22" i="4"/>
  <c r="L22" i="4"/>
  <c r="T22" i="4"/>
  <c r="H23" i="4"/>
  <c r="L23" i="4"/>
  <c r="T23" i="4"/>
  <c r="H24" i="4"/>
  <c r="L24" i="4"/>
  <c r="T24" i="4"/>
  <c r="H25" i="4"/>
  <c r="T25" i="4"/>
  <c r="H26" i="4"/>
  <c r="T26" i="4"/>
  <c r="H27" i="4"/>
  <c r="T27" i="4"/>
  <c r="H28" i="4"/>
  <c r="T28" i="4"/>
  <c r="T29" i="4"/>
  <c r="W22" i="1" l="1"/>
  <c r="W21" i="1"/>
  <c r="S21" i="1"/>
  <c r="W20" i="1"/>
  <c r="S20" i="1"/>
  <c r="W19" i="1"/>
  <c r="S19" i="1"/>
  <c r="W18" i="1"/>
  <c r="S18" i="1"/>
  <c r="W17" i="1"/>
  <c r="S17" i="1"/>
  <c r="W16" i="1"/>
  <c r="S16" i="1"/>
  <c r="W15" i="1"/>
  <c r="S15" i="1"/>
  <c r="W14" i="1"/>
  <c r="S14" i="1"/>
  <c r="W13" i="1"/>
  <c r="S13" i="1"/>
  <c r="W12" i="1"/>
  <c r="S12" i="1"/>
  <c r="W11" i="1"/>
  <c r="S11" i="1"/>
  <c r="W10" i="1"/>
  <c r="S10" i="1"/>
  <c r="W9" i="1"/>
  <c r="S9" i="1"/>
  <c r="W8" i="1"/>
  <c r="W31" i="1" s="1"/>
  <c r="S8" i="1"/>
  <c r="S31" i="1" s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31" i="1"/>
  <c r="S32" i="2" l="1"/>
  <c r="M32" i="2"/>
  <c r="M28" i="2"/>
  <c r="M27" i="2"/>
  <c r="M26" i="2"/>
  <c r="M25" i="2"/>
  <c r="P24" i="2"/>
  <c r="M24" i="2"/>
  <c r="P23" i="2"/>
  <c r="M23" i="2"/>
  <c r="S22" i="2"/>
  <c r="P22" i="2"/>
  <c r="M22" i="2"/>
  <c r="S21" i="2"/>
  <c r="P21" i="2"/>
  <c r="M21" i="2"/>
  <c r="S20" i="2"/>
  <c r="P20" i="2"/>
  <c r="M20" i="2"/>
  <c r="S19" i="2"/>
  <c r="P19" i="2"/>
  <c r="M19" i="2"/>
  <c r="S18" i="2"/>
  <c r="P18" i="2"/>
  <c r="M18" i="2"/>
  <c r="S17" i="2"/>
  <c r="P17" i="2"/>
  <c r="M17" i="2"/>
  <c r="S16" i="2"/>
  <c r="P16" i="2"/>
  <c r="M16" i="2"/>
  <c r="S15" i="2"/>
  <c r="P15" i="2"/>
  <c r="M15" i="2"/>
  <c r="S14" i="2"/>
  <c r="P14" i="2"/>
  <c r="M14" i="2"/>
  <c r="S13" i="2"/>
  <c r="P13" i="2"/>
  <c r="M13" i="2"/>
  <c r="S12" i="2"/>
  <c r="P12" i="2"/>
  <c r="M12" i="2"/>
  <c r="S11" i="2"/>
  <c r="P11" i="2"/>
  <c r="M11" i="2"/>
  <c r="S10" i="2"/>
  <c r="P10" i="2"/>
  <c r="M10" i="2"/>
  <c r="S9" i="2"/>
  <c r="P9" i="2"/>
  <c r="M9" i="2"/>
  <c r="S8" i="2"/>
  <c r="P8" i="2"/>
  <c r="M8" i="2"/>
  <c r="S7" i="2"/>
  <c r="P7" i="2"/>
  <c r="M7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K22" i="1" l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K31" i="1" l="1"/>
  <c r="G31" i="1"/>
  <c r="C31" i="1"/>
</calcChain>
</file>

<file path=xl/sharedStrings.xml><?xml version="1.0" encoding="utf-8"?>
<sst xmlns="http://schemas.openxmlformats.org/spreadsheetml/2006/main" count="223" uniqueCount="88">
  <si>
    <t>Mito acidification in PGCs and lobe debris</t>
  </si>
  <si>
    <t>G/R</t>
  </si>
  <si>
    <t>Cell body:</t>
  </si>
  <si>
    <t>Lobe debris:</t>
  </si>
  <si>
    <t>Mean 1:</t>
  </si>
  <si>
    <t>Mean 2:</t>
  </si>
  <si>
    <t>Mean 3:</t>
  </si>
  <si>
    <t>Dendra intensity:</t>
  </si>
  <si>
    <t>mCherry intensity:</t>
  </si>
  <si>
    <t>Cell 
body</t>
  </si>
  <si>
    <t>Lobe 
debris</t>
  </si>
  <si>
    <t>Mean</t>
  </si>
  <si>
    <t>Std. Deviation</t>
  </si>
  <si>
    <t>Std. Error of Mean</t>
  </si>
  <si>
    <t>Descriptive Statistics:</t>
  </si>
  <si>
    <t>Lobe 
debris:</t>
  </si>
  <si>
    <t>Table Analyzed</t>
  </si>
  <si>
    <t>Column B</t>
  </si>
  <si>
    <t>vs.</t>
  </si>
  <si>
    <t>Column A</t>
  </si>
  <si>
    <t>Ratio paired t test</t>
  </si>
  <si>
    <t>P value</t>
  </si>
  <si>
    <t>P value summary</t>
  </si>
  <si>
    <t>**</t>
  </si>
  <si>
    <t>Significantly different (P &lt; 0.05)?</t>
  </si>
  <si>
    <t>Yes</t>
  </si>
  <si>
    <t>One- or two-tailed P value?</t>
  </si>
  <si>
    <t>Two-tailed</t>
  </si>
  <si>
    <t>t, df</t>
  </si>
  <si>
    <t>t=25.81, df=2</t>
  </si>
  <si>
    <t>Number of pairs</t>
  </si>
  <si>
    <t>How big is the difference?</t>
  </si>
  <si>
    <t>Geometric mean of ratios (B / A)</t>
  </si>
  <si>
    <t>SD of log(ratios)</t>
  </si>
  <si>
    <t>SEM of log(ratios)</t>
  </si>
  <si>
    <t>95% confidence interval</t>
  </si>
  <si>
    <t>0.1633 to 0.2741</t>
  </si>
  <si>
    <t>R squared (partial eta squared)</t>
  </si>
  <si>
    <t>How effective was the pairing?</t>
  </si>
  <si>
    <t>Correlation coefficient (r)</t>
  </si>
  <si>
    <t>P value (one tailed)</t>
  </si>
  <si>
    <t>ns</t>
  </si>
  <si>
    <t>Was the pairing significantly effective?</t>
  </si>
  <si>
    <t>No</t>
  </si>
  <si>
    <t>Ratio paired t-test for significace:</t>
  </si>
  <si>
    <t>mito pH measurements</t>
  </si>
  <si>
    <t>TFAM foci / single PGC</t>
  </si>
  <si>
    <t>TFAM foci/ 2 PGCs</t>
  </si>
  <si>
    <t xml:space="preserve">Mean 2: </t>
  </si>
  <si>
    <t>EMBRYOS:</t>
  </si>
  <si>
    <t>L1 Larva</t>
  </si>
  <si>
    <t>CELL BODY:</t>
  </si>
  <si>
    <t>Embryos</t>
  </si>
  <si>
    <t>L1 larvae</t>
  </si>
  <si>
    <t>TFAM_quant Avgs</t>
  </si>
  <si>
    <t>Data Set-B</t>
  </si>
  <si>
    <t>Data Set-A</t>
  </si>
  <si>
    <t>Unpaired t test</t>
  </si>
  <si>
    <t>***</t>
  </si>
  <si>
    <t>t=10.78, df=4</t>
  </si>
  <si>
    <t>Mean of column A</t>
  </si>
  <si>
    <t>Mean of column B</t>
  </si>
  <si>
    <t>Difference between means (B - A) ± SEM</t>
  </si>
  <si>
    <t>-30.20 ± 2.801</t>
  </si>
  <si>
    <t>-37.98 to -22.42</t>
  </si>
  <si>
    <t>R squared (eta squared)</t>
  </si>
  <si>
    <t>F test to compare variances</t>
  </si>
  <si>
    <t>F, DFn, Dfd</t>
  </si>
  <si>
    <t>21.85, 2, 2</t>
  </si>
  <si>
    <t>Data analyzed</t>
  </si>
  <si>
    <t>Sample size, column A</t>
  </si>
  <si>
    <t>Sample size, column B</t>
  </si>
  <si>
    <t>LOBE DEBRIS:</t>
  </si>
  <si>
    <t>Unpaired two-tailed  t-test:</t>
  </si>
  <si>
    <t>2-fold</t>
  </si>
  <si>
    <t>1.5-fold</t>
  </si>
  <si>
    <t>1.965, 2, 2</t>
  </si>
  <si>
    <t>0.1268 to 0.2243</t>
  </si>
  <si>
    <t>0.1755 ± 0.01754</t>
  </si>
  <si>
    <t>t=10.01, df=4</t>
  </si>
  <si>
    <t>Cell / total</t>
  </si>
  <si>
    <t>total</t>
  </si>
  <si>
    <t>cell</t>
  </si>
  <si>
    <t>mitos in cell body</t>
  </si>
  <si>
    <t>unpaired two-tailed t-test:</t>
  </si>
  <si>
    <t>2-fold embryos:</t>
  </si>
  <si>
    <t>1.5-fold embryos:</t>
  </si>
  <si>
    <t>Mitochondria in PGC cell body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</si>
</sst>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 (Body)"/>
    </font>
    <font>
      <sz val="12"/>
      <name val="Arial"/>
      <family val="2"/>
    </font>
    <font>
      <b/>
      <sz val="12"/>
      <name val="Arial"/>
      <family val="2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/>
    <xf numFmtId="14" fontId="0" fillId="0" borderId="0" xfId="0" applyNumberFormat="1"/>
    <xf numFmtId="0" fontId="1" fillId="0" borderId="0" xfId="0" applyFont="1"/>
    <xf numFmtId="0" fontId="0" fillId="0" borderId="0" xfId="0" applyBorder="1"/>
    <xf numFmtId="0" fontId="0" fillId="0" borderId="6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4" fontId="1" fillId="2" borderId="2" xfId="0" applyNumberFormat="1" applyFont="1" applyFill="1" applyBorder="1"/>
    <xf numFmtId="14" fontId="1" fillId="2" borderId="3" xfId="0" applyNumberFormat="1" applyFont="1" applyFill="1" applyBorder="1"/>
    <xf numFmtId="0" fontId="1" fillId="2" borderId="3" xfId="0" applyFont="1" applyFill="1" applyBorder="1"/>
    <xf numFmtId="0" fontId="0" fillId="2" borderId="3" xfId="0" applyFill="1" applyBorder="1"/>
    <xf numFmtId="0" fontId="0" fillId="2" borderId="4" xfId="0" applyFill="1" applyBorder="1"/>
    <xf numFmtId="0" fontId="1" fillId="2" borderId="5" xfId="0" applyFont="1" applyFill="1" applyBorder="1"/>
    <xf numFmtId="0" fontId="1" fillId="2" borderId="0" xfId="0" applyFont="1" applyFill="1" applyBorder="1"/>
    <xf numFmtId="0" fontId="0" fillId="2" borderId="0" xfId="0" applyFill="1" applyBorder="1"/>
    <xf numFmtId="0" fontId="0" fillId="2" borderId="6" xfId="0" applyFill="1" applyBorder="1"/>
    <xf numFmtId="0" fontId="1" fillId="2" borderId="6" xfId="0" applyFont="1" applyFill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2" borderId="4" xfId="0" applyFont="1" applyFill="1" applyBorder="1"/>
    <xf numFmtId="14" fontId="1" fillId="2" borderId="5" xfId="0" applyNumberFormat="1" applyFont="1" applyFill="1" applyBorder="1"/>
    <xf numFmtId="0" fontId="7" fillId="2" borderId="1" xfId="0" applyFont="1" applyFill="1" applyBorder="1"/>
    <xf numFmtId="0" fontId="2" fillId="2" borderId="1" xfId="0" applyFont="1" applyFill="1" applyBorder="1"/>
    <xf numFmtId="0" fontId="5" fillId="2" borderId="2" xfId="0" applyFont="1" applyFill="1" applyBorder="1"/>
    <xf numFmtId="0" fontId="6" fillId="2" borderId="4" xfId="0" applyFont="1" applyFill="1" applyBorder="1"/>
    <xf numFmtId="0" fontId="4" fillId="0" borderId="6" xfId="0" applyFont="1" applyBorder="1" applyAlignment="1">
      <alignment horizontal="center" wrapText="1"/>
    </xf>
    <xf numFmtId="0" fontId="3" fillId="0" borderId="5" xfId="0" applyFont="1" applyBorder="1" applyAlignment="1">
      <alignment horizontal="left"/>
    </xf>
    <xf numFmtId="0" fontId="3" fillId="0" borderId="6" xfId="0" applyFont="1" applyBorder="1"/>
    <xf numFmtId="0" fontId="3" fillId="0" borderId="7" xfId="0" applyFont="1" applyBorder="1" applyAlignment="1">
      <alignment horizontal="left"/>
    </xf>
    <xf numFmtId="0" fontId="3" fillId="0" borderId="9" xfId="0" applyFont="1" applyBorder="1"/>
    <xf numFmtId="0" fontId="6" fillId="0" borderId="0" xfId="0" applyFont="1" applyFill="1"/>
    <xf numFmtId="0" fontId="1" fillId="2" borderId="2" xfId="0" applyFont="1" applyFill="1" applyBorder="1"/>
    <xf numFmtId="0" fontId="5" fillId="0" borderId="0" xfId="0" applyFont="1" applyFill="1" applyBorder="1"/>
    <xf numFmtId="0" fontId="0" fillId="0" borderId="0" xfId="0" applyFill="1" applyBorder="1"/>
    <xf numFmtId="0" fontId="3" fillId="0" borderId="0" xfId="0" applyFont="1" applyFill="1" applyBorder="1" applyAlignment="1">
      <alignment horizontal="left"/>
    </xf>
    <xf numFmtId="0" fontId="2" fillId="2" borderId="2" xfId="0" applyFont="1" applyFill="1" applyBorder="1"/>
    <xf numFmtId="0" fontId="3" fillId="0" borderId="0" xfId="0" applyFont="1" applyFill="1" applyBorder="1"/>
    <xf numFmtId="0" fontId="2" fillId="0" borderId="0" xfId="0" applyFont="1" applyFill="1" applyBorder="1"/>
    <xf numFmtId="0" fontId="4" fillId="0" borderId="5" xfId="0" applyFont="1" applyBorder="1" applyAlignment="1">
      <alignment horizontal="left"/>
    </xf>
    <xf numFmtId="0" fontId="1" fillId="0" borderId="5" xfId="0" applyFont="1" applyBorder="1"/>
    <xf numFmtId="0" fontId="4" fillId="0" borderId="7" xfId="0" applyFont="1" applyBorder="1" applyAlignment="1">
      <alignment horizontal="left"/>
    </xf>
    <xf numFmtId="0" fontId="3" fillId="0" borderId="6" xfId="0" applyFont="1" applyBorder="1" applyAlignment="1">
      <alignment horizontal="right"/>
    </xf>
    <xf numFmtId="0" fontId="0" fillId="0" borderId="6" xfId="0" applyBorder="1" applyAlignment="1">
      <alignment horizontal="right"/>
    </xf>
    <xf numFmtId="0" fontId="3" fillId="0" borderId="9" xfId="0" applyFont="1" applyBorder="1" applyAlignment="1">
      <alignment horizontal="right"/>
    </xf>
    <xf numFmtId="0" fontId="4" fillId="0" borderId="6" xfId="0" applyFont="1" applyBorder="1"/>
    <xf numFmtId="0" fontId="4" fillId="0" borderId="10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6" fillId="0" borderId="0" xfId="0" applyFont="1"/>
    <xf numFmtId="0" fontId="0" fillId="0" borderId="12" xfId="0" applyBorder="1"/>
    <xf numFmtId="0" fontId="0" fillId="0" borderId="13" xfId="0" applyBorder="1"/>
    <xf numFmtId="0" fontId="1" fillId="2" borderId="14" xfId="0" applyFont="1" applyFill="1" applyBorder="1"/>
    <xf numFmtId="0" fontId="1" fillId="2" borderId="15" xfId="0" applyFont="1" applyFill="1" applyBorder="1"/>
    <xf numFmtId="0" fontId="0" fillId="0" borderId="16" xfId="0" applyBorder="1"/>
    <xf numFmtId="0" fontId="0" fillId="0" borderId="17" xfId="0" applyBorder="1"/>
    <xf numFmtId="0" fontId="3" fillId="0" borderId="11" xfId="0" applyFont="1" applyBorder="1" applyAlignment="1">
      <alignment horizontal="left"/>
    </xf>
    <xf numFmtId="0" fontId="1" fillId="2" borderId="0" xfId="0" applyFont="1" applyFill="1"/>
    <xf numFmtId="0" fontId="1" fillId="2" borderId="16" xfId="0" applyFont="1" applyFill="1" applyBorder="1"/>
    <xf numFmtId="0" fontId="1" fillId="2" borderId="17" xfId="0" applyFont="1" applyFill="1" applyBorder="1"/>
    <xf numFmtId="0" fontId="0" fillId="2" borderId="16" xfId="0" applyFill="1" applyBorder="1"/>
    <xf numFmtId="0" fontId="5" fillId="2" borderId="18" xfId="0" applyFont="1" applyFill="1" applyBorder="1"/>
    <xf numFmtId="14" fontId="1" fillId="2" borderId="15" xfId="0" applyNumberFormat="1" applyFont="1" applyFill="1" applyBorder="1"/>
    <xf numFmtId="0" fontId="0" fillId="2" borderId="19" xfId="0" applyFill="1" applyBorder="1"/>
    <xf numFmtId="0" fontId="0" fillId="2" borderId="2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0DBE71-1C56-2840-9601-403522020F72}">
  <dimension ref="A1:AA67"/>
  <sheetViews>
    <sheetView topLeftCell="G1" workbookViewId="0">
      <selection activeCell="AC6" sqref="AC6"/>
    </sheetView>
  </sheetViews>
  <sheetFormatPr baseColWidth="10" defaultRowHeight="16"/>
  <cols>
    <col min="1" max="1" width="19.83203125" customWidth="1"/>
    <col min="2" max="2" width="17.83203125" customWidth="1"/>
    <col min="3" max="3" width="22.1640625" customWidth="1"/>
    <col min="4" max="4" width="12.83203125" customWidth="1"/>
    <col min="5" max="5" width="14.83203125" customWidth="1"/>
    <col min="6" max="6" width="16" customWidth="1"/>
    <col min="9" max="9" width="16.1640625" customWidth="1"/>
    <col min="10" max="10" width="16.33203125" customWidth="1"/>
    <col min="13" max="13" width="20.6640625" customWidth="1"/>
    <col min="14" max="14" width="17.5" customWidth="1"/>
    <col min="15" max="15" width="12.5" customWidth="1"/>
    <col min="17" max="17" width="15.5" customWidth="1"/>
    <col min="18" max="18" width="16.1640625" customWidth="1"/>
    <col min="21" max="21" width="16.1640625" customWidth="1"/>
    <col min="22" max="22" width="17.33203125" customWidth="1"/>
    <col min="23" max="23" width="14.6640625" customWidth="1"/>
    <col min="26" max="26" width="36.5" customWidth="1"/>
    <col min="27" max="27" width="23.1640625" customWidth="1"/>
    <col min="30" max="31" width="10.83203125" customWidth="1"/>
  </cols>
  <sheetData>
    <row r="1" spans="1:27" ht="26">
      <c r="A1" s="1" t="s">
        <v>0</v>
      </c>
    </row>
    <row r="3" spans="1:27" ht="17" thickBot="1"/>
    <row r="4" spans="1:27" ht="27" thickBot="1">
      <c r="A4" s="25" t="s">
        <v>51</v>
      </c>
      <c r="M4" s="26" t="s">
        <v>72</v>
      </c>
    </row>
    <row r="5" spans="1:27" ht="21">
      <c r="A5" s="10">
        <v>44488</v>
      </c>
      <c r="B5" s="11"/>
      <c r="C5" s="12"/>
      <c r="D5" s="12"/>
      <c r="E5" s="11">
        <v>44495</v>
      </c>
      <c r="F5" s="12"/>
      <c r="G5" s="12"/>
      <c r="H5" s="12"/>
      <c r="I5" s="11">
        <v>44504</v>
      </c>
      <c r="J5" s="13"/>
      <c r="K5" s="14"/>
      <c r="M5" s="10">
        <v>44488</v>
      </c>
      <c r="N5" s="12"/>
      <c r="O5" s="12"/>
      <c r="P5" s="12"/>
      <c r="Q5" s="11">
        <v>44495</v>
      </c>
      <c r="R5" s="12"/>
      <c r="S5" s="12"/>
      <c r="T5" s="12"/>
      <c r="U5" s="11">
        <v>44504</v>
      </c>
      <c r="V5" s="13"/>
      <c r="W5" s="14"/>
      <c r="Z5" s="27" t="s">
        <v>44</v>
      </c>
      <c r="AA5" s="14"/>
    </row>
    <row r="6" spans="1:27">
      <c r="A6" s="15" t="s">
        <v>2</v>
      </c>
      <c r="B6" s="16"/>
      <c r="C6" s="16"/>
      <c r="D6" s="17"/>
      <c r="E6" s="16" t="s">
        <v>2</v>
      </c>
      <c r="F6" s="16"/>
      <c r="G6" s="16"/>
      <c r="H6" s="17"/>
      <c r="I6" s="16" t="s">
        <v>2</v>
      </c>
      <c r="J6" s="16"/>
      <c r="K6" s="18"/>
      <c r="L6" s="3"/>
      <c r="M6" s="15" t="s">
        <v>3</v>
      </c>
      <c r="N6" s="16"/>
      <c r="O6" s="16"/>
      <c r="P6" s="16"/>
      <c r="Q6" s="16" t="s">
        <v>3</v>
      </c>
      <c r="R6" s="16"/>
      <c r="S6" s="16"/>
      <c r="T6" s="16"/>
      <c r="U6" s="16" t="s">
        <v>3</v>
      </c>
      <c r="V6" s="16"/>
      <c r="W6" s="19"/>
      <c r="Z6" s="42" t="s">
        <v>16</v>
      </c>
      <c r="AA6" s="48" t="s">
        <v>45</v>
      </c>
    </row>
    <row r="7" spans="1:27">
      <c r="A7" s="16" t="s">
        <v>7</v>
      </c>
      <c r="B7" s="16" t="s">
        <v>8</v>
      </c>
      <c r="C7" s="19" t="s">
        <v>1</v>
      </c>
      <c r="D7" s="17"/>
      <c r="E7" s="16" t="s">
        <v>7</v>
      </c>
      <c r="F7" s="16" t="s">
        <v>8</v>
      </c>
      <c r="G7" s="19" t="s">
        <v>1</v>
      </c>
      <c r="H7" s="17"/>
      <c r="I7" s="16" t="s">
        <v>7</v>
      </c>
      <c r="J7" s="16" t="s">
        <v>8</v>
      </c>
      <c r="K7" s="19" t="s">
        <v>1</v>
      </c>
      <c r="L7" s="3"/>
      <c r="M7" s="15" t="s">
        <v>7</v>
      </c>
      <c r="N7" s="16" t="s">
        <v>8</v>
      </c>
      <c r="O7" s="19" t="s">
        <v>1</v>
      </c>
      <c r="P7" s="16"/>
      <c r="Q7" s="16" t="s">
        <v>7</v>
      </c>
      <c r="R7" s="16" t="s">
        <v>8</v>
      </c>
      <c r="S7" s="19" t="s">
        <v>1</v>
      </c>
      <c r="T7" s="16"/>
      <c r="U7" s="16" t="s">
        <v>7</v>
      </c>
      <c r="V7" s="16" t="s">
        <v>8</v>
      </c>
      <c r="W7" s="19" t="s">
        <v>1</v>
      </c>
      <c r="Z7" s="30"/>
      <c r="AA7" s="31"/>
    </row>
    <row r="8" spans="1:27">
      <c r="A8" s="6">
        <v>15131</v>
      </c>
      <c r="B8" s="4">
        <v>13667</v>
      </c>
      <c r="C8" s="4">
        <f t="shared" ref="C8:C26" si="0">A8/B8</f>
        <v>1.1071193385527183</v>
      </c>
      <c r="D8" s="4"/>
      <c r="E8" s="4">
        <v>24624</v>
      </c>
      <c r="F8" s="4">
        <v>19808</v>
      </c>
      <c r="G8" s="4">
        <f t="shared" ref="G8:G21" si="1">E8/F8</f>
        <v>1.2431340872374799</v>
      </c>
      <c r="H8" s="4"/>
      <c r="I8" s="4">
        <v>27134</v>
      </c>
      <c r="J8" s="4">
        <v>17644</v>
      </c>
      <c r="K8" s="5">
        <f t="shared" ref="K8:K22" si="2">I8/J8</f>
        <v>1.5378598957152574</v>
      </c>
      <c r="M8" s="6">
        <v>8044</v>
      </c>
      <c r="N8" s="4">
        <v>32074</v>
      </c>
      <c r="O8" s="4">
        <f>M8/N8</f>
        <v>0.25079503647814427</v>
      </c>
      <c r="P8" s="4"/>
      <c r="Q8" s="4">
        <v>5537</v>
      </c>
      <c r="R8" s="4">
        <v>29017</v>
      </c>
      <c r="S8" s="4">
        <f>Q8/R8</f>
        <v>0.190819174966399</v>
      </c>
      <c r="T8" s="4"/>
      <c r="U8" s="4">
        <v>4479</v>
      </c>
      <c r="V8" s="4">
        <v>15806</v>
      </c>
      <c r="W8" s="5">
        <f>U8/V8</f>
        <v>0.28337340250537768</v>
      </c>
      <c r="Z8" s="42" t="s">
        <v>17</v>
      </c>
      <c r="AA8" s="45" t="s">
        <v>10</v>
      </c>
    </row>
    <row r="9" spans="1:27">
      <c r="A9" s="6">
        <v>19866</v>
      </c>
      <c r="B9" s="4">
        <v>17594</v>
      </c>
      <c r="C9" s="4">
        <f t="shared" si="0"/>
        <v>1.1291349323633058</v>
      </c>
      <c r="D9" s="4"/>
      <c r="E9" s="4">
        <v>23332</v>
      </c>
      <c r="F9" s="4">
        <v>22169</v>
      </c>
      <c r="G9" s="4">
        <f t="shared" si="1"/>
        <v>1.0524606432405612</v>
      </c>
      <c r="H9" s="4"/>
      <c r="I9" s="4">
        <v>18280</v>
      </c>
      <c r="J9" s="4">
        <v>19773</v>
      </c>
      <c r="K9" s="5">
        <f t="shared" si="2"/>
        <v>0.92449299549891262</v>
      </c>
      <c r="M9" s="6">
        <v>6089</v>
      </c>
      <c r="N9" s="4">
        <v>22621</v>
      </c>
      <c r="O9" s="4">
        <f t="shared" ref="O9:O26" si="3">M9/N9</f>
        <v>0.26917466071349633</v>
      </c>
      <c r="P9" s="4"/>
      <c r="Q9" s="4">
        <v>3951</v>
      </c>
      <c r="R9" s="4">
        <v>12714</v>
      </c>
      <c r="S9" s="4">
        <f t="shared" ref="S9:S21" si="4">Q9/R9</f>
        <v>0.31075979235488438</v>
      </c>
      <c r="T9" s="4"/>
      <c r="U9" s="4">
        <v>6162</v>
      </c>
      <c r="V9" s="4">
        <v>38340</v>
      </c>
      <c r="W9" s="5">
        <f t="shared" ref="W9:W22" si="5">U9/V9</f>
        <v>0.16071987480438185</v>
      </c>
      <c r="Z9" s="42" t="s">
        <v>18</v>
      </c>
      <c r="AA9" s="45" t="s">
        <v>18</v>
      </c>
    </row>
    <row r="10" spans="1:27">
      <c r="A10" s="6">
        <v>23132</v>
      </c>
      <c r="B10" s="4">
        <v>14256</v>
      </c>
      <c r="C10" s="4">
        <f t="shared" si="0"/>
        <v>1.622615039281706</v>
      </c>
      <c r="D10" s="4"/>
      <c r="E10" s="4">
        <v>13830</v>
      </c>
      <c r="F10" s="4">
        <v>11864</v>
      </c>
      <c r="G10" s="4">
        <f t="shared" si="1"/>
        <v>1.1657113958192853</v>
      </c>
      <c r="H10" s="4"/>
      <c r="I10" s="4">
        <v>13842</v>
      </c>
      <c r="J10" s="4">
        <v>14339</v>
      </c>
      <c r="K10" s="5">
        <f t="shared" si="2"/>
        <v>0.96533928446893091</v>
      </c>
      <c r="M10" s="6">
        <v>3389</v>
      </c>
      <c r="N10" s="4">
        <v>20063</v>
      </c>
      <c r="O10" s="4">
        <f t="shared" si="3"/>
        <v>0.16891790858794797</v>
      </c>
      <c r="P10" s="4"/>
      <c r="Q10" s="4">
        <v>5686</v>
      </c>
      <c r="R10" s="4">
        <v>18272</v>
      </c>
      <c r="S10" s="4">
        <f t="shared" si="4"/>
        <v>0.31118651488616461</v>
      </c>
      <c r="T10" s="4"/>
      <c r="U10" s="4">
        <v>2222</v>
      </c>
      <c r="V10" s="4">
        <v>14197</v>
      </c>
      <c r="W10" s="5">
        <f t="shared" si="5"/>
        <v>0.15651193914207226</v>
      </c>
      <c r="Z10" s="42" t="s">
        <v>19</v>
      </c>
      <c r="AA10" s="45" t="s">
        <v>9</v>
      </c>
    </row>
    <row r="11" spans="1:27">
      <c r="A11" s="6">
        <v>14808</v>
      </c>
      <c r="B11" s="4">
        <v>12057</v>
      </c>
      <c r="C11" s="4">
        <f t="shared" si="0"/>
        <v>1.2281662105001243</v>
      </c>
      <c r="D11" s="4"/>
      <c r="E11" s="4">
        <v>18552</v>
      </c>
      <c r="F11" s="4">
        <v>13876</v>
      </c>
      <c r="G11" s="4">
        <f t="shared" si="1"/>
        <v>1.3369847218218507</v>
      </c>
      <c r="H11" s="4"/>
      <c r="I11" s="4">
        <v>22205</v>
      </c>
      <c r="J11" s="4">
        <v>18677</v>
      </c>
      <c r="K11" s="5">
        <f t="shared" si="2"/>
        <v>1.1888954328853669</v>
      </c>
      <c r="M11" s="6">
        <v>7011</v>
      </c>
      <c r="N11" s="4">
        <v>31738</v>
      </c>
      <c r="O11" s="4">
        <f t="shared" si="3"/>
        <v>0.22090238830424097</v>
      </c>
      <c r="P11" s="4"/>
      <c r="Q11" s="4">
        <v>6255</v>
      </c>
      <c r="R11" s="4">
        <v>20898</v>
      </c>
      <c r="S11" s="4">
        <f t="shared" si="4"/>
        <v>0.29931093884582255</v>
      </c>
      <c r="T11" s="4"/>
      <c r="U11" s="4">
        <v>5149</v>
      </c>
      <c r="V11" s="4">
        <v>24402</v>
      </c>
      <c r="W11" s="5">
        <f t="shared" si="5"/>
        <v>0.21100729448405869</v>
      </c>
      <c r="Z11" s="42"/>
      <c r="AA11" s="45"/>
    </row>
    <row r="12" spans="1:27">
      <c r="A12" s="6">
        <v>34149</v>
      </c>
      <c r="B12" s="4">
        <v>21830</v>
      </c>
      <c r="C12" s="4">
        <f t="shared" si="0"/>
        <v>1.5643151626202474</v>
      </c>
      <c r="D12" s="4"/>
      <c r="E12" s="4">
        <v>19277</v>
      </c>
      <c r="F12" s="4">
        <v>19883</v>
      </c>
      <c r="G12" s="4">
        <f t="shared" si="1"/>
        <v>0.96952170195644516</v>
      </c>
      <c r="H12" s="4"/>
      <c r="I12" s="4">
        <v>12259</v>
      </c>
      <c r="J12" s="4">
        <v>11436</v>
      </c>
      <c r="K12" s="5">
        <f t="shared" si="2"/>
        <v>1.0719657222805177</v>
      </c>
      <c r="M12" s="6">
        <v>7551</v>
      </c>
      <c r="N12" s="4">
        <v>38357</v>
      </c>
      <c r="O12" s="4">
        <f t="shared" si="3"/>
        <v>0.19686106838386735</v>
      </c>
      <c r="P12" s="4"/>
      <c r="Q12" s="4">
        <v>2724</v>
      </c>
      <c r="R12" s="4">
        <v>17461</v>
      </c>
      <c r="S12" s="4">
        <f t="shared" si="4"/>
        <v>0.15600481072103545</v>
      </c>
      <c r="T12" s="4"/>
      <c r="U12" s="4">
        <v>3822</v>
      </c>
      <c r="V12" s="4">
        <v>16441</v>
      </c>
      <c r="W12" s="5">
        <f t="shared" si="5"/>
        <v>0.23246761145915698</v>
      </c>
      <c r="Z12" s="42" t="s">
        <v>20</v>
      </c>
      <c r="AA12" s="45"/>
    </row>
    <row r="13" spans="1:27">
      <c r="A13" s="6">
        <v>23684</v>
      </c>
      <c r="B13" s="4">
        <v>14818</v>
      </c>
      <c r="C13" s="4">
        <f t="shared" si="0"/>
        <v>1.598326359832636</v>
      </c>
      <c r="D13" s="4"/>
      <c r="E13" s="4">
        <v>13665</v>
      </c>
      <c r="F13" s="4">
        <v>14455</v>
      </c>
      <c r="G13" s="4">
        <f t="shared" si="1"/>
        <v>0.94534763057765481</v>
      </c>
      <c r="H13" s="4"/>
      <c r="I13" s="4">
        <v>21601</v>
      </c>
      <c r="J13" s="4">
        <v>18317</v>
      </c>
      <c r="K13" s="5">
        <f t="shared" si="2"/>
        <v>1.179287001146476</v>
      </c>
      <c r="M13" s="6">
        <v>6532</v>
      </c>
      <c r="N13" s="4">
        <v>19801</v>
      </c>
      <c r="O13" s="4">
        <f t="shared" si="3"/>
        <v>0.3298823291752942</v>
      </c>
      <c r="P13" s="4"/>
      <c r="Q13" s="4">
        <v>3812</v>
      </c>
      <c r="R13" s="4">
        <v>23799</v>
      </c>
      <c r="S13" s="4">
        <f t="shared" si="4"/>
        <v>0.16017479726038908</v>
      </c>
      <c r="T13" s="4"/>
      <c r="U13" s="4">
        <v>2581</v>
      </c>
      <c r="V13" s="4">
        <v>22731</v>
      </c>
      <c r="W13" s="5">
        <f t="shared" si="5"/>
        <v>0.11354537855791651</v>
      </c>
      <c r="Z13" s="42" t="s">
        <v>21</v>
      </c>
      <c r="AA13" s="45">
        <v>1.5E-3</v>
      </c>
    </row>
    <row r="14" spans="1:27">
      <c r="A14" s="6">
        <v>14409</v>
      </c>
      <c r="B14" s="4">
        <v>11210</v>
      </c>
      <c r="C14" s="4">
        <f t="shared" si="0"/>
        <v>1.2853702051739517</v>
      </c>
      <c r="D14" s="4"/>
      <c r="E14" s="4">
        <v>15734</v>
      </c>
      <c r="F14" s="4">
        <v>15626</v>
      </c>
      <c r="G14" s="4">
        <f t="shared" si="1"/>
        <v>1.0069115576603098</v>
      </c>
      <c r="H14" s="4"/>
      <c r="I14" s="4">
        <v>25749</v>
      </c>
      <c r="J14" s="4">
        <v>14831</v>
      </c>
      <c r="K14" s="5">
        <f t="shared" si="2"/>
        <v>1.7361607443867575</v>
      </c>
      <c r="M14" s="6">
        <v>6469</v>
      </c>
      <c r="N14" s="4">
        <v>25245</v>
      </c>
      <c r="O14" s="4">
        <f t="shared" si="3"/>
        <v>0.25624876213111508</v>
      </c>
      <c r="P14" s="4"/>
      <c r="Q14" s="4">
        <v>5416</v>
      </c>
      <c r="R14" s="4">
        <v>26991</v>
      </c>
      <c r="S14" s="4">
        <f t="shared" si="4"/>
        <v>0.20065947908562112</v>
      </c>
      <c r="T14" s="4"/>
      <c r="U14" s="4">
        <v>7061</v>
      </c>
      <c r="V14" s="4">
        <v>24743</v>
      </c>
      <c r="W14" s="5">
        <f t="shared" si="5"/>
        <v>0.28537364102978618</v>
      </c>
      <c r="Z14" s="42" t="s">
        <v>22</v>
      </c>
      <c r="AA14" s="45" t="s">
        <v>23</v>
      </c>
    </row>
    <row r="15" spans="1:27">
      <c r="A15" s="6">
        <v>19519</v>
      </c>
      <c r="B15" s="4">
        <v>15481</v>
      </c>
      <c r="C15" s="4">
        <f t="shared" si="0"/>
        <v>1.2608358633163232</v>
      </c>
      <c r="D15" s="4"/>
      <c r="E15" s="4">
        <v>16017</v>
      </c>
      <c r="F15" s="4">
        <v>18034</v>
      </c>
      <c r="G15" s="4">
        <f t="shared" si="1"/>
        <v>0.8881557058888766</v>
      </c>
      <c r="H15" s="4"/>
      <c r="I15" s="4">
        <v>21089</v>
      </c>
      <c r="J15" s="4">
        <v>17741</v>
      </c>
      <c r="K15" s="5">
        <f t="shared" si="2"/>
        <v>1.1887154049940816</v>
      </c>
      <c r="M15" s="6">
        <v>9417</v>
      </c>
      <c r="N15" s="4">
        <v>28870</v>
      </c>
      <c r="O15" s="4">
        <f t="shared" si="3"/>
        <v>0.32618635261517148</v>
      </c>
      <c r="P15" s="4"/>
      <c r="Q15" s="4">
        <v>4484</v>
      </c>
      <c r="R15" s="4">
        <v>40109</v>
      </c>
      <c r="S15" s="4">
        <f t="shared" si="4"/>
        <v>0.11179535765040265</v>
      </c>
      <c r="T15" s="4"/>
      <c r="U15" s="4">
        <v>6574</v>
      </c>
      <c r="V15" s="4">
        <v>17297</v>
      </c>
      <c r="W15" s="5">
        <f t="shared" si="5"/>
        <v>0.38006590738278312</v>
      </c>
      <c r="Z15" s="42" t="s">
        <v>24</v>
      </c>
      <c r="AA15" s="45" t="s">
        <v>25</v>
      </c>
    </row>
    <row r="16" spans="1:27">
      <c r="A16" s="6">
        <v>15313</v>
      </c>
      <c r="B16" s="4">
        <v>10088</v>
      </c>
      <c r="C16" s="4">
        <f t="shared" si="0"/>
        <v>1.5179421094369547</v>
      </c>
      <c r="D16" s="4"/>
      <c r="E16" s="4">
        <v>20558</v>
      </c>
      <c r="F16" s="4">
        <v>17901</v>
      </c>
      <c r="G16" s="4">
        <f t="shared" si="1"/>
        <v>1.1484274621529524</v>
      </c>
      <c r="H16" s="4"/>
      <c r="I16" s="4">
        <v>10770</v>
      </c>
      <c r="J16" s="4">
        <v>8684</v>
      </c>
      <c r="K16" s="5">
        <f t="shared" si="2"/>
        <v>1.2402118839244587</v>
      </c>
      <c r="M16" s="6">
        <v>6384</v>
      </c>
      <c r="N16" s="4">
        <v>21905</v>
      </c>
      <c r="O16" s="4">
        <f t="shared" si="3"/>
        <v>0.29144031043140833</v>
      </c>
      <c r="P16" s="4"/>
      <c r="Q16" s="4">
        <v>6152</v>
      </c>
      <c r="R16" s="4">
        <v>24229</v>
      </c>
      <c r="S16" s="4">
        <f t="shared" si="4"/>
        <v>0.25391060299640927</v>
      </c>
      <c r="T16" s="4"/>
      <c r="U16" s="4">
        <v>5793</v>
      </c>
      <c r="V16" s="4">
        <v>21121</v>
      </c>
      <c r="W16" s="5">
        <f t="shared" si="5"/>
        <v>0.27427678613702</v>
      </c>
      <c r="Z16" s="42" t="s">
        <v>26</v>
      </c>
      <c r="AA16" s="45" t="s">
        <v>27</v>
      </c>
    </row>
    <row r="17" spans="1:27">
      <c r="A17" s="6">
        <v>16027</v>
      </c>
      <c r="B17" s="4">
        <v>12695</v>
      </c>
      <c r="C17" s="4">
        <f t="shared" si="0"/>
        <v>1.2624655376132337</v>
      </c>
      <c r="D17" s="4"/>
      <c r="E17" s="4">
        <v>16635</v>
      </c>
      <c r="F17" s="4">
        <v>12736</v>
      </c>
      <c r="G17" s="4">
        <f t="shared" si="1"/>
        <v>1.3061400753768844</v>
      </c>
      <c r="H17" s="4"/>
      <c r="I17" s="4">
        <v>12505</v>
      </c>
      <c r="J17" s="4">
        <v>11456</v>
      </c>
      <c r="K17" s="5">
        <f t="shared" si="2"/>
        <v>1.0915677374301676</v>
      </c>
      <c r="M17" s="6">
        <v>6014</v>
      </c>
      <c r="N17" s="4">
        <v>23797</v>
      </c>
      <c r="O17" s="4">
        <f t="shared" si="3"/>
        <v>0.25272093120981637</v>
      </c>
      <c r="P17" s="4"/>
      <c r="Q17" s="4">
        <v>6493</v>
      </c>
      <c r="R17" s="4">
        <v>24858</v>
      </c>
      <c r="S17" s="4">
        <f t="shared" si="4"/>
        <v>0.26120363665620727</v>
      </c>
      <c r="T17" s="4"/>
      <c r="U17" s="4">
        <v>7101</v>
      </c>
      <c r="V17" s="4">
        <v>20159</v>
      </c>
      <c r="W17" s="5">
        <f t="shared" si="5"/>
        <v>0.35224961555632722</v>
      </c>
      <c r="Z17" s="42" t="s">
        <v>28</v>
      </c>
      <c r="AA17" s="45" t="s">
        <v>29</v>
      </c>
    </row>
    <row r="18" spans="1:27">
      <c r="A18" s="6">
        <v>18791</v>
      </c>
      <c r="B18" s="4">
        <v>13486</v>
      </c>
      <c r="C18" s="4">
        <f t="shared" si="0"/>
        <v>1.3933709031588313</v>
      </c>
      <c r="D18" s="4"/>
      <c r="E18" s="4">
        <v>18634</v>
      </c>
      <c r="F18" s="4">
        <v>15981</v>
      </c>
      <c r="G18" s="4">
        <f t="shared" si="1"/>
        <v>1.1660096364432764</v>
      </c>
      <c r="H18" s="4"/>
      <c r="I18" s="4">
        <v>14238</v>
      </c>
      <c r="J18" s="4">
        <v>10576</v>
      </c>
      <c r="K18" s="5">
        <f t="shared" si="2"/>
        <v>1.3462556732223903</v>
      </c>
      <c r="M18" s="6">
        <v>4470</v>
      </c>
      <c r="N18" s="4">
        <v>11172</v>
      </c>
      <c r="O18" s="4">
        <f t="shared" si="3"/>
        <v>0.40010741138560685</v>
      </c>
      <c r="P18" s="4"/>
      <c r="Q18" s="4">
        <v>2840</v>
      </c>
      <c r="R18" s="4">
        <v>25243</v>
      </c>
      <c r="S18" s="4">
        <f t="shared" si="4"/>
        <v>0.11250643742819792</v>
      </c>
      <c r="T18" s="4"/>
      <c r="U18" s="4">
        <v>8477</v>
      </c>
      <c r="V18" s="4">
        <v>17829</v>
      </c>
      <c r="W18" s="5">
        <f t="shared" si="5"/>
        <v>0.47546132705143307</v>
      </c>
      <c r="Z18" s="42" t="s">
        <v>30</v>
      </c>
      <c r="AA18" s="45">
        <v>3</v>
      </c>
    </row>
    <row r="19" spans="1:27">
      <c r="A19" s="6">
        <v>16379</v>
      </c>
      <c r="B19" s="4">
        <v>10212</v>
      </c>
      <c r="C19" s="4">
        <f t="shared" si="0"/>
        <v>1.603897375636506</v>
      </c>
      <c r="D19" s="4"/>
      <c r="E19" s="4">
        <v>11780</v>
      </c>
      <c r="F19" s="4">
        <v>10429</v>
      </c>
      <c r="G19" s="4">
        <f t="shared" si="1"/>
        <v>1.1295426215361013</v>
      </c>
      <c r="H19" s="4"/>
      <c r="I19" s="4">
        <v>18571</v>
      </c>
      <c r="J19" s="4">
        <v>11013</v>
      </c>
      <c r="K19" s="5">
        <f t="shared" si="2"/>
        <v>1.6862798510850812</v>
      </c>
      <c r="M19" s="6">
        <v>11409</v>
      </c>
      <c r="N19" s="4">
        <v>33993</v>
      </c>
      <c r="O19" s="4">
        <f t="shared" si="3"/>
        <v>0.33562792339599329</v>
      </c>
      <c r="P19" s="4"/>
      <c r="Q19" s="4">
        <v>9018</v>
      </c>
      <c r="R19" s="4">
        <v>27125</v>
      </c>
      <c r="S19" s="4">
        <f t="shared" si="4"/>
        <v>0.33246082949308758</v>
      </c>
      <c r="T19" s="4"/>
      <c r="U19" s="4">
        <v>9404</v>
      </c>
      <c r="V19" s="4">
        <v>26933</v>
      </c>
      <c r="W19" s="5">
        <f t="shared" si="5"/>
        <v>0.34916273716258867</v>
      </c>
      <c r="Z19" s="42"/>
      <c r="AA19" s="45"/>
    </row>
    <row r="20" spans="1:27">
      <c r="A20" s="6">
        <v>20215</v>
      </c>
      <c r="B20" s="4">
        <v>12681</v>
      </c>
      <c r="C20" s="4">
        <f t="shared" si="0"/>
        <v>1.5941171831874459</v>
      </c>
      <c r="D20" s="4"/>
      <c r="E20" s="4">
        <v>22290</v>
      </c>
      <c r="F20" s="4">
        <v>17384</v>
      </c>
      <c r="G20" s="4">
        <f t="shared" si="1"/>
        <v>1.2822135296824666</v>
      </c>
      <c r="H20" s="4"/>
      <c r="I20" s="4">
        <v>19419</v>
      </c>
      <c r="J20" s="4">
        <v>13710</v>
      </c>
      <c r="K20" s="5">
        <f t="shared" si="2"/>
        <v>1.4164113785557988</v>
      </c>
      <c r="M20" s="6">
        <v>9457</v>
      </c>
      <c r="N20" s="4">
        <v>27088</v>
      </c>
      <c r="O20" s="4">
        <f t="shared" si="3"/>
        <v>0.34912138216184291</v>
      </c>
      <c r="P20" s="4"/>
      <c r="Q20" s="4">
        <v>3893</v>
      </c>
      <c r="R20" s="4">
        <v>16020</v>
      </c>
      <c r="S20" s="4">
        <f t="shared" si="4"/>
        <v>0.24300873907615481</v>
      </c>
      <c r="T20" s="4"/>
      <c r="U20" s="4">
        <v>12833</v>
      </c>
      <c r="V20" s="4">
        <v>24462</v>
      </c>
      <c r="W20" s="5">
        <f t="shared" si="5"/>
        <v>0.5246095985610334</v>
      </c>
      <c r="Z20" s="42" t="s">
        <v>31</v>
      </c>
      <c r="AA20" s="45"/>
    </row>
    <row r="21" spans="1:27">
      <c r="A21" s="6">
        <v>34205</v>
      </c>
      <c r="B21" s="4">
        <v>22316</v>
      </c>
      <c r="C21" s="4">
        <f t="shared" si="0"/>
        <v>1.5327567664455997</v>
      </c>
      <c r="D21" s="4"/>
      <c r="E21" s="4">
        <v>17321</v>
      </c>
      <c r="F21" s="4">
        <v>16244</v>
      </c>
      <c r="G21" s="4">
        <f t="shared" si="1"/>
        <v>1.0663014035951737</v>
      </c>
      <c r="H21" s="4"/>
      <c r="I21" s="4">
        <v>18781</v>
      </c>
      <c r="J21" s="4">
        <v>14696</v>
      </c>
      <c r="K21" s="5">
        <f t="shared" si="2"/>
        <v>1.2779667936853565</v>
      </c>
      <c r="M21" s="6">
        <v>11577</v>
      </c>
      <c r="N21" s="4">
        <v>31275</v>
      </c>
      <c r="O21" s="4">
        <f t="shared" si="3"/>
        <v>0.37016786570743404</v>
      </c>
      <c r="P21" s="4"/>
      <c r="Q21" s="4">
        <v>3815</v>
      </c>
      <c r="R21" s="4">
        <v>18566</v>
      </c>
      <c r="S21" s="4">
        <f t="shared" si="4"/>
        <v>0.20548314122589681</v>
      </c>
      <c r="T21" s="4"/>
      <c r="U21" s="4">
        <v>8848</v>
      </c>
      <c r="V21" s="4">
        <v>21692</v>
      </c>
      <c r="W21" s="5">
        <f t="shared" si="5"/>
        <v>0.40789231052922736</v>
      </c>
      <c r="Z21" s="42" t="s">
        <v>32</v>
      </c>
      <c r="AA21" s="45">
        <v>0.21160000000000001</v>
      </c>
    </row>
    <row r="22" spans="1:27">
      <c r="A22" s="6">
        <v>19329</v>
      </c>
      <c r="B22" s="4">
        <v>14524</v>
      </c>
      <c r="C22" s="4">
        <f t="shared" si="0"/>
        <v>1.3308317267970255</v>
      </c>
      <c r="D22" s="4"/>
      <c r="E22" s="4"/>
      <c r="F22" s="4"/>
      <c r="G22" s="4"/>
      <c r="H22" s="4"/>
      <c r="I22" s="4">
        <v>18218</v>
      </c>
      <c r="J22" s="4">
        <v>13686</v>
      </c>
      <c r="K22" s="5">
        <f t="shared" si="2"/>
        <v>1.3311413122899314</v>
      </c>
      <c r="M22" s="6">
        <v>3166</v>
      </c>
      <c r="N22" s="4">
        <v>9014</v>
      </c>
      <c r="O22" s="4">
        <f t="shared" si="3"/>
        <v>0.35123141779454181</v>
      </c>
      <c r="P22" s="4"/>
      <c r="Q22" s="4"/>
      <c r="R22" s="4"/>
      <c r="S22" s="4"/>
      <c r="T22" s="4"/>
      <c r="U22" s="4">
        <v>6340</v>
      </c>
      <c r="V22" s="4">
        <v>17149</v>
      </c>
      <c r="W22" s="5">
        <f t="shared" si="5"/>
        <v>0.36970085719283924</v>
      </c>
      <c r="Z22" s="42" t="s">
        <v>33</v>
      </c>
      <c r="AA22" s="45">
        <v>4.5269999999999998E-2</v>
      </c>
    </row>
    <row r="23" spans="1:27">
      <c r="A23" s="6">
        <v>24758</v>
      </c>
      <c r="B23" s="4">
        <v>20845</v>
      </c>
      <c r="C23" s="4">
        <f t="shared" si="0"/>
        <v>1.18771887742864</v>
      </c>
      <c r="D23" s="4"/>
      <c r="E23" s="4"/>
      <c r="F23" s="4"/>
      <c r="G23" s="4"/>
      <c r="H23" s="4"/>
      <c r="I23" s="4"/>
      <c r="J23" s="4"/>
      <c r="K23" s="5"/>
      <c r="M23" s="6">
        <v>3497</v>
      </c>
      <c r="N23" s="4">
        <v>16710</v>
      </c>
      <c r="O23" s="4">
        <f t="shared" si="3"/>
        <v>0.20927588270496708</v>
      </c>
      <c r="P23" s="4"/>
      <c r="Q23" s="4"/>
      <c r="R23" s="4"/>
      <c r="S23" s="4"/>
      <c r="T23" s="4"/>
      <c r="U23" s="4"/>
      <c r="V23" s="4"/>
      <c r="W23" s="5"/>
      <c r="Z23" s="42" t="s">
        <v>34</v>
      </c>
      <c r="AA23" s="45">
        <v>2.614E-2</v>
      </c>
    </row>
    <row r="24" spans="1:27">
      <c r="A24" s="6">
        <v>25255</v>
      </c>
      <c r="B24" s="4">
        <v>16033</v>
      </c>
      <c r="C24" s="4">
        <f t="shared" si="0"/>
        <v>1.5751886733611926</v>
      </c>
      <c r="D24" s="4"/>
      <c r="E24" s="4"/>
      <c r="F24" s="4"/>
      <c r="G24" s="4"/>
      <c r="H24" s="4"/>
      <c r="I24" s="4"/>
      <c r="J24" s="4"/>
      <c r="K24" s="5"/>
      <c r="M24" s="6">
        <v>4323</v>
      </c>
      <c r="N24" s="4">
        <v>19913</v>
      </c>
      <c r="O24" s="4">
        <f t="shared" si="3"/>
        <v>0.21709436046803596</v>
      </c>
      <c r="P24" s="4"/>
      <c r="Q24" s="4"/>
      <c r="R24" s="4"/>
      <c r="S24" s="4"/>
      <c r="T24" s="4"/>
      <c r="U24" s="4"/>
      <c r="V24" s="4"/>
      <c r="W24" s="5"/>
      <c r="Z24" s="42" t="s">
        <v>35</v>
      </c>
      <c r="AA24" s="45" t="s">
        <v>36</v>
      </c>
    </row>
    <row r="25" spans="1:27">
      <c r="A25" s="6">
        <v>9833</v>
      </c>
      <c r="B25" s="4">
        <v>13904</v>
      </c>
      <c r="C25" s="4">
        <f t="shared" si="0"/>
        <v>0.70720655926352127</v>
      </c>
      <c r="D25" s="4"/>
      <c r="E25" s="4"/>
      <c r="F25" s="4"/>
      <c r="G25" s="4"/>
      <c r="H25" s="4"/>
      <c r="I25" s="4"/>
      <c r="J25" s="4"/>
      <c r="K25" s="5"/>
      <c r="M25" s="6">
        <v>2343</v>
      </c>
      <c r="N25" s="4">
        <v>25631</v>
      </c>
      <c r="O25" s="4">
        <f t="shared" si="3"/>
        <v>9.141274238227147E-2</v>
      </c>
      <c r="P25" s="4"/>
      <c r="Q25" s="4"/>
      <c r="R25" s="4"/>
      <c r="S25" s="4"/>
      <c r="T25" s="4"/>
      <c r="U25" s="4"/>
      <c r="V25" s="4"/>
      <c r="W25" s="5"/>
      <c r="Z25" s="42" t="s">
        <v>37</v>
      </c>
      <c r="AA25" s="45">
        <v>0.997</v>
      </c>
    </row>
    <row r="26" spans="1:27">
      <c r="A26" s="6">
        <v>13221</v>
      </c>
      <c r="B26" s="4">
        <v>17743</v>
      </c>
      <c r="C26" s="4">
        <f t="shared" si="0"/>
        <v>0.74513892802795467</v>
      </c>
      <c r="D26" s="4"/>
      <c r="E26" s="4"/>
      <c r="F26" s="4"/>
      <c r="G26" s="4"/>
      <c r="H26" s="4"/>
      <c r="I26" s="4"/>
      <c r="J26" s="4"/>
      <c r="K26" s="5"/>
      <c r="M26" s="6">
        <v>1995</v>
      </c>
      <c r="N26" s="4">
        <v>18023</v>
      </c>
      <c r="O26" s="4">
        <f t="shared" si="3"/>
        <v>0.11069189369139433</v>
      </c>
      <c r="P26" s="4"/>
      <c r="Q26" s="4"/>
      <c r="R26" s="4"/>
      <c r="S26" s="4"/>
      <c r="T26" s="4"/>
      <c r="U26" s="4"/>
      <c r="V26" s="4"/>
      <c r="W26" s="5"/>
      <c r="Z26" s="42"/>
      <c r="AA26" s="45"/>
    </row>
    <row r="27" spans="1:27">
      <c r="A27" s="6"/>
      <c r="B27" s="4"/>
      <c r="C27" s="4"/>
      <c r="D27" s="4"/>
      <c r="E27" s="4"/>
      <c r="F27" s="4"/>
      <c r="G27" s="4"/>
      <c r="H27" s="4"/>
      <c r="I27" s="4"/>
      <c r="J27" s="4"/>
      <c r="K27" s="5"/>
      <c r="M27" s="6"/>
      <c r="N27" s="4"/>
      <c r="O27" s="4"/>
      <c r="P27" s="4"/>
      <c r="Q27" s="4"/>
      <c r="R27" s="4"/>
      <c r="S27" s="4"/>
      <c r="T27" s="4"/>
      <c r="U27" s="4"/>
      <c r="V27" s="4"/>
      <c r="W27" s="5"/>
      <c r="Z27" s="42" t="s">
        <v>38</v>
      </c>
      <c r="AA27" s="45"/>
    </row>
    <row r="28" spans="1:27">
      <c r="A28" s="6"/>
      <c r="B28" s="4"/>
      <c r="C28" s="4"/>
      <c r="D28" s="4"/>
      <c r="E28" s="4"/>
      <c r="F28" s="4"/>
      <c r="G28" s="4"/>
      <c r="H28" s="4"/>
      <c r="I28" s="4"/>
      <c r="J28" s="4"/>
      <c r="K28" s="5"/>
      <c r="M28" s="6"/>
      <c r="N28" s="4"/>
      <c r="O28" s="4"/>
      <c r="P28" s="4"/>
      <c r="Q28" s="4"/>
      <c r="R28" s="4"/>
      <c r="S28" s="4"/>
      <c r="T28" s="4"/>
      <c r="U28" s="4"/>
      <c r="V28" s="4"/>
      <c r="W28" s="5"/>
      <c r="Z28" s="42" t="s">
        <v>39</v>
      </c>
      <c r="AA28" s="45">
        <v>0.74809999999999999</v>
      </c>
    </row>
    <row r="29" spans="1:27" ht="17" thickBot="1">
      <c r="A29" s="6"/>
      <c r="B29" s="4"/>
      <c r="C29" s="4"/>
      <c r="D29" s="4"/>
      <c r="E29" s="4"/>
      <c r="F29" s="4"/>
      <c r="G29" s="4"/>
      <c r="H29" s="4"/>
      <c r="I29" s="4"/>
      <c r="J29" s="4"/>
      <c r="K29" s="5"/>
      <c r="M29" s="6"/>
      <c r="N29" s="4"/>
      <c r="O29" s="4"/>
      <c r="P29" s="4"/>
      <c r="Q29" s="4"/>
      <c r="R29" s="4"/>
      <c r="S29" s="4"/>
      <c r="T29" s="4"/>
      <c r="U29" s="4"/>
      <c r="V29" s="4"/>
      <c r="W29" s="5"/>
      <c r="Z29" s="42" t="s">
        <v>40</v>
      </c>
      <c r="AA29" s="45">
        <v>0.23100000000000001</v>
      </c>
    </row>
    <row r="30" spans="1:27">
      <c r="A30" s="6"/>
      <c r="B30" s="4"/>
      <c r="C30" s="35" t="s">
        <v>4</v>
      </c>
      <c r="D30" s="12"/>
      <c r="E30" s="12"/>
      <c r="F30" s="12"/>
      <c r="G30" s="12" t="s">
        <v>5</v>
      </c>
      <c r="H30" s="12"/>
      <c r="I30" s="12"/>
      <c r="J30" s="12"/>
      <c r="K30" s="23" t="s">
        <v>6</v>
      </c>
      <c r="M30" s="6"/>
      <c r="N30" s="4"/>
      <c r="O30" s="35" t="s">
        <v>4</v>
      </c>
      <c r="P30" s="12"/>
      <c r="Q30" s="12"/>
      <c r="R30" s="12"/>
      <c r="S30" s="12" t="s">
        <v>5</v>
      </c>
      <c r="T30" s="12"/>
      <c r="U30" s="12"/>
      <c r="V30" s="12"/>
      <c r="W30" s="23" t="s">
        <v>6</v>
      </c>
      <c r="Z30" s="42" t="s">
        <v>22</v>
      </c>
      <c r="AA30" s="45" t="s">
        <v>41</v>
      </c>
    </row>
    <row r="31" spans="1:27" ht="17" thickBot="1">
      <c r="A31" s="7"/>
      <c r="B31" s="8"/>
      <c r="C31" s="7">
        <f>AVERAGE(C8:C26)</f>
        <v>1.3287640922104171</v>
      </c>
      <c r="D31" s="8"/>
      <c r="E31" s="8"/>
      <c r="F31" s="8"/>
      <c r="G31" s="8">
        <f>AVERAGE(G8:G21)</f>
        <v>1.1219187266420942</v>
      </c>
      <c r="H31" s="8"/>
      <c r="I31" s="8"/>
      <c r="J31" s="8"/>
      <c r="K31" s="9">
        <f>AVERAGE(K8:K22)</f>
        <v>1.2788367407712988</v>
      </c>
      <c r="M31" s="7"/>
      <c r="N31" s="8"/>
      <c r="O31" s="7">
        <f>AVERAGE(O8:O26)</f>
        <v>0.26304529619592576</v>
      </c>
      <c r="P31" s="8"/>
      <c r="Q31" s="8"/>
      <c r="R31" s="8"/>
      <c r="S31" s="8">
        <f>AVERAGE(S8:S21)</f>
        <v>0.22494887518904805</v>
      </c>
      <c r="T31" s="8"/>
      <c r="U31" s="8"/>
      <c r="V31" s="8"/>
      <c r="W31" s="9">
        <f>AVERAGE(W8:W22)</f>
        <v>0.30509455210373354</v>
      </c>
      <c r="Z31" s="42" t="s">
        <v>42</v>
      </c>
      <c r="AA31" s="45" t="s">
        <v>43</v>
      </c>
    </row>
    <row r="32" spans="1:27" ht="17" thickBot="1">
      <c r="Z32" s="43"/>
      <c r="AA32" s="46"/>
    </row>
    <row r="33" spans="2:27" ht="21">
      <c r="B33" s="27" t="s">
        <v>14</v>
      </c>
      <c r="C33" s="28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27" t="s">
        <v>14</v>
      </c>
      <c r="O33" s="14"/>
      <c r="Z33" s="42" t="s">
        <v>69</v>
      </c>
      <c r="AA33" s="45"/>
    </row>
    <row r="34" spans="2:27" ht="34">
      <c r="B34" s="6"/>
      <c r="C34" s="29" t="s">
        <v>9</v>
      </c>
      <c r="D34" s="21"/>
      <c r="N34" s="6"/>
      <c r="O34" s="29" t="s">
        <v>15</v>
      </c>
      <c r="Z34" s="42" t="s">
        <v>70</v>
      </c>
      <c r="AA34" s="45">
        <v>3</v>
      </c>
    </row>
    <row r="35" spans="2:27" ht="17" thickBot="1">
      <c r="B35" s="30" t="s">
        <v>11</v>
      </c>
      <c r="C35" s="31">
        <v>1.2430000000000001</v>
      </c>
      <c r="D35" s="20"/>
      <c r="K35" s="2"/>
      <c r="N35" s="30" t="s">
        <v>11</v>
      </c>
      <c r="O35" s="31">
        <v>0.26440000000000002</v>
      </c>
      <c r="Z35" s="44" t="s">
        <v>71</v>
      </c>
      <c r="AA35" s="47">
        <v>3</v>
      </c>
    </row>
    <row r="36" spans="2:27">
      <c r="B36" s="30" t="s">
        <v>12</v>
      </c>
      <c r="C36" s="31">
        <v>0.1079</v>
      </c>
      <c r="D36" s="20"/>
      <c r="K36" s="3"/>
      <c r="L36" s="3"/>
      <c r="M36" s="3"/>
      <c r="N36" s="30" t="s">
        <v>12</v>
      </c>
      <c r="O36" s="31">
        <v>4.0090000000000001E-2</v>
      </c>
    </row>
    <row r="37" spans="2:27" ht="17" thickBot="1">
      <c r="B37" s="32" t="s">
        <v>13</v>
      </c>
      <c r="C37" s="33">
        <v>6.232E-2</v>
      </c>
      <c r="D37" s="20"/>
      <c r="K37" s="3"/>
      <c r="L37" s="3"/>
      <c r="M37" s="3"/>
      <c r="N37" s="32" t="s">
        <v>13</v>
      </c>
      <c r="O37" s="33">
        <v>2.315E-2</v>
      </c>
    </row>
    <row r="38" spans="2:27">
      <c r="B38" s="22"/>
      <c r="C38" s="20"/>
      <c r="D38" s="20"/>
      <c r="N38" s="22"/>
      <c r="O38" s="20"/>
    </row>
    <row r="39" spans="2:27">
      <c r="B39" s="22"/>
      <c r="C39" s="20"/>
      <c r="D39" s="20"/>
      <c r="N39" s="22"/>
      <c r="O39" s="20"/>
    </row>
    <row r="41" spans="2:27" ht="21">
      <c r="B41" s="36"/>
      <c r="C41" s="37"/>
    </row>
    <row r="42" spans="2:27">
      <c r="B42" s="38"/>
      <c r="C42" s="40"/>
    </row>
    <row r="43" spans="2:27">
      <c r="B43" s="38"/>
      <c r="C43" s="40"/>
    </row>
    <row r="44" spans="2:27">
      <c r="B44" s="38"/>
      <c r="C44" s="40"/>
    </row>
    <row r="45" spans="2:27">
      <c r="B45" s="38"/>
      <c r="C45" s="40"/>
    </row>
    <row r="46" spans="2:27">
      <c r="B46" s="38"/>
      <c r="C46" s="40"/>
    </row>
    <row r="47" spans="2:27">
      <c r="B47" s="38"/>
      <c r="C47" s="40"/>
    </row>
    <row r="48" spans="2:27">
      <c r="B48" s="38"/>
      <c r="C48" s="40"/>
    </row>
    <row r="49" spans="2:3">
      <c r="B49" s="38"/>
      <c r="C49" s="40"/>
    </row>
    <row r="50" spans="2:3">
      <c r="B50" s="38"/>
      <c r="C50" s="40"/>
    </row>
    <row r="51" spans="2:3">
      <c r="B51" s="38"/>
      <c r="C51" s="40"/>
    </row>
    <row r="52" spans="2:3">
      <c r="B52" s="38"/>
      <c r="C52" s="40"/>
    </row>
    <row r="53" spans="2:3">
      <c r="B53" s="38"/>
      <c r="C53" s="40"/>
    </row>
    <row r="54" spans="2:3">
      <c r="B54" s="38"/>
      <c r="C54" s="40"/>
    </row>
    <row r="55" spans="2:3">
      <c r="B55" s="38"/>
      <c r="C55" s="40"/>
    </row>
    <row r="56" spans="2:3">
      <c r="B56" s="38"/>
      <c r="C56" s="40"/>
    </row>
    <row r="57" spans="2:3">
      <c r="B57" s="38"/>
      <c r="C57" s="40"/>
    </row>
    <row r="58" spans="2:3">
      <c r="B58" s="38"/>
      <c r="C58" s="40"/>
    </row>
    <row r="59" spans="2:3">
      <c r="B59" s="38"/>
      <c r="C59" s="40"/>
    </row>
    <row r="60" spans="2:3">
      <c r="B60" s="38"/>
      <c r="C60" s="40"/>
    </row>
    <row r="61" spans="2:3">
      <c r="B61" s="38"/>
      <c r="C61" s="40"/>
    </row>
    <row r="62" spans="2:3">
      <c r="B62" s="38"/>
      <c r="C62" s="40"/>
    </row>
    <row r="63" spans="2:3">
      <c r="B63" s="38"/>
      <c r="C63" s="40"/>
    </row>
    <row r="64" spans="2:3">
      <c r="B64" s="38"/>
      <c r="C64" s="40"/>
    </row>
    <row r="65" spans="2:3">
      <c r="B65" s="38"/>
      <c r="C65" s="40"/>
    </row>
    <row r="66" spans="2:3">
      <c r="B66" s="38"/>
      <c r="C66" s="40"/>
    </row>
    <row r="67" spans="2:3">
      <c r="B67" s="38"/>
      <c r="C67" s="4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854EC5-9911-8A45-83AC-0FC2425A2C53}">
  <dimension ref="A3:V73"/>
  <sheetViews>
    <sheetView topLeftCell="D1" workbookViewId="0">
      <selection activeCell="U5" sqref="U5"/>
    </sheetView>
  </sheetViews>
  <sheetFormatPr baseColWidth="10" defaultRowHeight="16"/>
  <cols>
    <col min="1" max="1" width="18.33203125" customWidth="1"/>
    <col min="2" max="2" width="24.1640625" customWidth="1"/>
    <col min="3" max="3" width="17" customWidth="1"/>
    <col min="4" max="4" width="18.1640625" customWidth="1"/>
    <col min="5" max="5" width="19.83203125" customWidth="1"/>
    <col min="7" max="7" width="18.5" customWidth="1"/>
    <col min="8" max="8" width="23.1640625" customWidth="1"/>
    <col min="12" max="12" width="17.33203125" customWidth="1"/>
    <col min="13" max="13" width="19.6640625" customWidth="1"/>
    <col min="15" max="15" width="18.6640625" customWidth="1"/>
    <col min="16" max="16" width="19.83203125" customWidth="1"/>
    <col min="18" max="18" width="17.6640625" customWidth="1"/>
    <col min="19" max="19" width="19.83203125" customWidth="1"/>
    <col min="21" max="21" width="38.6640625" customWidth="1"/>
    <col min="22" max="22" width="19.6640625" customWidth="1"/>
  </cols>
  <sheetData>
    <row r="3" spans="1:22" ht="17" thickBot="1"/>
    <row r="4" spans="1:22" ht="27" thickBot="1">
      <c r="A4" s="25" t="s">
        <v>49</v>
      </c>
      <c r="B4" s="3"/>
      <c r="C4" s="3"/>
      <c r="D4" s="3"/>
      <c r="E4" s="3"/>
      <c r="F4" s="3"/>
      <c r="G4" s="3"/>
      <c r="H4" s="3"/>
      <c r="I4" s="3"/>
      <c r="J4" s="3"/>
      <c r="K4" s="3"/>
      <c r="L4" s="26" t="s">
        <v>50</v>
      </c>
    </row>
    <row r="5" spans="1:22" ht="26">
      <c r="A5" s="10">
        <v>44452</v>
      </c>
      <c r="B5" s="12"/>
      <c r="C5" s="12"/>
      <c r="D5" s="11">
        <v>44453</v>
      </c>
      <c r="E5" s="12"/>
      <c r="F5" s="12"/>
      <c r="G5" s="11">
        <v>44459</v>
      </c>
      <c r="H5" s="23"/>
      <c r="I5" s="4"/>
      <c r="L5" s="10">
        <v>44460</v>
      </c>
      <c r="M5" s="12"/>
      <c r="N5" s="12"/>
      <c r="O5" s="11">
        <v>44467</v>
      </c>
      <c r="P5" s="12"/>
      <c r="Q5" s="12"/>
      <c r="R5" s="11">
        <v>44468</v>
      </c>
      <c r="S5" s="23"/>
      <c r="U5" s="39" t="s">
        <v>73</v>
      </c>
      <c r="V5" s="14"/>
    </row>
    <row r="6" spans="1:22">
      <c r="A6" s="24" t="s">
        <v>47</v>
      </c>
      <c r="B6" s="16" t="s">
        <v>46</v>
      </c>
      <c r="C6" s="16"/>
      <c r="D6" s="24" t="s">
        <v>47</v>
      </c>
      <c r="E6" s="16" t="s">
        <v>46</v>
      </c>
      <c r="F6" s="16"/>
      <c r="G6" s="24" t="s">
        <v>47</v>
      </c>
      <c r="H6" s="16" t="s">
        <v>46</v>
      </c>
      <c r="I6" s="4"/>
      <c r="L6" s="24" t="s">
        <v>47</v>
      </c>
      <c r="M6" s="16" t="s">
        <v>46</v>
      </c>
      <c r="N6" s="16"/>
      <c r="O6" s="24" t="s">
        <v>47</v>
      </c>
      <c r="P6" s="16" t="s">
        <v>46</v>
      </c>
      <c r="Q6" s="16"/>
      <c r="R6" s="24" t="s">
        <v>47</v>
      </c>
      <c r="S6" s="19" t="s">
        <v>46</v>
      </c>
      <c r="U6" s="42" t="s">
        <v>16</v>
      </c>
      <c r="V6" s="48" t="s">
        <v>54</v>
      </c>
    </row>
    <row r="7" spans="1:22">
      <c r="A7" s="6">
        <v>127</v>
      </c>
      <c r="B7" s="4">
        <f>A7/2</f>
        <v>63.5</v>
      </c>
      <c r="C7" s="4"/>
      <c r="D7" s="4">
        <v>154</v>
      </c>
      <c r="E7" s="4">
        <f>D7/2</f>
        <v>77</v>
      </c>
      <c r="F7" s="4"/>
      <c r="G7" s="4">
        <v>153</v>
      </c>
      <c r="H7" s="5">
        <f>G7/2</f>
        <v>76.5</v>
      </c>
      <c r="I7" s="4"/>
      <c r="L7" s="6">
        <v>48</v>
      </c>
      <c r="M7" s="4">
        <f>L7/2</f>
        <v>24</v>
      </c>
      <c r="N7" s="4"/>
      <c r="O7" s="4">
        <v>36</v>
      </c>
      <c r="P7" s="4">
        <f>O7/2</f>
        <v>18</v>
      </c>
      <c r="Q7" s="4"/>
      <c r="R7" s="4">
        <v>53</v>
      </c>
      <c r="S7" s="5">
        <f>R7/2</f>
        <v>26.5</v>
      </c>
      <c r="U7" s="30"/>
      <c r="V7" s="45"/>
    </row>
    <row r="8" spans="1:22">
      <c r="A8" s="6">
        <v>92</v>
      </c>
      <c r="B8" s="4">
        <f t="shared" ref="B8:B27" si="0">A8/2</f>
        <v>46</v>
      </c>
      <c r="C8" s="4"/>
      <c r="D8" s="4">
        <v>93</v>
      </c>
      <c r="E8" s="4">
        <f t="shared" ref="E8:E23" si="1">D8/2</f>
        <v>46.5</v>
      </c>
      <c r="F8" s="4"/>
      <c r="G8" s="4">
        <v>57</v>
      </c>
      <c r="H8" s="5">
        <f t="shared" ref="H8:H24" si="2">G8/2</f>
        <v>28.5</v>
      </c>
      <c r="I8" s="4"/>
      <c r="L8" s="6">
        <v>42</v>
      </c>
      <c r="M8" s="4">
        <f t="shared" ref="M8:M28" si="3">L8/2</f>
        <v>21</v>
      </c>
      <c r="N8" s="4"/>
      <c r="O8" s="4">
        <v>34</v>
      </c>
      <c r="P8" s="4">
        <f t="shared" ref="P8:P24" si="4">O8/2</f>
        <v>17</v>
      </c>
      <c r="Q8" s="4"/>
      <c r="R8" s="4">
        <v>41</v>
      </c>
      <c r="S8" s="5">
        <f t="shared" ref="S8:S22" si="5">R8/2</f>
        <v>20.5</v>
      </c>
      <c r="U8" s="42" t="s">
        <v>17</v>
      </c>
      <c r="V8" s="45" t="s">
        <v>55</v>
      </c>
    </row>
    <row r="9" spans="1:22">
      <c r="A9" s="6">
        <v>61</v>
      </c>
      <c r="B9" s="4">
        <f t="shared" si="0"/>
        <v>30.5</v>
      </c>
      <c r="C9" s="4"/>
      <c r="D9" s="4">
        <v>85</v>
      </c>
      <c r="E9" s="4">
        <f t="shared" si="1"/>
        <v>42.5</v>
      </c>
      <c r="F9" s="4"/>
      <c r="G9" s="4">
        <v>123</v>
      </c>
      <c r="H9" s="5">
        <f t="shared" si="2"/>
        <v>61.5</v>
      </c>
      <c r="I9" s="4"/>
      <c r="L9" s="6">
        <v>37</v>
      </c>
      <c r="M9" s="4">
        <f t="shared" si="3"/>
        <v>18.5</v>
      </c>
      <c r="N9" s="4"/>
      <c r="O9" s="4">
        <v>53</v>
      </c>
      <c r="P9" s="4">
        <f t="shared" si="4"/>
        <v>26.5</v>
      </c>
      <c r="Q9" s="4"/>
      <c r="R9" s="4">
        <v>67</v>
      </c>
      <c r="S9" s="5">
        <f t="shared" si="5"/>
        <v>33.5</v>
      </c>
      <c r="U9" s="42" t="s">
        <v>18</v>
      </c>
      <c r="V9" s="45" t="s">
        <v>18</v>
      </c>
    </row>
    <row r="10" spans="1:22">
      <c r="A10" s="6">
        <v>84</v>
      </c>
      <c r="B10" s="4">
        <f t="shared" si="0"/>
        <v>42</v>
      </c>
      <c r="C10" s="4"/>
      <c r="D10" s="4">
        <v>90</v>
      </c>
      <c r="E10" s="4">
        <f t="shared" si="1"/>
        <v>45</v>
      </c>
      <c r="F10" s="4"/>
      <c r="G10" s="4">
        <v>74</v>
      </c>
      <c r="H10" s="5">
        <f t="shared" si="2"/>
        <v>37</v>
      </c>
      <c r="I10" s="4"/>
      <c r="L10" s="6">
        <v>43</v>
      </c>
      <c r="M10" s="4">
        <f t="shared" si="3"/>
        <v>21.5</v>
      </c>
      <c r="N10" s="4"/>
      <c r="O10" s="4">
        <v>55</v>
      </c>
      <c r="P10" s="4">
        <f t="shared" si="4"/>
        <v>27.5</v>
      </c>
      <c r="Q10" s="4"/>
      <c r="R10" s="4">
        <v>44</v>
      </c>
      <c r="S10" s="5">
        <f t="shared" si="5"/>
        <v>22</v>
      </c>
      <c r="U10" s="42" t="s">
        <v>19</v>
      </c>
      <c r="V10" s="45" t="s">
        <v>56</v>
      </c>
    </row>
    <row r="11" spans="1:22">
      <c r="A11" s="6">
        <v>56</v>
      </c>
      <c r="B11" s="4">
        <f t="shared" si="0"/>
        <v>28</v>
      </c>
      <c r="C11" s="4"/>
      <c r="D11" s="4">
        <v>160</v>
      </c>
      <c r="E11" s="4">
        <f t="shared" si="1"/>
        <v>80</v>
      </c>
      <c r="F11" s="4"/>
      <c r="G11" s="4">
        <v>58</v>
      </c>
      <c r="H11" s="5">
        <f t="shared" si="2"/>
        <v>29</v>
      </c>
      <c r="I11" s="4"/>
      <c r="L11" s="6">
        <v>23</v>
      </c>
      <c r="M11" s="4">
        <f t="shared" si="3"/>
        <v>11.5</v>
      </c>
      <c r="N11" s="4"/>
      <c r="O11" s="4">
        <v>31</v>
      </c>
      <c r="P11" s="4">
        <f t="shared" si="4"/>
        <v>15.5</v>
      </c>
      <c r="Q11" s="4"/>
      <c r="R11" s="4">
        <v>51</v>
      </c>
      <c r="S11" s="5">
        <f t="shared" si="5"/>
        <v>25.5</v>
      </c>
      <c r="U11" s="42"/>
      <c r="V11" s="45"/>
    </row>
    <row r="12" spans="1:22">
      <c r="A12" s="6">
        <v>145</v>
      </c>
      <c r="B12" s="4">
        <f t="shared" si="0"/>
        <v>72.5</v>
      </c>
      <c r="C12" s="4"/>
      <c r="D12" s="4">
        <v>99</v>
      </c>
      <c r="E12" s="4">
        <f t="shared" si="1"/>
        <v>49.5</v>
      </c>
      <c r="F12" s="4"/>
      <c r="G12" s="4">
        <v>122</v>
      </c>
      <c r="H12" s="5">
        <f t="shared" si="2"/>
        <v>61</v>
      </c>
      <c r="I12" s="4"/>
      <c r="L12" s="6">
        <v>31</v>
      </c>
      <c r="M12" s="4">
        <f t="shared" si="3"/>
        <v>15.5</v>
      </c>
      <c r="N12" s="4"/>
      <c r="O12" s="4">
        <v>36</v>
      </c>
      <c r="P12" s="4">
        <f t="shared" si="4"/>
        <v>18</v>
      </c>
      <c r="Q12" s="4"/>
      <c r="R12" s="4">
        <v>37</v>
      </c>
      <c r="S12" s="5">
        <f t="shared" si="5"/>
        <v>18.5</v>
      </c>
      <c r="U12" s="42" t="s">
        <v>57</v>
      </c>
      <c r="V12" s="45"/>
    </row>
    <row r="13" spans="1:22">
      <c r="A13" s="6">
        <v>55</v>
      </c>
      <c r="B13" s="4">
        <f t="shared" si="0"/>
        <v>27.5</v>
      </c>
      <c r="C13" s="4"/>
      <c r="D13" s="4">
        <v>85</v>
      </c>
      <c r="E13" s="4">
        <f t="shared" si="1"/>
        <v>42.5</v>
      </c>
      <c r="F13" s="4"/>
      <c r="G13" s="4">
        <v>52</v>
      </c>
      <c r="H13" s="5">
        <f t="shared" si="2"/>
        <v>26</v>
      </c>
      <c r="I13" s="4"/>
      <c r="L13" s="6">
        <v>38</v>
      </c>
      <c r="M13" s="4">
        <f t="shared" si="3"/>
        <v>19</v>
      </c>
      <c r="N13" s="4"/>
      <c r="O13" s="4">
        <v>41</v>
      </c>
      <c r="P13" s="4">
        <f t="shared" si="4"/>
        <v>20.5</v>
      </c>
      <c r="Q13" s="4"/>
      <c r="R13" s="4">
        <v>40</v>
      </c>
      <c r="S13" s="5">
        <f t="shared" si="5"/>
        <v>20</v>
      </c>
      <c r="U13" s="42" t="s">
        <v>21</v>
      </c>
      <c r="V13" s="45">
        <v>4.0000000000000002E-4</v>
      </c>
    </row>
    <row r="14" spans="1:22">
      <c r="A14" s="6">
        <v>122</v>
      </c>
      <c r="B14" s="4">
        <f t="shared" si="0"/>
        <v>61</v>
      </c>
      <c r="C14" s="4"/>
      <c r="D14" s="4">
        <v>50</v>
      </c>
      <c r="E14" s="4">
        <f t="shared" si="1"/>
        <v>25</v>
      </c>
      <c r="F14" s="4"/>
      <c r="G14" s="4">
        <v>71</v>
      </c>
      <c r="H14" s="5">
        <f t="shared" si="2"/>
        <v>35.5</v>
      </c>
      <c r="I14" s="4"/>
      <c r="L14" s="6">
        <v>40</v>
      </c>
      <c r="M14" s="4">
        <f t="shared" si="3"/>
        <v>20</v>
      </c>
      <c r="N14" s="4"/>
      <c r="O14" s="4">
        <v>28</v>
      </c>
      <c r="P14" s="4">
        <f t="shared" si="4"/>
        <v>14</v>
      </c>
      <c r="Q14" s="4"/>
      <c r="R14" s="4">
        <v>31</v>
      </c>
      <c r="S14" s="5">
        <f t="shared" si="5"/>
        <v>15.5</v>
      </c>
      <c r="U14" s="42" t="s">
        <v>22</v>
      </c>
      <c r="V14" s="45" t="s">
        <v>58</v>
      </c>
    </row>
    <row r="15" spans="1:22">
      <c r="A15" s="6">
        <v>101</v>
      </c>
      <c r="B15" s="4">
        <f t="shared" si="0"/>
        <v>50.5</v>
      </c>
      <c r="C15" s="4"/>
      <c r="D15" s="4">
        <v>58</v>
      </c>
      <c r="E15" s="4">
        <f t="shared" si="1"/>
        <v>29</v>
      </c>
      <c r="F15" s="4"/>
      <c r="G15" s="4">
        <v>75</v>
      </c>
      <c r="H15" s="5">
        <f t="shared" si="2"/>
        <v>37.5</v>
      </c>
      <c r="I15" s="4"/>
      <c r="L15" s="6">
        <v>65</v>
      </c>
      <c r="M15" s="4">
        <f t="shared" si="3"/>
        <v>32.5</v>
      </c>
      <c r="N15" s="4"/>
      <c r="O15" s="4">
        <v>31</v>
      </c>
      <c r="P15" s="4">
        <f t="shared" si="4"/>
        <v>15.5</v>
      </c>
      <c r="Q15" s="4"/>
      <c r="R15" s="4">
        <v>32</v>
      </c>
      <c r="S15" s="5">
        <f t="shared" si="5"/>
        <v>16</v>
      </c>
      <c r="U15" s="42" t="s">
        <v>24</v>
      </c>
      <c r="V15" s="45" t="s">
        <v>25</v>
      </c>
    </row>
    <row r="16" spans="1:22">
      <c r="A16" s="6">
        <v>117</v>
      </c>
      <c r="B16" s="4">
        <f t="shared" si="0"/>
        <v>58.5</v>
      </c>
      <c r="C16" s="4"/>
      <c r="D16" s="4">
        <v>90</v>
      </c>
      <c r="E16" s="4">
        <f t="shared" si="1"/>
        <v>45</v>
      </c>
      <c r="F16" s="4"/>
      <c r="G16" s="4">
        <v>62</v>
      </c>
      <c r="H16" s="5">
        <f t="shared" si="2"/>
        <v>31</v>
      </c>
      <c r="I16" s="4"/>
      <c r="L16" s="6">
        <v>47</v>
      </c>
      <c r="M16" s="4">
        <f t="shared" si="3"/>
        <v>23.5</v>
      </c>
      <c r="N16" s="4"/>
      <c r="O16" s="4">
        <v>46</v>
      </c>
      <c r="P16" s="4">
        <f t="shared" si="4"/>
        <v>23</v>
      </c>
      <c r="Q16" s="4"/>
      <c r="R16" s="4">
        <v>26</v>
      </c>
      <c r="S16" s="5">
        <f t="shared" si="5"/>
        <v>13</v>
      </c>
      <c r="U16" s="42" t="s">
        <v>26</v>
      </c>
      <c r="V16" s="45" t="s">
        <v>27</v>
      </c>
    </row>
    <row r="17" spans="1:22">
      <c r="A17" s="6">
        <v>109</v>
      </c>
      <c r="B17" s="4">
        <f t="shared" si="0"/>
        <v>54.5</v>
      </c>
      <c r="C17" s="4"/>
      <c r="D17" s="4">
        <v>104</v>
      </c>
      <c r="E17" s="4">
        <f t="shared" si="1"/>
        <v>52</v>
      </c>
      <c r="F17" s="4"/>
      <c r="G17" s="4">
        <v>125</v>
      </c>
      <c r="H17" s="5">
        <f t="shared" si="2"/>
        <v>62.5</v>
      </c>
      <c r="I17" s="4"/>
      <c r="L17" s="6">
        <v>27</v>
      </c>
      <c r="M17" s="4">
        <f t="shared" si="3"/>
        <v>13.5</v>
      </c>
      <c r="N17" s="4"/>
      <c r="O17" s="4">
        <v>34</v>
      </c>
      <c r="P17" s="4">
        <f t="shared" si="4"/>
        <v>17</v>
      </c>
      <c r="Q17" s="4"/>
      <c r="R17" s="4">
        <v>34</v>
      </c>
      <c r="S17" s="5">
        <f t="shared" si="5"/>
        <v>17</v>
      </c>
      <c r="U17" s="42" t="s">
        <v>28</v>
      </c>
      <c r="V17" s="45" t="s">
        <v>59</v>
      </c>
    </row>
    <row r="18" spans="1:22">
      <c r="A18" s="6">
        <v>144</v>
      </c>
      <c r="B18" s="4">
        <f t="shared" si="0"/>
        <v>72</v>
      </c>
      <c r="C18" s="4"/>
      <c r="D18" s="4">
        <v>74</v>
      </c>
      <c r="E18" s="4">
        <f t="shared" si="1"/>
        <v>37</v>
      </c>
      <c r="F18" s="4"/>
      <c r="G18" s="4">
        <v>119</v>
      </c>
      <c r="H18" s="5">
        <f t="shared" si="2"/>
        <v>59.5</v>
      </c>
      <c r="I18" s="4"/>
      <c r="L18" s="6">
        <v>46</v>
      </c>
      <c r="M18" s="4">
        <f t="shared" si="3"/>
        <v>23</v>
      </c>
      <c r="N18" s="4"/>
      <c r="O18" s="4">
        <v>36</v>
      </c>
      <c r="P18" s="4">
        <f t="shared" si="4"/>
        <v>18</v>
      </c>
      <c r="Q18" s="4"/>
      <c r="R18" s="4">
        <v>29</v>
      </c>
      <c r="S18" s="5">
        <f t="shared" si="5"/>
        <v>14.5</v>
      </c>
      <c r="U18" s="42"/>
      <c r="V18" s="45"/>
    </row>
    <row r="19" spans="1:22">
      <c r="A19" s="6">
        <v>183</v>
      </c>
      <c r="B19" s="4">
        <f t="shared" si="0"/>
        <v>91.5</v>
      </c>
      <c r="C19" s="4"/>
      <c r="D19" s="4">
        <v>165</v>
      </c>
      <c r="E19" s="4">
        <f t="shared" si="1"/>
        <v>82.5</v>
      </c>
      <c r="F19" s="4"/>
      <c r="G19" s="4">
        <v>107</v>
      </c>
      <c r="H19" s="5">
        <f t="shared" si="2"/>
        <v>53.5</v>
      </c>
      <c r="I19" s="4"/>
      <c r="L19" s="6">
        <v>29</v>
      </c>
      <c r="M19" s="4">
        <f t="shared" si="3"/>
        <v>14.5</v>
      </c>
      <c r="N19" s="4"/>
      <c r="O19" s="4">
        <v>39</v>
      </c>
      <c r="P19" s="4">
        <f t="shared" si="4"/>
        <v>19.5</v>
      </c>
      <c r="Q19" s="4"/>
      <c r="R19" s="4">
        <v>40</v>
      </c>
      <c r="S19" s="5">
        <f t="shared" si="5"/>
        <v>20</v>
      </c>
      <c r="U19" s="42" t="s">
        <v>31</v>
      </c>
      <c r="V19" s="45"/>
    </row>
    <row r="20" spans="1:22">
      <c r="A20" s="6">
        <v>109</v>
      </c>
      <c r="B20" s="4">
        <f t="shared" si="0"/>
        <v>54.5</v>
      </c>
      <c r="C20" s="4"/>
      <c r="D20" s="4">
        <v>50</v>
      </c>
      <c r="E20" s="4">
        <f t="shared" si="1"/>
        <v>25</v>
      </c>
      <c r="F20" s="4"/>
      <c r="G20" s="4">
        <v>100</v>
      </c>
      <c r="H20" s="5">
        <f t="shared" si="2"/>
        <v>50</v>
      </c>
      <c r="I20" s="4"/>
      <c r="L20" s="6">
        <v>40</v>
      </c>
      <c r="M20" s="4">
        <f t="shared" si="3"/>
        <v>20</v>
      </c>
      <c r="N20" s="4"/>
      <c r="O20" s="4">
        <v>20</v>
      </c>
      <c r="P20" s="4">
        <f t="shared" si="4"/>
        <v>10</v>
      </c>
      <c r="Q20" s="4"/>
      <c r="R20" s="4">
        <v>46</v>
      </c>
      <c r="S20" s="5">
        <f t="shared" si="5"/>
        <v>23</v>
      </c>
      <c r="U20" s="42" t="s">
        <v>60</v>
      </c>
      <c r="V20" s="45">
        <v>49.4</v>
      </c>
    </row>
    <row r="21" spans="1:22">
      <c r="A21" s="6">
        <v>130</v>
      </c>
      <c r="B21" s="4">
        <f t="shared" si="0"/>
        <v>65</v>
      </c>
      <c r="C21" s="4"/>
      <c r="D21" s="4">
        <v>69</v>
      </c>
      <c r="E21" s="4">
        <f t="shared" si="1"/>
        <v>34.5</v>
      </c>
      <c r="F21" s="4"/>
      <c r="G21" s="4">
        <v>91</v>
      </c>
      <c r="H21" s="5">
        <f t="shared" si="2"/>
        <v>45.5</v>
      </c>
      <c r="I21" s="4"/>
      <c r="L21" s="6">
        <v>51</v>
      </c>
      <c r="M21" s="4">
        <f t="shared" si="3"/>
        <v>25.5</v>
      </c>
      <c r="N21" s="4"/>
      <c r="O21" s="4">
        <v>31</v>
      </c>
      <c r="P21" s="4">
        <f t="shared" si="4"/>
        <v>15.5</v>
      </c>
      <c r="Q21" s="4"/>
      <c r="R21" s="4">
        <v>43</v>
      </c>
      <c r="S21" s="5">
        <f t="shared" si="5"/>
        <v>21.5</v>
      </c>
      <c r="U21" s="42" t="s">
        <v>61</v>
      </c>
      <c r="V21" s="45">
        <v>19.2</v>
      </c>
    </row>
    <row r="22" spans="1:22">
      <c r="A22" s="6">
        <v>82</v>
      </c>
      <c r="B22" s="4">
        <f t="shared" si="0"/>
        <v>41</v>
      </c>
      <c r="C22" s="4"/>
      <c r="D22" s="4">
        <v>84</v>
      </c>
      <c r="E22" s="4">
        <f t="shared" si="1"/>
        <v>42</v>
      </c>
      <c r="F22" s="4"/>
      <c r="G22" s="4">
        <v>126</v>
      </c>
      <c r="H22" s="5">
        <f t="shared" si="2"/>
        <v>63</v>
      </c>
      <c r="I22" s="4"/>
      <c r="L22" s="6">
        <v>29</v>
      </c>
      <c r="M22" s="4">
        <f t="shared" si="3"/>
        <v>14.5</v>
      </c>
      <c r="N22" s="4"/>
      <c r="O22" s="4">
        <v>32</v>
      </c>
      <c r="P22" s="4">
        <f t="shared" si="4"/>
        <v>16</v>
      </c>
      <c r="Q22" s="4"/>
      <c r="R22" s="4">
        <v>29</v>
      </c>
      <c r="S22" s="5">
        <f t="shared" si="5"/>
        <v>14.5</v>
      </c>
      <c r="U22" s="42" t="s">
        <v>62</v>
      </c>
      <c r="V22" s="45" t="s">
        <v>63</v>
      </c>
    </row>
    <row r="23" spans="1:22">
      <c r="A23" s="6">
        <v>173</v>
      </c>
      <c r="B23" s="4">
        <f t="shared" si="0"/>
        <v>86.5</v>
      </c>
      <c r="C23" s="4"/>
      <c r="D23" s="4">
        <v>50</v>
      </c>
      <c r="E23" s="4">
        <f t="shared" si="1"/>
        <v>25</v>
      </c>
      <c r="F23" s="4"/>
      <c r="G23" s="4">
        <v>81</v>
      </c>
      <c r="H23" s="5">
        <f t="shared" si="2"/>
        <v>40.5</v>
      </c>
      <c r="I23" s="4"/>
      <c r="L23" s="6">
        <v>38</v>
      </c>
      <c r="M23" s="4">
        <f t="shared" si="3"/>
        <v>19</v>
      </c>
      <c r="N23" s="4"/>
      <c r="O23" s="4">
        <v>33</v>
      </c>
      <c r="P23" s="4">
        <f t="shared" si="4"/>
        <v>16.5</v>
      </c>
      <c r="Q23" s="4"/>
      <c r="R23" s="4"/>
      <c r="S23" s="5"/>
      <c r="U23" s="42" t="s">
        <v>35</v>
      </c>
      <c r="V23" s="45" t="s">
        <v>64</v>
      </c>
    </row>
    <row r="24" spans="1:22">
      <c r="A24" s="6">
        <v>132</v>
      </c>
      <c r="B24" s="4">
        <f t="shared" si="0"/>
        <v>66</v>
      </c>
      <c r="C24" s="4"/>
      <c r="D24" s="4"/>
      <c r="E24" s="4"/>
      <c r="F24" s="4"/>
      <c r="G24" s="4">
        <v>113</v>
      </c>
      <c r="H24" s="5">
        <f t="shared" si="2"/>
        <v>56.5</v>
      </c>
      <c r="I24" s="4"/>
      <c r="L24" s="6">
        <v>40</v>
      </c>
      <c r="M24" s="4">
        <f t="shared" si="3"/>
        <v>20</v>
      </c>
      <c r="N24" s="4"/>
      <c r="O24" s="4">
        <v>37</v>
      </c>
      <c r="P24" s="4">
        <f t="shared" si="4"/>
        <v>18.5</v>
      </c>
      <c r="Q24" s="4"/>
      <c r="R24" s="4"/>
      <c r="S24" s="5"/>
      <c r="U24" s="42" t="s">
        <v>65</v>
      </c>
      <c r="V24" s="45">
        <v>0.9667</v>
      </c>
    </row>
    <row r="25" spans="1:22">
      <c r="A25" s="6">
        <v>86</v>
      </c>
      <c r="B25" s="4">
        <f t="shared" si="0"/>
        <v>43</v>
      </c>
      <c r="C25" s="4"/>
      <c r="D25" s="4"/>
      <c r="E25" s="4"/>
      <c r="F25" s="4"/>
      <c r="G25" s="4"/>
      <c r="H25" s="5"/>
      <c r="I25" s="4"/>
      <c r="L25" s="6">
        <v>53</v>
      </c>
      <c r="M25" s="4">
        <f t="shared" si="3"/>
        <v>26.5</v>
      </c>
      <c r="N25" s="4"/>
      <c r="O25" s="4"/>
      <c r="P25" s="4"/>
      <c r="Q25" s="4"/>
      <c r="R25" s="4"/>
      <c r="S25" s="5"/>
      <c r="U25" s="42"/>
      <c r="V25" s="45"/>
    </row>
    <row r="26" spans="1:22">
      <c r="A26" s="6">
        <v>82</v>
      </c>
      <c r="B26" s="4">
        <f t="shared" si="0"/>
        <v>41</v>
      </c>
      <c r="C26" s="4"/>
      <c r="D26" s="4"/>
      <c r="E26" s="4"/>
      <c r="F26" s="4"/>
      <c r="G26" s="4"/>
      <c r="H26" s="5"/>
      <c r="I26" s="4"/>
      <c r="L26" s="6">
        <v>16</v>
      </c>
      <c r="M26" s="4">
        <f t="shared" si="3"/>
        <v>8</v>
      </c>
      <c r="N26" s="4"/>
      <c r="O26" s="4"/>
      <c r="P26" s="4"/>
      <c r="Q26" s="4"/>
      <c r="R26" s="4"/>
      <c r="S26" s="5"/>
      <c r="U26" s="42" t="s">
        <v>66</v>
      </c>
      <c r="V26" s="45"/>
    </row>
    <row r="27" spans="1:22">
      <c r="A27" s="6">
        <v>110</v>
      </c>
      <c r="B27" s="4">
        <f t="shared" si="0"/>
        <v>55</v>
      </c>
      <c r="C27" s="4"/>
      <c r="D27" s="4"/>
      <c r="E27" s="4"/>
      <c r="F27" s="4"/>
      <c r="G27" s="4"/>
      <c r="H27" s="5"/>
      <c r="I27" s="4"/>
      <c r="L27" s="6">
        <v>43</v>
      </c>
      <c r="M27" s="4">
        <f t="shared" si="3"/>
        <v>21.5</v>
      </c>
      <c r="N27" s="4"/>
      <c r="O27" s="4"/>
      <c r="P27" s="4"/>
      <c r="Q27" s="4"/>
      <c r="R27" s="4"/>
      <c r="S27" s="5"/>
      <c r="U27" s="42" t="s">
        <v>67</v>
      </c>
      <c r="V27" s="45" t="s">
        <v>68</v>
      </c>
    </row>
    <row r="28" spans="1:22">
      <c r="A28" s="6"/>
      <c r="B28" s="4"/>
      <c r="C28" s="4"/>
      <c r="D28" s="4"/>
      <c r="E28" s="4"/>
      <c r="F28" s="4"/>
      <c r="G28" s="4"/>
      <c r="H28" s="5"/>
      <c r="I28" s="4"/>
      <c r="L28" s="6">
        <v>28</v>
      </c>
      <c r="M28" s="4">
        <f t="shared" si="3"/>
        <v>14</v>
      </c>
      <c r="N28" s="4"/>
      <c r="O28" s="4"/>
      <c r="P28" s="4"/>
      <c r="Q28" s="4"/>
      <c r="R28" s="4"/>
      <c r="S28" s="5"/>
      <c r="U28" s="42" t="s">
        <v>21</v>
      </c>
      <c r="V28" s="45">
        <v>8.7499999999999994E-2</v>
      </c>
    </row>
    <row r="29" spans="1:22">
      <c r="A29" s="6"/>
      <c r="B29" s="4"/>
      <c r="C29" s="4"/>
      <c r="D29" s="4"/>
      <c r="E29" s="4"/>
      <c r="F29" s="4"/>
      <c r="G29" s="4"/>
      <c r="H29" s="5"/>
      <c r="I29" s="4"/>
      <c r="L29" s="6"/>
      <c r="M29" s="4"/>
      <c r="N29" s="4"/>
      <c r="O29" s="4"/>
      <c r="P29" s="4"/>
      <c r="Q29" s="4"/>
      <c r="R29" s="4"/>
      <c r="S29" s="5"/>
      <c r="U29" s="42" t="s">
        <v>22</v>
      </c>
      <c r="V29" s="45" t="s">
        <v>41</v>
      </c>
    </row>
    <row r="30" spans="1:22" ht="17" thickBot="1">
      <c r="A30" s="6"/>
      <c r="B30" s="4"/>
      <c r="C30" s="4"/>
      <c r="D30" s="4"/>
      <c r="E30" s="4"/>
      <c r="F30" s="4"/>
      <c r="G30" s="4"/>
      <c r="H30" s="5"/>
      <c r="I30" s="4"/>
      <c r="L30" s="6"/>
      <c r="M30" s="4"/>
      <c r="N30" s="4"/>
      <c r="O30" s="4"/>
      <c r="P30" s="4"/>
      <c r="Q30" s="4"/>
      <c r="R30" s="4"/>
      <c r="S30" s="5"/>
      <c r="U30" s="42" t="s">
        <v>24</v>
      </c>
      <c r="V30" s="45" t="s">
        <v>43</v>
      </c>
    </row>
    <row r="31" spans="1:22">
      <c r="A31" s="6"/>
      <c r="B31" s="35" t="s">
        <v>4</v>
      </c>
      <c r="C31" s="12"/>
      <c r="D31" s="12"/>
      <c r="E31" s="12" t="s">
        <v>48</v>
      </c>
      <c r="F31" s="12"/>
      <c r="G31" s="12"/>
      <c r="H31" s="23" t="s">
        <v>6</v>
      </c>
      <c r="I31" s="4"/>
      <c r="L31" s="6"/>
      <c r="M31" s="35" t="s">
        <v>4</v>
      </c>
      <c r="N31" s="12"/>
      <c r="O31" s="12"/>
      <c r="P31" s="12" t="s">
        <v>48</v>
      </c>
      <c r="Q31" s="12"/>
      <c r="R31" s="12"/>
      <c r="S31" s="23" t="s">
        <v>6</v>
      </c>
      <c r="U31" s="42"/>
      <c r="V31" s="45"/>
    </row>
    <row r="32" spans="1:22" ht="17" thickBot="1">
      <c r="A32" s="7"/>
      <c r="B32" s="7">
        <v>54.8</v>
      </c>
      <c r="C32" s="8"/>
      <c r="D32" s="8"/>
      <c r="E32" s="8">
        <v>45.9</v>
      </c>
      <c r="F32" s="8"/>
      <c r="G32" s="8"/>
      <c r="H32" s="9">
        <v>47.5</v>
      </c>
      <c r="I32" s="4"/>
      <c r="L32" s="7"/>
      <c r="M32" s="7">
        <f>19.4</f>
        <v>19.399999999999999</v>
      </c>
      <c r="N32" s="8"/>
      <c r="O32" s="8"/>
      <c r="P32" s="8">
        <v>18.100000000000001</v>
      </c>
      <c r="Q32" s="8"/>
      <c r="R32" s="8"/>
      <c r="S32" s="9">
        <f>20.1</f>
        <v>20.100000000000001</v>
      </c>
      <c r="U32" s="42" t="s">
        <v>69</v>
      </c>
      <c r="V32" s="45"/>
    </row>
    <row r="33" spans="1:22">
      <c r="U33" s="42" t="s">
        <v>70</v>
      </c>
      <c r="V33" s="45">
        <v>3</v>
      </c>
    </row>
    <row r="34" spans="1:22" ht="17" thickBot="1">
      <c r="U34" s="44" t="s">
        <v>71</v>
      </c>
      <c r="V34" s="47">
        <v>3</v>
      </c>
    </row>
    <row r="35" spans="1:22" ht="21">
      <c r="A35" s="36"/>
      <c r="B35" s="27" t="s">
        <v>14</v>
      </c>
      <c r="C35" s="28"/>
      <c r="D35" s="34"/>
      <c r="E35" s="34"/>
      <c r="F35" s="34"/>
      <c r="G35" s="34"/>
      <c r="H35" s="34"/>
      <c r="I35" s="34"/>
      <c r="J35" s="34"/>
      <c r="K35" s="34"/>
      <c r="L35" s="34"/>
      <c r="M35" s="27" t="s">
        <v>14</v>
      </c>
      <c r="N35" s="14"/>
    </row>
    <row r="36" spans="1:22" ht="17">
      <c r="A36" s="37"/>
      <c r="B36" s="6"/>
      <c r="C36" s="29" t="s">
        <v>52</v>
      </c>
      <c r="M36" s="6"/>
      <c r="N36" s="29" t="s">
        <v>53</v>
      </c>
    </row>
    <row r="37" spans="1:22">
      <c r="A37" s="38"/>
      <c r="B37" s="30" t="s">
        <v>11</v>
      </c>
      <c r="C37" s="31">
        <v>49.4</v>
      </c>
      <c r="J37" s="2"/>
      <c r="M37" s="30" t="s">
        <v>11</v>
      </c>
      <c r="N37" s="31">
        <v>19.2</v>
      </c>
    </row>
    <row r="38" spans="1:22">
      <c r="A38" s="38"/>
      <c r="B38" s="30" t="s">
        <v>12</v>
      </c>
      <c r="C38" s="31">
        <v>4.7439999999999998</v>
      </c>
      <c r="J38" s="3"/>
      <c r="K38" s="3"/>
      <c r="L38" s="3"/>
      <c r="M38" s="30" t="s">
        <v>12</v>
      </c>
      <c r="N38" s="31">
        <v>1.0149999999999999</v>
      </c>
    </row>
    <row r="39" spans="1:22" ht="17" thickBot="1">
      <c r="A39" s="38"/>
      <c r="B39" s="32" t="s">
        <v>13</v>
      </c>
      <c r="C39" s="33">
        <v>2.7389999999999999</v>
      </c>
      <c r="J39" s="3"/>
      <c r="K39" s="3"/>
      <c r="L39" s="3"/>
      <c r="M39" s="32" t="s">
        <v>13</v>
      </c>
      <c r="N39" s="33">
        <v>0.58589999999999998</v>
      </c>
    </row>
    <row r="43" spans="1:22" ht="26">
      <c r="B43" s="41"/>
      <c r="C43" s="37"/>
      <c r="D43" s="20"/>
      <c r="E43" s="20"/>
    </row>
    <row r="44" spans="1:22">
      <c r="B44" s="38"/>
      <c r="C44" s="40"/>
      <c r="D44" s="20"/>
      <c r="E44" s="20"/>
    </row>
    <row r="45" spans="1:22">
      <c r="B45" s="38"/>
      <c r="C45" s="40"/>
      <c r="D45" s="20"/>
      <c r="E45" s="20"/>
    </row>
    <row r="46" spans="1:22">
      <c r="B46" s="38"/>
      <c r="C46" s="40"/>
    </row>
    <row r="47" spans="1:22">
      <c r="B47" s="38"/>
      <c r="C47" s="40"/>
    </row>
    <row r="48" spans="1:22">
      <c r="B48" s="38"/>
      <c r="C48" s="40"/>
    </row>
    <row r="49" spans="2:3">
      <c r="B49" s="38"/>
      <c r="C49" s="40"/>
    </row>
    <row r="50" spans="2:3">
      <c r="B50" s="38"/>
      <c r="C50" s="40"/>
    </row>
    <row r="51" spans="2:3">
      <c r="B51" s="38"/>
      <c r="C51" s="40"/>
    </row>
    <row r="52" spans="2:3">
      <c r="B52" s="38"/>
      <c r="C52" s="40"/>
    </row>
    <row r="53" spans="2:3">
      <c r="B53" s="38"/>
      <c r="C53" s="40"/>
    </row>
    <row r="54" spans="2:3">
      <c r="B54" s="38"/>
      <c r="C54" s="40"/>
    </row>
    <row r="55" spans="2:3">
      <c r="B55" s="38"/>
      <c r="C55" s="40"/>
    </row>
    <row r="56" spans="2:3">
      <c r="B56" s="38"/>
      <c r="C56" s="40"/>
    </row>
    <row r="57" spans="2:3">
      <c r="B57" s="38"/>
      <c r="C57" s="40"/>
    </row>
    <row r="58" spans="2:3">
      <c r="B58" s="38"/>
      <c r="C58" s="40"/>
    </row>
    <row r="59" spans="2:3">
      <c r="B59" s="38"/>
      <c r="C59" s="40"/>
    </row>
    <row r="60" spans="2:3">
      <c r="B60" s="38"/>
      <c r="C60" s="40"/>
    </row>
    <row r="61" spans="2:3">
      <c r="B61" s="38"/>
      <c r="C61" s="40"/>
    </row>
    <row r="62" spans="2:3">
      <c r="B62" s="38"/>
      <c r="C62" s="40"/>
    </row>
    <row r="63" spans="2:3">
      <c r="B63" s="38"/>
      <c r="C63" s="40"/>
    </row>
    <row r="64" spans="2:3">
      <c r="B64" s="38"/>
      <c r="C64" s="40"/>
    </row>
    <row r="65" spans="2:3">
      <c r="B65" s="38"/>
      <c r="C65" s="40"/>
    </row>
    <row r="66" spans="2:3">
      <c r="B66" s="38"/>
      <c r="C66" s="40"/>
    </row>
    <row r="67" spans="2:3">
      <c r="B67" s="38"/>
      <c r="C67" s="40"/>
    </row>
    <row r="68" spans="2:3">
      <c r="B68" s="38"/>
      <c r="C68" s="40"/>
    </row>
    <row r="69" spans="2:3">
      <c r="B69" s="38"/>
      <c r="C69" s="40"/>
    </row>
    <row r="70" spans="2:3">
      <c r="B70" s="38"/>
      <c r="C70" s="40"/>
    </row>
    <row r="71" spans="2:3">
      <c r="B71" s="38"/>
      <c r="C71" s="40"/>
    </row>
    <row r="72" spans="2:3">
      <c r="B72" s="38"/>
      <c r="C72" s="40"/>
    </row>
    <row r="73" spans="2:3">
      <c r="B73" s="37"/>
      <c r="C73" s="3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75447-F2B6-164E-8B84-99CFF596E519}">
  <dimension ref="B3:AB39"/>
  <sheetViews>
    <sheetView tabSelected="1" workbookViewId="0">
      <selection activeCell="AE23" sqref="AE23"/>
    </sheetView>
  </sheetViews>
  <sheetFormatPr baseColWidth="10" defaultRowHeight="16"/>
  <cols>
    <col min="3" max="3" width="17" customWidth="1"/>
    <col min="15" max="15" width="18.33203125" customWidth="1"/>
    <col min="27" max="27" width="40.33203125" customWidth="1"/>
    <col min="28" max="28" width="21" customWidth="1"/>
  </cols>
  <sheetData>
    <row r="3" spans="2:28" ht="26">
      <c r="B3" s="1" t="s">
        <v>87</v>
      </c>
    </row>
    <row r="5" spans="2:28" ht="17" thickBot="1"/>
    <row r="6" spans="2:28" ht="27" thickBot="1">
      <c r="B6" s="25" t="s">
        <v>86</v>
      </c>
      <c r="C6" s="66"/>
      <c r="D6" s="65"/>
      <c r="N6" s="26" t="s">
        <v>85</v>
      </c>
      <c r="O6" s="66"/>
      <c r="P6" s="65"/>
    </row>
    <row r="7" spans="2:28" ht="21">
      <c r="B7" s="10"/>
      <c r="C7" s="11">
        <v>44613</v>
      </c>
      <c r="D7" s="12"/>
      <c r="E7" s="54"/>
      <c r="F7" s="64"/>
      <c r="G7" s="11">
        <v>44614</v>
      </c>
      <c r="H7" s="12"/>
      <c r="I7" s="54"/>
      <c r="J7" s="11"/>
      <c r="K7" s="11">
        <v>44621</v>
      </c>
      <c r="L7" s="14"/>
      <c r="N7" s="10"/>
      <c r="O7" s="11">
        <v>44613</v>
      </c>
      <c r="P7" s="12"/>
      <c r="Q7" s="54"/>
      <c r="R7" s="64"/>
      <c r="S7" s="11">
        <v>44614</v>
      </c>
      <c r="T7" s="12"/>
      <c r="U7" s="54"/>
      <c r="V7" s="11"/>
      <c r="W7" s="11">
        <v>44621</v>
      </c>
      <c r="X7" s="14"/>
      <c r="AA7" s="63" t="s">
        <v>84</v>
      </c>
      <c r="AB7" s="14"/>
    </row>
    <row r="8" spans="2:28">
      <c r="B8" s="15"/>
      <c r="C8" s="59"/>
      <c r="D8" s="59"/>
      <c r="E8" s="62"/>
      <c r="F8" s="61"/>
      <c r="G8" s="59"/>
      <c r="H8" s="59"/>
      <c r="I8" s="62"/>
      <c r="J8" s="59"/>
      <c r="K8" s="59"/>
      <c r="L8" s="18"/>
      <c r="M8" s="3"/>
      <c r="N8" s="15"/>
      <c r="O8" s="59"/>
      <c r="P8" s="59"/>
      <c r="Q8" s="60"/>
      <c r="R8" s="61"/>
      <c r="S8" s="59"/>
      <c r="T8" s="59"/>
      <c r="U8" s="60"/>
      <c r="V8" s="59"/>
      <c r="W8" s="59"/>
      <c r="X8" s="19"/>
      <c r="AA8" s="58" t="s">
        <v>16</v>
      </c>
      <c r="AB8" s="31" t="s">
        <v>83</v>
      </c>
    </row>
    <row r="9" spans="2:28">
      <c r="B9" s="15" t="s">
        <v>82</v>
      </c>
      <c r="C9" s="59" t="s">
        <v>81</v>
      </c>
      <c r="D9" s="59" t="s">
        <v>80</v>
      </c>
      <c r="E9" s="62"/>
      <c r="F9" s="61" t="s">
        <v>82</v>
      </c>
      <c r="G9" s="59" t="s">
        <v>81</v>
      </c>
      <c r="H9" s="59" t="s">
        <v>80</v>
      </c>
      <c r="I9" s="62"/>
      <c r="J9" s="59" t="s">
        <v>82</v>
      </c>
      <c r="K9" s="59" t="s">
        <v>81</v>
      </c>
      <c r="L9" s="19" t="s">
        <v>80</v>
      </c>
      <c r="M9" s="3"/>
      <c r="N9" s="15" t="s">
        <v>82</v>
      </c>
      <c r="O9" s="59" t="s">
        <v>81</v>
      </c>
      <c r="P9" s="59" t="s">
        <v>80</v>
      </c>
      <c r="Q9" s="60"/>
      <c r="R9" s="61" t="s">
        <v>82</v>
      </c>
      <c r="S9" s="59" t="s">
        <v>81</v>
      </c>
      <c r="T9" s="59" t="s">
        <v>80</v>
      </c>
      <c r="U9" s="60"/>
      <c r="V9" s="59" t="s">
        <v>82</v>
      </c>
      <c r="W9" s="59" t="s">
        <v>81</v>
      </c>
      <c r="X9" s="19" t="s">
        <v>80</v>
      </c>
      <c r="AA9" s="58"/>
      <c r="AB9" s="31"/>
    </row>
    <row r="10" spans="2:28">
      <c r="B10" s="6">
        <v>3.4</v>
      </c>
      <c r="C10">
        <v>9.4</v>
      </c>
      <c r="D10">
        <f>B10/C10</f>
        <v>0.36170212765957444</v>
      </c>
      <c r="E10" s="56"/>
      <c r="F10" s="57">
        <v>2.2000000000000002</v>
      </c>
      <c r="G10">
        <v>10.199999999999999</v>
      </c>
      <c r="H10">
        <f>F10/G10</f>
        <v>0.21568627450980396</v>
      </c>
      <c r="I10" s="56"/>
      <c r="J10">
        <v>0.7</v>
      </c>
      <c r="K10">
        <v>7.4</v>
      </c>
      <c r="L10" s="5">
        <f>J10/K10</f>
        <v>9.4594594594594586E-2</v>
      </c>
      <c r="N10" s="6">
        <v>4.2</v>
      </c>
      <c r="O10">
        <v>13.8</v>
      </c>
      <c r="P10">
        <f>N10/O10</f>
        <v>0.30434782608695654</v>
      </c>
      <c r="Q10" s="56"/>
      <c r="R10" s="57">
        <v>5.8</v>
      </c>
      <c r="S10">
        <v>12.7</v>
      </c>
      <c r="T10">
        <f>R10/S10</f>
        <v>0.45669291338582679</v>
      </c>
      <c r="U10" s="56"/>
      <c r="V10">
        <v>3.9</v>
      </c>
      <c r="W10">
        <v>10.6</v>
      </c>
      <c r="X10" s="5">
        <f>V10/W10</f>
        <v>0.36792452830188682</v>
      </c>
      <c r="AA10" s="50" t="s">
        <v>17</v>
      </c>
      <c r="AB10" s="45" t="s">
        <v>74</v>
      </c>
    </row>
    <row r="11" spans="2:28">
      <c r="B11" s="6">
        <v>3.1</v>
      </c>
      <c r="C11">
        <v>9</v>
      </c>
      <c r="D11">
        <f>B11/C11</f>
        <v>0.34444444444444444</v>
      </c>
      <c r="E11" s="56"/>
      <c r="F11" s="57">
        <v>1</v>
      </c>
      <c r="G11">
        <v>10</v>
      </c>
      <c r="H11">
        <f>F11/G11</f>
        <v>0.1</v>
      </c>
      <c r="I11" s="56"/>
      <c r="J11">
        <v>1.9</v>
      </c>
      <c r="K11">
        <v>8.3000000000000007</v>
      </c>
      <c r="L11" s="5">
        <f>J11/K11</f>
        <v>0.22891566265060237</v>
      </c>
      <c r="N11" s="6">
        <v>4.4000000000000004</v>
      </c>
      <c r="O11">
        <v>15.4</v>
      </c>
      <c r="P11">
        <f>N11/O11</f>
        <v>0.28571428571428575</v>
      </c>
      <c r="Q11" s="56"/>
      <c r="R11" s="57">
        <v>5.4</v>
      </c>
      <c r="S11">
        <v>9.8000000000000007</v>
      </c>
      <c r="T11">
        <f>R11/S11</f>
        <v>0.55102040816326525</v>
      </c>
      <c r="U11" s="56"/>
      <c r="V11">
        <v>3.2</v>
      </c>
      <c r="W11">
        <v>7.8</v>
      </c>
      <c r="X11" s="5">
        <f>V11/W11</f>
        <v>0.4102564102564103</v>
      </c>
      <c r="AA11" s="50" t="s">
        <v>18</v>
      </c>
      <c r="AB11" s="45" t="s">
        <v>18</v>
      </c>
    </row>
    <row r="12" spans="2:28">
      <c r="B12" s="6">
        <v>1.7</v>
      </c>
      <c r="C12">
        <v>8.4</v>
      </c>
      <c r="D12">
        <f>B12/C12</f>
        <v>0.20238095238095236</v>
      </c>
      <c r="E12" s="56"/>
      <c r="F12" s="57">
        <v>1.43</v>
      </c>
      <c r="G12">
        <v>9.1999999999999993</v>
      </c>
      <c r="H12">
        <f>F12/G12</f>
        <v>0.15543478260869567</v>
      </c>
      <c r="I12" s="56"/>
      <c r="J12">
        <v>1.9</v>
      </c>
      <c r="K12">
        <v>11.5</v>
      </c>
      <c r="L12" s="5">
        <f>J12/K12</f>
        <v>0.16521739130434782</v>
      </c>
      <c r="N12" s="6">
        <v>6.6</v>
      </c>
      <c r="O12">
        <v>14</v>
      </c>
      <c r="P12">
        <f>N12/O12</f>
        <v>0.47142857142857142</v>
      </c>
      <c r="Q12" s="56"/>
      <c r="R12" s="57">
        <v>1.9</v>
      </c>
      <c r="S12">
        <v>9.4</v>
      </c>
      <c r="T12">
        <f>R12/S12</f>
        <v>0.20212765957446807</v>
      </c>
      <c r="U12" s="56"/>
      <c r="V12">
        <v>3.8</v>
      </c>
      <c r="W12">
        <v>13.8</v>
      </c>
      <c r="X12" s="5">
        <f>V12/W12</f>
        <v>0.27536231884057966</v>
      </c>
      <c r="AA12" s="50" t="s">
        <v>19</v>
      </c>
      <c r="AB12" s="45" t="s">
        <v>75</v>
      </c>
    </row>
    <row r="13" spans="2:28">
      <c r="B13" s="6">
        <v>1.4</v>
      </c>
      <c r="C13">
        <v>8.1999999999999993</v>
      </c>
      <c r="D13">
        <f>B13/C13</f>
        <v>0.17073170731707318</v>
      </c>
      <c r="E13" s="56"/>
      <c r="F13" s="57">
        <v>1.9</v>
      </c>
      <c r="G13">
        <v>9.6999999999999993</v>
      </c>
      <c r="H13">
        <f>F13/G13</f>
        <v>0.19587628865979381</v>
      </c>
      <c r="I13" s="56"/>
      <c r="J13">
        <v>2.1</v>
      </c>
      <c r="K13">
        <v>7.8</v>
      </c>
      <c r="L13" s="5">
        <f>J13/K13</f>
        <v>0.26923076923076927</v>
      </c>
      <c r="N13" s="6">
        <v>6.5</v>
      </c>
      <c r="O13">
        <v>18.2</v>
      </c>
      <c r="P13">
        <f>N13/O13</f>
        <v>0.35714285714285715</v>
      </c>
      <c r="Q13" s="56"/>
      <c r="R13" s="57">
        <v>2.2000000000000002</v>
      </c>
      <c r="S13">
        <v>7.9</v>
      </c>
      <c r="T13">
        <f>R13/S13</f>
        <v>0.27848101265822783</v>
      </c>
      <c r="U13" s="56"/>
      <c r="V13">
        <v>3.4</v>
      </c>
      <c r="W13">
        <v>9.4</v>
      </c>
      <c r="X13" s="5">
        <f>V13/W13</f>
        <v>0.36170212765957444</v>
      </c>
      <c r="AA13" s="50"/>
      <c r="AB13" s="45"/>
    </row>
    <row r="14" spans="2:28">
      <c r="B14" s="6">
        <v>1.2</v>
      </c>
      <c r="C14">
        <v>9.6999999999999993</v>
      </c>
      <c r="D14">
        <f>B14/C14</f>
        <v>0.12371134020618557</v>
      </c>
      <c r="E14" s="56"/>
      <c r="F14" s="57">
        <v>2</v>
      </c>
      <c r="G14">
        <v>11</v>
      </c>
      <c r="H14">
        <f>F14/G14</f>
        <v>0.18181818181818182</v>
      </c>
      <c r="I14" s="56"/>
      <c r="J14">
        <v>2.1</v>
      </c>
      <c r="K14">
        <v>10.5</v>
      </c>
      <c r="L14" s="5">
        <f>J14/K14</f>
        <v>0.2</v>
      </c>
      <c r="N14" s="6">
        <v>5.5</v>
      </c>
      <c r="O14">
        <v>14.7</v>
      </c>
      <c r="P14">
        <f>N14/O14</f>
        <v>0.37414965986394561</v>
      </c>
      <c r="Q14" s="56"/>
      <c r="R14" s="57">
        <v>3.3</v>
      </c>
      <c r="S14">
        <v>6.7</v>
      </c>
      <c r="T14">
        <f>R14/S14</f>
        <v>0.4925373134328358</v>
      </c>
      <c r="U14" s="56"/>
      <c r="V14">
        <v>1.6</v>
      </c>
      <c r="W14">
        <v>4.9000000000000004</v>
      </c>
      <c r="X14" s="5">
        <f>V14/W14</f>
        <v>0.32653061224489793</v>
      </c>
      <c r="AA14" s="50" t="s">
        <v>57</v>
      </c>
      <c r="AB14" s="45"/>
    </row>
    <row r="15" spans="2:28">
      <c r="B15" s="6">
        <v>1.8</v>
      </c>
      <c r="C15">
        <v>12.6</v>
      </c>
      <c r="D15">
        <f>B15/C15</f>
        <v>0.14285714285714288</v>
      </c>
      <c r="E15" s="56"/>
      <c r="F15" s="57">
        <v>2.9</v>
      </c>
      <c r="G15">
        <v>13.8</v>
      </c>
      <c r="H15">
        <f>F15/G15</f>
        <v>0.21014492753623187</v>
      </c>
      <c r="I15" s="56"/>
      <c r="J15">
        <v>1.8</v>
      </c>
      <c r="K15">
        <v>8.5</v>
      </c>
      <c r="L15" s="5">
        <f>J15/K15</f>
        <v>0.21176470588235294</v>
      </c>
      <c r="N15" s="6">
        <v>8.1999999999999993</v>
      </c>
      <c r="O15">
        <v>16.899999999999999</v>
      </c>
      <c r="P15">
        <f>N15/O15</f>
        <v>0.48520710059171596</v>
      </c>
      <c r="Q15" s="56"/>
      <c r="R15" s="57">
        <v>4.01</v>
      </c>
      <c r="S15">
        <v>10.5</v>
      </c>
      <c r="T15">
        <f>R15/S15</f>
        <v>0.38190476190476186</v>
      </c>
      <c r="U15" s="56"/>
      <c r="V15">
        <v>4.7</v>
      </c>
      <c r="W15">
        <v>8.5</v>
      </c>
      <c r="X15" s="5">
        <f>V15/W15</f>
        <v>0.55294117647058827</v>
      </c>
      <c r="AA15" s="50" t="s">
        <v>21</v>
      </c>
      <c r="AB15" s="45">
        <v>5.9999999999999995E-4</v>
      </c>
    </row>
    <row r="16" spans="2:28">
      <c r="B16" s="6">
        <v>1.7</v>
      </c>
      <c r="C16">
        <v>8.4</v>
      </c>
      <c r="D16">
        <f>B16/C16</f>
        <v>0.20238095238095236</v>
      </c>
      <c r="E16" s="56"/>
      <c r="F16" s="57">
        <v>1.6</v>
      </c>
      <c r="G16">
        <v>6.7</v>
      </c>
      <c r="H16">
        <f>F16/G16</f>
        <v>0.23880597014925373</v>
      </c>
      <c r="I16" s="56"/>
      <c r="J16">
        <v>2.2999999999999998</v>
      </c>
      <c r="K16">
        <v>8.9</v>
      </c>
      <c r="L16" s="5">
        <f>J16/K16</f>
        <v>0.2584269662921348</v>
      </c>
      <c r="N16" s="6">
        <v>3.3</v>
      </c>
      <c r="O16">
        <v>12</v>
      </c>
      <c r="P16">
        <f>N16/O16</f>
        <v>0.27499999999999997</v>
      </c>
      <c r="Q16" s="56"/>
      <c r="R16" s="57">
        <v>3.9</v>
      </c>
      <c r="S16">
        <v>10.199999999999999</v>
      </c>
      <c r="T16">
        <f>R16/S16</f>
        <v>0.38235294117647062</v>
      </c>
      <c r="U16" s="56"/>
      <c r="V16">
        <v>4.4000000000000004</v>
      </c>
      <c r="W16">
        <v>8.3000000000000007</v>
      </c>
      <c r="X16" s="5">
        <f>V16/W16</f>
        <v>0.53012048192771088</v>
      </c>
      <c r="AA16" s="50" t="s">
        <v>22</v>
      </c>
      <c r="AB16" s="45" t="s">
        <v>58</v>
      </c>
    </row>
    <row r="17" spans="2:28">
      <c r="B17" s="6">
        <v>0.6</v>
      </c>
      <c r="C17">
        <v>9.1</v>
      </c>
      <c r="D17">
        <f>B17/C17</f>
        <v>6.5934065934065936E-2</v>
      </c>
      <c r="E17" s="56"/>
      <c r="F17" s="57">
        <v>1.6</v>
      </c>
      <c r="G17">
        <v>10.6</v>
      </c>
      <c r="H17">
        <f>F17/G17</f>
        <v>0.15094339622641512</v>
      </c>
      <c r="I17" s="56"/>
      <c r="J17">
        <v>1</v>
      </c>
      <c r="K17">
        <v>10</v>
      </c>
      <c r="L17" s="5">
        <f>J17/K17</f>
        <v>0.1</v>
      </c>
      <c r="N17" s="6">
        <v>4.2</v>
      </c>
      <c r="O17">
        <v>10.7</v>
      </c>
      <c r="P17">
        <f>N17/O17</f>
        <v>0.39252336448598135</v>
      </c>
      <c r="Q17" s="56"/>
      <c r="R17" s="57">
        <v>4.0999999999999996</v>
      </c>
      <c r="S17">
        <v>13.7</v>
      </c>
      <c r="T17">
        <f>R17/S17</f>
        <v>0.2992700729927007</v>
      </c>
      <c r="U17" s="56"/>
      <c r="V17">
        <v>3.31</v>
      </c>
      <c r="W17">
        <v>9.1</v>
      </c>
      <c r="X17" s="5">
        <f>V17/W17</f>
        <v>0.36373626373626378</v>
      </c>
      <c r="AA17" s="50" t="s">
        <v>24</v>
      </c>
      <c r="AB17" s="45" t="s">
        <v>25</v>
      </c>
    </row>
    <row r="18" spans="2:28">
      <c r="B18" s="6">
        <v>0.8</v>
      </c>
      <c r="C18">
        <v>5.2</v>
      </c>
      <c r="D18">
        <f>B18/C18</f>
        <v>0.15384615384615385</v>
      </c>
      <c r="E18" s="56"/>
      <c r="F18" s="57">
        <v>1.9</v>
      </c>
      <c r="G18">
        <v>7.9</v>
      </c>
      <c r="H18">
        <f>F18/G18</f>
        <v>0.24050632911392403</v>
      </c>
      <c r="I18" s="56"/>
      <c r="J18">
        <v>0.7</v>
      </c>
      <c r="K18">
        <v>5.5</v>
      </c>
      <c r="L18" s="5">
        <f>J18/K18</f>
        <v>0.12727272727272726</v>
      </c>
      <c r="N18" s="6">
        <v>4.3</v>
      </c>
      <c r="O18">
        <v>11.3</v>
      </c>
      <c r="P18">
        <f>N18/O18</f>
        <v>0.38053097345132741</v>
      </c>
      <c r="Q18" s="56"/>
      <c r="R18" s="57">
        <v>3.3</v>
      </c>
      <c r="S18">
        <v>10.4</v>
      </c>
      <c r="T18">
        <f>R18/S18</f>
        <v>0.31730769230769229</v>
      </c>
      <c r="U18" s="56"/>
      <c r="V18">
        <v>4.2</v>
      </c>
      <c r="W18">
        <v>11.1</v>
      </c>
      <c r="X18" s="5">
        <f>V18/W18</f>
        <v>0.3783783783783784</v>
      </c>
      <c r="AA18" s="50" t="s">
        <v>26</v>
      </c>
      <c r="AB18" s="45" t="s">
        <v>27</v>
      </c>
    </row>
    <row r="19" spans="2:28">
      <c r="B19" s="6">
        <v>0.9</v>
      </c>
      <c r="C19">
        <v>6.8</v>
      </c>
      <c r="D19">
        <f>B19/C19</f>
        <v>0.13235294117647059</v>
      </c>
      <c r="E19" s="56"/>
      <c r="F19" s="57">
        <v>1.7</v>
      </c>
      <c r="G19">
        <v>7.6</v>
      </c>
      <c r="H19">
        <f>F19/G19</f>
        <v>0.22368421052631579</v>
      </c>
      <c r="I19" s="56"/>
      <c r="J19">
        <v>2.1</v>
      </c>
      <c r="K19">
        <v>9.1</v>
      </c>
      <c r="L19" s="5">
        <f>J19/K19</f>
        <v>0.23076923076923078</v>
      </c>
      <c r="N19" s="6">
        <v>3.1</v>
      </c>
      <c r="O19">
        <v>9.4</v>
      </c>
      <c r="P19">
        <f>N19/O19</f>
        <v>0.32978723404255317</v>
      </c>
      <c r="Q19" s="56"/>
      <c r="R19" s="57">
        <v>3.9</v>
      </c>
      <c r="S19">
        <v>9.6999999999999993</v>
      </c>
      <c r="T19">
        <f>R19/S19</f>
        <v>0.40206185567010311</v>
      </c>
      <c r="U19" s="56"/>
      <c r="V19">
        <v>3.9</v>
      </c>
      <c r="W19">
        <v>8.9</v>
      </c>
      <c r="X19" s="5">
        <f>V19/W19</f>
        <v>0.4382022471910112</v>
      </c>
      <c r="AA19" s="50" t="s">
        <v>28</v>
      </c>
      <c r="AB19" s="45" t="s">
        <v>79</v>
      </c>
    </row>
    <row r="20" spans="2:28">
      <c r="B20" s="6">
        <v>1.6</v>
      </c>
      <c r="C20">
        <v>7.3</v>
      </c>
      <c r="D20">
        <f>B20/C20</f>
        <v>0.21917808219178084</v>
      </c>
      <c r="E20" s="56"/>
      <c r="F20" s="57">
        <v>3.5</v>
      </c>
      <c r="G20">
        <v>10</v>
      </c>
      <c r="H20">
        <f>F20/G20</f>
        <v>0.35</v>
      </c>
      <c r="I20" s="56"/>
      <c r="J20">
        <v>0.9</v>
      </c>
      <c r="K20">
        <v>8.1999999999999993</v>
      </c>
      <c r="L20" s="5">
        <f>J20/K20</f>
        <v>0.10975609756097562</v>
      </c>
      <c r="N20" s="6">
        <v>4.5</v>
      </c>
      <c r="O20">
        <v>10</v>
      </c>
      <c r="P20">
        <f>N20/O20</f>
        <v>0.45</v>
      </c>
      <c r="Q20" s="56"/>
      <c r="R20" s="57">
        <v>1.9</v>
      </c>
      <c r="S20">
        <v>10.4</v>
      </c>
      <c r="T20">
        <f>R20/S20</f>
        <v>0.18269230769230768</v>
      </c>
      <c r="U20" s="56"/>
      <c r="V20">
        <v>4.2</v>
      </c>
      <c r="W20">
        <v>9.6999999999999993</v>
      </c>
      <c r="X20" s="5">
        <f>V20/W20</f>
        <v>0.43298969072164956</v>
      </c>
      <c r="AA20" s="50"/>
      <c r="AB20" s="45"/>
    </row>
    <row r="21" spans="2:28">
      <c r="B21" s="6"/>
      <c r="E21" s="56"/>
      <c r="F21" s="57">
        <v>2.2999999999999998</v>
      </c>
      <c r="G21">
        <v>6</v>
      </c>
      <c r="H21">
        <f>F21/G21</f>
        <v>0.3833333333333333</v>
      </c>
      <c r="I21" s="56"/>
      <c r="J21">
        <v>2.4</v>
      </c>
      <c r="K21">
        <v>9.6</v>
      </c>
      <c r="L21" s="5">
        <f>J21/K21</f>
        <v>0.25</v>
      </c>
      <c r="N21" s="6">
        <v>2.7</v>
      </c>
      <c r="O21">
        <v>9.5</v>
      </c>
      <c r="P21">
        <f>N21/O21</f>
        <v>0.28421052631578947</v>
      </c>
      <c r="Q21" s="56"/>
      <c r="R21" s="57">
        <v>2.7</v>
      </c>
      <c r="S21">
        <v>8.4</v>
      </c>
      <c r="T21">
        <f>R21/S21</f>
        <v>0.32142857142857145</v>
      </c>
      <c r="U21" s="56"/>
      <c r="X21" s="5"/>
      <c r="AA21" s="50" t="s">
        <v>31</v>
      </c>
      <c r="AB21" s="45"/>
    </row>
    <row r="22" spans="2:28">
      <c r="B22" s="6"/>
      <c r="E22" s="56"/>
      <c r="F22" s="57">
        <v>2.6</v>
      </c>
      <c r="G22">
        <v>10.5</v>
      </c>
      <c r="H22">
        <f>F22/G22</f>
        <v>0.24761904761904763</v>
      </c>
      <c r="I22" s="56"/>
      <c r="J22">
        <v>1.25</v>
      </c>
      <c r="K22">
        <v>9.5</v>
      </c>
      <c r="L22" s="5">
        <f>J22/K22</f>
        <v>0.13157894736842105</v>
      </c>
      <c r="N22" s="6"/>
      <c r="Q22" s="56"/>
      <c r="R22" s="57">
        <v>4.5</v>
      </c>
      <c r="S22">
        <v>12.8</v>
      </c>
      <c r="T22">
        <f>R22/S22</f>
        <v>0.3515625</v>
      </c>
      <c r="U22" s="56"/>
      <c r="X22" s="5"/>
      <c r="AA22" s="50" t="s">
        <v>60</v>
      </c>
      <c r="AB22" s="45">
        <v>0.19980000000000001</v>
      </c>
    </row>
    <row r="23" spans="2:28">
      <c r="B23" s="6"/>
      <c r="E23" s="56"/>
      <c r="F23" s="57">
        <v>2</v>
      </c>
      <c r="G23">
        <v>10.8</v>
      </c>
      <c r="H23">
        <f>F23/G23</f>
        <v>0.18518518518518517</v>
      </c>
      <c r="I23" s="56"/>
      <c r="J23">
        <v>2.4</v>
      </c>
      <c r="K23">
        <v>10.199999999999999</v>
      </c>
      <c r="L23" s="5">
        <f>J23/K23</f>
        <v>0.23529411764705882</v>
      </c>
      <c r="N23" s="6"/>
      <c r="Q23" s="56"/>
      <c r="R23" s="57">
        <v>3.5</v>
      </c>
      <c r="S23">
        <v>9.3000000000000007</v>
      </c>
      <c r="T23">
        <f>R23/S23</f>
        <v>0.37634408602150538</v>
      </c>
      <c r="U23" s="56"/>
      <c r="X23" s="5"/>
      <c r="AA23" s="50" t="s">
        <v>61</v>
      </c>
      <c r="AB23" s="45">
        <v>0.37540000000000001</v>
      </c>
    </row>
    <row r="24" spans="2:28">
      <c r="B24" s="6"/>
      <c r="E24" s="56"/>
      <c r="F24" s="57">
        <v>0.7</v>
      </c>
      <c r="G24">
        <v>11.2</v>
      </c>
      <c r="H24">
        <f>F24/G24</f>
        <v>6.25E-2</v>
      </c>
      <c r="I24" s="56"/>
      <c r="J24">
        <v>1.6</v>
      </c>
      <c r="K24">
        <v>8.4</v>
      </c>
      <c r="L24" s="5">
        <f>J24/K24</f>
        <v>0.19047619047619047</v>
      </c>
      <c r="N24" s="6"/>
      <c r="Q24" s="56"/>
      <c r="R24" s="57">
        <v>5.2</v>
      </c>
      <c r="S24">
        <v>12.8</v>
      </c>
      <c r="T24">
        <f>R24/S24</f>
        <v>0.40625</v>
      </c>
      <c r="U24" s="56"/>
      <c r="X24" s="5"/>
      <c r="AA24" s="50" t="s">
        <v>62</v>
      </c>
      <c r="AB24" s="45" t="s">
        <v>78</v>
      </c>
    </row>
    <row r="25" spans="2:28">
      <c r="B25" s="6"/>
      <c r="E25" s="56"/>
      <c r="F25" s="57">
        <v>2.1</v>
      </c>
      <c r="G25">
        <v>11</v>
      </c>
      <c r="H25">
        <f>F25/G25</f>
        <v>0.19090909090909092</v>
      </c>
      <c r="I25" s="56"/>
      <c r="L25" s="5"/>
      <c r="N25" s="6"/>
      <c r="Q25" s="56"/>
      <c r="R25" s="57">
        <v>3.7</v>
      </c>
      <c r="S25">
        <v>12.8</v>
      </c>
      <c r="T25">
        <f>R25/S25</f>
        <v>0.2890625</v>
      </c>
      <c r="U25" s="56"/>
      <c r="X25" s="5"/>
      <c r="AA25" s="50" t="s">
        <v>35</v>
      </c>
      <c r="AB25" s="45" t="s">
        <v>77</v>
      </c>
    </row>
    <row r="26" spans="2:28">
      <c r="B26" s="6"/>
      <c r="E26" s="56"/>
      <c r="F26" s="57">
        <v>0.5</v>
      </c>
      <c r="G26">
        <v>10</v>
      </c>
      <c r="H26">
        <f>F26/G26</f>
        <v>0.05</v>
      </c>
      <c r="I26" s="56"/>
      <c r="L26" s="5"/>
      <c r="N26" s="6"/>
      <c r="Q26" s="56"/>
      <c r="R26" s="57">
        <v>4.7</v>
      </c>
      <c r="S26">
        <v>10.8</v>
      </c>
      <c r="T26">
        <f>R26/S26</f>
        <v>0.43518518518518517</v>
      </c>
      <c r="U26" s="56"/>
      <c r="X26" s="5"/>
      <c r="AA26" s="50" t="s">
        <v>65</v>
      </c>
      <c r="AB26" s="45">
        <v>0.96160000000000001</v>
      </c>
    </row>
    <row r="27" spans="2:28">
      <c r="B27" s="6"/>
      <c r="E27" s="56"/>
      <c r="F27" s="57">
        <v>1.6</v>
      </c>
      <c r="G27">
        <v>10.6</v>
      </c>
      <c r="H27">
        <f>F27/G27</f>
        <v>0.15094339622641512</v>
      </c>
      <c r="I27" s="56"/>
      <c r="L27" s="5"/>
      <c r="N27" s="6"/>
      <c r="Q27" s="56"/>
      <c r="R27" s="57">
        <v>3.6</v>
      </c>
      <c r="S27">
        <v>10.5</v>
      </c>
      <c r="T27">
        <f>R27/S27</f>
        <v>0.34285714285714286</v>
      </c>
      <c r="U27" s="56"/>
      <c r="X27" s="5"/>
      <c r="AA27" s="50"/>
      <c r="AB27" s="45"/>
    </row>
    <row r="28" spans="2:28">
      <c r="B28" s="6"/>
      <c r="E28" s="56"/>
      <c r="F28" s="57">
        <v>1</v>
      </c>
      <c r="G28">
        <v>14</v>
      </c>
      <c r="H28">
        <f>F28/G28</f>
        <v>7.1428571428571425E-2</v>
      </c>
      <c r="I28" s="56"/>
      <c r="L28" s="5"/>
      <c r="N28" s="6"/>
      <c r="Q28" s="56"/>
      <c r="R28" s="57">
        <v>6.2</v>
      </c>
      <c r="S28">
        <v>11.5</v>
      </c>
      <c r="T28">
        <f>R28/S28</f>
        <v>0.53913043478260869</v>
      </c>
      <c r="U28" s="56"/>
      <c r="X28" s="5"/>
      <c r="AA28" s="50" t="s">
        <v>66</v>
      </c>
      <c r="AB28" s="45"/>
    </row>
    <row r="29" spans="2:28">
      <c r="B29" s="6"/>
      <c r="E29" s="56"/>
      <c r="F29" s="57"/>
      <c r="I29" s="56"/>
      <c r="L29" s="5"/>
      <c r="N29" s="6"/>
      <c r="Q29" s="56"/>
      <c r="R29" s="57">
        <v>4.2</v>
      </c>
      <c r="S29">
        <v>10.14</v>
      </c>
      <c r="T29">
        <f>R29/S29</f>
        <v>0.41420118343195267</v>
      </c>
      <c r="U29" s="56"/>
      <c r="X29" s="5"/>
      <c r="AA29" s="50" t="s">
        <v>67</v>
      </c>
      <c r="AB29" s="45" t="s">
        <v>76</v>
      </c>
    </row>
    <row r="30" spans="2:28">
      <c r="B30" s="6"/>
      <c r="E30" s="56"/>
      <c r="F30" s="57"/>
      <c r="I30" s="56"/>
      <c r="L30" s="5"/>
      <c r="N30" s="6"/>
      <c r="Q30" s="56"/>
      <c r="R30" s="57"/>
      <c r="U30" s="56"/>
      <c r="X30" s="5"/>
      <c r="AA30" s="50" t="s">
        <v>21</v>
      </c>
      <c r="AB30" s="45">
        <v>0.67449999999999999</v>
      </c>
    </row>
    <row r="31" spans="2:28" ht="17" thickBot="1">
      <c r="B31" s="6"/>
      <c r="E31" s="56"/>
      <c r="F31" s="53"/>
      <c r="G31" s="8"/>
      <c r="H31" s="8"/>
      <c r="I31" s="52"/>
      <c r="L31" s="5"/>
      <c r="N31" s="6"/>
      <c r="Q31" s="56"/>
      <c r="R31" s="57"/>
      <c r="U31" s="56"/>
      <c r="X31" s="5"/>
      <c r="AA31" s="50" t="s">
        <v>22</v>
      </c>
      <c r="AB31" s="45" t="s">
        <v>41</v>
      </c>
    </row>
    <row r="32" spans="2:28">
      <c r="B32" s="6"/>
      <c r="D32" s="35" t="s">
        <v>4</v>
      </c>
      <c r="E32" s="54"/>
      <c r="F32" s="55"/>
      <c r="G32" s="12"/>
      <c r="H32" s="12" t="s">
        <v>5</v>
      </c>
      <c r="I32" s="54"/>
      <c r="J32" s="12"/>
      <c r="K32" s="12"/>
      <c r="L32" s="23" t="s">
        <v>6</v>
      </c>
      <c r="N32" s="6"/>
      <c r="P32" s="35" t="s">
        <v>4</v>
      </c>
      <c r="Q32" s="54"/>
      <c r="R32" s="55"/>
      <c r="S32" s="12"/>
      <c r="T32" s="12" t="s">
        <v>5</v>
      </c>
      <c r="U32" s="54"/>
      <c r="V32" s="12"/>
      <c r="W32" s="12"/>
      <c r="X32" s="23" t="s">
        <v>6</v>
      </c>
      <c r="AA32" s="50" t="s">
        <v>24</v>
      </c>
      <c r="AB32" s="45" t="s">
        <v>43</v>
      </c>
    </row>
    <row r="33" spans="2:28" ht="17" thickBot="1">
      <c r="B33" s="7"/>
      <c r="C33" s="8"/>
      <c r="D33" s="7">
        <f>AVERAGE(D10:D28)</f>
        <v>0.19268362821770876</v>
      </c>
      <c r="E33" s="52"/>
      <c r="F33" s="53"/>
      <c r="G33" s="8"/>
      <c r="H33" s="8">
        <f>AVERAGE(H10:H23)</f>
        <v>0.21993128052044156</v>
      </c>
      <c r="I33" s="52"/>
      <c r="J33" s="8"/>
      <c r="K33" s="8"/>
      <c r="L33" s="9">
        <f>AVERAGE(L10:L24)</f>
        <v>0.18688649340329372</v>
      </c>
      <c r="N33" s="7"/>
      <c r="O33" s="8"/>
      <c r="P33" s="7">
        <f>AVERAGE(P10:P28)</f>
        <v>0.36583686659366538</v>
      </c>
      <c r="Q33" s="52"/>
      <c r="R33" s="53"/>
      <c r="S33" s="8"/>
      <c r="T33" s="8">
        <f>AVERAGE(T10:T23)</f>
        <v>0.3568417211720526</v>
      </c>
      <c r="U33" s="52"/>
      <c r="V33" s="8"/>
      <c r="W33" s="8"/>
      <c r="X33" s="9">
        <f>AVERAGE(X10:X24)</f>
        <v>0.40346765779354105</v>
      </c>
      <c r="AA33" s="50"/>
      <c r="AB33" s="45"/>
    </row>
    <row r="34" spans="2:28" ht="17" thickBot="1">
      <c r="AA34" s="50" t="s">
        <v>69</v>
      </c>
      <c r="AB34" s="45"/>
    </row>
    <row r="35" spans="2:28" ht="21">
      <c r="C35" s="27" t="s">
        <v>14</v>
      </c>
      <c r="D35" s="28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27" t="s">
        <v>14</v>
      </c>
      <c r="P35" s="14"/>
      <c r="AA35" s="50" t="s">
        <v>70</v>
      </c>
      <c r="AB35" s="45">
        <v>3</v>
      </c>
    </row>
    <row r="36" spans="2:28" ht="18" thickBot="1">
      <c r="C36" s="6"/>
      <c r="D36" s="29" t="s">
        <v>75</v>
      </c>
      <c r="E36" s="21"/>
      <c r="O36" s="6"/>
      <c r="P36" s="29" t="s">
        <v>74</v>
      </c>
      <c r="AA36" s="49" t="s">
        <v>71</v>
      </c>
      <c r="AB36" s="47">
        <v>3</v>
      </c>
    </row>
    <row r="37" spans="2:28">
      <c r="C37" s="30" t="s">
        <v>11</v>
      </c>
      <c r="D37" s="31">
        <v>0.1898</v>
      </c>
      <c r="E37" s="20"/>
      <c r="L37" s="2"/>
      <c r="O37" s="30" t="s">
        <v>11</v>
      </c>
      <c r="P37" s="31">
        <v>0.38009999999999999</v>
      </c>
    </row>
    <row r="38" spans="2:28">
      <c r="C38" s="30" t="s">
        <v>12</v>
      </c>
      <c r="D38" s="31">
        <v>2.8990000000000001E-3</v>
      </c>
      <c r="E38" s="20"/>
      <c r="L38" s="3"/>
      <c r="M38" s="3"/>
      <c r="N38" s="3"/>
      <c r="O38" s="30" t="s">
        <v>12</v>
      </c>
      <c r="P38" s="31">
        <v>2.0369999999999999E-2</v>
      </c>
    </row>
    <row r="39" spans="2:28" ht="17" thickBot="1">
      <c r="C39" s="32" t="s">
        <v>13</v>
      </c>
      <c r="D39" s="33">
        <v>1.6739999999999999E-3</v>
      </c>
      <c r="E39" s="20"/>
      <c r="L39" s="3"/>
      <c r="M39" s="3"/>
      <c r="N39" s="3"/>
      <c r="O39" s="32" t="s">
        <v>13</v>
      </c>
      <c r="P39" s="33">
        <v>1.176E-2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Mito pH</vt:lpstr>
      <vt:lpstr>TFAM-GFP foci</vt:lpstr>
      <vt:lpstr>Mitos in cell body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Aaron Schwartz</cp:lastModifiedBy>
  <dcterms:created xsi:type="dcterms:W3CDTF">2022-03-23T16:30:03Z</dcterms:created>
  <dcterms:modified xsi:type="dcterms:W3CDTF">2022-09-01T14:04:31Z</dcterms:modified>
</cp:coreProperties>
</file>