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s11700/Desktop/Source_data/SUP_FIGS/"/>
    </mc:Choice>
  </mc:AlternateContent>
  <xr:revisionPtr revIDLastSave="0" documentId="13_ncr:1_{D989C767-58E9-8247-BBC9-6AD12CBEBE28}" xr6:coauthVersionLast="45" xr6:coauthVersionMax="45" xr10:uidLastSave="{00000000-0000-0000-0000-000000000000}"/>
  <bookViews>
    <workbookView xWindow="4700" yWindow="14160" windowWidth="42160" windowHeight="23820" activeTab="2" xr2:uid="{947CD8B1-3CB6-DD4F-9EC8-7AE6FB3D3BB0}"/>
  </bookViews>
  <sheets>
    <sheet name="Stats" sheetId="5" r:id="rId1"/>
    <sheet name="WT L4s" sheetId="1" r:id="rId2"/>
    <sheet name="xn107(Hmg-5-GFP)" sheetId="3" r:id="rId3"/>
    <sheet name="TFAM-GFP-11 L4s" sheetId="2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75" i="5" l="1"/>
  <c r="C75" i="5"/>
  <c r="B75" i="5"/>
  <c r="D47" i="5"/>
  <c r="C47" i="5"/>
  <c r="B47" i="5"/>
  <c r="C19" i="5"/>
  <c r="D19" i="5"/>
  <c r="E19" i="5"/>
  <c r="B19" i="5"/>
  <c r="V59" i="2" l="1"/>
  <c r="Y57" i="2"/>
  <c r="R57" i="2"/>
  <c r="Y65" i="3"/>
  <c r="R65" i="3"/>
  <c r="X60" i="1"/>
  <c r="K59" i="2" l="1"/>
  <c r="D59" i="2"/>
  <c r="K61" i="3"/>
  <c r="D61" i="3"/>
  <c r="R60" i="1"/>
  <c r="K60" i="1"/>
  <c r="D60" i="1"/>
  <c r="Y48" i="3"/>
  <c r="Y49" i="3"/>
  <c r="Y50" i="3"/>
  <c r="Y51" i="3"/>
  <c r="Y52" i="3"/>
  <c r="Y53" i="3"/>
  <c r="Y54" i="3"/>
  <c r="Y47" i="3"/>
  <c r="Y38" i="3"/>
  <c r="Y39" i="3"/>
  <c r="Y40" i="3"/>
  <c r="Y41" i="3"/>
  <c r="Y42" i="3"/>
  <c r="Y43" i="3"/>
  <c r="Y44" i="3"/>
  <c r="Y37" i="3"/>
  <c r="X27" i="3"/>
  <c r="Y27" i="3"/>
  <c r="X28" i="3"/>
  <c r="Y28" i="3"/>
  <c r="X29" i="3"/>
  <c r="Y29" i="3"/>
  <c r="X30" i="3"/>
  <c r="Y30" i="3"/>
  <c r="X31" i="3"/>
  <c r="Y31" i="3"/>
  <c r="X32" i="3"/>
  <c r="Y32" i="3"/>
  <c r="X33" i="3"/>
  <c r="Y33" i="3"/>
  <c r="X34" i="3"/>
  <c r="Y34" i="3"/>
  <c r="W28" i="3"/>
  <c r="W29" i="3"/>
  <c r="W30" i="3"/>
  <c r="W31" i="3"/>
  <c r="W32" i="3"/>
  <c r="W33" i="3"/>
  <c r="W34" i="3"/>
  <c r="W27" i="3"/>
  <c r="X17" i="3"/>
  <c r="Y17" i="3"/>
  <c r="X18" i="3"/>
  <c r="Y18" i="3"/>
  <c r="X19" i="3"/>
  <c r="Y19" i="3"/>
  <c r="X20" i="3"/>
  <c r="Y20" i="3"/>
  <c r="X21" i="3"/>
  <c r="Y21" i="3"/>
  <c r="X22" i="3"/>
  <c r="Y22" i="3"/>
  <c r="X23" i="3"/>
  <c r="Y23" i="3"/>
  <c r="X24" i="3"/>
  <c r="Y24" i="3"/>
  <c r="W18" i="3"/>
  <c r="W19" i="3"/>
  <c r="W20" i="3"/>
  <c r="W21" i="3"/>
  <c r="W22" i="3"/>
  <c r="W23" i="3"/>
  <c r="W24" i="3"/>
  <c r="W17" i="3"/>
  <c r="R48" i="3"/>
  <c r="R49" i="3"/>
  <c r="R50" i="3"/>
  <c r="R51" i="3"/>
  <c r="R52" i="3"/>
  <c r="R53" i="3"/>
  <c r="R54" i="3"/>
  <c r="R47" i="3"/>
  <c r="R38" i="3"/>
  <c r="R39" i="3"/>
  <c r="R40" i="3"/>
  <c r="R41" i="3"/>
  <c r="R42" i="3"/>
  <c r="R43" i="3"/>
  <c r="R44" i="3"/>
  <c r="R37" i="3"/>
  <c r="Q27" i="3"/>
  <c r="R27" i="3"/>
  <c r="Q28" i="3"/>
  <c r="R28" i="3"/>
  <c r="Q29" i="3"/>
  <c r="R29" i="3"/>
  <c r="Q30" i="3"/>
  <c r="R30" i="3"/>
  <c r="Q31" i="3"/>
  <c r="R31" i="3"/>
  <c r="Q32" i="3"/>
  <c r="R32" i="3"/>
  <c r="Q33" i="3"/>
  <c r="R33" i="3"/>
  <c r="Q34" i="3"/>
  <c r="R34" i="3"/>
  <c r="P28" i="3"/>
  <c r="P29" i="3"/>
  <c r="P30" i="3"/>
  <c r="P31" i="3"/>
  <c r="P32" i="3"/>
  <c r="P33" i="3"/>
  <c r="P34" i="3"/>
  <c r="P27" i="3"/>
  <c r="Q17" i="3"/>
  <c r="R17" i="3"/>
  <c r="Q18" i="3"/>
  <c r="R18" i="3"/>
  <c r="Q19" i="3"/>
  <c r="R19" i="3"/>
  <c r="Q20" i="3"/>
  <c r="R20" i="3"/>
  <c r="Q21" i="3"/>
  <c r="R21" i="3"/>
  <c r="Q22" i="3"/>
  <c r="R22" i="3"/>
  <c r="Q23" i="3"/>
  <c r="R23" i="3"/>
  <c r="Q24" i="3"/>
  <c r="R24" i="3"/>
  <c r="P18" i="3"/>
  <c r="P19" i="3"/>
  <c r="P20" i="3"/>
  <c r="P21" i="3"/>
  <c r="P22" i="3"/>
  <c r="P23" i="3"/>
  <c r="P24" i="3"/>
  <c r="P17" i="3"/>
  <c r="K48" i="3"/>
  <c r="K49" i="3"/>
  <c r="K50" i="3"/>
  <c r="K51" i="3"/>
  <c r="K52" i="3"/>
  <c r="K53" i="3"/>
  <c r="K54" i="3"/>
  <c r="K47" i="3"/>
  <c r="K38" i="3"/>
  <c r="K39" i="3"/>
  <c r="K40" i="3"/>
  <c r="K41" i="3"/>
  <c r="K42" i="3"/>
  <c r="K43" i="3"/>
  <c r="K44" i="3"/>
  <c r="K37" i="3"/>
  <c r="J27" i="3"/>
  <c r="K27" i="3"/>
  <c r="J28" i="3"/>
  <c r="K28" i="3"/>
  <c r="J29" i="3"/>
  <c r="K29" i="3"/>
  <c r="J30" i="3"/>
  <c r="K30" i="3"/>
  <c r="J31" i="3"/>
  <c r="K31" i="3"/>
  <c r="J32" i="3"/>
  <c r="K32" i="3"/>
  <c r="J33" i="3"/>
  <c r="K33" i="3"/>
  <c r="J34" i="3"/>
  <c r="K34" i="3"/>
  <c r="I28" i="3"/>
  <c r="I29" i="3"/>
  <c r="I30" i="3"/>
  <c r="I31" i="3"/>
  <c r="I32" i="3"/>
  <c r="I33" i="3"/>
  <c r="I34" i="3"/>
  <c r="I27" i="3"/>
  <c r="J17" i="3"/>
  <c r="K17" i="3"/>
  <c r="J18" i="3"/>
  <c r="K18" i="3"/>
  <c r="J19" i="3"/>
  <c r="K19" i="3"/>
  <c r="J20" i="3"/>
  <c r="K20" i="3"/>
  <c r="J21" i="3"/>
  <c r="K21" i="3"/>
  <c r="J22" i="3"/>
  <c r="K22" i="3"/>
  <c r="J23" i="3"/>
  <c r="K23" i="3"/>
  <c r="J24" i="3"/>
  <c r="K24" i="3"/>
  <c r="I24" i="3"/>
  <c r="I18" i="3"/>
  <c r="I19" i="3"/>
  <c r="I20" i="3"/>
  <c r="I21" i="3"/>
  <c r="I22" i="3"/>
  <c r="I23" i="3"/>
  <c r="I17" i="3"/>
  <c r="D48" i="3"/>
  <c r="D49" i="3"/>
  <c r="D50" i="3"/>
  <c r="D51" i="3"/>
  <c r="D52" i="3"/>
  <c r="D53" i="3"/>
  <c r="D54" i="3"/>
  <c r="D47" i="3"/>
  <c r="D38" i="3"/>
  <c r="D39" i="3"/>
  <c r="D40" i="3"/>
  <c r="D41" i="3"/>
  <c r="D42" i="3"/>
  <c r="D43" i="3"/>
  <c r="D44" i="3"/>
  <c r="D37" i="3"/>
  <c r="C27" i="3"/>
  <c r="D27" i="3"/>
  <c r="C28" i="3"/>
  <c r="D28" i="3"/>
  <c r="C29" i="3"/>
  <c r="D29" i="3"/>
  <c r="C30" i="3"/>
  <c r="D30" i="3"/>
  <c r="C31" i="3"/>
  <c r="D31" i="3"/>
  <c r="C32" i="3"/>
  <c r="D32" i="3"/>
  <c r="C33" i="3"/>
  <c r="D33" i="3"/>
  <c r="C34" i="3"/>
  <c r="D34" i="3"/>
  <c r="B28" i="3"/>
  <c r="B29" i="3"/>
  <c r="B30" i="3"/>
  <c r="B31" i="3"/>
  <c r="B32" i="3"/>
  <c r="B33" i="3"/>
  <c r="B34" i="3"/>
  <c r="B27" i="3"/>
  <c r="C17" i="3"/>
  <c r="D17" i="3"/>
  <c r="C18" i="3"/>
  <c r="D18" i="3"/>
  <c r="C19" i="3"/>
  <c r="D19" i="3"/>
  <c r="C20" i="3"/>
  <c r="D20" i="3"/>
  <c r="C21" i="3"/>
  <c r="D21" i="3"/>
  <c r="C22" i="3"/>
  <c r="D22" i="3"/>
  <c r="C23" i="3"/>
  <c r="D23" i="3"/>
  <c r="C24" i="3"/>
  <c r="D24" i="3"/>
  <c r="B18" i="3"/>
  <c r="B19" i="3"/>
  <c r="B20" i="3"/>
  <c r="B21" i="3"/>
  <c r="B22" i="3"/>
  <c r="B23" i="3"/>
  <c r="B24" i="3"/>
  <c r="B17" i="3"/>
  <c r="X48" i="1"/>
  <c r="X49" i="1"/>
  <c r="X50" i="1"/>
  <c r="X51" i="1"/>
  <c r="X52" i="1"/>
  <c r="X53" i="1"/>
  <c r="X54" i="1"/>
  <c r="X47" i="1"/>
  <c r="X38" i="1"/>
  <c r="X39" i="1"/>
  <c r="X40" i="1"/>
  <c r="X41" i="1"/>
  <c r="X42" i="1"/>
  <c r="X43" i="1"/>
  <c r="X44" i="1"/>
  <c r="X37" i="1"/>
  <c r="W27" i="1"/>
  <c r="X27" i="1"/>
  <c r="W28" i="1"/>
  <c r="X28" i="1"/>
  <c r="W29" i="1"/>
  <c r="X29" i="1"/>
  <c r="W30" i="1"/>
  <c r="X30" i="1"/>
  <c r="W31" i="1"/>
  <c r="X31" i="1"/>
  <c r="W32" i="1"/>
  <c r="X32" i="1"/>
  <c r="W33" i="1"/>
  <c r="X33" i="1"/>
  <c r="W34" i="1"/>
  <c r="X34" i="1"/>
  <c r="V28" i="1"/>
  <c r="V29" i="1"/>
  <c r="V30" i="1"/>
  <c r="V31" i="1"/>
  <c r="V32" i="1"/>
  <c r="V33" i="1"/>
  <c r="V34" i="1"/>
  <c r="V27" i="1"/>
  <c r="W17" i="1"/>
  <c r="X17" i="1"/>
  <c r="W18" i="1"/>
  <c r="X18" i="1"/>
  <c r="W19" i="1"/>
  <c r="X19" i="1"/>
  <c r="W20" i="1"/>
  <c r="X20" i="1"/>
  <c r="W21" i="1"/>
  <c r="X21" i="1"/>
  <c r="W22" i="1"/>
  <c r="X22" i="1"/>
  <c r="W23" i="1"/>
  <c r="X23" i="1"/>
  <c r="W24" i="1"/>
  <c r="X24" i="1"/>
  <c r="V18" i="1"/>
  <c r="V19" i="1"/>
  <c r="V20" i="1"/>
  <c r="V21" i="1"/>
  <c r="V22" i="1"/>
  <c r="V23" i="1"/>
  <c r="V24" i="1"/>
  <c r="V17" i="1"/>
  <c r="P17" i="1"/>
  <c r="R48" i="1"/>
  <c r="R49" i="1"/>
  <c r="R50" i="1"/>
  <c r="R51" i="1"/>
  <c r="R52" i="1"/>
  <c r="R53" i="1"/>
  <c r="R54" i="1"/>
  <c r="R38" i="1"/>
  <c r="R39" i="1"/>
  <c r="R40" i="1"/>
  <c r="R41" i="1"/>
  <c r="R42" i="1"/>
  <c r="R43" i="1"/>
  <c r="R44" i="1"/>
  <c r="Q27" i="1"/>
  <c r="R27" i="1"/>
  <c r="Q28" i="1"/>
  <c r="R28" i="1"/>
  <c r="Q29" i="1"/>
  <c r="R29" i="1"/>
  <c r="Q30" i="1"/>
  <c r="R30" i="1"/>
  <c r="Q31" i="1"/>
  <c r="R31" i="1"/>
  <c r="Q32" i="1"/>
  <c r="R32" i="1"/>
  <c r="Q33" i="1"/>
  <c r="R33" i="1"/>
  <c r="Q34" i="1"/>
  <c r="R34" i="1"/>
  <c r="P28" i="1"/>
  <c r="P29" i="1"/>
  <c r="P30" i="1"/>
  <c r="P31" i="1"/>
  <c r="P32" i="1"/>
  <c r="P33" i="1"/>
  <c r="P34" i="1"/>
  <c r="P27" i="1"/>
  <c r="R37" i="1" s="1"/>
  <c r="R47" i="1" s="1"/>
  <c r="Q17" i="1"/>
  <c r="R17" i="1"/>
  <c r="Q18" i="1"/>
  <c r="R18" i="1"/>
  <c r="Q19" i="1"/>
  <c r="R19" i="1"/>
  <c r="Q20" i="1"/>
  <c r="R20" i="1"/>
  <c r="Q21" i="1"/>
  <c r="R21" i="1"/>
  <c r="Q22" i="1"/>
  <c r="R22" i="1"/>
  <c r="Q23" i="1"/>
  <c r="R23" i="1"/>
  <c r="Q24" i="1"/>
  <c r="R24" i="1"/>
  <c r="P18" i="1"/>
  <c r="P19" i="1"/>
  <c r="P20" i="1"/>
  <c r="P21" i="1"/>
  <c r="P22" i="1"/>
  <c r="P23" i="1"/>
  <c r="P24" i="1"/>
  <c r="K48" i="1"/>
  <c r="K49" i="1"/>
  <c r="K50" i="1"/>
  <c r="K51" i="1"/>
  <c r="K52" i="1"/>
  <c r="K53" i="1"/>
  <c r="K54" i="1"/>
  <c r="K47" i="1"/>
  <c r="K38" i="1"/>
  <c r="K39" i="1"/>
  <c r="K40" i="1"/>
  <c r="K41" i="1"/>
  <c r="K42" i="1"/>
  <c r="K43" i="1"/>
  <c r="K44" i="1"/>
  <c r="K37" i="1"/>
  <c r="J27" i="1"/>
  <c r="K27" i="1"/>
  <c r="J28" i="1"/>
  <c r="K28" i="1"/>
  <c r="J29" i="1"/>
  <c r="K29" i="1"/>
  <c r="J30" i="1"/>
  <c r="K30" i="1"/>
  <c r="J31" i="1"/>
  <c r="K31" i="1"/>
  <c r="J32" i="1"/>
  <c r="K32" i="1"/>
  <c r="J33" i="1"/>
  <c r="K33" i="1"/>
  <c r="J34" i="1"/>
  <c r="K34" i="1"/>
  <c r="I28" i="1"/>
  <c r="I29" i="1"/>
  <c r="I30" i="1"/>
  <c r="I31" i="1"/>
  <c r="I32" i="1"/>
  <c r="I33" i="1"/>
  <c r="I34" i="1"/>
  <c r="I27" i="1"/>
  <c r="J17" i="1"/>
  <c r="K17" i="1"/>
  <c r="J18" i="1"/>
  <c r="K18" i="1"/>
  <c r="J19" i="1"/>
  <c r="K19" i="1"/>
  <c r="J20" i="1"/>
  <c r="K20" i="1"/>
  <c r="J21" i="1"/>
  <c r="K21" i="1"/>
  <c r="J22" i="1"/>
  <c r="K22" i="1"/>
  <c r="J23" i="1"/>
  <c r="K23" i="1"/>
  <c r="J24" i="1"/>
  <c r="K24" i="1"/>
  <c r="I18" i="1"/>
  <c r="I19" i="1"/>
  <c r="I20" i="1"/>
  <c r="I21" i="1"/>
  <c r="I22" i="1"/>
  <c r="I23" i="1"/>
  <c r="I24" i="1"/>
  <c r="I17" i="1"/>
  <c r="D48" i="1"/>
  <c r="D49" i="1"/>
  <c r="D50" i="1"/>
  <c r="D51" i="1"/>
  <c r="D52" i="1"/>
  <c r="D53" i="1"/>
  <c r="D54" i="1"/>
  <c r="D47" i="1"/>
  <c r="D38" i="1"/>
  <c r="D39" i="1"/>
  <c r="D40" i="1"/>
  <c r="D41" i="1"/>
  <c r="D42" i="1"/>
  <c r="D43" i="1"/>
  <c r="D44" i="1"/>
  <c r="D37" i="1"/>
  <c r="C27" i="1"/>
  <c r="D27" i="1"/>
  <c r="C28" i="1"/>
  <c r="D28" i="1"/>
  <c r="C29" i="1"/>
  <c r="D29" i="1"/>
  <c r="C30" i="1"/>
  <c r="D30" i="1"/>
  <c r="C31" i="1"/>
  <c r="D31" i="1"/>
  <c r="C32" i="1"/>
  <c r="D32" i="1"/>
  <c r="C33" i="1"/>
  <c r="D33" i="1"/>
  <c r="C34" i="1"/>
  <c r="D34" i="1"/>
  <c r="B28" i="1"/>
  <c r="B29" i="1"/>
  <c r="B30" i="1"/>
  <c r="B31" i="1"/>
  <c r="B32" i="1"/>
  <c r="B33" i="1"/>
  <c r="B34" i="1"/>
  <c r="B27" i="1"/>
  <c r="C17" i="1"/>
  <c r="D17" i="1"/>
  <c r="C18" i="1"/>
  <c r="D18" i="1"/>
  <c r="C19" i="1"/>
  <c r="D19" i="1"/>
  <c r="C20" i="1"/>
  <c r="D20" i="1"/>
  <c r="C21" i="1"/>
  <c r="D21" i="1"/>
  <c r="C22" i="1"/>
  <c r="D22" i="1"/>
  <c r="C23" i="1"/>
  <c r="D23" i="1"/>
  <c r="C24" i="1"/>
  <c r="D24" i="1"/>
  <c r="B18" i="1"/>
  <c r="B19" i="1"/>
  <c r="B20" i="1"/>
  <c r="B21" i="1"/>
  <c r="B22" i="1"/>
  <c r="B23" i="1"/>
  <c r="B24" i="1"/>
  <c r="B17" i="1"/>
  <c r="Y48" i="2"/>
  <c r="Y49" i="2"/>
  <c r="Y50" i="2"/>
  <c r="Y51" i="2"/>
  <c r="Y52" i="2"/>
  <c r="Y53" i="2"/>
  <c r="Y54" i="2"/>
  <c r="Y47" i="2"/>
  <c r="Y38" i="2"/>
  <c r="Y39" i="2"/>
  <c r="Y40" i="2"/>
  <c r="Y41" i="2"/>
  <c r="Y42" i="2"/>
  <c r="Y43" i="2"/>
  <c r="Y44" i="2"/>
  <c r="Y37" i="2"/>
  <c r="X27" i="2"/>
  <c r="Y27" i="2"/>
  <c r="X28" i="2"/>
  <c r="Y28" i="2"/>
  <c r="X29" i="2"/>
  <c r="Y29" i="2"/>
  <c r="X30" i="2"/>
  <c r="Y30" i="2"/>
  <c r="X31" i="2"/>
  <c r="Y31" i="2"/>
  <c r="X32" i="2"/>
  <c r="Y32" i="2"/>
  <c r="X33" i="2"/>
  <c r="Y33" i="2"/>
  <c r="X34" i="2"/>
  <c r="Y34" i="2"/>
  <c r="W28" i="2"/>
  <c r="W29" i="2"/>
  <c r="W30" i="2"/>
  <c r="W31" i="2"/>
  <c r="W32" i="2"/>
  <c r="W33" i="2"/>
  <c r="W34" i="2"/>
  <c r="W27" i="2"/>
  <c r="X17" i="2"/>
  <c r="Y17" i="2"/>
  <c r="X18" i="2"/>
  <c r="Y18" i="2"/>
  <c r="X19" i="2"/>
  <c r="Y19" i="2"/>
  <c r="X20" i="2"/>
  <c r="Y20" i="2"/>
  <c r="X21" i="2"/>
  <c r="Y21" i="2"/>
  <c r="X22" i="2"/>
  <c r="Y22" i="2"/>
  <c r="X23" i="2"/>
  <c r="Y23" i="2"/>
  <c r="X24" i="2"/>
  <c r="Y24" i="2"/>
  <c r="W18" i="2"/>
  <c r="W19" i="2"/>
  <c r="W20" i="2"/>
  <c r="W21" i="2"/>
  <c r="W22" i="2"/>
  <c r="W23" i="2"/>
  <c r="W24" i="2"/>
  <c r="W17" i="2"/>
  <c r="P17" i="2"/>
  <c r="R48" i="2" l="1"/>
  <c r="R49" i="2"/>
  <c r="R50" i="2"/>
  <c r="R51" i="2"/>
  <c r="R52" i="2"/>
  <c r="R53" i="2"/>
  <c r="R54" i="2"/>
  <c r="R38" i="2"/>
  <c r="R39" i="2"/>
  <c r="R40" i="2"/>
  <c r="R41" i="2"/>
  <c r="R42" i="2"/>
  <c r="R43" i="2"/>
  <c r="R44" i="2"/>
  <c r="R37" i="2"/>
  <c r="R47" i="2" s="1"/>
  <c r="Q27" i="2"/>
  <c r="R27" i="2"/>
  <c r="Q28" i="2"/>
  <c r="R28" i="2"/>
  <c r="Q29" i="2"/>
  <c r="R29" i="2"/>
  <c r="Q30" i="2"/>
  <c r="R30" i="2"/>
  <c r="Q31" i="2"/>
  <c r="R31" i="2"/>
  <c r="Q32" i="2"/>
  <c r="R32" i="2"/>
  <c r="Q33" i="2"/>
  <c r="R33" i="2"/>
  <c r="Q34" i="2"/>
  <c r="R34" i="2"/>
  <c r="P28" i="2"/>
  <c r="P29" i="2"/>
  <c r="P30" i="2"/>
  <c r="P31" i="2"/>
  <c r="P32" i="2"/>
  <c r="P33" i="2"/>
  <c r="P34" i="2"/>
  <c r="P27" i="2"/>
  <c r="Q17" i="2"/>
  <c r="R17" i="2"/>
  <c r="Q18" i="2"/>
  <c r="R18" i="2"/>
  <c r="Q19" i="2"/>
  <c r="R19" i="2"/>
  <c r="Q20" i="2"/>
  <c r="R20" i="2"/>
  <c r="Q21" i="2"/>
  <c r="R21" i="2"/>
  <c r="Q22" i="2"/>
  <c r="R22" i="2"/>
  <c r="Q23" i="2"/>
  <c r="R23" i="2"/>
  <c r="Q24" i="2"/>
  <c r="R24" i="2"/>
  <c r="P18" i="2"/>
  <c r="P19" i="2"/>
  <c r="P20" i="2"/>
  <c r="P21" i="2"/>
  <c r="P22" i="2"/>
  <c r="P23" i="2"/>
  <c r="P24" i="2"/>
  <c r="I17" i="2"/>
  <c r="K38" i="2" l="1"/>
  <c r="K39" i="2"/>
  <c r="K40" i="2"/>
  <c r="K41" i="2"/>
  <c r="K42" i="2"/>
  <c r="K43" i="2"/>
  <c r="K44" i="2"/>
  <c r="J27" i="2"/>
  <c r="K27" i="2"/>
  <c r="J28" i="2"/>
  <c r="K28" i="2"/>
  <c r="J29" i="2"/>
  <c r="K29" i="2"/>
  <c r="J30" i="2"/>
  <c r="K30" i="2"/>
  <c r="J31" i="2"/>
  <c r="K31" i="2"/>
  <c r="J32" i="2"/>
  <c r="K32" i="2"/>
  <c r="J33" i="2"/>
  <c r="K33" i="2"/>
  <c r="J34" i="2"/>
  <c r="K34" i="2"/>
  <c r="I28" i="2"/>
  <c r="I29" i="2"/>
  <c r="I30" i="2"/>
  <c r="I31" i="2"/>
  <c r="I32" i="2"/>
  <c r="I33" i="2"/>
  <c r="I34" i="2"/>
  <c r="I27" i="2"/>
  <c r="K37" i="2" s="1"/>
  <c r="J17" i="2"/>
  <c r="K17" i="2"/>
  <c r="J18" i="2"/>
  <c r="K18" i="2"/>
  <c r="J19" i="2"/>
  <c r="K19" i="2"/>
  <c r="J20" i="2"/>
  <c r="K20" i="2"/>
  <c r="J21" i="2"/>
  <c r="K21" i="2"/>
  <c r="J22" i="2"/>
  <c r="K22" i="2"/>
  <c r="J23" i="2"/>
  <c r="K23" i="2"/>
  <c r="J24" i="2"/>
  <c r="K24" i="2"/>
  <c r="I18" i="2"/>
  <c r="I19" i="2"/>
  <c r="I20" i="2"/>
  <c r="I21" i="2"/>
  <c r="I22" i="2"/>
  <c r="I23" i="2"/>
  <c r="I24" i="2"/>
  <c r="B17" i="2"/>
  <c r="D48" i="2" l="1"/>
  <c r="D49" i="2"/>
  <c r="D50" i="2"/>
  <c r="D51" i="2"/>
  <c r="D52" i="2"/>
  <c r="D53" i="2"/>
  <c r="D54" i="2"/>
  <c r="D38" i="2"/>
  <c r="D39" i="2"/>
  <c r="D40" i="2"/>
  <c r="D41" i="2"/>
  <c r="D42" i="2"/>
  <c r="D43" i="2"/>
  <c r="D44" i="2"/>
  <c r="C27" i="2"/>
  <c r="D27" i="2"/>
  <c r="C28" i="2"/>
  <c r="D28" i="2"/>
  <c r="C29" i="2"/>
  <c r="D29" i="2"/>
  <c r="C30" i="2"/>
  <c r="D30" i="2"/>
  <c r="C31" i="2"/>
  <c r="D31" i="2"/>
  <c r="C32" i="2"/>
  <c r="D32" i="2"/>
  <c r="C33" i="2"/>
  <c r="D33" i="2"/>
  <c r="C34" i="2"/>
  <c r="D34" i="2"/>
  <c r="B28" i="2"/>
  <c r="B29" i="2"/>
  <c r="B30" i="2"/>
  <c r="B31" i="2"/>
  <c r="B32" i="2"/>
  <c r="B33" i="2"/>
  <c r="B34" i="2"/>
  <c r="B27" i="2"/>
  <c r="D37" i="2" s="1"/>
  <c r="D47" i="2" s="1"/>
  <c r="C17" i="2"/>
  <c r="D17" i="2"/>
  <c r="C18" i="2"/>
  <c r="D18" i="2"/>
  <c r="C19" i="2"/>
  <c r="D19" i="2"/>
  <c r="C20" i="2"/>
  <c r="D20" i="2"/>
  <c r="C21" i="2"/>
  <c r="D21" i="2"/>
  <c r="C22" i="2"/>
  <c r="D22" i="2"/>
  <c r="C23" i="2"/>
  <c r="D23" i="2"/>
  <c r="C24" i="2"/>
  <c r="D24" i="2"/>
  <c r="B18" i="2"/>
  <c r="B19" i="2"/>
  <c r="B20" i="2"/>
  <c r="B21" i="2"/>
  <c r="B22" i="2"/>
  <c r="B23" i="2"/>
  <c r="B24" i="2"/>
  <c r="K52" i="2" l="1"/>
  <c r="K54" i="2"/>
  <c r="K49" i="2"/>
  <c r="K51" i="2"/>
  <c r="K53" i="2"/>
  <c r="K50" i="2"/>
  <c r="K48" i="2" l="1"/>
  <c r="K47" i="2"/>
  <c r="H65" i="3" l="1"/>
</calcChain>
</file>

<file path=xl/sharedStrings.xml><?xml version="1.0" encoding="utf-8"?>
<sst xmlns="http://schemas.openxmlformats.org/spreadsheetml/2006/main" count="254" uniqueCount="84">
  <si>
    <t>WT L4 qPCR Experiments</t>
  </si>
  <si>
    <t>Technical repeats:</t>
  </si>
  <si>
    <t>Biological samples:</t>
  </si>
  <si>
    <t>CT values</t>
  </si>
  <si>
    <t>Adjusment to standard curve</t>
  </si>
  <si>
    <t>Copy number</t>
  </si>
  <si>
    <t>Average of techincal repeats</t>
  </si>
  <si>
    <t>Adjustment for dilution factor (12.5)</t>
  </si>
  <si>
    <t>Experiment 1 (1-31-20):</t>
  </si>
  <si>
    <t>Experiment 2 (2-03-20):</t>
  </si>
  <si>
    <t>Experiment 3 (2-08-20):</t>
  </si>
  <si>
    <t>Experiment 1 (2-24-20):</t>
  </si>
  <si>
    <t>Experiment 2 (2-26-20):</t>
  </si>
  <si>
    <t>Experiment 4 (2-07-20)</t>
  </si>
  <si>
    <t>Experiment 3 (10-16-20):</t>
  </si>
  <si>
    <t>TFAM-GFP11 (xn167) L4 qPCR Experiments</t>
  </si>
  <si>
    <t>Mean 1:</t>
  </si>
  <si>
    <t>Mean 2:</t>
  </si>
  <si>
    <t>Mean 3:</t>
  </si>
  <si>
    <t>Mean 4:</t>
  </si>
  <si>
    <t xml:space="preserve">Mean 1: </t>
  </si>
  <si>
    <t>WT L4 qPCR</t>
  </si>
  <si>
    <t>exp1</t>
  </si>
  <si>
    <t>exp2</t>
  </si>
  <si>
    <t>exp3</t>
  </si>
  <si>
    <t>exp4</t>
  </si>
  <si>
    <r>
      <rPr>
        <b/>
        <i/>
        <sz val="20"/>
        <color theme="1"/>
        <rFont val="Calibri"/>
        <family val="2"/>
        <scheme val="minor"/>
      </rPr>
      <t>TFAM-GFP</t>
    </r>
    <r>
      <rPr>
        <b/>
        <sz val="20"/>
        <color theme="1"/>
        <rFont val="Calibri"/>
        <family val="2"/>
        <scheme val="minor"/>
      </rPr>
      <t xml:space="preserve"> L4 qPCR</t>
    </r>
  </si>
  <si>
    <r>
      <rPr>
        <b/>
        <i/>
        <sz val="20"/>
        <color theme="1"/>
        <rFont val="Calibri"/>
        <family val="2"/>
        <scheme val="minor"/>
      </rPr>
      <t>TFAM-GFP(11)</t>
    </r>
    <r>
      <rPr>
        <b/>
        <sz val="20"/>
        <color theme="1"/>
        <rFont val="Calibri"/>
        <family val="2"/>
        <scheme val="minor"/>
      </rPr>
      <t xml:space="preserve"> L4 qPCR</t>
    </r>
  </si>
  <si>
    <t>Mean</t>
  </si>
  <si>
    <t>Std. Deviation</t>
  </si>
  <si>
    <t>Std. Error of Mean</t>
  </si>
  <si>
    <t>Descriptive statistics:</t>
  </si>
  <si>
    <t>L4 copy number means</t>
  </si>
  <si>
    <t>Column C</t>
  </si>
  <si>
    <t>vs.</t>
  </si>
  <si>
    <t>Column A</t>
  </si>
  <si>
    <t>Unpaired t test</t>
  </si>
  <si>
    <t>P value</t>
  </si>
  <si>
    <t>P value summary</t>
  </si>
  <si>
    <t>ns</t>
  </si>
  <si>
    <t>Significantly different (P &lt; 0.05)?</t>
  </si>
  <si>
    <t>No</t>
  </si>
  <si>
    <t>One- or two-tailed P value?</t>
  </si>
  <si>
    <t>Two-tailed</t>
  </si>
  <si>
    <t>t, df</t>
  </si>
  <si>
    <t>How big is the difference?</t>
  </si>
  <si>
    <t>Mean of column A</t>
  </si>
  <si>
    <t>Mean of column C</t>
  </si>
  <si>
    <t>Difference between means (C - A) ± SEM</t>
  </si>
  <si>
    <t>95% confidence interval</t>
  </si>
  <si>
    <t>R squared (eta squared)</t>
  </si>
  <si>
    <t>F test to compare variances</t>
  </si>
  <si>
    <t>F, DFn, Dfd</t>
  </si>
  <si>
    <t>16.33, 2, 3</t>
  </si>
  <si>
    <t>*</t>
  </si>
  <si>
    <t>Yes</t>
  </si>
  <si>
    <t>Data analyzed</t>
  </si>
  <si>
    <t>Sample size, column A</t>
  </si>
  <si>
    <t>Sample size, column C</t>
  </si>
  <si>
    <t>Column B</t>
  </si>
  <si>
    <t>**</t>
  </si>
  <si>
    <t>t=4.657, df=4</t>
  </si>
  <si>
    <t>Mean of column B</t>
  </si>
  <si>
    <t>Difference between means (C - B) ± SEM</t>
  </si>
  <si>
    <t>125764 ± 27007</t>
  </si>
  <si>
    <t>50781 to 200746</t>
  </si>
  <si>
    <t>1.791, 2, 2</t>
  </si>
  <si>
    <t>Sample size, column B</t>
  </si>
  <si>
    <r>
      <t xml:space="preserve">TFAM-GFP(11) </t>
    </r>
    <r>
      <rPr>
        <sz val="12"/>
        <rFont val="Arial"/>
        <family val="2"/>
      </rPr>
      <t>copy number</t>
    </r>
  </si>
  <si>
    <r>
      <rPr>
        <i/>
        <sz val="12"/>
        <rFont val="Arial"/>
        <family val="2"/>
      </rPr>
      <t>TFAM-GFP</t>
    </r>
    <r>
      <rPr>
        <sz val="12"/>
        <rFont val="Arial"/>
        <family val="2"/>
      </rPr>
      <t xml:space="preserve"> copy number</t>
    </r>
  </si>
  <si>
    <t>Difference between means (B - A) ± SEM</t>
  </si>
  <si>
    <t>29.24, 2, 3</t>
  </si>
  <si>
    <t>t=2.434, df=5</t>
  </si>
  <si>
    <t>-34398 ± 14134</t>
  </si>
  <si>
    <t>-70730 to 1934</t>
  </si>
  <si>
    <t>WT copy number</t>
  </si>
  <si>
    <t>***</t>
  </si>
  <si>
    <t>t=8.630, df=5</t>
  </si>
  <si>
    <t>-160162 ± 18558</t>
  </si>
  <si>
    <t>-207866 to -112457</t>
  </si>
  <si>
    <t>Unpaired Two tailed t-test:</t>
  </si>
  <si>
    <t>Experiment 3 (12-07-20):</t>
  </si>
  <si>
    <t>Experiment 1 (12-18-20):</t>
  </si>
  <si>
    <t>Experiment 2 (12-11-20):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</si>
</sst>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b/>
      <sz val="16"/>
      <color theme="1"/>
      <name val="Calibri"/>
      <family val="2"/>
      <scheme val="minor"/>
    </font>
    <font>
      <i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applyFont="1"/>
    <xf numFmtId="0" fontId="3" fillId="0" borderId="0" xfId="0" applyFont="1"/>
    <xf numFmtId="0" fontId="1" fillId="0" borderId="3" xfId="0" applyFont="1" applyBorder="1"/>
    <xf numFmtId="0" fontId="0" fillId="0" borderId="5" xfId="0" applyBorder="1"/>
    <xf numFmtId="0" fontId="0" fillId="0" borderId="0" xfId="0" applyBorder="1"/>
    <xf numFmtId="0" fontId="0" fillId="0" borderId="6" xfId="0" applyBorder="1"/>
    <xf numFmtId="0" fontId="1" fillId="0" borderId="0" xfId="0" applyFont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3" xfId="0" applyBorder="1"/>
    <xf numFmtId="0" fontId="0" fillId="0" borderId="4" xfId="0" applyBorder="1"/>
    <xf numFmtId="0" fontId="1" fillId="0" borderId="5" xfId="0" applyFont="1" applyBorder="1"/>
    <xf numFmtId="0" fontId="2" fillId="0" borderId="0" xfId="0" applyFont="1" applyBorder="1"/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5" fillId="0" borderId="3" xfId="0" applyFont="1" applyBorder="1"/>
    <xf numFmtId="0" fontId="5" fillId="0" borderId="4" xfId="0" applyFont="1" applyBorder="1"/>
    <xf numFmtId="0" fontId="1" fillId="0" borderId="6" xfId="0" applyFont="1" applyBorder="1"/>
    <xf numFmtId="0" fontId="5" fillId="0" borderId="2" xfId="0" applyFont="1" applyBorder="1"/>
    <xf numFmtId="0" fontId="3" fillId="2" borderId="1" xfId="0" applyFont="1" applyFill="1" applyBorder="1"/>
    <xf numFmtId="0" fontId="1" fillId="2" borderId="4" xfId="0" applyFont="1" applyFill="1" applyBorder="1"/>
    <xf numFmtId="14" fontId="1" fillId="0" borderId="0" xfId="0" applyNumberFormat="1" applyFont="1" applyFill="1" applyBorder="1"/>
    <xf numFmtId="0" fontId="1" fillId="0" borderId="0" xfId="0" applyFont="1" applyFill="1" applyBorder="1"/>
    <xf numFmtId="0" fontId="0" fillId="0" borderId="0" xfId="0" applyFill="1" applyBorder="1"/>
    <xf numFmtId="0" fontId="0" fillId="0" borderId="0" xfId="0" applyAlignment="1">
      <alignment horizontal="right"/>
    </xf>
    <xf numFmtId="0" fontId="1" fillId="2" borderId="6" xfId="0" applyFont="1" applyFill="1" applyBorder="1" applyAlignment="1">
      <alignment horizontal="right"/>
    </xf>
    <xf numFmtId="0" fontId="1" fillId="2" borderId="10" xfId="0" applyFont="1" applyFill="1" applyBorder="1" applyAlignment="1">
      <alignment horizontal="right"/>
    </xf>
    <xf numFmtId="0" fontId="0" fillId="0" borderId="9" xfId="0" applyFill="1" applyBorder="1"/>
    <xf numFmtId="0" fontId="0" fillId="0" borderId="6" xfId="0" applyFill="1" applyBorder="1"/>
    <xf numFmtId="14" fontId="1" fillId="2" borderId="10" xfId="0" applyNumberFormat="1" applyFont="1" applyFill="1" applyBorder="1"/>
    <xf numFmtId="14" fontId="1" fillId="2" borderId="12" xfId="0" applyNumberFormat="1" applyFont="1" applyFill="1" applyBorder="1"/>
    <xf numFmtId="0" fontId="1" fillId="2" borderId="13" xfId="0" applyFont="1" applyFill="1" applyBorder="1" applyAlignment="1">
      <alignment horizontal="right"/>
    </xf>
    <xf numFmtId="14" fontId="1" fillId="2" borderId="14" xfId="0" applyNumberFormat="1" applyFont="1" applyFill="1" applyBorder="1"/>
    <xf numFmtId="0" fontId="0" fillId="0" borderId="13" xfId="0" applyBorder="1"/>
    <xf numFmtId="0" fontId="1" fillId="2" borderId="14" xfId="0" applyFont="1" applyFill="1" applyBorder="1" applyAlignment="1">
      <alignment horizontal="right"/>
    </xf>
    <xf numFmtId="0" fontId="0" fillId="0" borderId="13" xfId="0" applyFill="1" applyBorder="1"/>
    <xf numFmtId="14" fontId="1" fillId="2" borderId="15" xfId="0" applyNumberFormat="1" applyFont="1" applyFill="1" applyBorder="1"/>
    <xf numFmtId="0" fontId="1" fillId="2" borderId="16" xfId="0" applyFont="1" applyFill="1" applyBorder="1" applyAlignment="1">
      <alignment horizontal="right"/>
    </xf>
    <xf numFmtId="14" fontId="1" fillId="2" borderId="17" xfId="0" applyNumberFormat="1" applyFont="1" applyFill="1" applyBorder="1"/>
    <xf numFmtId="0" fontId="0" fillId="0" borderId="16" xfId="0" applyBorder="1"/>
    <xf numFmtId="0" fontId="1" fillId="2" borderId="17" xfId="0" applyFont="1" applyFill="1" applyBorder="1" applyAlignment="1">
      <alignment horizontal="right"/>
    </xf>
    <xf numFmtId="0" fontId="0" fillId="0" borderId="16" xfId="0" applyFill="1" applyBorder="1"/>
    <xf numFmtId="0" fontId="0" fillId="0" borderId="18" xfId="0" applyFill="1" applyBorder="1"/>
    <xf numFmtId="0" fontId="1" fillId="2" borderId="15" xfId="0" applyFont="1" applyFill="1" applyBorder="1"/>
    <xf numFmtId="0" fontId="0" fillId="0" borderId="19" xfId="0" applyFill="1" applyBorder="1"/>
    <xf numFmtId="0" fontId="1" fillId="0" borderId="0" xfId="0" applyFont="1" applyFill="1" applyBorder="1" applyAlignment="1">
      <alignment horizontal="right"/>
    </xf>
    <xf numFmtId="0" fontId="1" fillId="2" borderId="21" xfId="0" applyFont="1" applyFill="1" applyBorder="1" applyAlignment="1">
      <alignment horizontal="right"/>
    </xf>
    <xf numFmtId="0" fontId="0" fillId="0" borderId="20" xfId="0" applyFill="1" applyBorder="1"/>
    <xf numFmtId="0" fontId="0" fillId="0" borderId="22" xfId="0" applyFill="1" applyBorder="1"/>
    <xf numFmtId="0" fontId="3" fillId="2" borderId="23" xfId="0" applyFont="1" applyFill="1" applyBorder="1"/>
    <xf numFmtId="0" fontId="1" fillId="0" borderId="6" xfId="0" applyFont="1" applyFill="1" applyBorder="1" applyAlignment="1">
      <alignment horizontal="right"/>
    </xf>
    <xf numFmtId="0" fontId="1" fillId="0" borderId="16" xfId="0" applyFont="1" applyFill="1" applyBorder="1" applyAlignment="1">
      <alignment horizontal="right"/>
    </xf>
    <xf numFmtId="0" fontId="3" fillId="0" borderId="2" xfId="0" applyFont="1" applyBorder="1"/>
    <xf numFmtId="0" fontId="0" fillId="0" borderId="6" xfId="0" applyFont="1" applyBorder="1"/>
    <xf numFmtId="0" fontId="0" fillId="0" borderId="6" xfId="0" applyFont="1" applyFill="1" applyBorder="1" applyAlignment="1">
      <alignment horizontal="right"/>
    </xf>
    <xf numFmtId="0" fontId="0" fillId="0" borderId="6" xfId="0" applyFont="1" applyFill="1" applyBorder="1"/>
    <xf numFmtId="0" fontId="0" fillId="0" borderId="24" xfId="0" applyBorder="1"/>
    <xf numFmtId="0" fontId="7" fillId="0" borderId="0" xfId="0" applyFont="1"/>
    <xf numFmtId="0" fontId="7" fillId="0" borderId="0" xfId="0" applyFont="1" applyAlignment="1">
      <alignment horizontal="left"/>
    </xf>
    <xf numFmtId="0" fontId="7" fillId="0" borderId="6" xfId="0" applyFont="1" applyBorder="1"/>
    <xf numFmtId="0" fontId="7" fillId="0" borderId="9" xfId="0" applyFont="1" applyBorder="1"/>
    <xf numFmtId="0" fontId="0" fillId="2" borderId="25" xfId="0" applyFill="1" applyBorder="1"/>
    <xf numFmtId="0" fontId="9" fillId="2" borderId="11" xfId="0" applyFont="1" applyFill="1" applyBorder="1"/>
    <xf numFmtId="0" fontId="8" fillId="0" borderId="13" xfId="0" applyFont="1" applyBorder="1" applyAlignment="1">
      <alignment horizontal="left"/>
    </xf>
    <xf numFmtId="0" fontId="8" fillId="0" borderId="19" xfId="0" applyFont="1" applyBorder="1" applyAlignment="1">
      <alignment horizontal="left"/>
    </xf>
    <xf numFmtId="0" fontId="0" fillId="0" borderId="26" xfId="0" applyFill="1" applyBorder="1"/>
    <xf numFmtId="0" fontId="0" fillId="0" borderId="26" xfId="0" applyBorder="1"/>
    <xf numFmtId="0" fontId="10" fillId="0" borderId="6" xfId="0" applyFont="1" applyBorder="1" applyAlignment="1">
      <alignment horizontal="right"/>
    </xf>
    <xf numFmtId="0" fontId="7" fillId="0" borderId="6" xfId="0" applyFont="1" applyBorder="1" applyAlignment="1">
      <alignment horizontal="right"/>
    </xf>
    <xf numFmtId="0" fontId="7" fillId="0" borderId="9" xfId="0" applyFont="1" applyBorder="1" applyAlignment="1">
      <alignment horizontal="right"/>
    </xf>
    <xf numFmtId="0" fontId="8" fillId="2" borderId="12" xfId="0" applyFont="1" applyFill="1" applyBorder="1" applyAlignment="1">
      <alignment horizontal="left"/>
    </xf>
    <xf numFmtId="0" fontId="8" fillId="2" borderId="4" xfId="0" applyFont="1" applyFill="1" applyBorder="1"/>
    <xf numFmtId="0" fontId="7" fillId="2" borderId="14" xfId="0" applyFont="1" applyFill="1" applyBorder="1" applyAlignment="1">
      <alignment horizontal="left"/>
    </xf>
    <xf numFmtId="0" fontId="7" fillId="2" borderId="10" xfId="0" applyFont="1" applyFill="1" applyBorder="1"/>
    <xf numFmtId="0" fontId="8" fillId="0" borderId="27" xfId="0" applyFont="1" applyBorder="1" applyAlignment="1">
      <alignment horizontal="left"/>
    </xf>
    <xf numFmtId="0" fontId="8" fillId="2" borderId="14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5520DC-9280-DB48-AADB-53B94503A91E}">
  <dimension ref="A3:R76"/>
  <sheetViews>
    <sheetView topLeftCell="A3" workbookViewId="0">
      <selection activeCell="K39" sqref="K39"/>
    </sheetView>
  </sheetViews>
  <sheetFormatPr baseColWidth="10" defaultRowHeight="16" x14ac:dyDescent="0.2"/>
  <cols>
    <col min="2" max="2" width="34.83203125" customWidth="1"/>
    <col min="5" max="5" width="12.6640625" customWidth="1"/>
    <col min="7" max="7" width="25.5" customWidth="1"/>
    <col min="11" max="11" width="41.6640625" customWidth="1"/>
    <col min="12" max="12" width="30" customWidth="1"/>
    <col min="14" max="14" width="40.83203125" customWidth="1"/>
    <col min="15" max="15" width="29.5" customWidth="1"/>
    <col min="17" max="17" width="40.5" customWidth="1"/>
    <col min="18" max="18" width="26.5" customWidth="1"/>
  </cols>
  <sheetData>
    <row r="3" spans="2:18" ht="17" thickBot="1" x14ac:dyDescent="0.25"/>
    <row r="4" spans="2:18" ht="27" thickBot="1" x14ac:dyDescent="0.35">
      <c r="B4" s="22" t="s">
        <v>21</v>
      </c>
      <c r="K4" s="73" t="s">
        <v>80</v>
      </c>
      <c r="L4" s="74" t="s">
        <v>32</v>
      </c>
      <c r="N4" s="73" t="s">
        <v>80</v>
      </c>
      <c r="O4" s="74" t="s">
        <v>32</v>
      </c>
      <c r="Q4" s="73" t="s">
        <v>80</v>
      </c>
      <c r="R4" s="74" t="s">
        <v>32</v>
      </c>
    </row>
    <row r="5" spans="2:18" x14ac:dyDescent="0.2">
      <c r="B5" s="33"/>
      <c r="C5" s="39"/>
      <c r="D5" s="46"/>
      <c r="E5" s="23"/>
      <c r="F5" s="24"/>
      <c r="G5" s="25"/>
      <c r="H5" s="25"/>
      <c r="I5" s="25"/>
      <c r="J5" s="24"/>
      <c r="K5" s="78"/>
      <c r="L5" s="76"/>
      <c r="M5" s="26"/>
      <c r="N5" s="75"/>
      <c r="O5" s="76"/>
      <c r="Q5" s="78"/>
      <c r="R5" s="76"/>
    </row>
    <row r="6" spans="2:18" x14ac:dyDescent="0.2">
      <c r="B6" s="34" t="s">
        <v>22</v>
      </c>
      <c r="C6" s="40" t="s">
        <v>23</v>
      </c>
      <c r="D6" s="40" t="s">
        <v>24</v>
      </c>
      <c r="E6" s="28" t="s">
        <v>25</v>
      </c>
      <c r="F6" s="25"/>
      <c r="G6" s="25"/>
      <c r="H6" s="25"/>
      <c r="I6" s="26"/>
      <c r="J6" s="25"/>
      <c r="K6" s="77" t="s">
        <v>33</v>
      </c>
      <c r="L6" s="70" t="s">
        <v>68</v>
      </c>
      <c r="M6" s="26"/>
      <c r="N6" s="66" t="s">
        <v>33</v>
      </c>
      <c r="O6" s="70" t="s">
        <v>68</v>
      </c>
      <c r="Q6" s="77" t="s">
        <v>59</v>
      </c>
      <c r="R6" s="71" t="s">
        <v>69</v>
      </c>
    </row>
    <row r="7" spans="2:18" x14ac:dyDescent="0.2">
      <c r="B7" s="35">
        <v>43861</v>
      </c>
      <c r="C7" s="41">
        <v>43864</v>
      </c>
      <c r="D7" s="41">
        <v>43869</v>
      </c>
      <c r="E7" s="32">
        <v>43868</v>
      </c>
      <c r="F7" s="25"/>
      <c r="G7" s="25"/>
      <c r="H7" s="25"/>
      <c r="I7" s="26"/>
      <c r="J7" s="25"/>
      <c r="K7" s="66" t="s">
        <v>34</v>
      </c>
      <c r="L7" s="71" t="s">
        <v>34</v>
      </c>
      <c r="M7" s="26"/>
      <c r="N7" s="66" t="s">
        <v>34</v>
      </c>
      <c r="O7" s="71" t="s">
        <v>34</v>
      </c>
      <c r="Q7" s="66" t="s">
        <v>34</v>
      </c>
      <c r="R7" s="71" t="s">
        <v>34</v>
      </c>
    </row>
    <row r="8" spans="2:18" x14ac:dyDescent="0.2">
      <c r="B8" s="36">
        <v>236790.30951825148</v>
      </c>
      <c r="C8" s="42">
        <v>264053.83967241546</v>
      </c>
      <c r="D8" s="42">
        <v>263519.55450599187</v>
      </c>
      <c r="E8" s="6">
        <v>222960.85060483252</v>
      </c>
      <c r="F8" s="26"/>
      <c r="G8" s="26"/>
      <c r="H8" s="26"/>
      <c r="I8" s="26"/>
      <c r="J8" s="26"/>
      <c r="K8" s="66" t="s">
        <v>35</v>
      </c>
      <c r="L8" s="71" t="s">
        <v>75</v>
      </c>
      <c r="M8" s="26"/>
      <c r="N8" s="66" t="s">
        <v>59</v>
      </c>
      <c r="O8" s="71" t="s">
        <v>69</v>
      </c>
      <c r="Q8" s="66" t="s">
        <v>35</v>
      </c>
      <c r="R8" s="71" t="s">
        <v>75</v>
      </c>
    </row>
    <row r="9" spans="2:18" x14ac:dyDescent="0.2">
      <c r="B9" s="36">
        <v>354699.03948866308</v>
      </c>
      <c r="C9" s="42">
        <v>295330.50171942596</v>
      </c>
      <c r="D9" s="42">
        <v>236954.64470645107</v>
      </c>
      <c r="E9" s="6">
        <v>235055.0106637775</v>
      </c>
      <c r="F9" s="26"/>
      <c r="G9" s="26"/>
      <c r="H9" s="26"/>
      <c r="I9" s="26"/>
      <c r="J9" s="26"/>
      <c r="K9" s="66"/>
      <c r="L9" s="71"/>
      <c r="M9" s="26"/>
      <c r="N9" s="66"/>
      <c r="O9" s="71"/>
      <c r="Q9" s="66"/>
      <c r="R9" s="71"/>
    </row>
    <row r="10" spans="2:18" x14ac:dyDescent="0.2">
      <c r="B10" s="36">
        <v>260661.99653706711</v>
      </c>
      <c r="C10" s="42">
        <v>350432.14165385382</v>
      </c>
      <c r="D10" s="42">
        <v>298552.81868485431</v>
      </c>
      <c r="E10" s="6">
        <v>222294.86334650597</v>
      </c>
      <c r="F10" s="26"/>
      <c r="G10" s="26"/>
      <c r="H10" s="26"/>
      <c r="I10" s="26"/>
      <c r="J10" s="26"/>
      <c r="K10" s="66" t="s">
        <v>36</v>
      </c>
      <c r="L10" s="71"/>
      <c r="M10" s="26"/>
      <c r="N10" s="66" t="s">
        <v>36</v>
      </c>
      <c r="O10" s="71"/>
      <c r="Q10" s="66" t="s">
        <v>36</v>
      </c>
      <c r="R10" s="71"/>
    </row>
    <row r="11" spans="2:18" x14ac:dyDescent="0.2">
      <c r="B11" s="36">
        <v>221766.2802340062</v>
      </c>
      <c r="C11" s="42">
        <v>237250.58370578813</v>
      </c>
      <c r="D11" s="42">
        <v>244368.30385342595</v>
      </c>
      <c r="E11" s="6">
        <v>305828.57762538135</v>
      </c>
      <c r="F11" s="26"/>
      <c r="G11" s="26"/>
      <c r="H11" s="26"/>
      <c r="I11" s="26"/>
      <c r="J11" s="26"/>
      <c r="K11" s="66" t="s">
        <v>37</v>
      </c>
      <c r="L11" s="71">
        <v>5.91E-2</v>
      </c>
      <c r="M11" s="26"/>
      <c r="N11" s="66" t="s">
        <v>37</v>
      </c>
      <c r="O11" s="71">
        <v>9.5999999999999992E-3</v>
      </c>
      <c r="Q11" s="66" t="s">
        <v>37</v>
      </c>
      <c r="R11" s="71">
        <v>2.9999999999999997E-4</v>
      </c>
    </row>
    <row r="12" spans="2:18" x14ac:dyDescent="0.2">
      <c r="B12" s="36">
        <v>314373.74820420466</v>
      </c>
      <c r="C12" s="42">
        <v>265948.67773911625</v>
      </c>
      <c r="D12" s="42">
        <v>276120.84875289712</v>
      </c>
      <c r="E12" s="6">
        <v>249857.05835547115</v>
      </c>
      <c r="F12" s="26"/>
      <c r="G12" s="26"/>
      <c r="H12" s="26"/>
      <c r="I12" s="26"/>
      <c r="J12" s="26"/>
      <c r="K12" s="66" t="s">
        <v>38</v>
      </c>
      <c r="L12" s="71" t="s">
        <v>39</v>
      </c>
      <c r="M12" s="26"/>
      <c r="N12" s="66" t="s">
        <v>38</v>
      </c>
      <c r="O12" s="71" t="s">
        <v>60</v>
      </c>
      <c r="Q12" s="66" t="s">
        <v>38</v>
      </c>
      <c r="R12" s="71" t="s">
        <v>76</v>
      </c>
    </row>
    <row r="13" spans="2:18" x14ac:dyDescent="0.2">
      <c r="B13" s="36">
        <v>320277.87208938028</v>
      </c>
      <c r="C13" s="42">
        <v>327763.20319579443</v>
      </c>
      <c r="D13" s="42">
        <v>303129.34758949047</v>
      </c>
      <c r="E13" s="6">
        <v>230378.49577630605</v>
      </c>
      <c r="F13" s="26"/>
      <c r="G13" s="26"/>
      <c r="H13" s="26"/>
      <c r="I13" s="26"/>
      <c r="J13" s="26"/>
      <c r="K13" s="66" t="s">
        <v>40</v>
      </c>
      <c r="L13" s="71" t="s">
        <v>41</v>
      </c>
      <c r="M13" s="26"/>
      <c r="N13" s="66" t="s">
        <v>40</v>
      </c>
      <c r="O13" s="71" t="s">
        <v>55</v>
      </c>
      <c r="Q13" s="66" t="s">
        <v>40</v>
      </c>
      <c r="R13" s="71" t="s">
        <v>55</v>
      </c>
    </row>
    <row r="14" spans="2:18" x14ac:dyDescent="0.2">
      <c r="B14" s="36">
        <v>248705.06041975136</v>
      </c>
      <c r="C14" s="42">
        <v>235167.85528895544</v>
      </c>
      <c r="D14" s="42">
        <v>293360.29011957755</v>
      </c>
      <c r="E14" s="6">
        <v>225851.45059798841</v>
      </c>
      <c r="F14" s="26"/>
      <c r="G14" s="26"/>
      <c r="H14" s="26"/>
      <c r="I14" s="26"/>
      <c r="J14" s="26"/>
      <c r="K14" s="66" t="s">
        <v>42</v>
      </c>
      <c r="L14" s="71" t="s">
        <v>43</v>
      </c>
      <c r="M14" s="26"/>
      <c r="N14" s="66" t="s">
        <v>42</v>
      </c>
      <c r="O14" s="71" t="s">
        <v>43</v>
      </c>
      <c r="Q14" s="66" t="s">
        <v>42</v>
      </c>
      <c r="R14" s="71" t="s">
        <v>43</v>
      </c>
    </row>
    <row r="15" spans="2:18" x14ac:dyDescent="0.2">
      <c r="B15" s="36">
        <v>191201.807907854</v>
      </c>
      <c r="C15" s="42">
        <v>255298.45994388184</v>
      </c>
      <c r="D15" s="42">
        <v>210254.77585121099</v>
      </c>
      <c r="E15" s="6">
        <v>412184.86081028648</v>
      </c>
      <c r="F15" s="26"/>
      <c r="G15" s="26"/>
      <c r="H15" s="26"/>
      <c r="I15" s="26"/>
      <c r="J15" s="26"/>
      <c r="K15" s="66" t="s">
        <v>44</v>
      </c>
      <c r="L15" s="71" t="s">
        <v>72</v>
      </c>
      <c r="M15" s="26"/>
      <c r="N15" s="66" t="s">
        <v>44</v>
      </c>
      <c r="O15" s="71" t="s">
        <v>61</v>
      </c>
      <c r="Q15" s="66" t="s">
        <v>44</v>
      </c>
      <c r="R15" s="71" t="s">
        <v>77</v>
      </c>
    </row>
    <row r="16" spans="2:18" ht="17" thickBot="1" x14ac:dyDescent="0.25">
      <c r="B16" s="36"/>
      <c r="C16" s="42"/>
      <c r="D16" s="42"/>
      <c r="E16" s="6"/>
      <c r="F16" s="26"/>
      <c r="G16" s="26"/>
      <c r="H16" s="26"/>
      <c r="I16" s="26"/>
      <c r="J16" s="26"/>
      <c r="K16" s="66"/>
      <c r="L16" s="71"/>
      <c r="M16" s="26"/>
      <c r="N16" s="66"/>
      <c r="O16" s="71"/>
      <c r="Q16" s="66"/>
      <c r="R16" s="71"/>
    </row>
    <row r="17" spans="1:18" ht="21" x14ac:dyDescent="0.25">
      <c r="B17" s="36"/>
      <c r="C17" s="42"/>
      <c r="D17" s="42"/>
      <c r="E17" s="6"/>
      <c r="F17" s="26"/>
      <c r="G17" s="65" t="s">
        <v>31</v>
      </c>
      <c r="H17" s="64"/>
      <c r="I17" s="26"/>
      <c r="J17" s="26"/>
      <c r="K17" s="66" t="s">
        <v>45</v>
      </c>
      <c r="L17" s="71"/>
      <c r="M17" s="26"/>
      <c r="N17" s="66" t="s">
        <v>45</v>
      </c>
      <c r="O17" s="71"/>
      <c r="Q17" s="66" t="s">
        <v>45</v>
      </c>
      <c r="R17" s="71"/>
    </row>
    <row r="18" spans="1:18" x14ac:dyDescent="0.2">
      <c r="B18" s="37" t="s">
        <v>16</v>
      </c>
      <c r="C18" s="43" t="s">
        <v>17</v>
      </c>
      <c r="D18" s="43" t="s">
        <v>18</v>
      </c>
      <c r="E18" s="29" t="s">
        <v>19</v>
      </c>
      <c r="F18" s="26"/>
      <c r="G18" s="66" t="s">
        <v>28</v>
      </c>
      <c r="H18" s="62">
        <v>269075</v>
      </c>
      <c r="I18" s="26"/>
      <c r="J18" s="26"/>
      <c r="K18" s="66" t="s">
        <v>46</v>
      </c>
      <c r="L18" s="71">
        <v>269075</v>
      </c>
      <c r="M18" s="26"/>
      <c r="N18" s="66" t="s">
        <v>62</v>
      </c>
      <c r="O18" s="71">
        <v>108913</v>
      </c>
      <c r="Q18" s="66" t="s">
        <v>46</v>
      </c>
      <c r="R18" s="71">
        <v>269075</v>
      </c>
    </row>
    <row r="19" spans="1:18" x14ac:dyDescent="0.2">
      <c r="A19" s="26"/>
      <c r="B19" s="38">
        <f>AVERAGE(B8:B15)</f>
        <v>268559.5142998973</v>
      </c>
      <c r="C19" s="44">
        <f t="shared" ref="C19:E19" si="0">AVERAGE(C8:C15)</f>
        <v>278905.65786490391</v>
      </c>
      <c r="D19" s="44">
        <f t="shared" si="0"/>
        <v>265782.57300798746</v>
      </c>
      <c r="E19" s="31">
        <f t="shared" si="0"/>
        <v>263051.39597256866</v>
      </c>
      <c r="F19" s="26"/>
      <c r="G19" s="66" t="s">
        <v>29</v>
      </c>
      <c r="H19" s="62">
        <v>6929</v>
      </c>
      <c r="I19" s="26"/>
      <c r="J19" s="26"/>
      <c r="K19" s="66" t="s">
        <v>47</v>
      </c>
      <c r="L19" s="71">
        <v>234676</v>
      </c>
      <c r="M19" s="26"/>
      <c r="N19" s="66" t="s">
        <v>47</v>
      </c>
      <c r="O19" s="71">
        <v>234676</v>
      </c>
      <c r="Q19" s="66" t="s">
        <v>62</v>
      </c>
      <c r="R19" s="71">
        <v>108913</v>
      </c>
    </row>
    <row r="20" spans="1:18" ht="17" thickBot="1" x14ac:dyDescent="0.25">
      <c r="A20" s="26"/>
      <c r="B20" s="47"/>
      <c r="C20" s="45"/>
      <c r="D20" s="45"/>
      <c r="E20" s="30"/>
      <c r="F20" s="26"/>
      <c r="G20" s="67" t="s">
        <v>30</v>
      </c>
      <c r="H20" s="63">
        <v>3464</v>
      </c>
      <c r="I20" s="26"/>
      <c r="J20" s="26"/>
      <c r="K20" s="66" t="s">
        <v>48</v>
      </c>
      <c r="L20" s="71" t="s">
        <v>73</v>
      </c>
      <c r="M20" s="26"/>
      <c r="N20" s="66" t="s">
        <v>63</v>
      </c>
      <c r="O20" s="71" t="s">
        <v>64</v>
      </c>
      <c r="Q20" s="66" t="s">
        <v>70</v>
      </c>
      <c r="R20" s="71" t="s">
        <v>78</v>
      </c>
    </row>
    <row r="21" spans="1:18" ht="17" thickBot="1" x14ac:dyDescent="0.25">
      <c r="A21" s="26"/>
      <c r="B21" s="68"/>
      <c r="C21" s="68"/>
      <c r="D21" s="68"/>
      <c r="E21" s="68"/>
      <c r="F21" s="68"/>
      <c r="G21" s="68"/>
      <c r="H21" s="68"/>
      <c r="I21" s="26"/>
      <c r="J21" s="26"/>
      <c r="K21" s="66" t="s">
        <v>49</v>
      </c>
      <c r="L21" s="71" t="s">
        <v>74</v>
      </c>
      <c r="M21" s="26"/>
      <c r="N21" s="66" t="s">
        <v>49</v>
      </c>
      <c r="O21" s="71" t="s">
        <v>65</v>
      </c>
      <c r="Q21" s="66" t="s">
        <v>49</v>
      </c>
      <c r="R21" s="71" t="s">
        <v>79</v>
      </c>
    </row>
    <row r="22" spans="1:18" ht="17" thickTop="1" x14ac:dyDescent="0.2">
      <c r="A22" s="26"/>
      <c r="B22" s="26"/>
      <c r="C22" s="26"/>
      <c r="D22" s="26"/>
      <c r="E22" s="26"/>
      <c r="F22" s="26"/>
      <c r="G22" s="26"/>
      <c r="H22" s="26"/>
      <c r="I22" s="26"/>
      <c r="J22" s="26"/>
      <c r="K22" s="66" t="s">
        <v>50</v>
      </c>
      <c r="L22" s="71">
        <v>0.5423</v>
      </c>
      <c r="M22" s="61"/>
      <c r="N22" s="66" t="s">
        <v>50</v>
      </c>
      <c r="O22" s="71">
        <v>0.84430000000000005</v>
      </c>
      <c r="P22" s="60"/>
      <c r="Q22" s="66" t="s">
        <v>50</v>
      </c>
      <c r="R22" s="71">
        <v>0.93710000000000004</v>
      </c>
    </row>
    <row r="23" spans="1:18" ht="17" thickBot="1" x14ac:dyDescent="0.25">
      <c r="A23" s="26"/>
      <c r="B23" s="26"/>
      <c r="C23" s="26"/>
      <c r="D23" s="26"/>
      <c r="E23" s="26"/>
      <c r="F23" s="26"/>
      <c r="G23" s="26"/>
      <c r="H23" s="26"/>
      <c r="I23" s="26"/>
      <c r="J23" s="26"/>
      <c r="K23" s="66"/>
      <c r="L23" s="71"/>
      <c r="M23" s="61"/>
      <c r="N23" s="66"/>
      <c r="O23" s="71"/>
      <c r="P23" s="60"/>
      <c r="Q23" s="66"/>
      <c r="R23" s="71"/>
    </row>
    <row r="24" spans="1:18" ht="27" thickBot="1" x14ac:dyDescent="0.35">
      <c r="A24" s="26"/>
      <c r="B24" s="52" t="s">
        <v>26</v>
      </c>
      <c r="E24" s="26"/>
      <c r="F24" s="26"/>
      <c r="G24" s="26"/>
      <c r="H24" s="26"/>
      <c r="I24" s="26"/>
      <c r="J24" s="26"/>
      <c r="K24" s="66" t="s">
        <v>51</v>
      </c>
      <c r="L24" s="71"/>
      <c r="M24" s="61"/>
      <c r="N24" s="66" t="s">
        <v>51</v>
      </c>
      <c r="O24" s="71"/>
      <c r="P24" s="60"/>
      <c r="Q24" s="66" t="s">
        <v>51</v>
      </c>
      <c r="R24" s="71"/>
    </row>
    <row r="25" spans="1:18" x14ac:dyDescent="0.2">
      <c r="A25" s="26"/>
      <c r="B25" s="33"/>
      <c r="C25" s="39"/>
      <c r="D25" s="23"/>
      <c r="E25" s="25"/>
      <c r="F25" s="26"/>
      <c r="G25" s="26"/>
      <c r="H25" s="26"/>
      <c r="I25" s="26"/>
      <c r="J25" s="26"/>
      <c r="K25" s="66" t="s">
        <v>52</v>
      </c>
      <c r="L25" s="71" t="s">
        <v>53</v>
      </c>
      <c r="M25" s="26"/>
      <c r="N25" s="66" t="s">
        <v>52</v>
      </c>
      <c r="O25" s="71" t="s">
        <v>66</v>
      </c>
      <c r="Q25" s="66" t="s">
        <v>52</v>
      </c>
      <c r="R25" s="71" t="s">
        <v>71</v>
      </c>
    </row>
    <row r="26" spans="1:18" x14ac:dyDescent="0.2">
      <c r="A26" s="26"/>
      <c r="B26" s="34" t="s">
        <v>22</v>
      </c>
      <c r="C26" s="40" t="s">
        <v>23</v>
      </c>
      <c r="D26" s="28" t="s">
        <v>24</v>
      </c>
      <c r="E26" s="48"/>
      <c r="F26" s="26"/>
      <c r="G26" s="26"/>
      <c r="H26" s="26"/>
      <c r="I26" s="26"/>
      <c r="J26" s="26"/>
      <c r="K26" s="66" t="s">
        <v>37</v>
      </c>
      <c r="L26" s="71">
        <v>4.8800000000000003E-2</v>
      </c>
      <c r="M26" s="26"/>
      <c r="N26" s="66" t="s">
        <v>37</v>
      </c>
      <c r="O26" s="71">
        <v>0.7167</v>
      </c>
      <c r="Q26" s="66" t="s">
        <v>37</v>
      </c>
      <c r="R26" s="71">
        <v>2.1600000000000001E-2</v>
      </c>
    </row>
    <row r="27" spans="1:18" x14ac:dyDescent="0.2">
      <c r="A27" s="26"/>
      <c r="B27" s="35">
        <v>43885</v>
      </c>
      <c r="C27" s="41">
        <v>43887</v>
      </c>
      <c r="D27" s="32">
        <v>44120</v>
      </c>
      <c r="E27" s="24"/>
      <c r="F27" s="26"/>
      <c r="G27" s="26"/>
      <c r="H27" s="26"/>
      <c r="I27" s="26"/>
      <c r="J27" s="26"/>
      <c r="K27" s="66" t="s">
        <v>38</v>
      </c>
      <c r="L27" s="71" t="s">
        <v>54</v>
      </c>
      <c r="M27" s="26"/>
      <c r="N27" s="66" t="s">
        <v>38</v>
      </c>
      <c r="O27" s="71" t="s">
        <v>39</v>
      </c>
      <c r="Q27" s="66" t="s">
        <v>38</v>
      </c>
      <c r="R27" s="71" t="s">
        <v>54</v>
      </c>
    </row>
    <row r="28" spans="1:18" x14ac:dyDescent="0.2">
      <c r="A28" s="26"/>
      <c r="B28" s="36">
        <v>133691.4571859698</v>
      </c>
      <c r="C28" s="42">
        <v>65305.952791391552</v>
      </c>
      <c r="D28" s="6">
        <v>180639.71324340539</v>
      </c>
      <c r="E28" s="26"/>
      <c r="F28" s="26"/>
      <c r="G28" s="26"/>
      <c r="H28" s="26"/>
      <c r="I28" s="26"/>
      <c r="J28" s="26"/>
      <c r="K28" s="66" t="s">
        <v>40</v>
      </c>
      <c r="L28" s="71" t="s">
        <v>55</v>
      </c>
      <c r="M28" s="26"/>
      <c r="N28" s="66" t="s">
        <v>40</v>
      </c>
      <c r="O28" s="71" t="s">
        <v>41</v>
      </c>
      <c r="Q28" s="66" t="s">
        <v>40</v>
      </c>
      <c r="R28" s="71" t="s">
        <v>55</v>
      </c>
    </row>
    <row r="29" spans="1:18" x14ac:dyDescent="0.2">
      <c r="A29" s="26"/>
      <c r="B29" s="36">
        <v>115747.13350144427</v>
      </c>
      <c r="C29" s="42">
        <v>96495.199196689908</v>
      </c>
      <c r="D29" s="6">
        <v>136372.45359250071</v>
      </c>
      <c r="E29" s="26"/>
      <c r="F29" s="26"/>
      <c r="G29" s="26"/>
      <c r="H29" s="26"/>
      <c r="I29" s="26"/>
      <c r="J29" s="26"/>
      <c r="K29" s="66"/>
      <c r="L29" s="71"/>
      <c r="M29" s="26"/>
      <c r="N29" s="66"/>
      <c r="O29" s="71"/>
      <c r="Q29" s="66"/>
      <c r="R29" s="71"/>
    </row>
    <row r="30" spans="1:18" x14ac:dyDescent="0.2">
      <c r="A30" s="26"/>
      <c r="B30" s="36">
        <v>63876.834254519272</v>
      </c>
      <c r="C30" s="42">
        <v>81825.555446264261</v>
      </c>
      <c r="D30" s="6">
        <v>160193.32987034635</v>
      </c>
      <c r="E30" s="26"/>
      <c r="F30" s="25"/>
      <c r="G30" s="25"/>
      <c r="H30" s="25"/>
      <c r="I30" s="25"/>
      <c r="J30" s="25"/>
      <c r="K30" s="66" t="s">
        <v>56</v>
      </c>
      <c r="L30" s="71"/>
      <c r="M30" s="26"/>
      <c r="N30" s="66" t="s">
        <v>56</v>
      </c>
      <c r="O30" s="71"/>
      <c r="Q30" s="66" t="s">
        <v>56</v>
      </c>
      <c r="R30" s="71"/>
    </row>
    <row r="31" spans="1:18" x14ac:dyDescent="0.2">
      <c r="A31" s="26"/>
      <c r="B31" s="36">
        <v>104339.21970790855</v>
      </c>
      <c r="C31" s="42">
        <v>80597.63157883595</v>
      </c>
      <c r="D31" s="6">
        <v>155252.92644426797</v>
      </c>
      <c r="E31" s="26"/>
      <c r="F31" s="26"/>
      <c r="G31" s="26"/>
      <c r="H31" s="26"/>
      <c r="I31" s="26"/>
      <c r="J31" s="26"/>
      <c r="K31" s="66" t="s">
        <v>57</v>
      </c>
      <c r="L31" s="71">
        <v>4</v>
      </c>
      <c r="M31" s="26"/>
      <c r="N31" s="66" t="s">
        <v>67</v>
      </c>
      <c r="O31" s="71">
        <v>3</v>
      </c>
      <c r="Q31" s="66" t="s">
        <v>57</v>
      </c>
      <c r="R31" s="71">
        <v>4</v>
      </c>
    </row>
    <row r="32" spans="1:18" ht="17" thickBot="1" x14ac:dyDescent="0.25">
      <c r="A32" s="26"/>
      <c r="B32" s="36">
        <v>130128.1596773022</v>
      </c>
      <c r="C32" s="42">
        <v>56757.516849607418</v>
      </c>
      <c r="D32" s="6">
        <v>148466.53666260457</v>
      </c>
      <c r="E32" s="26"/>
      <c r="F32" s="26"/>
      <c r="K32" s="67" t="s">
        <v>58</v>
      </c>
      <c r="L32" s="72">
        <v>3</v>
      </c>
      <c r="N32" s="67" t="s">
        <v>58</v>
      </c>
      <c r="O32" s="72">
        <v>3</v>
      </c>
      <c r="Q32" s="67" t="s">
        <v>67</v>
      </c>
      <c r="R32" s="72">
        <v>3</v>
      </c>
    </row>
    <row r="33" spans="1:15" x14ac:dyDescent="0.2">
      <c r="A33" s="26"/>
      <c r="B33" s="36">
        <v>108126.99960123311</v>
      </c>
      <c r="C33" s="42">
        <v>71373.248518951863</v>
      </c>
      <c r="D33" s="6">
        <v>149117.17508790299</v>
      </c>
      <c r="E33" s="26"/>
      <c r="F33" s="26"/>
      <c r="O33" s="27"/>
    </row>
    <row r="34" spans="1:15" x14ac:dyDescent="0.2">
      <c r="A34" s="26"/>
      <c r="B34" s="36">
        <v>111155.17414009558</v>
      </c>
      <c r="C34" s="42">
        <v>81697.284404020451</v>
      </c>
      <c r="D34" s="6">
        <v>133374.08432170248</v>
      </c>
      <c r="E34" s="26"/>
      <c r="F34" s="26"/>
    </row>
    <row r="35" spans="1:15" x14ac:dyDescent="0.2">
      <c r="A35" s="26"/>
      <c r="B35" s="36">
        <v>111650.90484613147</v>
      </c>
      <c r="C35" s="42">
        <v>73423.625604307672</v>
      </c>
      <c r="D35" s="6">
        <v>133837.2371953633</v>
      </c>
      <c r="E35" s="26"/>
      <c r="F35" s="26"/>
    </row>
    <row r="36" spans="1:15" x14ac:dyDescent="0.2">
      <c r="A36" s="26"/>
      <c r="B36" s="36">
        <v>70983.075811294751</v>
      </c>
      <c r="C36" s="42"/>
      <c r="D36" s="6"/>
      <c r="E36" s="26"/>
      <c r="F36" s="26"/>
    </row>
    <row r="37" spans="1:15" x14ac:dyDescent="0.2">
      <c r="A37" s="26"/>
      <c r="B37" s="36">
        <v>104390.20908623603</v>
      </c>
      <c r="C37" s="42"/>
      <c r="D37" s="6"/>
      <c r="E37" s="26"/>
      <c r="F37" s="26"/>
    </row>
    <row r="38" spans="1:15" x14ac:dyDescent="0.2">
      <c r="A38" s="26"/>
      <c r="B38" s="36">
        <v>101228.25040069004</v>
      </c>
      <c r="C38" s="54"/>
      <c r="D38" s="53"/>
      <c r="E38" s="48"/>
      <c r="F38" s="26"/>
    </row>
    <row r="39" spans="1:15" x14ac:dyDescent="0.2">
      <c r="B39" s="36">
        <v>61793.758059303727</v>
      </c>
      <c r="C39" s="44"/>
      <c r="D39" s="31"/>
      <c r="E39" s="26"/>
    </row>
    <row r="40" spans="1:15" x14ac:dyDescent="0.2">
      <c r="B40" s="36">
        <v>109590.81700585461</v>
      </c>
      <c r="C40" s="44"/>
      <c r="D40" s="31"/>
      <c r="E40" s="26"/>
    </row>
    <row r="41" spans="1:15" x14ac:dyDescent="0.2">
      <c r="B41" s="36">
        <v>115458.4580462328</v>
      </c>
      <c r="C41" s="42"/>
      <c r="D41" s="6"/>
    </row>
    <row r="42" spans="1:15" x14ac:dyDescent="0.2">
      <c r="B42" s="36">
        <v>110122.9525425907</v>
      </c>
      <c r="C42" s="42"/>
      <c r="D42" s="6"/>
    </row>
    <row r="43" spans="1:15" x14ac:dyDescent="0.2">
      <c r="B43" s="36">
        <v>66076.686581390168</v>
      </c>
      <c r="C43" s="42"/>
      <c r="D43" s="6"/>
    </row>
    <row r="44" spans="1:15" ht="17" thickBot="1" x14ac:dyDescent="0.25">
      <c r="B44" s="36"/>
      <c r="C44" s="42"/>
      <c r="D44" s="6"/>
    </row>
    <row r="45" spans="1:15" ht="21" x14ac:dyDescent="0.25">
      <c r="B45" s="36"/>
      <c r="C45" s="42"/>
      <c r="D45" s="6"/>
      <c r="G45" s="65" t="s">
        <v>31</v>
      </c>
      <c r="H45" s="64"/>
    </row>
    <row r="46" spans="1:15" x14ac:dyDescent="0.2">
      <c r="B46" s="37" t="s">
        <v>16</v>
      </c>
      <c r="C46" s="43" t="s">
        <v>17</v>
      </c>
      <c r="D46" s="49" t="s">
        <v>18</v>
      </c>
      <c r="G46" s="66" t="s">
        <v>28</v>
      </c>
      <c r="H46" s="62">
        <v>108913</v>
      </c>
    </row>
    <row r="47" spans="1:15" x14ac:dyDescent="0.2">
      <c r="B47" s="38">
        <f>AVERAGE(B28:B43)</f>
        <v>101147.50565301233</v>
      </c>
      <c r="C47" s="44">
        <f>AVERAGE(C28:C35)</f>
        <v>75934.501798758633</v>
      </c>
      <c r="D47" s="50">
        <f>AVERAGE(D28:D35)</f>
        <v>149656.68205226172</v>
      </c>
      <c r="G47" s="66" t="s">
        <v>29</v>
      </c>
      <c r="H47" s="62">
        <v>37470</v>
      </c>
    </row>
    <row r="48" spans="1:15" ht="17" thickBot="1" x14ac:dyDescent="0.25">
      <c r="B48" s="47"/>
      <c r="C48" s="45"/>
      <c r="D48" s="51"/>
      <c r="G48" s="67" t="s">
        <v>30</v>
      </c>
      <c r="H48" s="63">
        <v>21633</v>
      </c>
    </row>
    <row r="49" spans="2:8" ht="17" thickBot="1" x14ac:dyDescent="0.25">
      <c r="B49" s="69"/>
      <c r="C49" s="69"/>
      <c r="D49" s="69"/>
      <c r="E49" s="69"/>
      <c r="F49" s="69"/>
      <c r="G49" s="69"/>
      <c r="H49" s="69"/>
    </row>
    <row r="50" spans="2:8" ht="17" thickTop="1" x14ac:dyDescent="0.2"/>
    <row r="51" spans="2:8" ht="17" thickBot="1" x14ac:dyDescent="0.25"/>
    <row r="52" spans="2:8" ht="27" thickBot="1" x14ac:dyDescent="0.35">
      <c r="B52" s="52" t="s">
        <v>27</v>
      </c>
    </row>
    <row r="53" spans="2:8" x14ac:dyDescent="0.2">
      <c r="B53" s="33"/>
      <c r="C53" s="39"/>
      <c r="D53" s="23"/>
    </row>
    <row r="54" spans="2:8" x14ac:dyDescent="0.2">
      <c r="B54" s="34" t="s">
        <v>22</v>
      </c>
      <c r="C54" s="40" t="s">
        <v>23</v>
      </c>
      <c r="D54" s="28" t="s">
        <v>24</v>
      </c>
    </row>
    <row r="55" spans="2:8" x14ac:dyDescent="0.2">
      <c r="B55" s="35">
        <v>44183</v>
      </c>
      <c r="C55" s="41">
        <v>44176</v>
      </c>
      <c r="D55" s="32">
        <v>44172</v>
      </c>
    </row>
    <row r="56" spans="2:8" x14ac:dyDescent="0.2">
      <c r="B56" s="36">
        <v>278147.41839050344</v>
      </c>
      <c r="C56" s="59">
        <v>221837.2127273154</v>
      </c>
      <c r="D56" s="6">
        <v>226360.75366107756</v>
      </c>
    </row>
    <row r="57" spans="2:8" x14ac:dyDescent="0.2">
      <c r="B57" s="36">
        <v>256901.01901611191</v>
      </c>
      <c r="C57" s="42">
        <v>233476.40224796106</v>
      </c>
      <c r="D57" s="6">
        <v>202920.28595038343</v>
      </c>
    </row>
    <row r="58" spans="2:8" x14ac:dyDescent="0.2">
      <c r="B58" s="36">
        <v>297468.98187338753</v>
      </c>
      <c r="C58" s="42">
        <v>219338.80545219325</v>
      </c>
      <c r="D58" s="6">
        <v>226540.85253751851</v>
      </c>
    </row>
    <row r="59" spans="2:8" x14ac:dyDescent="0.2">
      <c r="B59" s="36">
        <v>273454.11334536126</v>
      </c>
      <c r="C59" s="42">
        <v>192334.65170384769</v>
      </c>
      <c r="D59" s="6">
        <v>191121.01431734118</v>
      </c>
    </row>
    <row r="60" spans="2:8" x14ac:dyDescent="0.2">
      <c r="B60" s="36">
        <v>272757.57812604262</v>
      </c>
      <c r="C60" s="42">
        <v>241990.59664799826</v>
      </c>
      <c r="D60" s="6">
        <v>198403.70616381295</v>
      </c>
    </row>
    <row r="61" spans="2:8" x14ac:dyDescent="0.2">
      <c r="B61" s="36">
        <v>263749.13595007977</v>
      </c>
      <c r="C61" s="42">
        <v>196680.35740242258</v>
      </c>
      <c r="D61" s="6">
        <v>240216.31934265065</v>
      </c>
    </row>
    <row r="62" spans="2:8" x14ac:dyDescent="0.2">
      <c r="B62" s="36">
        <v>263631.81937587698</v>
      </c>
      <c r="C62" s="42">
        <v>212110.01554804266</v>
      </c>
      <c r="D62" s="6">
        <v>218432.29227397984</v>
      </c>
    </row>
    <row r="63" spans="2:8" x14ac:dyDescent="0.2">
      <c r="B63" s="36">
        <v>226471.07147907076</v>
      </c>
      <c r="C63" s="42">
        <v>195321.24986774271</v>
      </c>
      <c r="D63" s="6">
        <v>228381.27560139511</v>
      </c>
    </row>
    <row r="64" spans="2:8" x14ac:dyDescent="0.2">
      <c r="B64" s="36"/>
      <c r="C64" s="42"/>
      <c r="D64" s="56">
        <v>286095.82310000289</v>
      </c>
    </row>
    <row r="65" spans="2:8" x14ac:dyDescent="0.2">
      <c r="B65" s="36"/>
      <c r="C65" s="42"/>
      <c r="D65" s="56">
        <v>207021.3460752609</v>
      </c>
    </row>
    <row r="66" spans="2:8" x14ac:dyDescent="0.2">
      <c r="B66" s="36"/>
      <c r="C66" s="54"/>
      <c r="D66" s="57">
        <v>199765.71748937422</v>
      </c>
    </row>
    <row r="67" spans="2:8" x14ac:dyDescent="0.2">
      <c r="B67" s="36"/>
      <c r="C67" s="44"/>
      <c r="D67" s="58">
        <v>264735.2474540759</v>
      </c>
    </row>
    <row r="68" spans="2:8" x14ac:dyDescent="0.2">
      <c r="B68" s="36"/>
      <c r="C68" s="44"/>
      <c r="D68" s="58">
        <v>249089.00699317586</v>
      </c>
    </row>
    <row r="69" spans="2:8" x14ac:dyDescent="0.2">
      <c r="B69" s="36"/>
      <c r="C69" s="42"/>
      <c r="D69" s="56">
        <v>200606.51368166672</v>
      </c>
    </row>
    <row r="70" spans="2:8" x14ac:dyDescent="0.2">
      <c r="B70" s="36"/>
      <c r="C70" s="42"/>
      <c r="D70" s="56">
        <v>196203.54614494165</v>
      </c>
    </row>
    <row r="71" spans="2:8" x14ac:dyDescent="0.2">
      <c r="B71" s="36"/>
      <c r="C71" s="42"/>
      <c r="D71" s="56">
        <v>237233.18795523606</v>
      </c>
    </row>
    <row r="72" spans="2:8" ht="17" thickBot="1" x14ac:dyDescent="0.25">
      <c r="B72" s="36"/>
      <c r="C72" s="42"/>
      <c r="D72" s="6"/>
    </row>
    <row r="73" spans="2:8" ht="21" x14ac:dyDescent="0.25">
      <c r="B73" s="36"/>
      <c r="C73" s="42"/>
      <c r="D73" s="6"/>
      <c r="G73" s="65" t="s">
        <v>31</v>
      </c>
      <c r="H73" s="64"/>
    </row>
    <row r="74" spans="2:8" x14ac:dyDescent="0.2">
      <c r="B74" s="37" t="s">
        <v>16</v>
      </c>
      <c r="C74" s="43" t="s">
        <v>17</v>
      </c>
      <c r="D74" s="29" t="s">
        <v>18</v>
      </c>
      <c r="G74" s="66" t="s">
        <v>28</v>
      </c>
      <c r="H74" s="62">
        <v>234676</v>
      </c>
    </row>
    <row r="75" spans="2:8" x14ac:dyDescent="0.2">
      <c r="B75" s="38">
        <f>AVERAGE(B56:B71)</f>
        <v>266572.64219455427</v>
      </c>
      <c r="C75" s="44">
        <f>AVERAGE(C56:C63)</f>
        <v>214136.16144969047</v>
      </c>
      <c r="D75" s="31">
        <f>AVERAGE(D56:D71)</f>
        <v>223320.43054636838</v>
      </c>
      <c r="G75" s="66" t="s">
        <v>29</v>
      </c>
      <c r="H75" s="62">
        <v>28002</v>
      </c>
    </row>
    <row r="76" spans="2:8" ht="17" thickBot="1" x14ac:dyDescent="0.25">
      <c r="B76" s="47"/>
      <c r="C76" s="45"/>
      <c r="D76" s="30"/>
      <c r="G76" s="67" t="s">
        <v>30</v>
      </c>
      <c r="H76" s="63">
        <v>16167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9A6E68-F82A-C249-9412-7EC8485D1D52}">
  <dimension ref="A1:AB60"/>
  <sheetViews>
    <sheetView zoomScale="91" zoomScaleNormal="91" workbookViewId="0">
      <selection activeCell="X47" sqref="X47:X54"/>
    </sheetView>
  </sheetViews>
  <sheetFormatPr baseColWidth="10" defaultRowHeight="16" x14ac:dyDescent="0.2"/>
  <cols>
    <col min="1" max="1" width="20" customWidth="1"/>
    <col min="5" max="5" width="11.6640625" customWidth="1"/>
    <col min="8" max="8" width="16.83203125" customWidth="1"/>
    <col min="9" max="9" width="16.5" customWidth="1"/>
    <col min="10" max="10" width="11" customWidth="1"/>
    <col min="15" max="15" width="16.5" customWidth="1"/>
    <col min="17" max="17" width="11.1640625" customWidth="1"/>
    <col min="20" max="20" width="23.1640625" customWidth="1"/>
    <col min="21" max="21" width="21.6640625" customWidth="1"/>
  </cols>
  <sheetData>
    <row r="1" spans="1:28" ht="26" x14ac:dyDescent="0.3">
      <c r="A1" s="2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28" ht="17" thickBo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spans="1:28" ht="24" x14ac:dyDescent="0.3">
      <c r="A3" s="15" t="s">
        <v>8</v>
      </c>
      <c r="B3" s="16"/>
      <c r="C3" s="16"/>
      <c r="D3" s="16"/>
      <c r="E3" s="16"/>
      <c r="F3" s="16"/>
      <c r="G3" s="17"/>
      <c r="H3" s="15" t="s">
        <v>9</v>
      </c>
      <c r="I3" s="16"/>
      <c r="J3" s="16"/>
      <c r="K3" s="16"/>
      <c r="L3" s="16"/>
      <c r="M3" s="16"/>
      <c r="N3" s="17"/>
      <c r="O3" s="15" t="s">
        <v>10</v>
      </c>
      <c r="P3" s="18"/>
      <c r="Q3" s="18"/>
      <c r="R3" s="18"/>
      <c r="S3" s="18"/>
      <c r="T3" s="18"/>
      <c r="U3" s="21"/>
      <c r="V3" s="16" t="s">
        <v>13</v>
      </c>
      <c r="W3" s="18"/>
      <c r="X3" s="11"/>
      <c r="Y3" s="11"/>
      <c r="Z3" s="11"/>
      <c r="AA3" s="11"/>
      <c r="AB3" s="12"/>
    </row>
    <row r="4" spans="1:28" x14ac:dyDescent="0.2">
      <c r="A4" s="4"/>
      <c r="B4" s="5"/>
      <c r="C4" s="5"/>
      <c r="D4" s="5"/>
      <c r="E4" s="5"/>
      <c r="F4" s="5"/>
      <c r="G4" s="6"/>
      <c r="H4" s="4"/>
      <c r="I4" s="5"/>
      <c r="J4" s="5"/>
      <c r="K4" s="5"/>
      <c r="L4" s="5"/>
      <c r="M4" s="5"/>
      <c r="N4" s="6"/>
      <c r="O4" s="4"/>
      <c r="P4" s="5"/>
      <c r="Q4" s="5"/>
      <c r="R4" s="5"/>
      <c r="S4" s="5"/>
      <c r="T4" s="5"/>
      <c r="U4" s="4"/>
      <c r="V4" s="7"/>
      <c r="W4" s="5"/>
      <c r="X4" s="5"/>
      <c r="Y4" s="5"/>
      <c r="Z4" s="5"/>
      <c r="AA4" s="5"/>
      <c r="AB4" s="6"/>
    </row>
    <row r="5" spans="1:28" x14ac:dyDescent="0.2">
      <c r="A5" s="4"/>
      <c r="B5" s="7" t="s">
        <v>1</v>
      </c>
      <c r="C5" s="7"/>
      <c r="D5" s="7"/>
      <c r="E5" s="7"/>
      <c r="F5" s="7"/>
      <c r="G5" s="20"/>
      <c r="H5" s="13"/>
      <c r="I5" s="7" t="s">
        <v>1</v>
      </c>
      <c r="J5" s="7"/>
      <c r="K5" s="7"/>
      <c r="L5" s="7"/>
      <c r="M5" s="7"/>
      <c r="N5" s="20"/>
      <c r="O5" s="13"/>
      <c r="P5" s="7" t="s">
        <v>1</v>
      </c>
      <c r="Q5" s="7"/>
      <c r="R5" s="7"/>
      <c r="S5" s="7"/>
      <c r="T5" s="7"/>
      <c r="U5" s="13"/>
      <c r="V5" s="7" t="s">
        <v>1</v>
      </c>
      <c r="W5" s="5"/>
      <c r="X5" s="5"/>
      <c r="Y5" s="5"/>
      <c r="Z5" s="5"/>
      <c r="AA5" s="5"/>
      <c r="AB5" s="6"/>
    </row>
    <row r="6" spans="1:28" x14ac:dyDescent="0.2">
      <c r="A6" s="13" t="s">
        <v>2</v>
      </c>
      <c r="B6" s="5">
        <v>1</v>
      </c>
      <c r="C6" s="5">
        <v>2</v>
      </c>
      <c r="D6" s="5">
        <v>3</v>
      </c>
      <c r="E6" s="5"/>
      <c r="F6" s="5"/>
      <c r="G6" s="6"/>
      <c r="H6" s="13" t="s">
        <v>2</v>
      </c>
      <c r="I6" s="5">
        <v>1</v>
      </c>
      <c r="J6" s="5">
        <v>2</v>
      </c>
      <c r="K6" s="5">
        <v>3</v>
      </c>
      <c r="L6" s="5"/>
      <c r="M6" s="5"/>
      <c r="N6" s="6"/>
      <c r="O6" s="13" t="s">
        <v>2</v>
      </c>
      <c r="P6" s="5">
        <v>1</v>
      </c>
      <c r="Q6" s="5">
        <v>2</v>
      </c>
      <c r="R6" s="5">
        <v>3</v>
      </c>
      <c r="S6" s="5"/>
      <c r="T6" s="5"/>
      <c r="U6" s="13" t="s">
        <v>2</v>
      </c>
      <c r="V6" s="5">
        <v>1</v>
      </c>
      <c r="W6" s="5">
        <v>2</v>
      </c>
      <c r="X6" s="5">
        <v>3</v>
      </c>
      <c r="Y6" s="5"/>
      <c r="Z6" s="5"/>
      <c r="AA6" s="5"/>
      <c r="AB6" s="6"/>
    </row>
    <row r="7" spans="1:28" x14ac:dyDescent="0.2">
      <c r="A7" s="13">
        <v>1</v>
      </c>
      <c r="B7" s="5">
        <v>21.88</v>
      </c>
      <c r="C7" s="5">
        <v>21.92</v>
      </c>
      <c r="D7" s="5">
        <v>21.66</v>
      </c>
      <c r="E7" s="5"/>
      <c r="F7" s="5"/>
      <c r="G7" s="6"/>
      <c r="H7" s="13">
        <v>1</v>
      </c>
      <c r="I7" s="5">
        <v>21.64</v>
      </c>
      <c r="J7" s="5">
        <v>21.71</v>
      </c>
      <c r="K7" s="5">
        <v>21.61</v>
      </c>
      <c r="L7" s="5"/>
      <c r="M7" s="5"/>
      <c r="N7" s="6"/>
      <c r="O7" s="13">
        <v>1</v>
      </c>
      <c r="P7" s="5">
        <v>21.62</v>
      </c>
      <c r="Q7" s="5">
        <v>21.73</v>
      </c>
      <c r="R7" s="5">
        <v>21.62</v>
      </c>
      <c r="S7" s="5"/>
      <c r="T7" s="5"/>
      <c r="U7" s="13">
        <v>1</v>
      </c>
      <c r="V7" s="5">
        <v>22</v>
      </c>
      <c r="W7" s="5">
        <v>21.7</v>
      </c>
      <c r="X7" s="5">
        <v>22.04</v>
      </c>
      <c r="Y7" s="5"/>
      <c r="Z7" s="5"/>
      <c r="AA7" s="5"/>
      <c r="AB7" s="6"/>
    </row>
    <row r="8" spans="1:28" x14ac:dyDescent="0.2">
      <c r="A8" s="13">
        <v>2</v>
      </c>
      <c r="B8" s="5">
        <v>21.35</v>
      </c>
      <c r="C8" s="5">
        <v>21.24</v>
      </c>
      <c r="D8" s="5">
        <v>21.06</v>
      </c>
      <c r="E8" s="5"/>
      <c r="F8" s="5"/>
      <c r="G8" s="6"/>
      <c r="H8" s="13">
        <v>2</v>
      </c>
      <c r="I8" s="5">
        <v>21.57</v>
      </c>
      <c r="J8" s="5">
        <v>21.44</v>
      </c>
      <c r="K8" s="5">
        <v>21.45</v>
      </c>
      <c r="L8" s="5"/>
      <c r="M8" s="5"/>
      <c r="N8" s="6"/>
      <c r="O8" s="13">
        <v>2</v>
      </c>
      <c r="P8" s="5">
        <v>21.75</v>
      </c>
      <c r="Q8" s="5">
        <v>21.93</v>
      </c>
      <c r="R8" s="5">
        <v>21.77</v>
      </c>
      <c r="S8" s="5"/>
      <c r="T8" s="5"/>
      <c r="U8" s="13">
        <v>2</v>
      </c>
      <c r="V8" s="5">
        <v>21.8</v>
      </c>
      <c r="W8" s="5">
        <v>21.84</v>
      </c>
      <c r="X8" s="5">
        <v>21.84</v>
      </c>
      <c r="Y8" s="5"/>
      <c r="Z8" s="5"/>
      <c r="AA8" s="5"/>
      <c r="AB8" s="6"/>
    </row>
    <row r="9" spans="1:28" x14ac:dyDescent="0.2">
      <c r="A9" s="13">
        <v>3</v>
      </c>
      <c r="B9" s="5">
        <v>21.71</v>
      </c>
      <c r="C9" s="5">
        <v>21.52</v>
      </c>
      <c r="D9" s="5">
        <v>21.8</v>
      </c>
      <c r="E9" s="5"/>
      <c r="F9" s="5"/>
      <c r="G9" s="6"/>
      <c r="H9" s="13">
        <v>3</v>
      </c>
      <c r="I9" s="5">
        <v>21.21</v>
      </c>
      <c r="J9" s="5">
        <v>21.24</v>
      </c>
      <c r="K9" s="5">
        <v>21.24</v>
      </c>
      <c r="L9" s="5"/>
      <c r="M9" s="5"/>
      <c r="N9" s="6"/>
      <c r="O9" s="13">
        <v>3</v>
      </c>
      <c r="P9" s="5">
        <v>21.1</v>
      </c>
      <c r="Q9" s="5">
        <v>21.69</v>
      </c>
      <c r="R9" s="5">
        <v>21.7</v>
      </c>
      <c r="S9" s="5"/>
      <c r="T9" s="5"/>
      <c r="U9" s="13">
        <v>3</v>
      </c>
      <c r="V9" s="5">
        <v>21.9</v>
      </c>
      <c r="W9" s="5">
        <v>21.93</v>
      </c>
      <c r="X9" s="5">
        <v>21.9</v>
      </c>
      <c r="Y9" s="7" t="s">
        <v>3</v>
      </c>
      <c r="Z9" s="5"/>
      <c r="AA9" s="5"/>
      <c r="AB9" s="6"/>
    </row>
    <row r="10" spans="1:28" x14ac:dyDescent="0.2">
      <c r="A10" s="13">
        <v>4</v>
      </c>
      <c r="B10" s="5">
        <v>21.98</v>
      </c>
      <c r="C10" s="5">
        <v>21.78</v>
      </c>
      <c r="D10" s="5">
        <v>21.99</v>
      </c>
      <c r="E10" s="7" t="s">
        <v>3</v>
      </c>
      <c r="F10" s="5"/>
      <c r="G10" s="6"/>
      <c r="H10" s="13">
        <v>4</v>
      </c>
      <c r="I10" s="5">
        <v>21.87</v>
      </c>
      <c r="J10" s="5">
        <v>21.76</v>
      </c>
      <c r="K10" s="5">
        <v>21.81</v>
      </c>
      <c r="L10" s="7" t="s">
        <v>3</v>
      </c>
      <c r="M10" s="5"/>
      <c r="N10" s="6"/>
      <c r="O10" s="13">
        <v>4</v>
      </c>
      <c r="P10" s="5">
        <v>21.68</v>
      </c>
      <c r="Q10" s="5">
        <v>21.84</v>
      </c>
      <c r="R10" s="5">
        <v>21.79</v>
      </c>
      <c r="S10" s="7" t="s">
        <v>3</v>
      </c>
      <c r="T10" s="5"/>
      <c r="U10" s="13">
        <v>4</v>
      </c>
      <c r="V10" s="5">
        <v>21.43</v>
      </c>
      <c r="W10" s="5">
        <v>21.43</v>
      </c>
      <c r="X10" s="5">
        <v>21.44</v>
      </c>
      <c r="Y10" s="7"/>
      <c r="Z10" s="5"/>
      <c r="AA10" s="5"/>
      <c r="AB10" s="6"/>
    </row>
    <row r="11" spans="1:28" x14ac:dyDescent="0.2">
      <c r="A11" s="13">
        <v>5</v>
      </c>
      <c r="B11" s="5">
        <v>21.31</v>
      </c>
      <c r="C11" s="5">
        <v>21.44</v>
      </c>
      <c r="D11" s="5">
        <v>21.43</v>
      </c>
      <c r="E11" s="7"/>
      <c r="F11" s="5"/>
      <c r="G11" s="6"/>
      <c r="H11" s="13">
        <v>5</v>
      </c>
      <c r="I11" s="5">
        <v>21.73</v>
      </c>
      <c r="J11" s="5">
        <v>21.61</v>
      </c>
      <c r="K11" s="5">
        <v>21.59</v>
      </c>
      <c r="L11" s="7"/>
      <c r="M11" s="5"/>
      <c r="N11" s="6"/>
      <c r="O11" s="13">
        <v>5</v>
      </c>
      <c r="P11" s="5">
        <v>21.64</v>
      </c>
      <c r="Q11" s="5">
        <v>21.59</v>
      </c>
      <c r="R11" s="5">
        <v>21.53</v>
      </c>
      <c r="S11" s="7"/>
      <c r="T11" s="5"/>
      <c r="U11" s="13">
        <v>5</v>
      </c>
      <c r="V11" s="5">
        <v>21.8</v>
      </c>
      <c r="W11" s="5">
        <v>21.65</v>
      </c>
      <c r="X11" s="5">
        <v>21.76</v>
      </c>
      <c r="Y11" s="7"/>
      <c r="Z11" s="5"/>
      <c r="AA11" s="5"/>
      <c r="AB11" s="6"/>
    </row>
    <row r="12" spans="1:28" x14ac:dyDescent="0.2">
      <c r="A12" s="13">
        <v>6</v>
      </c>
      <c r="B12" s="5">
        <v>21.53</v>
      </c>
      <c r="C12" s="5">
        <v>21.11</v>
      </c>
      <c r="D12" s="5">
        <v>21.49</v>
      </c>
      <c r="E12" s="7"/>
      <c r="F12" s="5"/>
      <c r="G12" s="6"/>
      <c r="H12" s="13">
        <v>6</v>
      </c>
      <c r="I12" s="5">
        <v>21.35</v>
      </c>
      <c r="J12" s="5">
        <v>21.3</v>
      </c>
      <c r="K12" s="5">
        <v>21.34</v>
      </c>
      <c r="L12" s="7"/>
      <c r="M12" s="5"/>
      <c r="N12" s="6"/>
      <c r="O12" s="13">
        <v>6</v>
      </c>
      <c r="P12" s="5">
        <v>21.47</v>
      </c>
      <c r="Q12" s="5">
        <v>21.43</v>
      </c>
      <c r="R12" s="5">
        <v>21.44</v>
      </c>
      <c r="S12" s="7"/>
      <c r="T12" s="5"/>
      <c r="U12" s="13">
        <v>6</v>
      </c>
      <c r="V12" s="5">
        <v>21.88</v>
      </c>
      <c r="W12" s="5">
        <v>21.85</v>
      </c>
      <c r="X12" s="5">
        <v>21.84</v>
      </c>
      <c r="Y12" s="7"/>
      <c r="Z12" s="5"/>
      <c r="AA12" s="5"/>
      <c r="AB12" s="6"/>
    </row>
    <row r="13" spans="1:28" x14ac:dyDescent="0.2">
      <c r="A13" s="13">
        <v>7</v>
      </c>
      <c r="B13" s="5">
        <v>21.82</v>
      </c>
      <c r="C13" s="5">
        <v>21.68</v>
      </c>
      <c r="D13" s="5">
        <v>21.73</v>
      </c>
      <c r="E13" s="7"/>
      <c r="F13" s="5"/>
      <c r="G13" s="6"/>
      <c r="H13" s="13">
        <v>7</v>
      </c>
      <c r="I13" s="5">
        <v>21.84</v>
      </c>
      <c r="J13" s="5">
        <v>21.76</v>
      </c>
      <c r="K13" s="5">
        <v>21.88</v>
      </c>
      <c r="L13" s="7"/>
      <c r="M13" s="5"/>
      <c r="N13" s="6"/>
      <c r="O13" s="13">
        <v>7</v>
      </c>
      <c r="P13" s="5">
        <v>21.46</v>
      </c>
      <c r="Q13" s="5">
        <v>21.58</v>
      </c>
      <c r="R13" s="5">
        <v>21.45</v>
      </c>
      <c r="S13" s="7"/>
      <c r="T13" s="5"/>
      <c r="U13" s="13">
        <v>7</v>
      </c>
      <c r="V13" s="5">
        <v>21.69</v>
      </c>
      <c r="W13" s="5">
        <v>21.98</v>
      </c>
      <c r="X13" s="5">
        <v>22.01</v>
      </c>
      <c r="Y13" s="7"/>
      <c r="Z13" s="5"/>
      <c r="AA13" s="5"/>
      <c r="AB13" s="6"/>
    </row>
    <row r="14" spans="1:28" x14ac:dyDescent="0.2">
      <c r="A14" s="13">
        <v>8</v>
      </c>
      <c r="B14" s="5">
        <v>22.04</v>
      </c>
      <c r="C14" s="5">
        <v>22.17</v>
      </c>
      <c r="D14" s="5">
        <v>22.2</v>
      </c>
      <c r="E14" s="7"/>
      <c r="F14" s="5"/>
      <c r="G14" s="6"/>
      <c r="H14" s="13">
        <v>8</v>
      </c>
      <c r="I14" s="5">
        <v>21.67</v>
      </c>
      <c r="J14" s="5">
        <v>21.71</v>
      </c>
      <c r="K14" s="5">
        <v>21.73</v>
      </c>
      <c r="L14" s="7"/>
      <c r="M14" s="5"/>
      <c r="N14" s="6"/>
      <c r="O14" s="13">
        <v>8</v>
      </c>
      <c r="P14" s="5">
        <v>21.96</v>
      </c>
      <c r="Q14" s="5">
        <v>22</v>
      </c>
      <c r="R14" s="5">
        <v>22.02</v>
      </c>
      <c r="S14" s="7"/>
      <c r="T14" s="5"/>
      <c r="U14" s="13">
        <v>8</v>
      </c>
      <c r="V14" s="5">
        <v>21.15</v>
      </c>
      <c r="W14" s="5">
        <v>21.16</v>
      </c>
      <c r="X14" s="5">
        <v>20.7</v>
      </c>
      <c r="Y14" s="7"/>
      <c r="Z14" s="5"/>
      <c r="AA14" s="5"/>
      <c r="AB14" s="6"/>
    </row>
    <row r="15" spans="1:28" x14ac:dyDescent="0.2">
      <c r="A15" s="4"/>
      <c r="B15" s="5"/>
      <c r="C15" s="5"/>
      <c r="D15" s="5"/>
      <c r="E15" s="7"/>
      <c r="F15" s="5"/>
      <c r="G15" s="6"/>
      <c r="H15" s="4"/>
      <c r="I15" s="5"/>
      <c r="J15" s="5"/>
      <c r="K15" s="5"/>
      <c r="L15" s="7"/>
      <c r="M15" s="5"/>
      <c r="N15" s="6"/>
      <c r="O15" s="4"/>
      <c r="P15" s="5"/>
      <c r="Q15" s="5"/>
      <c r="R15" s="5"/>
      <c r="S15" s="7"/>
      <c r="T15" s="5"/>
      <c r="U15" s="4"/>
      <c r="V15" s="5"/>
      <c r="W15" s="5"/>
      <c r="X15" s="5"/>
      <c r="Y15" s="7"/>
      <c r="Z15" s="5"/>
      <c r="AA15" s="5"/>
      <c r="AB15" s="6"/>
    </row>
    <row r="16" spans="1:28" x14ac:dyDescent="0.2">
      <c r="A16" s="4"/>
      <c r="B16" s="5"/>
      <c r="C16" s="5"/>
      <c r="D16" s="5"/>
      <c r="E16" s="7"/>
      <c r="F16" s="5"/>
      <c r="G16" s="6"/>
      <c r="H16" s="4"/>
      <c r="I16" s="5"/>
      <c r="J16" s="5"/>
      <c r="K16" s="5"/>
      <c r="L16" s="7"/>
      <c r="M16" s="5"/>
      <c r="N16" s="6"/>
      <c r="O16" s="4"/>
      <c r="P16" s="5"/>
      <c r="Q16" s="5"/>
      <c r="R16" s="5"/>
      <c r="S16" s="7"/>
      <c r="T16" s="5"/>
      <c r="U16" s="4"/>
      <c r="V16" s="5"/>
      <c r="W16" s="5"/>
      <c r="X16" s="5"/>
      <c r="Y16" s="7"/>
      <c r="Z16" s="5"/>
      <c r="AA16" s="5"/>
      <c r="AB16" s="6"/>
    </row>
    <row r="17" spans="1:28" x14ac:dyDescent="0.2">
      <c r="A17" s="4"/>
      <c r="B17" s="5">
        <f>(B7-36.53) / (-3.44)</f>
        <v>4.2587209302325588</v>
      </c>
      <c r="C17" s="5">
        <f t="shared" ref="C17:D17" si="0">(C7-36.53) / (-3.44)</f>
        <v>4.2470930232558137</v>
      </c>
      <c r="D17" s="5">
        <f t="shared" si="0"/>
        <v>4.3226744186046515</v>
      </c>
      <c r="E17" s="7"/>
      <c r="F17" s="5"/>
      <c r="G17" s="6"/>
      <c r="H17" s="4"/>
      <c r="I17" s="5">
        <f>(I7-36.53) / (-3.44)</f>
        <v>4.3284883720930232</v>
      </c>
      <c r="J17" s="5">
        <f t="shared" ref="J17:K17" si="1">(J7-36.53) / (-3.44)</f>
        <v>4.308139534883721</v>
      </c>
      <c r="K17" s="5">
        <f t="shared" si="1"/>
        <v>4.337209302325582</v>
      </c>
      <c r="L17" s="7"/>
      <c r="M17" s="5"/>
      <c r="N17" s="6"/>
      <c r="O17" s="4"/>
      <c r="P17" s="5">
        <f>(P7-36.53) / (-3.44)</f>
        <v>4.3343023255813957</v>
      </c>
      <c r="Q17" s="5">
        <f t="shared" ref="Q17:R17" si="2">(Q7-36.53) / (-3.44)</f>
        <v>4.3023255813953494</v>
      </c>
      <c r="R17" s="5">
        <f t="shared" si="2"/>
        <v>4.3343023255813957</v>
      </c>
      <c r="S17" s="7"/>
      <c r="T17" s="5"/>
      <c r="U17" s="4"/>
      <c r="V17" s="5">
        <f>(V7-36.53) / (-3.44)</f>
        <v>4.2238372093023262</v>
      </c>
      <c r="W17" s="5">
        <f t="shared" ref="W17:X17" si="3">(W7-36.53) / (-3.44)</f>
        <v>4.3110465116279073</v>
      </c>
      <c r="X17" s="5">
        <f t="shared" si="3"/>
        <v>4.212209302325582</v>
      </c>
      <c r="Y17" s="7"/>
      <c r="Z17" s="5"/>
      <c r="AA17" s="5"/>
      <c r="AB17" s="6"/>
    </row>
    <row r="18" spans="1:28" x14ac:dyDescent="0.2">
      <c r="A18" s="4"/>
      <c r="B18" s="5">
        <f t="shared" ref="B18:D24" si="4">(B8-36.53) / (-3.44)</f>
        <v>4.4127906976744189</v>
      </c>
      <c r="C18" s="5">
        <f t="shared" si="4"/>
        <v>4.4447674418604661</v>
      </c>
      <c r="D18" s="5">
        <f t="shared" si="4"/>
        <v>4.4970930232558146</v>
      </c>
      <c r="E18" s="7"/>
      <c r="F18" s="5"/>
      <c r="G18" s="6"/>
      <c r="H18" s="4"/>
      <c r="I18" s="5">
        <f t="shared" ref="I18:K24" si="5">(I8-36.53) / (-3.44)</f>
        <v>4.3488372093023262</v>
      </c>
      <c r="J18" s="5">
        <f t="shared" si="5"/>
        <v>4.3866279069767442</v>
      </c>
      <c r="K18" s="5">
        <f t="shared" si="5"/>
        <v>4.3837209302325588</v>
      </c>
      <c r="L18" s="7"/>
      <c r="M18" s="5"/>
      <c r="N18" s="6"/>
      <c r="O18" s="4"/>
      <c r="P18" s="5">
        <f t="shared" ref="P18:R24" si="6">(P8-36.53) / (-3.44)</f>
        <v>4.2965116279069768</v>
      </c>
      <c r="Q18" s="5">
        <f t="shared" si="6"/>
        <v>4.2441860465116283</v>
      </c>
      <c r="R18" s="5">
        <f t="shared" si="6"/>
        <v>4.2906976744186052</v>
      </c>
      <c r="S18" s="7"/>
      <c r="T18" s="5"/>
      <c r="U18" s="4"/>
      <c r="V18" s="5">
        <f t="shared" ref="V18:X24" si="7">(V8-36.53) / (-3.44)</f>
        <v>4.2819767441860463</v>
      </c>
      <c r="W18" s="5">
        <f t="shared" si="7"/>
        <v>4.270348837209303</v>
      </c>
      <c r="X18" s="5">
        <f t="shared" si="7"/>
        <v>4.270348837209303</v>
      </c>
      <c r="Y18" s="7"/>
      <c r="Z18" s="5"/>
      <c r="AA18" s="5"/>
      <c r="AB18" s="6"/>
    </row>
    <row r="19" spans="1:28" x14ac:dyDescent="0.2">
      <c r="A19" s="4"/>
      <c r="B19" s="5">
        <f t="shared" si="4"/>
        <v>4.308139534883721</v>
      </c>
      <c r="C19" s="5">
        <f t="shared" si="4"/>
        <v>4.3633720930232567</v>
      </c>
      <c r="D19" s="5">
        <f t="shared" si="4"/>
        <v>4.2819767441860463</v>
      </c>
      <c r="E19" s="7"/>
      <c r="F19" s="5"/>
      <c r="G19" s="6"/>
      <c r="H19" s="4"/>
      <c r="I19" s="5">
        <f t="shared" si="5"/>
        <v>4.4534883720930232</v>
      </c>
      <c r="J19" s="5">
        <f t="shared" si="5"/>
        <v>4.4447674418604661</v>
      </c>
      <c r="K19" s="5">
        <f t="shared" si="5"/>
        <v>4.4447674418604661</v>
      </c>
      <c r="L19" s="7"/>
      <c r="M19" s="5"/>
      <c r="N19" s="6"/>
      <c r="O19" s="4"/>
      <c r="P19" s="5">
        <f t="shared" si="6"/>
        <v>4.4854651162790695</v>
      </c>
      <c r="Q19" s="5">
        <f t="shared" si="6"/>
        <v>4.3139534883720927</v>
      </c>
      <c r="R19" s="5">
        <f t="shared" si="6"/>
        <v>4.3110465116279073</v>
      </c>
      <c r="S19" s="7"/>
      <c r="T19" s="5"/>
      <c r="U19" s="4"/>
      <c r="V19" s="5">
        <f t="shared" si="7"/>
        <v>4.2529069767441872</v>
      </c>
      <c r="W19" s="5">
        <f t="shared" si="7"/>
        <v>4.2441860465116283</v>
      </c>
      <c r="X19" s="5">
        <f t="shared" si="7"/>
        <v>4.2529069767441872</v>
      </c>
      <c r="Y19" s="7"/>
      <c r="Z19" s="5"/>
      <c r="AA19" s="5"/>
      <c r="AB19" s="6"/>
    </row>
    <row r="20" spans="1:28" x14ac:dyDescent="0.2">
      <c r="A20" s="4"/>
      <c r="B20" s="5">
        <f t="shared" si="4"/>
        <v>4.2296511627906979</v>
      </c>
      <c r="C20" s="5">
        <f t="shared" si="4"/>
        <v>4.2877906976744189</v>
      </c>
      <c r="D20" s="5">
        <f t="shared" si="4"/>
        <v>4.2267441860465125</v>
      </c>
      <c r="E20" s="7" t="s">
        <v>4</v>
      </c>
      <c r="F20" s="5"/>
      <c r="G20" s="6"/>
      <c r="H20" s="4"/>
      <c r="I20" s="5">
        <f t="shared" si="5"/>
        <v>4.2616279069767442</v>
      </c>
      <c r="J20" s="5">
        <f t="shared" si="5"/>
        <v>4.2936046511627906</v>
      </c>
      <c r="K20" s="5">
        <f t="shared" si="5"/>
        <v>4.279069767441861</v>
      </c>
      <c r="L20" s="7" t="s">
        <v>4</v>
      </c>
      <c r="M20" s="5"/>
      <c r="N20" s="6"/>
      <c r="O20" s="4"/>
      <c r="P20" s="5">
        <f t="shared" si="6"/>
        <v>4.3168604651162799</v>
      </c>
      <c r="Q20" s="5">
        <f t="shared" si="6"/>
        <v>4.270348837209303</v>
      </c>
      <c r="R20" s="5">
        <f t="shared" si="6"/>
        <v>4.2848837209302335</v>
      </c>
      <c r="S20" s="7" t="s">
        <v>4</v>
      </c>
      <c r="T20" s="5"/>
      <c r="U20" s="4"/>
      <c r="V20" s="5">
        <f t="shared" si="7"/>
        <v>4.3895348837209305</v>
      </c>
      <c r="W20" s="5">
        <f t="shared" si="7"/>
        <v>4.3895348837209305</v>
      </c>
      <c r="X20" s="5">
        <f t="shared" si="7"/>
        <v>4.3866279069767442</v>
      </c>
      <c r="Y20" s="7" t="s">
        <v>4</v>
      </c>
      <c r="Z20" s="5"/>
      <c r="AA20" s="5"/>
      <c r="AB20" s="6"/>
    </row>
    <row r="21" spans="1:28" x14ac:dyDescent="0.2">
      <c r="A21" s="4"/>
      <c r="B21" s="5">
        <f t="shared" si="4"/>
        <v>4.424418604651164</v>
      </c>
      <c r="C21" s="5">
        <f t="shared" si="4"/>
        <v>4.3866279069767442</v>
      </c>
      <c r="D21" s="5">
        <f t="shared" si="4"/>
        <v>4.3895348837209305</v>
      </c>
      <c r="E21" s="7"/>
      <c r="F21" s="5"/>
      <c r="G21" s="6"/>
      <c r="H21" s="4"/>
      <c r="I21" s="5">
        <f t="shared" si="5"/>
        <v>4.3023255813953494</v>
      </c>
      <c r="J21" s="5">
        <f t="shared" si="5"/>
        <v>4.337209302325582</v>
      </c>
      <c r="K21" s="5">
        <f t="shared" si="5"/>
        <v>4.3430232558139537</v>
      </c>
      <c r="L21" s="7"/>
      <c r="M21" s="5"/>
      <c r="N21" s="6"/>
      <c r="O21" s="4"/>
      <c r="P21" s="5">
        <f t="shared" si="6"/>
        <v>4.3284883720930232</v>
      </c>
      <c r="Q21" s="5">
        <f t="shared" si="6"/>
        <v>4.3430232558139537</v>
      </c>
      <c r="R21" s="5">
        <f t="shared" si="6"/>
        <v>4.3604651162790695</v>
      </c>
      <c r="S21" s="7"/>
      <c r="T21" s="5"/>
      <c r="U21" s="4"/>
      <c r="V21" s="5">
        <f t="shared" si="7"/>
        <v>4.2819767441860463</v>
      </c>
      <c r="W21" s="5">
        <f t="shared" si="7"/>
        <v>4.3255813953488378</v>
      </c>
      <c r="X21" s="5">
        <f t="shared" si="7"/>
        <v>4.2936046511627906</v>
      </c>
      <c r="Y21" s="7"/>
      <c r="Z21" s="5"/>
      <c r="AA21" s="5"/>
      <c r="AB21" s="6"/>
    </row>
    <row r="22" spans="1:28" x14ac:dyDescent="0.2">
      <c r="A22" s="4"/>
      <c r="B22" s="5">
        <f t="shared" si="4"/>
        <v>4.3604651162790695</v>
      </c>
      <c r="C22" s="5">
        <f t="shared" si="4"/>
        <v>4.4825581395348841</v>
      </c>
      <c r="D22" s="5">
        <f t="shared" si="4"/>
        <v>4.3720930232558146</v>
      </c>
      <c r="E22" s="7"/>
      <c r="F22" s="5"/>
      <c r="G22" s="6"/>
      <c r="H22" s="4"/>
      <c r="I22" s="5">
        <f t="shared" si="5"/>
        <v>4.4127906976744189</v>
      </c>
      <c r="J22" s="5">
        <f t="shared" si="5"/>
        <v>4.4273255813953494</v>
      </c>
      <c r="K22" s="5">
        <f t="shared" si="5"/>
        <v>4.4156976744186052</v>
      </c>
      <c r="L22" s="7"/>
      <c r="M22" s="5"/>
      <c r="N22" s="6"/>
      <c r="O22" s="4"/>
      <c r="P22" s="5">
        <f t="shared" si="6"/>
        <v>4.3779069767441872</v>
      </c>
      <c r="Q22" s="5">
        <f t="shared" si="6"/>
        <v>4.3895348837209305</v>
      </c>
      <c r="R22" s="5">
        <f t="shared" si="6"/>
        <v>4.3866279069767442</v>
      </c>
      <c r="S22" s="7"/>
      <c r="T22" s="5"/>
      <c r="U22" s="4"/>
      <c r="V22" s="5">
        <f t="shared" si="7"/>
        <v>4.2587209302325588</v>
      </c>
      <c r="W22" s="5">
        <f t="shared" si="7"/>
        <v>4.2674418604651159</v>
      </c>
      <c r="X22" s="5">
        <f t="shared" si="7"/>
        <v>4.270348837209303</v>
      </c>
      <c r="Y22" s="7"/>
      <c r="Z22" s="5"/>
      <c r="AA22" s="5"/>
      <c r="AB22" s="6"/>
    </row>
    <row r="23" spans="1:28" x14ac:dyDescent="0.2">
      <c r="A23" s="4"/>
      <c r="B23" s="5">
        <f t="shared" si="4"/>
        <v>4.2761627906976747</v>
      </c>
      <c r="C23" s="5">
        <f t="shared" si="4"/>
        <v>4.3168604651162799</v>
      </c>
      <c r="D23" s="5">
        <f t="shared" si="4"/>
        <v>4.3023255813953494</v>
      </c>
      <c r="E23" s="7"/>
      <c r="F23" s="5"/>
      <c r="G23" s="6"/>
      <c r="H23" s="4"/>
      <c r="I23" s="5">
        <f t="shared" si="5"/>
        <v>4.270348837209303</v>
      </c>
      <c r="J23" s="5">
        <f t="shared" si="5"/>
        <v>4.2936046511627906</v>
      </c>
      <c r="K23" s="5">
        <f t="shared" si="5"/>
        <v>4.2587209302325588</v>
      </c>
      <c r="L23" s="7"/>
      <c r="M23" s="5"/>
      <c r="N23" s="6"/>
      <c r="O23" s="4"/>
      <c r="P23" s="5">
        <f t="shared" si="6"/>
        <v>4.3808139534883725</v>
      </c>
      <c r="Q23" s="5">
        <f t="shared" si="6"/>
        <v>4.3459302325581408</v>
      </c>
      <c r="R23" s="5">
        <f t="shared" si="6"/>
        <v>4.3837209302325588</v>
      </c>
      <c r="S23" s="7"/>
      <c r="T23" s="5"/>
      <c r="U23" s="4"/>
      <c r="V23" s="5">
        <f t="shared" si="7"/>
        <v>4.3139534883720927</v>
      </c>
      <c r="W23" s="5">
        <f t="shared" si="7"/>
        <v>4.2296511627906979</v>
      </c>
      <c r="X23" s="5">
        <f t="shared" si="7"/>
        <v>4.220930232558139</v>
      </c>
      <c r="Y23" s="7"/>
      <c r="Z23" s="5"/>
      <c r="AA23" s="5"/>
      <c r="AB23" s="6"/>
    </row>
    <row r="24" spans="1:28" x14ac:dyDescent="0.2">
      <c r="A24" s="4"/>
      <c r="B24" s="5">
        <f t="shared" si="4"/>
        <v>4.212209302325582</v>
      </c>
      <c r="C24" s="5">
        <f t="shared" si="4"/>
        <v>4.1744186046511631</v>
      </c>
      <c r="D24" s="5">
        <f t="shared" si="4"/>
        <v>4.1656976744186052</v>
      </c>
      <c r="E24" s="7"/>
      <c r="F24" s="5"/>
      <c r="G24" s="6"/>
      <c r="H24" s="4"/>
      <c r="I24" s="5">
        <f t="shared" si="5"/>
        <v>4.3197674418604652</v>
      </c>
      <c r="J24" s="5">
        <f t="shared" si="5"/>
        <v>4.308139534883721</v>
      </c>
      <c r="K24" s="5">
        <f t="shared" si="5"/>
        <v>4.3023255813953494</v>
      </c>
      <c r="L24" s="7"/>
      <c r="M24" s="5"/>
      <c r="N24" s="6"/>
      <c r="O24" s="4"/>
      <c r="P24" s="5">
        <f t="shared" si="6"/>
        <v>4.2354651162790695</v>
      </c>
      <c r="Q24" s="5">
        <f t="shared" si="6"/>
        <v>4.2238372093023262</v>
      </c>
      <c r="R24" s="5">
        <f t="shared" si="6"/>
        <v>4.2180232558139537</v>
      </c>
      <c r="S24" s="7"/>
      <c r="T24" s="5"/>
      <c r="U24" s="4"/>
      <c r="V24" s="5">
        <f t="shared" si="7"/>
        <v>4.4709302325581399</v>
      </c>
      <c r="W24" s="5">
        <f t="shared" si="7"/>
        <v>4.4680232558139537</v>
      </c>
      <c r="X24" s="5">
        <f t="shared" si="7"/>
        <v>4.6017441860465125</v>
      </c>
      <c r="Y24" s="7"/>
      <c r="Z24" s="5"/>
      <c r="AA24" s="5"/>
      <c r="AB24" s="6"/>
    </row>
    <row r="25" spans="1:28" x14ac:dyDescent="0.2">
      <c r="A25" s="4"/>
      <c r="B25" s="5"/>
      <c r="C25" s="5"/>
      <c r="D25" s="5"/>
      <c r="E25" s="7"/>
      <c r="F25" s="5"/>
      <c r="G25" s="6"/>
      <c r="H25" s="4"/>
      <c r="I25" s="5"/>
      <c r="J25" s="5"/>
      <c r="K25" s="5"/>
      <c r="L25" s="7"/>
      <c r="M25" s="5"/>
      <c r="N25" s="6"/>
      <c r="O25" s="4"/>
      <c r="P25" s="5"/>
      <c r="Q25" s="5"/>
      <c r="R25" s="5"/>
      <c r="S25" s="7"/>
      <c r="T25" s="5"/>
      <c r="U25" s="4"/>
      <c r="V25" s="5"/>
      <c r="W25" s="5"/>
      <c r="X25" s="5"/>
      <c r="Y25" s="7"/>
      <c r="Z25" s="5"/>
      <c r="AA25" s="5"/>
      <c r="AB25" s="6"/>
    </row>
    <row r="26" spans="1:28" x14ac:dyDescent="0.2">
      <c r="A26" s="4"/>
      <c r="B26" s="5"/>
      <c r="C26" s="5"/>
      <c r="D26" s="5"/>
      <c r="E26" s="7"/>
      <c r="F26" s="5"/>
      <c r="G26" s="6"/>
      <c r="H26" s="4"/>
      <c r="I26" s="5"/>
      <c r="J26" s="5"/>
      <c r="K26" s="5"/>
      <c r="L26" s="7"/>
      <c r="M26" s="5"/>
      <c r="N26" s="6"/>
      <c r="O26" s="4"/>
      <c r="P26" s="5"/>
      <c r="Q26" s="5"/>
      <c r="R26" s="5"/>
      <c r="S26" s="7"/>
      <c r="T26" s="5"/>
      <c r="U26" s="4"/>
      <c r="V26" s="5"/>
      <c r="W26" s="5"/>
      <c r="X26" s="5"/>
      <c r="Y26" s="7"/>
      <c r="Z26" s="5"/>
      <c r="AA26" s="5"/>
      <c r="AB26" s="6"/>
    </row>
    <row r="27" spans="1:28" x14ac:dyDescent="0.2">
      <c r="A27" s="4"/>
      <c r="B27" s="5">
        <f>10^B17</f>
        <v>18143.494200370944</v>
      </c>
      <c r="C27" s="5">
        <f t="shared" ref="C27:D27" si="8">10^C17</f>
        <v>17664.16135839231</v>
      </c>
      <c r="D27" s="5">
        <f t="shared" si="8"/>
        <v>21022.018725617105</v>
      </c>
      <c r="E27" s="7"/>
      <c r="F27" s="5"/>
      <c r="G27" s="6"/>
      <c r="H27" s="4"/>
      <c r="I27" s="5">
        <f>10^I17</f>
        <v>21305.335233519676</v>
      </c>
      <c r="J27" s="5">
        <f t="shared" ref="J27:K27" si="9">10^J17</f>
        <v>20330.100937463838</v>
      </c>
      <c r="K27" s="5">
        <f t="shared" si="9"/>
        <v>21737.4853503962</v>
      </c>
      <c r="L27" s="7"/>
      <c r="M27" s="5"/>
      <c r="N27" s="6"/>
      <c r="O27" s="4"/>
      <c r="P27" s="5">
        <f>10^P17</f>
        <v>21592.470035216927</v>
      </c>
      <c r="Q27" s="5">
        <f t="shared" ref="Q27:R27" si="10">10^Q17</f>
        <v>20059.753011004188</v>
      </c>
      <c r="R27" s="5">
        <f t="shared" si="10"/>
        <v>21592.470035216927</v>
      </c>
      <c r="S27" s="7"/>
      <c r="T27" s="5"/>
      <c r="U27" s="4"/>
      <c r="V27" s="5">
        <f>10^V17</f>
        <v>16743.151590411282</v>
      </c>
      <c r="W27" s="5">
        <f t="shared" ref="W27:X27" si="11">10^W17</f>
        <v>20466.638165037322</v>
      </c>
      <c r="X27" s="5">
        <f t="shared" si="11"/>
        <v>16300.814389711191</v>
      </c>
      <c r="Y27" s="7"/>
      <c r="Z27" s="5"/>
      <c r="AA27" s="5"/>
      <c r="AB27" s="6"/>
    </row>
    <row r="28" spans="1:28" x14ac:dyDescent="0.2">
      <c r="A28" s="4"/>
      <c r="B28" s="5">
        <f t="shared" ref="B28:D34" si="12">10^B18</f>
        <v>25869.658616243873</v>
      </c>
      <c r="C28" s="5">
        <f t="shared" si="12"/>
        <v>27846.296421801017</v>
      </c>
      <c r="D28" s="5">
        <f t="shared" si="12"/>
        <v>31411.814439234251</v>
      </c>
      <c r="E28" s="7"/>
      <c r="F28" s="5"/>
      <c r="G28" s="6"/>
      <c r="H28" s="4"/>
      <c r="I28" s="5">
        <f t="shared" ref="I28:K34" si="13">10^I18</f>
        <v>22327.351487772899</v>
      </c>
      <c r="J28" s="5">
        <f t="shared" si="13"/>
        <v>24357.230554363687</v>
      </c>
      <c r="K28" s="5">
        <f t="shared" si="13"/>
        <v>24194.73837052564</v>
      </c>
      <c r="L28" s="7"/>
      <c r="M28" s="5"/>
      <c r="N28" s="6"/>
      <c r="O28" s="4"/>
      <c r="P28" s="5">
        <f t="shared" ref="P28:R34" si="14">10^P18</f>
        <v>19793.000147922001</v>
      </c>
      <c r="Q28" s="5">
        <f t="shared" si="14"/>
        <v>17546.320040251183</v>
      </c>
      <c r="R28" s="5">
        <f t="shared" si="14"/>
        <v>19529.794541375068</v>
      </c>
      <c r="S28" s="7"/>
      <c r="T28" s="5"/>
      <c r="U28" s="4"/>
      <c r="V28" s="5">
        <f t="shared" ref="V28:X34" si="15">10^V18</f>
        <v>19141.534222502629</v>
      </c>
      <c r="W28" s="5">
        <f t="shared" si="15"/>
        <v>18635.834168401987</v>
      </c>
      <c r="X28" s="5">
        <f t="shared" si="15"/>
        <v>18635.834168401987</v>
      </c>
      <c r="Y28" s="7"/>
      <c r="Z28" s="5"/>
      <c r="AA28" s="5"/>
      <c r="AB28" s="6"/>
    </row>
    <row r="29" spans="1:28" x14ac:dyDescent="0.2">
      <c r="A29" s="4"/>
      <c r="B29" s="5">
        <f t="shared" si="12"/>
        <v>20330.100937463838</v>
      </c>
      <c r="C29" s="5">
        <f t="shared" si="12"/>
        <v>23087.24400892964</v>
      </c>
      <c r="D29" s="5">
        <f t="shared" si="12"/>
        <v>19141.534222502629</v>
      </c>
      <c r="E29" s="7"/>
      <c r="F29" s="5"/>
      <c r="G29" s="6"/>
      <c r="H29" s="4"/>
      <c r="I29" s="5">
        <f t="shared" si="13"/>
        <v>28411.1211533229</v>
      </c>
      <c r="J29" s="5">
        <f t="shared" si="13"/>
        <v>27846.296421801017</v>
      </c>
      <c r="K29" s="5">
        <f t="shared" si="13"/>
        <v>27846.296421801017</v>
      </c>
      <c r="L29" s="7"/>
      <c r="M29" s="5"/>
      <c r="N29" s="6"/>
      <c r="O29" s="4"/>
      <c r="P29" s="5">
        <f t="shared" si="14"/>
        <v>30581.945940885362</v>
      </c>
      <c r="Q29" s="5">
        <f t="shared" si="14"/>
        <v>20604.092378442347</v>
      </c>
      <c r="R29" s="5">
        <f t="shared" si="14"/>
        <v>20466.638165037322</v>
      </c>
      <c r="S29" s="7"/>
      <c r="T29" s="5"/>
      <c r="U29" s="4"/>
      <c r="V29" s="5">
        <f t="shared" si="15"/>
        <v>17902.223581455124</v>
      </c>
      <c r="W29" s="5">
        <f t="shared" si="15"/>
        <v>17546.320040251183</v>
      </c>
      <c r="X29" s="5">
        <f t="shared" si="15"/>
        <v>17902.223581455124</v>
      </c>
      <c r="Y29" s="7"/>
      <c r="Z29" s="5"/>
      <c r="AA29" s="5"/>
      <c r="AB29" s="6"/>
    </row>
    <row r="30" spans="1:28" x14ac:dyDescent="0.2">
      <c r="A30" s="4"/>
      <c r="B30" s="5">
        <f t="shared" si="12"/>
        <v>16968.801243843413</v>
      </c>
      <c r="C30" s="5">
        <f t="shared" si="12"/>
        <v>19399.507193728739</v>
      </c>
      <c r="D30" s="5">
        <f t="shared" si="12"/>
        <v>16855.598818589337</v>
      </c>
      <c r="E30" s="7" t="s">
        <v>5</v>
      </c>
      <c r="F30" s="5"/>
      <c r="G30" s="6"/>
      <c r="H30" s="4"/>
      <c r="I30" s="5">
        <f t="shared" si="13"/>
        <v>18265.346148092915</v>
      </c>
      <c r="J30" s="5">
        <f t="shared" si="13"/>
        <v>19660.95690057637</v>
      </c>
      <c r="K30" s="5">
        <f t="shared" si="13"/>
        <v>19013.837040719867</v>
      </c>
      <c r="L30" s="7" t="s">
        <v>5</v>
      </c>
      <c r="M30" s="5"/>
      <c r="N30" s="6"/>
      <c r="O30" s="4"/>
      <c r="P30" s="5">
        <f t="shared" si="14"/>
        <v>20742.469736167994</v>
      </c>
      <c r="Q30" s="5">
        <f t="shared" si="14"/>
        <v>18635.834168401987</v>
      </c>
      <c r="R30" s="5">
        <f t="shared" si="14"/>
        <v>19270.089020252239</v>
      </c>
      <c r="S30" s="7" t="s">
        <v>5</v>
      </c>
      <c r="T30" s="5"/>
      <c r="U30" s="4"/>
      <c r="V30" s="5">
        <f t="shared" si="15"/>
        <v>24520.814037863925</v>
      </c>
      <c r="W30" s="5">
        <f t="shared" si="15"/>
        <v>24520.814037863925</v>
      </c>
      <c r="X30" s="5">
        <f t="shared" si="15"/>
        <v>24357.230554363687</v>
      </c>
      <c r="Y30" s="7" t="s">
        <v>5</v>
      </c>
      <c r="Z30" s="5"/>
      <c r="AA30" s="5"/>
      <c r="AB30" s="6"/>
    </row>
    <row r="31" spans="1:28" x14ac:dyDescent="0.2">
      <c r="A31" s="4"/>
      <c r="B31" s="5">
        <f t="shared" si="12"/>
        <v>26571.654976781523</v>
      </c>
      <c r="C31" s="5">
        <f t="shared" si="12"/>
        <v>24357.230554363687</v>
      </c>
      <c r="D31" s="5">
        <f t="shared" si="12"/>
        <v>24520.814037863925</v>
      </c>
      <c r="E31" s="7"/>
      <c r="F31" s="5"/>
      <c r="G31" s="6"/>
      <c r="H31" s="4"/>
      <c r="I31" s="5">
        <f t="shared" si="13"/>
        <v>20059.753011004188</v>
      </c>
      <c r="J31" s="5">
        <f t="shared" si="13"/>
        <v>21737.4853503962</v>
      </c>
      <c r="K31" s="5">
        <f t="shared" si="13"/>
        <v>22030.444295987509</v>
      </c>
      <c r="L31" s="7"/>
      <c r="M31" s="5"/>
      <c r="N31" s="6"/>
      <c r="O31" s="4"/>
      <c r="P31" s="5">
        <f t="shared" si="14"/>
        <v>21305.335233519676</v>
      </c>
      <c r="Q31" s="5">
        <f t="shared" si="14"/>
        <v>22030.444295987509</v>
      </c>
      <c r="R31" s="5">
        <f t="shared" si="14"/>
        <v>22933.224171188122</v>
      </c>
      <c r="S31" s="7"/>
      <c r="T31" s="5"/>
      <c r="U31" s="4"/>
      <c r="V31" s="5">
        <f t="shared" si="15"/>
        <v>19141.534222502629</v>
      </c>
      <c r="W31" s="5">
        <f t="shared" si="15"/>
        <v>21163.202882234073</v>
      </c>
      <c r="X31" s="5">
        <f t="shared" si="15"/>
        <v>19660.95690057637</v>
      </c>
      <c r="Y31" s="7"/>
      <c r="Z31" s="5"/>
      <c r="AA31" s="5"/>
      <c r="AB31" s="6"/>
    </row>
    <row r="32" spans="1:28" x14ac:dyDescent="0.2">
      <c r="A32" s="4"/>
      <c r="B32" s="5">
        <f t="shared" si="12"/>
        <v>22933.224171188122</v>
      </c>
      <c r="C32" s="5">
        <f t="shared" si="12"/>
        <v>30377.927377655782</v>
      </c>
      <c r="D32" s="5">
        <f t="shared" si="12"/>
        <v>23555.537752607375</v>
      </c>
      <c r="E32" s="7"/>
      <c r="F32" s="5"/>
      <c r="G32" s="6"/>
      <c r="H32" s="4"/>
      <c r="I32" s="5">
        <f t="shared" si="13"/>
        <v>25869.658616243873</v>
      </c>
      <c r="J32" s="5">
        <f t="shared" si="13"/>
        <v>26750.110564076873</v>
      </c>
      <c r="K32" s="5">
        <f t="shared" si="13"/>
        <v>26043.399586669915</v>
      </c>
      <c r="L32" s="7"/>
      <c r="M32" s="5"/>
      <c r="N32" s="6"/>
      <c r="O32" s="4"/>
      <c r="P32" s="5">
        <f t="shared" si="14"/>
        <v>23872.998829250086</v>
      </c>
      <c r="Q32" s="5">
        <f t="shared" si="14"/>
        <v>24520.814037863925</v>
      </c>
      <c r="R32" s="5">
        <f t="shared" si="14"/>
        <v>24357.230554363687</v>
      </c>
      <c r="S32" s="7"/>
      <c r="T32" s="5"/>
      <c r="U32" s="4"/>
      <c r="V32" s="5">
        <f t="shared" si="15"/>
        <v>18143.494200370944</v>
      </c>
      <c r="W32" s="5">
        <f t="shared" si="15"/>
        <v>18511.510617540527</v>
      </c>
      <c r="X32" s="5">
        <f t="shared" si="15"/>
        <v>18635.834168401987</v>
      </c>
      <c r="Y32" s="7"/>
      <c r="Z32" s="5"/>
      <c r="AA32" s="5"/>
      <c r="AB32" s="6"/>
    </row>
    <row r="33" spans="1:28" x14ac:dyDescent="0.2">
      <c r="A33" s="4"/>
      <c r="B33" s="5">
        <f t="shared" si="12"/>
        <v>18886.991753568145</v>
      </c>
      <c r="C33" s="5">
        <f t="shared" si="12"/>
        <v>20742.469736167994</v>
      </c>
      <c r="D33" s="5">
        <f t="shared" si="12"/>
        <v>20059.753011004188</v>
      </c>
      <c r="E33" s="7"/>
      <c r="F33" s="5"/>
      <c r="G33" s="6"/>
      <c r="H33" s="4"/>
      <c r="I33" s="5">
        <f t="shared" si="13"/>
        <v>18635.834168401987</v>
      </c>
      <c r="J33" s="5">
        <f t="shared" si="13"/>
        <v>19660.95690057637</v>
      </c>
      <c r="K33" s="5">
        <f t="shared" si="13"/>
        <v>18143.494200370944</v>
      </c>
      <c r="L33" s="7"/>
      <c r="M33" s="5"/>
      <c r="N33" s="6"/>
      <c r="O33" s="4"/>
      <c r="P33" s="5">
        <f t="shared" si="14"/>
        <v>24033.330206061117</v>
      </c>
      <c r="Q33" s="5">
        <f t="shared" si="14"/>
        <v>22178.401052111862</v>
      </c>
      <c r="R33" s="5">
        <f t="shared" si="14"/>
        <v>24194.73837052564</v>
      </c>
      <c r="S33" s="7"/>
      <c r="T33" s="5"/>
      <c r="U33" s="4"/>
      <c r="V33" s="5">
        <f t="shared" si="15"/>
        <v>20604.092378442347</v>
      </c>
      <c r="W33" s="5">
        <f t="shared" si="15"/>
        <v>16968.801243843413</v>
      </c>
      <c r="X33" s="5">
        <f t="shared" si="15"/>
        <v>16631.454521231462</v>
      </c>
      <c r="Y33" s="7"/>
      <c r="Z33" s="5"/>
      <c r="AA33" s="5"/>
      <c r="AB33" s="6"/>
    </row>
    <row r="34" spans="1:28" x14ac:dyDescent="0.2">
      <c r="A34" s="4"/>
      <c r="B34" s="5">
        <f t="shared" si="12"/>
        <v>16300.814389711191</v>
      </c>
      <c r="C34" s="5">
        <f t="shared" si="12"/>
        <v>14942.339672144011</v>
      </c>
      <c r="D34" s="5">
        <f t="shared" si="12"/>
        <v>14645.279836029758</v>
      </c>
      <c r="E34" s="7"/>
      <c r="F34" s="5"/>
      <c r="G34" s="6"/>
      <c r="H34" s="4"/>
      <c r="I34" s="5">
        <f t="shared" si="13"/>
        <v>20881.776438063618</v>
      </c>
      <c r="J34" s="5">
        <f t="shared" si="13"/>
        <v>20330.100937463838</v>
      </c>
      <c r="K34" s="5">
        <f t="shared" si="13"/>
        <v>20059.753011004188</v>
      </c>
      <c r="L34" s="7"/>
      <c r="M34" s="5"/>
      <c r="N34" s="6"/>
      <c r="O34" s="4"/>
      <c r="P34" s="5">
        <f t="shared" si="14"/>
        <v>17197.492007297071</v>
      </c>
      <c r="Q34" s="5">
        <f t="shared" si="14"/>
        <v>16743.151590411282</v>
      </c>
      <c r="R34" s="5">
        <f t="shared" si="14"/>
        <v>16520.502606582282</v>
      </c>
      <c r="S34" s="7"/>
      <c r="T34" s="5"/>
      <c r="U34" s="4"/>
      <c r="V34" s="5">
        <f t="shared" si="15"/>
        <v>29575.373134104746</v>
      </c>
      <c r="W34" s="5">
        <f t="shared" si="15"/>
        <v>29378.069628779613</v>
      </c>
      <c r="X34" s="5">
        <f t="shared" si="15"/>
        <v>39970.923831584412</v>
      </c>
      <c r="Y34" s="7"/>
      <c r="Z34" s="5"/>
      <c r="AA34" s="5"/>
      <c r="AB34" s="6"/>
    </row>
    <row r="35" spans="1:28" x14ac:dyDescent="0.2">
      <c r="A35" s="4"/>
      <c r="B35" s="5"/>
      <c r="C35" s="5"/>
      <c r="D35" s="5"/>
      <c r="E35" s="7"/>
      <c r="F35" s="5"/>
      <c r="G35" s="6"/>
      <c r="H35" s="4"/>
      <c r="I35" s="5"/>
      <c r="J35" s="5"/>
      <c r="K35" s="5"/>
      <c r="L35" s="7"/>
      <c r="M35" s="5"/>
      <c r="N35" s="6"/>
      <c r="O35" s="4"/>
      <c r="P35" s="5"/>
      <c r="Q35" s="5"/>
      <c r="R35" s="5"/>
      <c r="S35" s="7"/>
      <c r="T35" s="5"/>
      <c r="U35" s="4"/>
      <c r="V35" s="5"/>
      <c r="W35" s="5"/>
      <c r="X35" s="5"/>
      <c r="Y35" s="7"/>
      <c r="Z35" s="5"/>
      <c r="AA35" s="5"/>
      <c r="AB35" s="6"/>
    </row>
    <row r="36" spans="1:28" x14ac:dyDescent="0.2">
      <c r="A36" s="4"/>
      <c r="B36" s="5"/>
      <c r="C36" s="5"/>
      <c r="D36" s="5"/>
      <c r="E36" s="7"/>
      <c r="F36" s="5"/>
      <c r="G36" s="6"/>
      <c r="H36" s="4"/>
      <c r="I36" s="5"/>
      <c r="J36" s="5"/>
      <c r="K36" s="5"/>
      <c r="L36" s="7"/>
      <c r="M36" s="5"/>
      <c r="N36" s="6"/>
      <c r="O36" s="4"/>
      <c r="P36" s="5"/>
      <c r="Q36" s="5"/>
      <c r="R36" s="5"/>
      <c r="S36" s="7"/>
      <c r="T36" s="5"/>
      <c r="U36" s="4"/>
      <c r="V36" s="5"/>
      <c r="W36" s="5"/>
      <c r="X36" s="5"/>
      <c r="Y36" s="7"/>
      <c r="Z36" s="5"/>
      <c r="AA36" s="5"/>
      <c r="AB36" s="6"/>
    </row>
    <row r="37" spans="1:28" x14ac:dyDescent="0.2">
      <c r="A37" s="4"/>
      <c r="B37" s="5"/>
      <c r="C37" s="5"/>
      <c r="D37" s="5">
        <f>AVERAGE(B27:D27)</f>
        <v>18943.224761460118</v>
      </c>
      <c r="E37" s="7"/>
      <c r="F37" s="5"/>
      <c r="G37" s="6"/>
      <c r="H37" s="4"/>
      <c r="I37" s="5"/>
      <c r="J37" s="5"/>
      <c r="K37" s="5">
        <f>AVERAGE(I27:K27)</f>
        <v>21124.307173793237</v>
      </c>
      <c r="L37" s="7"/>
      <c r="M37" s="5"/>
      <c r="N37" s="6"/>
      <c r="O37" s="4"/>
      <c r="P37" s="5"/>
      <c r="Q37" s="5"/>
      <c r="R37" s="5">
        <f>AVERAGE(P27:R27)</f>
        <v>21081.564360479348</v>
      </c>
      <c r="S37" s="7"/>
      <c r="T37" s="5"/>
      <c r="U37" s="4"/>
      <c r="V37" s="5"/>
      <c r="W37" s="5"/>
      <c r="X37" s="5">
        <f>AVERAGE(V27:X27)</f>
        <v>17836.868048386601</v>
      </c>
      <c r="Y37" s="7"/>
      <c r="Z37" s="5"/>
      <c r="AA37" s="5"/>
      <c r="AB37" s="6"/>
    </row>
    <row r="38" spans="1:28" x14ac:dyDescent="0.2">
      <c r="A38" s="4"/>
      <c r="B38" s="5"/>
      <c r="C38" s="5"/>
      <c r="D38" s="5">
        <f t="shared" ref="D38:D44" si="16">AVERAGE(B28:D28)</f>
        <v>28375.923159093047</v>
      </c>
      <c r="E38" s="7"/>
      <c r="F38" s="5"/>
      <c r="G38" s="6"/>
      <c r="H38" s="4"/>
      <c r="I38" s="5"/>
      <c r="J38" s="5"/>
      <c r="K38" s="5">
        <f t="shared" ref="K38:K44" si="17">AVERAGE(I28:K28)</f>
        <v>23626.440137554077</v>
      </c>
      <c r="L38" s="7"/>
      <c r="M38" s="5"/>
      <c r="N38" s="6"/>
      <c r="O38" s="4"/>
      <c r="P38" s="5"/>
      <c r="Q38" s="5"/>
      <c r="R38" s="5">
        <f t="shared" ref="R38:R44" si="18">AVERAGE(P28:R28)</f>
        <v>18956.371576516085</v>
      </c>
      <c r="S38" s="7"/>
      <c r="T38" s="5"/>
      <c r="U38" s="4"/>
      <c r="V38" s="5"/>
      <c r="W38" s="5"/>
      <c r="X38" s="5">
        <f t="shared" ref="X38:X44" si="19">AVERAGE(V28:X28)</f>
        <v>18804.400853102201</v>
      </c>
      <c r="Y38" s="7"/>
      <c r="Z38" s="5"/>
      <c r="AA38" s="5"/>
      <c r="AB38" s="6"/>
    </row>
    <row r="39" spans="1:28" x14ac:dyDescent="0.2">
      <c r="A39" s="4"/>
      <c r="B39" s="5"/>
      <c r="C39" s="5"/>
      <c r="D39" s="5">
        <f t="shared" si="16"/>
        <v>20852.95972296537</v>
      </c>
      <c r="E39" s="7" t="s">
        <v>6</v>
      </c>
      <c r="F39" s="5"/>
      <c r="G39" s="6"/>
      <c r="H39" s="4"/>
      <c r="I39" s="5"/>
      <c r="J39" s="5"/>
      <c r="K39" s="5">
        <f t="shared" si="17"/>
        <v>28034.571332308307</v>
      </c>
      <c r="L39" s="7"/>
      <c r="M39" s="5"/>
      <c r="N39" s="6"/>
      <c r="O39" s="4"/>
      <c r="P39" s="5"/>
      <c r="Q39" s="5"/>
      <c r="R39" s="5">
        <f t="shared" si="18"/>
        <v>23884.225494788345</v>
      </c>
      <c r="S39" s="7"/>
      <c r="T39" s="5"/>
      <c r="U39" s="4"/>
      <c r="V39" s="5"/>
      <c r="W39" s="5"/>
      <c r="X39" s="5">
        <f t="shared" si="19"/>
        <v>17783.589067720477</v>
      </c>
      <c r="Y39" s="7"/>
      <c r="Z39" s="5"/>
      <c r="AA39" s="5"/>
      <c r="AB39" s="6"/>
    </row>
    <row r="40" spans="1:28" x14ac:dyDescent="0.2">
      <c r="A40" s="4"/>
      <c r="B40" s="5"/>
      <c r="C40" s="5"/>
      <c r="D40" s="5">
        <f t="shared" si="16"/>
        <v>17741.302418720497</v>
      </c>
      <c r="E40" s="7"/>
      <c r="F40" s="5"/>
      <c r="G40" s="6"/>
      <c r="H40" s="4"/>
      <c r="I40" s="5"/>
      <c r="J40" s="5"/>
      <c r="K40" s="5">
        <f t="shared" si="17"/>
        <v>18980.04669646305</v>
      </c>
      <c r="L40" s="7" t="s">
        <v>6</v>
      </c>
      <c r="M40" s="5"/>
      <c r="N40" s="6"/>
      <c r="O40" s="4"/>
      <c r="P40" s="5"/>
      <c r="Q40" s="5"/>
      <c r="R40" s="5">
        <f t="shared" si="18"/>
        <v>19549.464308274077</v>
      </c>
      <c r="S40" s="7" t="s">
        <v>6</v>
      </c>
      <c r="T40" s="5"/>
      <c r="U40" s="4"/>
      <c r="V40" s="5"/>
      <c r="W40" s="5"/>
      <c r="X40" s="5">
        <f t="shared" si="19"/>
        <v>24466.28621003051</v>
      </c>
      <c r="Y40" s="7" t="s">
        <v>6</v>
      </c>
      <c r="Z40" s="5"/>
      <c r="AA40" s="5"/>
      <c r="AB40" s="6"/>
    </row>
    <row r="41" spans="1:28" x14ac:dyDescent="0.2">
      <c r="A41" s="4"/>
      <c r="B41" s="5"/>
      <c r="C41" s="5"/>
      <c r="D41" s="5">
        <f t="shared" si="16"/>
        <v>25149.899856336375</v>
      </c>
      <c r="E41" s="7"/>
      <c r="F41" s="5"/>
      <c r="G41" s="6"/>
      <c r="H41" s="4"/>
      <c r="I41" s="5"/>
      <c r="J41" s="5"/>
      <c r="K41" s="5">
        <f t="shared" si="17"/>
        <v>21275.894219129299</v>
      </c>
      <c r="L41" s="7"/>
      <c r="M41" s="5"/>
      <c r="N41" s="6"/>
      <c r="O41" s="4"/>
      <c r="P41" s="5"/>
      <c r="Q41" s="5"/>
      <c r="R41" s="5">
        <f t="shared" si="18"/>
        <v>22089.667900231769</v>
      </c>
      <c r="S41" s="7"/>
      <c r="T41" s="5"/>
      <c r="U41" s="4"/>
      <c r="V41" s="5"/>
      <c r="W41" s="5"/>
      <c r="X41" s="5">
        <f t="shared" si="19"/>
        <v>19988.564668437692</v>
      </c>
      <c r="Y41" s="7"/>
      <c r="Z41" s="5"/>
      <c r="AA41" s="5"/>
      <c r="AB41" s="6"/>
    </row>
    <row r="42" spans="1:28" x14ac:dyDescent="0.2">
      <c r="A42" s="4"/>
      <c r="B42" s="5"/>
      <c r="C42" s="5"/>
      <c r="D42" s="5">
        <f t="shared" si="16"/>
        <v>25622.229767150424</v>
      </c>
      <c r="E42" s="7"/>
      <c r="F42" s="5"/>
      <c r="G42" s="6"/>
      <c r="H42" s="4"/>
      <c r="I42" s="5"/>
      <c r="J42" s="5"/>
      <c r="K42" s="5">
        <f t="shared" si="17"/>
        <v>26221.056255663552</v>
      </c>
      <c r="L42" s="7"/>
      <c r="M42" s="5"/>
      <c r="N42" s="6"/>
      <c r="O42" s="4"/>
      <c r="P42" s="5"/>
      <c r="Q42" s="5"/>
      <c r="R42" s="5">
        <f t="shared" si="18"/>
        <v>24250.347807159236</v>
      </c>
      <c r="S42" s="7"/>
      <c r="T42" s="5"/>
      <c r="U42" s="4"/>
      <c r="V42" s="5"/>
      <c r="W42" s="5"/>
      <c r="X42" s="5">
        <f t="shared" si="19"/>
        <v>18430.279662104484</v>
      </c>
      <c r="Y42" s="7"/>
      <c r="Z42" s="5"/>
      <c r="AA42" s="5"/>
      <c r="AB42" s="6"/>
    </row>
    <row r="43" spans="1:28" x14ac:dyDescent="0.2">
      <c r="A43" s="4"/>
      <c r="B43" s="5"/>
      <c r="C43" s="5"/>
      <c r="D43" s="5">
        <f t="shared" si="16"/>
        <v>19896.404833580109</v>
      </c>
      <c r="E43" s="7"/>
      <c r="F43" s="5"/>
      <c r="G43" s="6"/>
      <c r="H43" s="4"/>
      <c r="I43" s="5"/>
      <c r="J43" s="5"/>
      <c r="K43" s="5">
        <f t="shared" si="17"/>
        <v>18813.428423116435</v>
      </c>
      <c r="L43" s="7"/>
      <c r="M43" s="5"/>
      <c r="N43" s="6"/>
      <c r="O43" s="4"/>
      <c r="P43" s="5"/>
      <c r="Q43" s="5"/>
      <c r="R43" s="5">
        <f t="shared" si="18"/>
        <v>23468.823209566206</v>
      </c>
      <c r="S43" s="7"/>
      <c r="T43" s="5"/>
      <c r="U43" s="4"/>
      <c r="V43" s="5"/>
      <c r="W43" s="5"/>
      <c r="X43" s="5">
        <f t="shared" si="19"/>
        <v>18068.116047839074</v>
      </c>
      <c r="Y43" s="7"/>
      <c r="Z43" s="5"/>
      <c r="AA43" s="5"/>
      <c r="AB43" s="6"/>
    </row>
    <row r="44" spans="1:28" x14ac:dyDescent="0.2">
      <c r="A44" s="4"/>
      <c r="B44" s="5"/>
      <c r="C44" s="5"/>
      <c r="D44" s="5">
        <f t="shared" si="16"/>
        <v>15296.14463262832</v>
      </c>
      <c r="E44" s="7"/>
      <c r="F44" s="5"/>
      <c r="G44" s="6"/>
      <c r="H44" s="4"/>
      <c r="I44" s="5"/>
      <c r="J44" s="5"/>
      <c r="K44" s="5">
        <f t="shared" si="17"/>
        <v>20423.876795510547</v>
      </c>
      <c r="L44" s="7"/>
      <c r="M44" s="5"/>
      <c r="N44" s="6"/>
      <c r="O44" s="4"/>
      <c r="P44" s="5"/>
      <c r="Q44" s="5"/>
      <c r="R44" s="5">
        <f t="shared" si="18"/>
        <v>16820.382068096878</v>
      </c>
      <c r="S44" s="7"/>
      <c r="T44" s="5"/>
      <c r="U44" s="4"/>
      <c r="V44" s="5"/>
      <c r="W44" s="5"/>
      <c r="X44" s="5">
        <f t="shared" si="19"/>
        <v>32974.78886482292</v>
      </c>
      <c r="Y44" s="7"/>
      <c r="Z44" s="5"/>
      <c r="AA44" s="5"/>
      <c r="AB44" s="6"/>
    </row>
    <row r="45" spans="1:28" x14ac:dyDescent="0.2">
      <c r="A45" s="4"/>
      <c r="B45" s="5"/>
      <c r="C45" s="5"/>
      <c r="D45" s="5"/>
      <c r="E45" s="7"/>
      <c r="F45" s="5"/>
      <c r="G45" s="6"/>
      <c r="H45" s="4"/>
      <c r="I45" s="5"/>
      <c r="J45" s="5"/>
      <c r="K45" s="5"/>
      <c r="L45" s="7"/>
      <c r="M45" s="5"/>
      <c r="N45" s="6"/>
      <c r="O45" s="4"/>
      <c r="P45" s="5"/>
      <c r="Q45" s="5"/>
      <c r="R45" s="5"/>
      <c r="S45" s="7"/>
      <c r="T45" s="5"/>
      <c r="U45" s="4"/>
      <c r="V45" s="5"/>
      <c r="W45" s="5"/>
      <c r="X45" s="5"/>
      <c r="Y45" s="7"/>
      <c r="Z45" s="5"/>
      <c r="AA45" s="5"/>
      <c r="AB45" s="6"/>
    </row>
    <row r="46" spans="1:28" x14ac:dyDescent="0.2">
      <c r="A46" s="4"/>
      <c r="B46" s="5"/>
      <c r="C46" s="5"/>
      <c r="D46" s="5"/>
      <c r="E46" s="7"/>
      <c r="F46" s="5"/>
      <c r="G46" s="6"/>
      <c r="H46" s="4"/>
      <c r="I46" s="5"/>
      <c r="J46" s="5"/>
      <c r="K46" s="5"/>
      <c r="L46" s="7"/>
      <c r="M46" s="5"/>
      <c r="N46" s="6"/>
      <c r="O46" s="4"/>
      <c r="P46" s="5"/>
      <c r="Q46" s="5"/>
      <c r="R46" s="5"/>
      <c r="S46" s="7"/>
      <c r="T46" s="5"/>
      <c r="U46" s="4"/>
      <c r="V46" s="5"/>
      <c r="W46" s="5"/>
      <c r="X46" s="5"/>
      <c r="Y46" s="7"/>
      <c r="Z46" s="5"/>
      <c r="AA46" s="5"/>
      <c r="AB46" s="6"/>
    </row>
    <row r="47" spans="1:28" x14ac:dyDescent="0.2">
      <c r="A47" s="4"/>
      <c r="B47" s="5"/>
      <c r="C47" s="5"/>
      <c r="D47" s="5">
        <f>D37*12.5</f>
        <v>236790.30951825148</v>
      </c>
      <c r="E47" s="7"/>
      <c r="F47" s="5"/>
      <c r="G47" s="6"/>
      <c r="H47" s="4"/>
      <c r="I47" s="5"/>
      <c r="J47" s="5"/>
      <c r="K47" s="5">
        <f>K37*12.5</f>
        <v>264053.83967241546</v>
      </c>
      <c r="L47" s="7"/>
      <c r="M47" s="5"/>
      <c r="N47" s="6"/>
      <c r="O47" s="4"/>
      <c r="P47" s="5"/>
      <c r="Q47" s="5"/>
      <c r="R47" s="5">
        <f>R37*12.5</f>
        <v>263519.55450599187</v>
      </c>
      <c r="S47" s="7"/>
      <c r="T47" s="5"/>
      <c r="U47" s="4"/>
      <c r="V47" s="5"/>
      <c r="W47" s="5"/>
      <c r="X47" s="5">
        <f>12.5*X37</f>
        <v>222960.85060483252</v>
      </c>
      <c r="Y47" s="7"/>
      <c r="Z47" s="5"/>
      <c r="AA47" s="5"/>
      <c r="AB47" s="6"/>
    </row>
    <row r="48" spans="1:28" x14ac:dyDescent="0.2">
      <c r="A48" s="4"/>
      <c r="B48" s="5"/>
      <c r="C48" s="5"/>
      <c r="D48" s="5">
        <f t="shared" ref="D48:D54" si="20">D38*12.5</f>
        <v>354699.03948866308</v>
      </c>
      <c r="E48" s="7"/>
      <c r="F48" s="5"/>
      <c r="G48" s="6"/>
      <c r="H48" s="4"/>
      <c r="I48" s="5"/>
      <c r="J48" s="5"/>
      <c r="K48" s="5">
        <f t="shared" ref="K48:K54" si="21">K38*12.5</f>
        <v>295330.50171942596</v>
      </c>
      <c r="L48" s="7"/>
      <c r="M48" s="5"/>
      <c r="N48" s="6"/>
      <c r="O48" s="4"/>
      <c r="P48" s="5"/>
      <c r="Q48" s="5"/>
      <c r="R48" s="5">
        <f t="shared" ref="R48:R54" si="22">R38*12.5</f>
        <v>236954.64470645107</v>
      </c>
      <c r="S48" s="7"/>
      <c r="T48" s="5"/>
      <c r="U48" s="4"/>
      <c r="V48" s="5"/>
      <c r="W48" s="5"/>
      <c r="X48" s="5">
        <f t="shared" ref="X48:X54" si="23">12.5*X38</f>
        <v>235055.0106637775</v>
      </c>
      <c r="Y48" s="7"/>
      <c r="Z48" s="5"/>
      <c r="AA48" s="5"/>
      <c r="AB48" s="6"/>
    </row>
    <row r="49" spans="1:28" x14ac:dyDescent="0.2">
      <c r="A49" s="4"/>
      <c r="B49" s="5"/>
      <c r="C49" s="5"/>
      <c r="D49" s="5">
        <f t="shared" si="20"/>
        <v>260661.99653706711</v>
      </c>
      <c r="E49" s="7"/>
      <c r="F49" s="5"/>
      <c r="G49" s="6"/>
      <c r="H49" s="4"/>
      <c r="I49" s="5"/>
      <c r="J49" s="5"/>
      <c r="K49" s="5">
        <f t="shared" si="21"/>
        <v>350432.14165385382</v>
      </c>
      <c r="L49" s="7"/>
      <c r="M49" s="5"/>
      <c r="N49" s="6"/>
      <c r="O49" s="4"/>
      <c r="P49" s="5"/>
      <c r="Q49" s="5"/>
      <c r="R49" s="5">
        <f t="shared" si="22"/>
        <v>298552.81868485431</v>
      </c>
      <c r="S49" s="7"/>
      <c r="T49" s="5"/>
      <c r="U49" s="4"/>
      <c r="V49" s="5"/>
      <c r="W49" s="5"/>
      <c r="X49" s="5">
        <f t="shared" si="23"/>
        <v>222294.86334650597</v>
      </c>
      <c r="Y49" s="7"/>
      <c r="Z49" s="5"/>
      <c r="AA49" s="5"/>
      <c r="AB49" s="6"/>
    </row>
    <row r="50" spans="1:28" x14ac:dyDescent="0.2">
      <c r="A50" s="4"/>
      <c r="B50" s="5"/>
      <c r="C50" s="5"/>
      <c r="D50" s="5">
        <f t="shared" si="20"/>
        <v>221766.2802340062</v>
      </c>
      <c r="E50" s="7" t="s">
        <v>7</v>
      </c>
      <c r="F50" s="5"/>
      <c r="G50" s="6"/>
      <c r="H50" s="4"/>
      <c r="I50" s="5"/>
      <c r="J50" s="5"/>
      <c r="K50" s="5">
        <f t="shared" si="21"/>
        <v>237250.58370578813</v>
      </c>
      <c r="L50" s="7" t="s">
        <v>7</v>
      </c>
      <c r="M50" s="5"/>
      <c r="N50" s="6"/>
      <c r="O50" s="4"/>
      <c r="P50" s="5"/>
      <c r="Q50" s="5"/>
      <c r="R50" s="5">
        <f t="shared" si="22"/>
        <v>244368.30385342595</v>
      </c>
      <c r="S50" s="7" t="s">
        <v>7</v>
      </c>
      <c r="T50" s="5"/>
      <c r="U50" s="4"/>
      <c r="V50" s="5"/>
      <c r="W50" s="5"/>
      <c r="X50" s="5">
        <f t="shared" si="23"/>
        <v>305828.57762538135</v>
      </c>
      <c r="Y50" s="7" t="s">
        <v>7</v>
      </c>
      <c r="Z50" s="5"/>
      <c r="AA50" s="5"/>
      <c r="AB50" s="6"/>
    </row>
    <row r="51" spans="1:28" x14ac:dyDescent="0.2">
      <c r="A51" s="4"/>
      <c r="B51" s="5"/>
      <c r="C51" s="5"/>
      <c r="D51" s="5">
        <f t="shared" si="20"/>
        <v>314373.74820420466</v>
      </c>
      <c r="E51" s="5"/>
      <c r="F51" s="5"/>
      <c r="G51" s="6"/>
      <c r="H51" s="4"/>
      <c r="I51" s="5"/>
      <c r="J51" s="5"/>
      <c r="K51" s="5">
        <f t="shared" si="21"/>
        <v>265948.67773911625</v>
      </c>
      <c r="L51" s="5"/>
      <c r="M51" s="5"/>
      <c r="N51" s="6"/>
      <c r="O51" s="4"/>
      <c r="P51" s="5"/>
      <c r="Q51" s="5"/>
      <c r="R51" s="5">
        <f t="shared" si="22"/>
        <v>276120.84875289712</v>
      </c>
      <c r="S51" s="5"/>
      <c r="T51" s="5"/>
      <c r="U51" s="4"/>
      <c r="V51" s="5"/>
      <c r="W51" s="5"/>
      <c r="X51" s="5">
        <f t="shared" si="23"/>
        <v>249857.05835547115</v>
      </c>
      <c r="Y51" s="5"/>
      <c r="Z51" s="5"/>
      <c r="AA51" s="5"/>
      <c r="AB51" s="6"/>
    </row>
    <row r="52" spans="1:28" x14ac:dyDescent="0.2">
      <c r="A52" s="4"/>
      <c r="B52" s="5"/>
      <c r="C52" s="5"/>
      <c r="D52" s="5">
        <f t="shared" si="20"/>
        <v>320277.87208938028</v>
      </c>
      <c r="E52" s="5"/>
      <c r="F52" s="5"/>
      <c r="G52" s="6"/>
      <c r="H52" s="4"/>
      <c r="I52" s="5"/>
      <c r="J52" s="5"/>
      <c r="K52" s="5">
        <f t="shared" si="21"/>
        <v>327763.20319579443</v>
      </c>
      <c r="L52" s="5"/>
      <c r="M52" s="5"/>
      <c r="N52" s="6"/>
      <c r="O52" s="4"/>
      <c r="P52" s="5"/>
      <c r="Q52" s="5"/>
      <c r="R52" s="5">
        <f t="shared" si="22"/>
        <v>303129.34758949047</v>
      </c>
      <c r="S52" s="5"/>
      <c r="T52" s="5"/>
      <c r="U52" s="4"/>
      <c r="V52" s="5"/>
      <c r="W52" s="5"/>
      <c r="X52" s="5">
        <f t="shared" si="23"/>
        <v>230378.49577630605</v>
      </c>
      <c r="Y52" s="5"/>
      <c r="Z52" s="5"/>
      <c r="AA52" s="5"/>
      <c r="AB52" s="6"/>
    </row>
    <row r="53" spans="1:28" x14ac:dyDescent="0.2">
      <c r="A53" s="4"/>
      <c r="B53" s="5"/>
      <c r="C53" s="5"/>
      <c r="D53" s="5">
        <f t="shared" si="20"/>
        <v>248705.06041975136</v>
      </c>
      <c r="E53" s="5"/>
      <c r="F53" s="5"/>
      <c r="G53" s="6"/>
      <c r="H53" s="4"/>
      <c r="I53" s="5"/>
      <c r="J53" s="5"/>
      <c r="K53" s="5">
        <f t="shared" si="21"/>
        <v>235167.85528895544</v>
      </c>
      <c r="L53" s="5"/>
      <c r="M53" s="5"/>
      <c r="N53" s="6"/>
      <c r="O53" s="4"/>
      <c r="P53" s="5"/>
      <c r="Q53" s="5"/>
      <c r="R53" s="5">
        <f t="shared" si="22"/>
        <v>293360.29011957755</v>
      </c>
      <c r="S53" s="5"/>
      <c r="T53" s="5"/>
      <c r="U53" s="4"/>
      <c r="V53" s="5"/>
      <c r="W53" s="5"/>
      <c r="X53" s="5">
        <f t="shared" si="23"/>
        <v>225851.45059798841</v>
      </c>
      <c r="Y53" s="5"/>
      <c r="Z53" s="5"/>
      <c r="AA53" s="5"/>
      <c r="AB53" s="6"/>
    </row>
    <row r="54" spans="1:28" x14ac:dyDescent="0.2">
      <c r="A54" s="4"/>
      <c r="B54" s="5"/>
      <c r="C54" s="5"/>
      <c r="D54" s="5">
        <f t="shared" si="20"/>
        <v>191201.807907854</v>
      </c>
      <c r="E54" s="5"/>
      <c r="F54" s="5"/>
      <c r="G54" s="6"/>
      <c r="H54" s="4"/>
      <c r="I54" s="5"/>
      <c r="J54" s="5"/>
      <c r="K54" s="5">
        <f t="shared" si="21"/>
        <v>255298.45994388184</v>
      </c>
      <c r="L54" s="5"/>
      <c r="M54" s="5"/>
      <c r="N54" s="6"/>
      <c r="O54" s="4"/>
      <c r="P54" s="5"/>
      <c r="Q54" s="5"/>
      <c r="R54" s="5">
        <f t="shared" si="22"/>
        <v>210254.77585121099</v>
      </c>
      <c r="S54" s="5"/>
      <c r="T54" s="5"/>
      <c r="U54" s="4"/>
      <c r="V54" s="5"/>
      <c r="W54" s="5"/>
      <c r="X54" s="5">
        <f t="shared" si="23"/>
        <v>412184.86081028648</v>
      </c>
      <c r="Y54" s="5"/>
      <c r="Z54" s="5"/>
      <c r="AA54" s="5"/>
      <c r="AB54" s="6"/>
    </row>
    <row r="55" spans="1:28" x14ac:dyDescent="0.2">
      <c r="A55" s="4"/>
      <c r="B55" s="5"/>
      <c r="C55" s="5"/>
      <c r="D55" s="5"/>
      <c r="E55" s="5"/>
      <c r="F55" s="5"/>
      <c r="G55" s="6"/>
      <c r="H55" s="4"/>
      <c r="I55" s="5"/>
      <c r="J55" s="5"/>
      <c r="K55" s="5"/>
      <c r="L55" s="5"/>
      <c r="M55" s="5"/>
      <c r="N55" s="6"/>
      <c r="O55" s="4"/>
      <c r="P55" s="5"/>
      <c r="Q55" s="5"/>
      <c r="R55" s="5"/>
      <c r="S55" s="5"/>
      <c r="T55" s="5"/>
      <c r="U55" s="4"/>
      <c r="V55" s="5"/>
      <c r="W55" s="5"/>
      <c r="X55" s="5"/>
      <c r="Y55" s="5"/>
      <c r="Z55" s="5"/>
      <c r="AA55" s="5"/>
      <c r="AB55" s="6"/>
    </row>
    <row r="56" spans="1:28" ht="17" thickBot="1" x14ac:dyDescent="0.25">
      <c r="A56" s="8"/>
      <c r="B56" s="9"/>
      <c r="C56" s="9"/>
      <c r="D56" s="9"/>
      <c r="E56" s="9"/>
      <c r="F56" s="9"/>
      <c r="G56" s="10"/>
      <c r="H56" s="8"/>
      <c r="I56" s="9"/>
      <c r="J56" s="9"/>
      <c r="K56" s="9"/>
      <c r="L56" s="9"/>
      <c r="M56" s="9"/>
      <c r="N56" s="10"/>
      <c r="O56" s="8"/>
      <c r="P56" s="9"/>
      <c r="Q56" s="9"/>
      <c r="R56" s="9"/>
      <c r="S56" s="9"/>
      <c r="T56" s="9"/>
      <c r="U56" s="8"/>
      <c r="V56" s="9"/>
      <c r="W56" s="9"/>
      <c r="X56" s="9"/>
      <c r="Y56" s="9"/>
      <c r="Z56" s="9"/>
      <c r="AA56" s="9"/>
      <c r="AB56" s="10"/>
    </row>
    <row r="59" spans="1:28" x14ac:dyDescent="0.2">
      <c r="D59" s="1" t="s">
        <v>16</v>
      </c>
      <c r="K59" s="1" t="s">
        <v>17</v>
      </c>
      <c r="L59" s="1"/>
      <c r="M59" s="1"/>
      <c r="N59" s="1"/>
      <c r="O59" s="1"/>
      <c r="P59" s="1"/>
      <c r="Q59" s="1"/>
      <c r="R59" s="1" t="s">
        <v>18</v>
      </c>
      <c r="S59" s="1"/>
      <c r="T59" s="1"/>
      <c r="U59" s="1"/>
      <c r="V59" s="1"/>
      <c r="W59" s="1"/>
      <c r="X59" s="1" t="s">
        <v>19</v>
      </c>
    </row>
    <row r="60" spans="1:28" x14ac:dyDescent="0.2">
      <c r="D60">
        <f>AVERAGE(D47:D54)</f>
        <v>268559.5142998973</v>
      </c>
      <c r="K60">
        <f>AVERAGE(K47:K54)</f>
        <v>278905.65786490391</v>
      </c>
      <c r="R60">
        <f>AVERAGE(R47:R54)</f>
        <v>265782.57300798746</v>
      </c>
      <c r="X60">
        <f>AVERAGE(X47:X54)</f>
        <v>263051.39597256866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7A5BD5-99C2-8748-9C40-478688FC2413}">
  <dimension ref="A2:AC65"/>
  <sheetViews>
    <sheetView tabSelected="1" workbookViewId="0">
      <selection activeCell="A3" sqref="A3"/>
    </sheetView>
  </sheetViews>
  <sheetFormatPr baseColWidth="10" defaultRowHeight="16" x14ac:dyDescent="0.2"/>
  <cols>
    <col min="1" max="1" width="18.6640625" customWidth="1"/>
    <col min="8" max="8" width="17" customWidth="1"/>
    <col min="15" max="15" width="17.33203125" customWidth="1"/>
    <col min="22" max="22" width="17.33203125" customWidth="1"/>
  </cols>
  <sheetData>
    <row r="2" spans="1:29" ht="17" thickBot="1" x14ac:dyDescent="0.25"/>
    <row r="3" spans="1:29" ht="26" x14ac:dyDescent="0.3">
      <c r="A3" s="55" t="s">
        <v>11</v>
      </c>
      <c r="B3" s="16"/>
      <c r="C3" s="16"/>
      <c r="D3" s="16"/>
      <c r="E3" s="18"/>
      <c r="F3" s="18"/>
      <c r="G3" s="18"/>
      <c r="H3" s="16" t="s">
        <v>11</v>
      </c>
      <c r="I3" s="16"/>
      <c r="J3" s="16"/>
      <c r="K3" s="16"/>
      <c r="L3" s="18"/>
      <c r="M3" s="18"/>
      <c r="N3" s="19"/>
      <c r="O3" s="15" t="s">
        <v>12</v>
      </c>
      <c r="P3" s="16"/>
      <c r="Q3" s="16"/>
      <c r="R3" s="16"/>
      <c r="S3" s="18"/>
      <c r="T3" s="18"/>
      <c r="U3" s="19"/>
      <c r="V3" s="15" t="s">
        <v>14</v>
      </c>
      <c r="W3" s="11"/>
      <c r="X3" s="11"/>
      <c r="Y3" s="11"/>
      <c r="Z3" s="11"/>
      <c r="AA3" s="11"/>
      <c r="AB3" s="11"/>
      <c r="AC3" s="12"/>
    </row>
    <row r="4" spans="1:29" x14ac:dyDescent="0.2">
      <c r="A4" s="4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6"/>
      <c r="O4" s="4"/>
      <c r="P4" s="5"/>
      <c r="Q4" s="5"/>
      <c r="R4" s="5"/>
      <c r="S4" s="5"/>
      <c r="T4" s="5"/>
      <c r="U4" s="6"/>
      <c r="V4" s="4"/>
      <c r="W4" s="5"/>
      <c r="X4" s="5"/>
      <c r="Y4" s="5"/>
      <c r="Z4" s="5"/>
      <c r="AA4" s="5"/>
      <c r="AB4" s="5"/>
      <c r="AC4" s="6"/>
    </row>
    <row r="5" spans="1:29" x14ac:dyDescent="0.2">
      <c r="A5" s="4"/>
      <c r="B5" s="7" t="s">
        <v>1</v>
      </c>
      <c r="C5" s="7"/>
      <c r="D5" s="7"/>
      <c r="E5" s="7"/>
      <c r="F5" s="7"/>
      <c r="G5" s="7"/>
      <c r="H5" s="7"/>
      <c r="I5" s="7" t="s">
        <v>1</v>
      </c>
      <c r="J5" s="7"/>
      <c r="K5" s="7"/>
      <c r="L5" s="7"/>
      <c r="M5" s="7"/>
      <c r="N5" s="20"/>
      <c r="O5" s="13"/>
      <c r="P5" s="7" t="s">
        <v>1</v>
      </c>
      <c r="Q5" s="7"/>
      <c r="R5" s="5"/>
      <c r="S5" s="5"/>
      <c r="T5" s="5"/>
      <c r="U5" s="6"/>
      <c r="V5" s="4"/>
      <c r="W5" s="7" t="s">
        <v>1</v>
      </c>
      <c r="X5" s="5"/>
      <c r="Y5" s="5"/>
      <c r="Z5" s="5"/>
      <c r="AA5" s="5"/>
      <c r="AB5" s="5"/>
      <c r="AC5" s="6"/>
    </row>
    <row r="6" spans="1:29" x14ac:dyDescent="0.2">
      <c r="A6" s="13" t="s">
        <v>2</v>
      </c>
      <c r="B6" s="5">
        <v>1</v>
      </c>
      <c r="C6" s="5">
        <v>2</v>
      </c>
      <c r="D6" s="5">
        <v>3</v>
      </c>
      <c r="E6" s="5"/>
      <c r="F6" s="5"/>
      <c r="G6" s="5"/>
      <c r="H6" s="7" t="s">
        <v>2</v>
      </c>
      <c r="I6" s="5">
        <v>1</v>
      </c>
      <c r="J6" s="5">
        <v>2</v>
      </c>
      <c r="K6" s="5">
        <v>3</v>
      </c>
      <c r="L6" s="5"/>
      <c r="M6" s="5"/>
      <c r="N6" s="6"/>
      <c r="O6" s="13" t="s">
        <v>2</v>
      </c>
      <c r="P6" s="5">
        <v>1</v>
      </c>
      <c r="Q6" s="5">
        <v>2</v>
      </c>
      <c r="R6" s="5">
        <v>3</v>
      </c>
      <c r="S6" s="5"/>
      <c r="T6" s="5"/>
      <c r="U6" s="6"/>
      <c r="V6" s="13" t="s">
        <v>2</v>
      </c>
      <c r="W6" s="5">
        <v>1</v>
      </c>
      <c r="X6" s="5">
        <v>2</v>
      </c>
      <c r="Y6" s="5">
        <v>3</v>
      </c>
      <c r="Z6" s="5"/>
      <c r="AA6" s="5"/>
      <c r="AB6" s="5"/>
      <c r="AC6" s="6"/>
    </row>
    <row r="7" spans="1:29" x14ac:dyDescent="0.2">
      <c r="A7" s="13">
        <v>1</v>
      </c>
      <c r="B7" s="5">
        <v>22.7</v>
      </c>
      <c r="C7" s="5">
        <v>22.62</v>
      </c>
      <c r="D7" s="5">
        <v>22.69</v>
      </c>
      <c r="E7" s="5"/>
      <c r="F7" s="5"/>
      <c r="G7" s="5"/>
      <c r="H7" s="7">
        <v>1</v>
      </c>
      <c r="I7" s="5">
        <v>23.66</v>
      </c>
      <c r="J7" s="5">
        <v>23.66</v>
      </c>
      <c r="K7" s="5">
        <v>23.53</v>
      </c>
      <c r="L7" s="5"/>
      <c r="M7" s="5"/>
      <c r="N7" s="6"/>
      <c r="O7" s="13">
        <v>1</v>
      </c>
      <c r="P7" s="5">
        <v>23.72</v>
      </c>
      <c r="Q7" s="5">
        <v>23.75</v>
      </c>
      <c r="R7" s="5">
        <v>23.75</v>
      </c>
      <c r="S7" s="5"/>
      <c r="T7" s="5"/>
      <c r="U7" s="6"/>
      <c r="V7" s="13">
        <v>1</v>
      </c>
      <c r="W7" s="14">
        <v>22.2</v>
      </c>
      <c r="X7" s="14">
        <v>22.23</v>
      </c>
      <c r="Y7" s="14">
        <v>22.23</v>
      </c>
      <c r="Z7" s="5"/>
      <c r="AA7" s="5"/>
      <c r="AB7" s="5"/>
      <c r="AC7" s="6"/>
    </row>
    <row r="8" spans="1:29" x14ac:dyDescent="0.2">
      <c r="A8" s="13">
        <v>2</v>
      </c>
      <c r="B8" s="5">
        <v>22.83</v>
      </c>
      <c r="C8" s="5">
        <v>22.84</v>
      </c>
      <c r="D8" s="5">
        <v>22.99</v>
      </c>
      <c r="E8" s="5"/>
      <c r="F8" s="5"/>
      <c r="G8" s="5"/>
      <c r="H8" s="7">
        <v>2</v>
      </c>
      <c r="I8" s="5">
        <v>23.11</v>
      </c>
      <c r="J8" s="5">
        <v>23.01</v>
      </c>
      <c r="K8" s="5">
        <v>23</v>
      </c>
      <c r="L8" s="5"/>
      <c r="M8" s="5"/>
      <c r="N8" s="6"/>
      <c r="O8" s="13">
        <v>2</v>
      </c>
      <c r="P8" s="5">
        <v>23.23</v>
      </c>
      <c r="Q8" s="5">
        <v>23.23</v>
      </c>
      <c r="R8" s="5">
        <v>23.02</v>
      </c>
      <c r="S8" s="5"/>
      <c r="T8" s="5"/>
      <c r="U8" s="6"/>
      <c r="V8" s="13">
        <v>2</v>
      </c>
      <c r="W8" s="14">
        <v>22.62</v>
      </c>
      <c r="X8" s="14">
        <v>22.66</v>
      </c>
      <c r="Y8" s="14">
        <v>22.64</v>
      </c>
      <c r="Z8" s="5"/>
      <c r="AA8" s="5"/>
      <c r="AB8" s="5"/>
      <c r="AC8" s="6"/>
    </row>
    <row r="9" spans="1:29" x14ac:dyDescent="0.2">
      <c r="A9" s="13">
        <v>3</v>
      </c>
      <c r="B9" s="5">
        <v>23.86</v>
      </c>
      <c r="C9" s="5">
        <v>23.63</v>
      </c>
      <c r="D9" s="5">
        <v>23.84</v>
      </c>
      <c r="E9" s="5"/>
      <c r="F9" s="5"/>
      <c r="G9" s="5"/>
      <c r="H9" s="7">
        <v>3</v>
      </c>
      <c r="I9" s="5">
        <v>23.18</v>
      </c>
      <c r="J9" s="5">
        <v>23.06</v>
      </c>
      <c r="K9" s="5">
        <v>23.02</v>
      </c>
      <c r="L9" s="5"/>
      <c r="M9" s="5"/>
      <c r="N9" s="6"/>
      <c r="O9" s="13">
        <v>3</v>
      </c>
      <c r="P9" s="5">
        <v>23.06</v>
      </c>
      <c r="Q9" s="5">
        <v>23.65</v>
      </c>
      <c r="R9" s="5">
        <v>23.57</v>
      </c>
      <c r="S9" s="5"/>
      <c r="T9" s="5"/>
      <c r="U9" s="6"/>
      <c r="V9" s="13">
        <v>3</v>
      </c>
      <c r="W9" s="14">
        <v>22.43</v>
      </c>
      <c r="X9" s="14">
        <v>22.43</v>
      </c>
      <c r="Y9" s="14">
        <v>22.34</v>
      </c>
      <c r="Z9" s="5"/>
      <c r="AA9" s="5"/>
      <c r="AB9" s="5"/>
      <c r="AC9" s="6"/>
    </row>
    <row r="10" spans="1:29" x14ac:dyDescent="0.2">
      <c r="A10" s="13">
        <v>4</v>
      </c>
      <c r="B10" s="5">
        <v>23.06</v>
      </c>
      <c r="C10" s="5">
        <v>23.02</v>
      </c>
      <c r="D10" s="5">
        <v>23.04</v>
      </c>
      <c r="E10" s="7" t="s">
        <v>3</v>
      </c>
      <c r="F10" s="5"/>
      <c r="G10" s="5"/>
      <c r="H10" s="7">
        <v>4</v>
      </c>
      <c r="I10" s="5">
        <v>23.88</v>
      </c>
      <c r="J10" s="5">
        <v>23.83</v>
      </c>
      <c r="K10" s="5">
        <v>23.76</v>
      </c>
      <c r="L10" s="7" t="s">
        <v>3</v>
      </c>
      <c r="M10" s="5"/>
      <c r="N10" s="6"/>
      <c r="O10" s="13">
        <v>4</v>
      </c>
      <c r="P10" s="5">
        <v>23.27</v>
      </c>
      <c r="Q10" s="5">
        <v>23.52</v>
      </c>
      <c r="R10" s="5">
        <v>23.5</v>
      </c>
      <c r="S10" s="7" t="s">
        <v>3</v>
      </c>
      <c r="T10" s="5"/>
      <c r="U10" s="6"/>
      <c r="V10" s="13">
        <v>4</v>
      </c>
      <c r="W10" s="14">
        <v>22.42</v>
      </c>
      <c r="X10" s="14">
        <v>22.42</v>
      </c>
      <c r="Y10" s="14">
        <v>22.5</v>
      </c>
      <c r="Z10" s="7" t="s">
        <v>3</v>
      </c>
      <c r="AA10" s="5"/>
      <c r="AB10" s="5"/>
      <c r="AC10" s="6"/>
    </row>
    <row r="11" spans="1:29" x14ac:dyDescent="0.2">
      <c r="A11" s="13">
        <v>5</v>
      </c>
      <c r="B11" s="5">
        <v>22.73</v>
      </c>
      <c r="C11" s="5">
        <v>22.7</v>
      </c>
      <c r="D11" s="5">
        <v>22.7</v>
      </c>
      <c r="E11" s="7"/>
      <c r="F11" s="5"/>
      <c r="G11" s="5"/>
      <c r="H11" s="7">
        <v>5</v>
      </c>
      <c r="I11" s="5">
        <v>22.98</v>
      </c>
      <c r="J11" s="5">
        <v>22.94</v>
      </c>
      <c r="K11" s="5">
        <v>22.98</v>
      </c>
      <c r="L11" s="7"/>
      <c r="M11" s="5"/>
      <c r="N11" s="6"/>
      <c r="O11" s="13">
        <v>5</v>
      </c>
      <c r="P11" s="5">
        <v>23.99</v>
      </c>
      <c r="Q11" s="5">
        <v>23.9</v>
      </c>
      <c r="R11" s="5">
        <v>23.96</v>
      </c>
      <c r="S11" s="7"/>
      <c r="T11" s="5"/>
      <c r="U11" s="6"/>
      <c r="V11" s="13">
        <v>5</v>
      </c>
      <c r="W11" s="14">
        <v>22.47</v>
      </c>
      <c r="X11" s="14">
        <v>22.52</v>
      </c>
      <c r="Y11" s="14">
        <v>22.55</v>
      </c>
      <c r="Z11" s="7"/>
      <c r="AA11" s="5"/>
      <c r="AB11" s="5"/>
      <c r="AC11" s="6"/>
    </row>
    <row r="12" spans="1:29" x14ac:dyDescent="0.2">
      <c r="A12" s="13">
        <v>6</v>
      </c>
      <c r="B12" s="5">
        <v>22.98</v>
      </c>
      <c r="C12" s="5">
        <v>22.98</v>
      </c>
      <c r="D12" s="5">
        <v>23</v>
      </c>
      <c r="E12" s="7"/>
      <c r="F12" s="5"/>
      <c r="G12" s="5"/>
      <c r="H12" s="7">
        <v>6</v>
      </c>
      <c r="I12" s="5">
        <v>22.94</v>
      </c>
      <c r="J12" s="5">
        <v>22.93</v>
      </c>
      <c r="K12" s="5">
        <v>22.8</v>
      </c>
      <c r="L12" s="7"/>
      <c r="M12" s="5"/>
      <c r="N12" s="6"/>
      <c r="O12" s="13">
        <v>6</v>
      </c>
      <c r="P12" s="5">
        <v>23.74</v>
      </c>
      <c r="Q12" s="5">
        <v>23.55</v>
      </c>
      <c r="R12" s="5">
        <v>23.54</v>
      </c>
      <c r="S12" s="7"/>
      <c r="T12" s="5"/>
      <c r="U12" s="6"/>
      <c r="V12" s="13">
        <v>6</v>
      </c>
      <c r="W12" s="14">
        <v>22.52</v>
      </c>
      <c r="X12" s="14">
        <v>22.53</v>
      </c>
      <c r="Y12" s="14">
        <v>22.47</v>
      </c>
      <c r="Z12" s="7"/>
      <c r="AA12" s="5"/>
      <c r="AB12" s="5"/>
      <c r="AC12" s="6"/>
    </row>
    <row r="13" spans="1:29" x14ac:dyDescent="0.2">
      <c r="A13" s="13">
        <v>7</v>
      </c>
      <c r="B13" s="5">
        <v>23.03</v>
      </c>
      <c r="C13" s="5">
        <v>22.93</v>
      </c>
      <c r="D13" s="5">
        <v>22.88</v>
      </c>
      <c r="E13" s="7"/>
      <c r="F13" s="5"/>
      <c r="G13" s="5"/>
      <c r="H13" s="7">
        <v>7</v>
      </c>
      <c r="I13" s="5">
        <v>22.95</v>
      </c>
      <c r="J13" s="5">
        <v>23.02</v>
      </c>
      <c r="K13" s="5">
        <v>22.91</v>
      </c>
      <c r="L13" s="7"/>
      <c r="M13" s="5"/>
      <c r="N13" s="6"/>
      <c r="O13" s="13">
        <v>7</v>
      </c>
      <c r="P13" s="5">
        <v>23.44</v>
      </c>
      <c r="Q13" s="5">
        <v>23.46</v>
      </c>
      <c r="R13" s="5">
        <v>23.32</v>
      </c>
      <c r="S13" s="7"/>
      <c r="T13" s="5"/>
      <c r="U13" s="6"/>
      <c r="V13" s="13">
        <v>7</v>
      </c>
      <c r="W13" s="14">
        <v>22.7</v>
      </c>
      <c r="X13" s="14">
        <v>22.68</v>
      </c>
      <c r="Y13" s="14">
        <v>22.64</v>
      </c>
      <c r="Z13" s="7"/>
      <c r="AA13" s="5"/>
      <c r="AB13" s="5"/>
      <c r="AC13" s="6"/>
    </row>
    <row r="14" spans="1:29" x14ac:dyDescent="0.2">
      <c r="A14" s="13">
        <v>8</v>
      </c>
      <c r="B14" s="5">
        <v>23.01</v>
      </c>
      <c r="C14" s="5">
        <v>22.95</v>
      </c>
      <c r="D14" s="5">
        <v>22.86</v>
      </c>
      <c r="E14" s="7"/>
      <c r="F14" s="5"/>
      <c r="G14" s="5"/>
      <c r="H14" s="7">
        <v>8</v>
      </c>
      <c r="I14" s="5">
        <v>23.75</v>
      </c>
      <c r="J14" s="5">
        <v>23.77</v>
      </c>
      <c r="K14" s="5">
        <v>23.65</v>
      </c>
      <c r="L14" s="7"/>
      <c r="M14" s="5"/>
      <c r="N14" s="6"/>
      <c r="O14" s="13">
        <v>8</v>
      </c>
      <c r="P14" s="5">
        <v>23.67</v>
      </c>
      <c r="Q14" s="5">
        <v>23.51</v>
      </c>
      <c r="R14" s="5">
        <v>23.52</v>
      </c>
      <c r="S14" s="7"/>
      <c r="T14" s="5"/>
      <c r="U14" s="6"/>
      <c r="V14" s="13">
        <v>8</v>
      </c>
      <c r="W14" s="14">
        <v>22.73</v>
      </c>
      <c r="X14" s="14">
        <v>22.56</v>
      </c>
      <c r="Y14" s="14">
        <v>22.72</v>
      </c>
      <c r="Z14" s="7"/>
      <c r="AA14" s="5"/>
      <c r="AB14" s="5"/>
      <c r="AC14" s="6"/>
    </row>
    <row r="15" spans="1:29" x14ac:dyDescent="0.2">
      <c r="A15" s="4"/>
      <c r="B15" s="5"/>
      <c r="C15" s="5"/>
      <c r="D15" s="5"/>
      <c r="E15" s="7"/>
      <c r="F15" s="5"/>
      <c r="G15" s="5"/>
      <c r="H15" s="5"/>
      <c r="I15" s="5"/>
      <c r="J15" s="5"/>
      <c r="K15" s="5"/>
      <c r="L15" s="7"/>
      <c r="M15" s="5"/>
      <c r="N15" s="6"/>
      <c r="O15" s="4"/>
      <c r="P15" s="5"/>
      <c r="Q15" s="5"/>
      <c r="R15" s="5"/>
      <c r="S15" s="7"/>
      <c r="T15" s="5"/>
      <c r="U15" s="6"/>
      <c r="V15" s="4"/>
      <c r="W15" s="5"/>
      <c r="X15" s="5"/>
      <c r="Y15" s="5"/>
      <c r="Z15" s="7"/>
      <c r="AA15" s="5"/>
      <c r="AB15" s="5"/>
      <c r="AC15" s="6"/>
    </row>
    <row r="16" spans="1:29" x14ac:dyDescent="0.2">
      <c r="A16" s="4"/>
      <c r="B16" s="5"/>
      <c r="C16" s="5"/>
      <c r="D16" s="5"/>
      <c r="E16" s="7"/>
      <c r="F16" s="5"/>
      <c r="G16" s="5"/>
      <c r="H16" s="5"/>
      <c r="I16" s="5"/>
      <c r="J16" s="5"/>
      <c r="K16" s="5"/>
      <c r="L16" s="7"/>
      <c r="M16" s="5"/>
      <c r="N16" s="6"/>
      <c r="O16" s="4"/>
      <c r="P16" s="5"/>
      <c r="Q16" s="5"/>
      <c r="R16" s="5"/>
      <c r="S16" s="7"/>
      <c r="T16" s="5"/>
      <c r="U16" s="6"/>
      <c r="V16" s="4"/>
      <c r="W16" s="5"/>
      <c r="X16" s="5"/>
      <c r="Y16" s="5"/>
      <c r="Z16" s="7"/>
      <c r="AA16" s="5"/>
      <c r="AB16" s="5"/>
      <c r="AC16" s="6"/>
    </row>
    <row r="17" spans="1:29" x14ac:dyDescent="0.2">
      <c r="A17" s="4"/>
      <c r="B17" s="5">
        <f>(B7-36.53) / (-3.44)</f>
        <v>4.020348837209303</v>
      </c>
      <c r="C17" s="5">
        <f t="shared" ref="C17:D17" si="0">(C7-36.53) / (-3.44)</f>
        <v>4.0436046511627906</v>
      </c>
      <c r="D17" s="5">
        <f t="shared" si="0"/>
        <v>4.0232558139534884</v>
      </c>
      <c r="E17" s="7"/>
      <c r="F17" s="5"/>
      <c r="G17" s="5"/>
      <c r="H17" s="5"/>
      <c r="I17" s="5">
        <f>(I7-36.53) / (-3.44)</f>
        <v>3.7412790697674421</v>
      </c>
      <c r="J17" s="5">
        <f t="shared" ref="J17:K17" si="1">(J7-36.53) / (-3.44)</f>
        <v>3.7412790697674421</v>
      </c>
      <c r="K17" s="5">
        <f t="shared" si="1"/>
        <v>3.7790697674418605</v>
      </c>
      <c r="L17" s="7"/>
      <c r="M17" s="5"/>
      <c r="N17" s="6"/>
      <c r="O17" s="4"/>
      <c r="P17" s="5">
        <f>(P7-36.53) / (-3.44)</f>
        <v>3.7238372093023262</v>
      </c>
      <c r="Q17" s="5">
        <f t="shared" ref="Q17:R17" si="2">(Q7-36.53) / (-3.44)</f>
        <v>3.7151162790697678</v>
      </c>
      <c r="R17" s="5">
        <f t="shared" si="2"/>
        <v>3.7151162790697678</v>
      </c>
      <c r="S17" s="7"/>
      <c r="T17" s="5"/>
      <c r="U17" s="6"/>
      <c r="V17" s="4"/>
      <c r="W17" s="5">
        <f>(W7-36.53) / (-3.44)</f>
        <v>4.1656976744186052</v>
      </c>
      <c r="X17" s="5">
        <f t="shared" ref="X17:Y17" si="3">(X7-36.53) / (-3.44)</f>
        <v>4.1569767441860463</v>
      </c>
      <c r="Y17" s="5">
        <f t="shared" si="3"/>
        <v>4.1569767441860463</v>
      </c>
      <c r="Z17" s="7"/>
      <c r="AA17" s="5"/>
      <c r="AB17" s="5"/>
      <c r="AC17" s="6"/>
    </row>
    <row r="18" spans="1:29" x14ac:dyDescent="0.2">
      <c r="A18" s="4"/>
      <c r="B18" s="5">
        <f t="shared" ref="B18:D24" si="4">(B8-36.53) / (-3.44)</f>
        <v>3.9825581395348846</v>
      </c>
      <c r="C18" s="5">
        <f t="shared" si="4"/>
        <v>3.9796511627906983</v>
      </c>
      <c r="D18" s="5">
        <f t="shared" si="4"/>
        <v>3.9360465116279078</v>
      </c>
      <c r="E18" s="7"/>
      <c r="F18" s="5"/>
      <c r="G18" s="5"/>
      <c r="H18" s="5"/>
      <c r="I18" s="5">
        <f t="shared" ref="I18:K23" si="5">(I8-36.53) / (-3.44)</f>
        <v>3.9011627906976751</v>
      </c>
      <c r="J18" s="5">
        <f t="shared" si="5"/>
        <v>3.9302325581395348</v>
      </c>
      <c r="K18" s="5">
        <f t="shared" si="5"/>
        <v>3.9331395348837215</v>
      </c>
      <c r="L18" s="7"/>
      <c r="M18" s="5"/>
      <c r="N18" s="6"/>
      <c r="O18" s="4"/>
      <c r="P18" s="5">
        <f t="shared" ref="P18:R24" si="6">(P8-36.53) / (-3.44)</f>
        <v>3.8662790697674421</v>
      </c>
      <c r="Q18" s="5">
        <f t="shared" si="6"/>
        <v>3.8662790697674421</v>
      </c>
      <c r="R18" s="5">
        <f t="shared" si="6"/>
        <v>3.9273255813953494</v>
      </c>
      <c r="S18" s="7"/>
      <c r="T18" s="5"/>
      <c r="U18" s="6"/>
      <c r="V18" s="4"/>
      <c r="W18" s="5">
        <f t="shared" ref="W18:Y24" si="7">(W8-36.53) / (-3.44)</f>
        <v>4.0436046511627906</v>
      </c>
      <c r="X18" s="5">
        <f t="shared" si="7"/>
        <v>4.0319767441860472</v>
      </c>
      <c r="Y18" s="5">
        <f t="shared" si="7"/>
        <v>4.0377906976744189</v>
      </c>
      <c r="Z18" s="7"/>
      <c r="AA18" s="5"/>
      <c r="AB18" s="5"/>
      <c r="AC18" s="6"/>
    </row>
    <row r="19" spans="1:29" x14ac:dyDescent="0.2">
      <c r="A19" s="4"/>
      <c r="B19" s="5">
        <f t="shared" si="4"/>
        <v>3.6831395348837215</v>
      </c>
      <c r="C19" s="5">
        <f t="shared" si="4"/>
        <v>3.7500000000000009</v>
      </c>
      <c r="D19" s="5">
        <f t="shared" si="4"/>
        <v>3.6889534883720936</v>
      </c>
      <c r="E19" s="7"/>
      <c r="F19" s="5"/>
      <c r="G19" s="5"/>
      <c r="H19" s="5"/>
      <c r="I19" s="5">
        <f t="shared" si="5"/>
        <v>3.8808139534883725</v>
      </c>
      <c r="J19" s="5">
        <f t="shared" si="5"/>
        <v>3.9156976744186056</v>
      </c>
      <c r="K19" s="5">
        <f t="shared" si="5"/>
        <v>3.9273255813953494</v>
      </c>
      <c r="L19" s="7"/>
      <c r="M19" s="5"/>
      <c r="N19" s="6"/>
      <c r="O19" s="4"/>
      <c r="P19" s="5">
        <f t="shared" si="6"/>
        <v>3.9156976744186056</v>
      </c>
      <c r="Q19" s="5">
        <f t="shared" si="6"/>
        <v>3.7441860465116288</v>
      </c>
      <c r="R19" s="5">
        <f t="shared" si="6"/>
        <v>3.7674418604651168</v>
      </c>
      <c r="S19" s="7"/>
      <c r="T19" s="5"/>
      <c r="U19" s="6"/>
      <c r="V19" s="4"/>
      <c r="W19" s="5">
        <f t="shared" si="7"/>
        <v>4.0988372093023262</v>
      </c>
      <c r="X19" s="5">
        <f t="shared" si="7"/>
        <v>4.0988372093023262</v>
      </c>
      <c r="Y19" s="5">
        <f t="shared" si="7"/>
        <v>4.125</v>
      </c>
      <c r="Z19" s="7"/>
      <c r="AA19" s="5"/>
      <c r="AB19" s="5"/>
      <c r="AC19" s="6"/>
    </row>
    <row r="20" spans="1:29" x14ac:dyDescent="0.2">
      <c r="A20" s="4"/>
      <c r="B20" s="5">
        <f t="shared" si="4"/>
        <v>3.9156976744186056</v>
      </c>
      <c r="C20" s="5">
        <f t="shared" si="4"/>
        <v>3.9273255813953494</v>
      </c>
      <c r="D20" s="5">
        <f t="shared" si="4"/>
        <v>3.9215116279069773</v>
      </c>
      <c r="E20" s="7" t="s">
        <v>4</v>
      </c>
      <c r="F20" s="5"/>
      <c r="G20" s="5"/>
      <c r="H20" s="5"/>
      <c r="I20" s="5">
        <f t="shared" si="5"/>
        <v>3.6773255813953494</v>
      </c>
      <c r="J20" s="5">
        <f t="shared" si="5"/>
        <v>3.6918604651162799</v>
      </c>
      <c r="K20" s="5">
        <f t="shared" si="5"/>
        <v>3.7122093023255816</v>
      </c>
      <c r="L20" s="7" t="s">
        <v>4</v>
      </c>
      <c r="M20" s="5"/>
      <c r="N20" s="6"/>
      <c r="O20" s="4"/>
      <c r="P20" s="5">
        <f t="shared" si="6"/>
        <v>3.8546511627906983</v>
      </c>
      <c r="Q20" s="5">
        <f t="shared" si="6"/>
        <v>3.7819767441860472</v>
      </c>
      <c r="R20" s="5">
        <f t="shared" si="6"/>
        <v>3.7877906976744189</v>
      </c>
      <c r="S20" s="7" t="s">
        <v>4</v>
      </c>
      <c r="T20" s="5"/>
      <c r="U20" s="6"/>
      <c r="V20" s="4"/>
      <c r="W20" s="5">
        <f t="shared" si="7"/>
        <v>4.1017441860465116</v>
      </c>
      <c r="X20" s="5">
        <f t="shared" si="7"/>
        <v>4.1017441860465116</v>
      </c>
      <c r="Y20" s="5">
        <f t="shared" si="7"/>
        <v>4.0784883720930241</v>
      </c>
      <c r="Z20" s="7" t="s">
        <v>4</v>
      </c>
      <c r="AA20" s="5"/>
      <c r="AB20" s="5"/>
      <c r="AC20" s="6"/>
    </row>
    <row r="21" spans="1:29" x14ac:dyDescent="0.2">
      <c r="A21" s="4"/>
      <c r="B21" s="5">
        <f t="shared" si="4"/>
        <v>4.0116279069767442</v>
      </c>
      <c r="C21" s="5">
        <f t="shared" si="4"/>
        <v>4.020348837209303</v>
      </c>
      <c r="D21" s="5">
        <f t="shared" si="4"/>
        <v>4.020348837209303</v>
      </c>
      <c r="E21" s="7"/>
      <c r="F21" s="5"/>
      <c r="G21" s="5"/>
      <c r="H21" s="5"/>
      <c r="I21" s="5">
        <f t="shared" si="5"/>
        <v>3.9389534883720931</v>
      </c>
      <c r="J21" s="5">
        <f t="shared" si="5"/>
        <v>3.9505813953488373</v>
      </c>
      <c r="K21" s="5">
        <f t="shared" si="5"/>
        <v>3.9389534883720931</v>
      </c>
      <c r="L21" s="7"/>
      <c r="M21" s="5"/>
      <c r="N21" s="6"/>
      <c r="O21" s="4"/>
      <c r="P21" s="5">
        <f t="shared" si="6"/>
        <v>3.645348837209303</v>
      </c>
      <c r="Q21" s="5">
        <f t="shared" si="6"/>
        <v>3.6715116279069777</v>
      </c>
      <c r="R21" s="5">
        <f t="shared" si="6"/>
        <v>3.6540697674418605</v>
      </c>
      <c r="S21" s="7"/>
      <c r="T21" s="5"/>
      <c r="U21" s="6"/>
      <c r="V21" s="4"/>
      <c r="W21" s="5">
        <f t="shared" si="7"/>
        <v>4.087209302325582</v>
      </c>
      <c r="X21" s="5">
        <f t="shared" si="7"/>
        <v>4.0726744186046515</v>
      </c>
      <c r="Y21" s="5">
        <f t="shared" si="7"/>
        <v>4.0639534883720936</v>
      </c>
      <c r="Z21" s="7"/>
      <c r="AA21" s="5"/>
      <c r="AB21" s="5"/>
      <c r="AC21" s="6"/>
    </row>
    <row r="22" spans="1:29" x14ac:dyDescent="0.2">
      <c r="A22" s="4"/>
      <c r="B22" s="5">
        <f t="shared" si="4"/>
        <v>3.9389534883720931</v>
      </c>
      <c r="C22" s="5">
        <f t="shared" si="4"/>
        <v>3.9389534883720931</v>
      </c>
      <c r="D22" s="5">
        <f t="shared" si="4"/>
        <v>3.9331395348837215</v>
      </c>
      <c r="E22" s="7"/>
      <c r="F22" s="5"/>
      <c r="G22" s="5"/>
      <c r="H22" s="5"/>
      <c r="I22" s="5">
        <f t="shared" si="5"/>
        <v>3.9505813953488373</v>
      </c>
      <c r="J22" s="5">
        <f t="shared" si="5"/>
        <v>3.9534883720930236</v>
      </c>
      <c r="K22" s="5">
        <f t="shared" si="5"/>
        <v>3.9912790697674421</v>
      </c>
      <c r="L22" s="7"/>
      <c r="M22" s="5"/>
      <c r="N22" s="6"/>
      <c r="O22" s="4"/>
      <c r="P22" s="5">
        <f t="shared" si="6"/>
        <v>3.7180232558139545</v>
      </c>
      <c r="Q22" s="5">
        <f t="shared" si="6"/>
        <v>3.7732558139534884</v>
      </c>
      <c r="R22" s="5">
        <f t="shared" si="6"/>
        <v>3.7761627906976751</v>
      </c>
      <c r="S22" s="7"/>
      <c r="T22" s="5"/>
      <c r="U22" s="6"/>
      <c r="V22" s="4"/>
      <c r="W22" s="5">
        <f t="shared" si="7"/>
        <v>4.0726744186046515</v>
      </c>
      <c r="X22" s="5">
        <f t="shared" si="7"/>
        <v>4.0697674418604652</v>
      </c>
      <c r="Y22" s="5">
        <f t="shared" si="7"/>
        <v>4.087209302325582</v>
      </c>
      <c r="Z22" s="7"/>
      <c r="AA22" s="5"/>
      <c r="AB22" s="5"/>
      <c r="AC22" s="6"/>
    </row>
    <row r="23" spans="1:29" x14ac:dyDescent="0.2">
      <c r="A23" s="4"/>
      <c r="B23" s="5">
        <f t="shared" si="4"/>
        <v>3.9244186046511627</v>
      </c>
      <c r="C23" s="5">
        <f t="shared" si="4"/>
        <v>3.9534883720930236</v>
      </c>
      <c r="D23" s="5">
        <f t="shared" si="4"/>
        <v>3.9680232558139541</v>
      </c>
      <c r="E23" s="7"/>
      <c r="F23" s="5"/>
      <c r="G23" s="5"/>
      <c r="H23" s="5"/>
      <c r="I23" s="5">
        <f t="shared" si="5"/>
        <v>3.947674418604652</v>
      </c>
      <c r="J23" s="5">
        <f t="shared" si="5"/>
        <v>3.9273255813953494</v>
      </c>
      <c r="K23" s="5">
        <f t="shared" si="5"/>
        <v>3.9593023255813957</v>
      </c>
      <c r="L23" s="7"/>
      <c r="M23" s="5"/>
      <c r="N23" s="6"/>
      <c r="O23" s="4"/>
      <c r="P23" s="5">
        <f t="shared" si="6"/>
        <v>3.8052325581395348</v>
      </c>
      <c r="Q23" s="5">
        <f t="shared" si="6"/>
        <v>3.7994186046511631</v>
      </c>
      <c r="R23" s="5">
        <f t="shared" si="6"/>
        <v>3.8401162790697678</v>
      </c>
      <c r="S23" s="7"/>
      <c r="T23" s="5"/>
      <c r="U23" s="6"/>
      <c r="V23" s="4"/>
      <c r="W23" s="5">
        <f t="shared" si="7"/>
        <v>4.020348837209303</v>
      </c>
      <c r="X23" s="5">
        <f t="shared" si="7"/>
        <v>4.0261627906976747</v>
      </c>
      <c r="Y23" s="5">
        <f t="shared" si="7"/>
        <v>4.0377906976744189</v>
      </c>
      <c r="Z23" s="7"/>
      <c r="AA23" s="5"/>
      <c r="AB23" s="5"/>
      <c r="AC23" s="6"/>
    </row>
    <row r="24" spans="1:29" x14ac:dyDescent="0.2">
      <c r="A24" s="4"/>
      <c r="B24" s="5">
        <f t="shared" si="4"/>
        <v>3.9302325581395348</v>
      </c>
      <c r="C24" s="5">
        <f t="shared" si="4"/>
        <v>3.947674418604652</v>
      </c>
      <c r="D24" s="5">
        <f t="shared" si="4"/>
        <v>3.9738372093023262</v>
      </c>
      <c r="E24" s="7"/>
      <c r="F24" s="5"/>
      <c r="G24" s="5"/>
      <c r="H24" s="5"/>
      <c r="I24" s="5">
        <f>(I14-36.53) / (-3.44)</f>
        <v>3.7151162790697678</v>
      </c>
      <c r="J24" s="5">
        <f t="shared" ref="J24:K24" si="8">(J14-36.53) / (-3.44)</f>
        <v>3.7093023255813957</v>
      </c>
      <c r="K24" s="5">
        <f t="shared" si="8"/>
        <v>3.7441860465116288</v>
      </c>
      <c r="L24" s="7"/>
      <c r="M24" s="5"/>
      <c r="N24" s="6"/>
      <c r="O24" s="4"/>
      <c r="P24" s="5">
        <f t="shared" si="6"/>
        <v>3.7383720930232558</v>
      </c>
      <c r="Q24" s="5">
        <f t="shared" si="6"/>
        <v>3.7848837209302326</v>
      </c>
      <c r="R24" s="5">
        <f t="shared" si="6"/>
        <v>3.7819767441860472</v>
      </c>
      <c r="S24" s="7"/>
      <c r="T24" s="5"/>
      <c r="U24" s="6"/>
      <c r="V24" s="4"/>
      <c r="W24" s="5">
        <f t="shared" si="7"/>
        <v>4.0116279069767442</v>
      </c>
      <c r="X24" s="5">
        <f t="shared" si="7"/>
        <v>4.0610465116279073</v>
      </c>
      <c r="Y24" s="5">
        <f t="shared" si="7"/>
        <v>4.0145348837209314</v>
      </c>
      <c r="Z24" s="7"/>
      <c r="AA24" s="5"/>
      <c r="AB24" s="5"/>
      <c r="AC24" s="6"/>
    </row>
    <row r="25" spans="1:29" x14ac:dyDescent="0.2">
      <c r="A25" s="4"/>
      <c r="B25" s="5"/>
      <c r="C25" s="5"/>
      <c r="D25" s="5"/>
      <c r="E25" s="7"/>
      <c r="F25" s="5"/>
      <c r="G25" s="5"/>
      <c r="H25" s="5"/>
      <c r="I25" s="5"/>
      <c r="J25" s="5"/>
      <c r="K25" s="5"/>
      <c r="L25" s="7"/>
      <c r="M25" s="5"/>
      <c r="N25" s="6"/>
      <c r="O25" s="4"/>
      <c r="P25" s="5"/>
      <c r="Q25" s="5"/>
      <c r="R25" s="5"/>
      <c r="S25" s="7"/>
      <c r="T25" s="5"/>
      <c r="U25" s="6"/>
      <c r="V25" s="4"/>
      <c r="W25" s="5"/>
      <c r="X25" s="5"/>
      <c r="Y25" s="5"/>
      <c r="Z25" s="7"/>
      <c r="AA25" s="5"/>
      <c r="AB25" s="5"/>
      <c r="AC25" s="6"/>
    </row>
    <row r="26" spans="1:29" x14ac:dyDescent="0.2">
      <c r="A26" s="4"/>
      <c r="B26" s="5"/>
      <c r="C26" s="5"/>
      <c r="D26" s="5"/>
      <c r="E26" s="7"/>
      <c r="F26" s="5"/>
      <c r="G26" s="5"/>
      <c r="H26" s="5"/>
      <c r="I26" s="5"/>
      <c r="J26" s="5"/>
      <c r="K26" s="5"/>
      <c r="L26" s="7"/>
      <c r="M26" s="5"/>
      <c r="N26" s="6"/>
      <c r="O26" s="4"/>
      <c r="P26" s="5"/>
      <c r="Q26" s="5"/>
      <c r="R26" s="5"/>
      <c r="S26" s="7"/>
      <c r="T26" s="5"/>
      <c r="U26" s="6"/>
      <c r="V26" s="4"/>
      <c r="W26" s="5"/>
      <c r="X26" s="5"/>
      <c r="Y26" s="5"/>
      <c r="Z26" s="7"/>
      <c r="AA26" s="5"/>
      <c r="AB26" s="5"/>
      <c r="AC26" s="6"/>
    </row>
    <row r="27" spans="1:29" x14ac:dyDescent="0.2">
      <c r="A27" s="4"/>
      <c r="B27" s="5">
        <f>10^B17</f>
        <v>10479.699682286768</v>
      </c>
      <c r="C27" s="5">
        <f t="shared" ref="C27:D27" si="9">10^C17</f>
        <v>11056.168557980462</v>
      </c>
      <c r="D27" s="5">
        <f t="shared" si="9"/>
        <v>10550.081484365526</v>
      </c>
      <c r="E27" s="7"/>
      <c r="F27" s="5"/>
      <c r="G27" s="5"/>
      <c r="H27" s="5"/>
      <c r="I27" s="5">
        <f>10^I17</f>
        <v>5511.6174919578534</v>
      </c>
      <c r="J27" s="5">
        <f t="shared" ref="J27:K27" si="10">10^J17</f>
        <v>5511.6174919578534</v>
      </c>
      <c r="K27" s="5">
        <f t="shared" si="10"/>
        <v>6012.7032107950345</v>
      </c>
      <c r="L27" s="7"/>
      <c r="M27" s="5"/>
      <c r="N27" s="6"/>
      <c r="O27" s="4"/>
      <c r="P27" s="5">
        <f>10^P17</f>
        <v>5294.6494235170239</v>
      </c>
      <c r="Q27" s="5">
        <f t="shared" ref="Q27:R27" si="11">10^Q17</f>
        <v>5189.3896232084744</v>
      </c>
      <c r="R27" s="5">
        <f t="shared" si="11"/>
        <v>5189.3896232084744</v>
      </c>
      <c r="S27" s="7"/>
      <c r="T27" s="5"/>
      <c r="U27" s="6"/>
      <c r="V27" s="4"/>
      <c r="W27" s="5">
        <f>10^W17</f>
        <v>14645.279836029758</v>
      </c>
      <c r="X27" s="5">
        <f t="shared" ref="X27:Y27" si="12">10^X17</f>
        <v>14354.125671193769</v>
      </c>
      <c r="Y27" s="5">
        <f t="shared" si="12"/>
        <v>14354.125671193769</v>
      </c>
      <c r="Z27" s="7"/>
      <c r="AA27" s="5"/>
      <c r="AB27" s="5"/>
      <c r="AC27" s="6"/>
    </row>
    <row r="28" spans="1:29" x14ac:dyDescent="0.2">
      <c r="A28" s="4"/>
      <c r="B28" s="5">
        <f t="shared" ref="B28:D34" si="13">10^B18</f>
        <v>9606.344110857839</v>
      </c>
      <c r="C28" s="5">
        <f t="shared" si="13"/>
        <v>9542.2581783545538</v>
      </c>
      <c r="D28" s="5">
        <f t="shared" si="13"/>
        <v>8630.709751134229</v>
      </c>
      <c r="E28" s="7"/>
      <c r="F28" s="5"/>
      <c r="G28" s="5"/>
      <c r="H28" s="5"/>
      <c r="I28" s="5">
        <f t="shared" ref="I28:K34" si="14">10^I18</f>
        <v>7964.5783827641535</v>
      </c>
      <c r="J28" s="5">
        <f t="shared" si="14"/>
        <v>8515.9393182538497</v>
      </c>
      <c r="K28" s="5">
        <f t="shared" si="14"/>
        <v>8573.132479678643</v>
      </c>
      <c r="L28" s="7"/>
      <c r="M28" s="5"/>
      <c r="N28" s="6"/>
      <c r="O28" s="4"/>
      <c r="P28" s="5">
        <f t="shared" ref="P28:R34" si="15">10^P18</f>
        <v>7349.8600514120681</v>
      </c>
      <c r="Q28" s="5">
        <f t="shared" si="15"/>
        <v>7349.8600514120681</v>
      </c>
      <c r="R28" s="5">
        <f t="shared" si="15"/>
        <v>8459.1277043814407</v>
      </c>
      <c r="S28" s="7"/>
      <c r="T28" s="5"/>
      <c r="U28" s="6"/>
      <c r="V28" s="4"/>
      <c r="W28" s="5">
        <f t="shared" ref="W28:Y34" si="16">10^W18</f>
        <v>11056.168557980462</v>
      </c>
      <c r="X28" s="5">
        <f t="shared" si="16"/>
        <v>10764.075720858571</v>
      </c>
      <c r="Y28" s="5">
        <f t="shared" si="16"/>
        <v>10909.144583361136</v>
      </c>
      <c r="Z28" s="7"/>
      <c r="AA28" s="5"/>
      <c r="AB28" s="5"/>
      <c r="AC28" s="6"/>
    </row>
    <row r="29" spans="1:29" x14ac:dyDescent="0.2">
      <c r="A29" s="4"/>
      <c r="B29" s="5">
        <f t="shared" si="13"/>
        <v>4821.0266796549149</v>
      </c>
      <c r="C29" s="5">
        <f t="shared" si="13"/>
        <v>5623.4132519035093</v>
      </c>
      <c r="D29" s="5">
        <f t="shared" si="13"/>
        <v>4886.0002895262014</v>
      </c>
      <c r="E29" s="7"/>
      <c r="F29" s="5"/>
      <c r="G29" s="5"/>
      <c r="H29" s="5"/>
      <c r="I29" s="5">
        <f t="shared" si="14"/>
        <v>7600.0063210076933</v>
      </c>
      <c r="J29" s="5">
        <f t="shared" si="14"/>
        <v>8235.6460707764782</v>
      </c>
      <c r="K29" s="5">
        <f t="shared" si="14"/>
        <v>8459.1277043814407</v>
      </c>
      <c r="L29" s="7"/>
      <c r="M29" s="5"/>
      <c r="N29" s="6"/>
      <c r="O29" s="4"/>
      <c r="P29" s="5">
        <f t="shared" si="15"/>
        <v>8235.6460707764782</v>
      </c>
      <c r="Q29" s="5">
        <f t="shared" si="15"/>
        <v>5548.6335881451114</v>
      </c>
      <c r="R29" s="5">
        <f t="shared" si="15"/>
        <v>5853.8536481818337</v>
      </c>
      <c r="S29" s="7"/>
      <c r="T29" s="5"/>
      <c r="U29" s="6"/>
      <c r="V29" s="4"/>
      <c r="W29" s="5">
        <f t="shared" si="16"/>
        <v>12555.592423624932</v>
      </c>
      <c r="X29" s="5">
        <f t="shared" si="16"/>
        <v>12555.592423624932</v>
      </c>
      <c r="Y29" s="5">
        <f t="shared" si="16"/>
        <v>13335.214321633259</v>
      </c>
      <c r="Z29" s="7"/>
      <c r="AA29" s="5"/>
      <c r="AB29" s="5"/>
      <c r="AC29" s="6"/>
    </row>
    <row r="30" spans="1:29" x14ac:dyDescent="0.2">
      <c r="A30" s="4"/>
      <c r="B30" s="5">
        <f t="shared" si="13"/>
        <v>8235.6460707764782</v>
      </c>
      <c r="C30" s="5">
        <f t="shared" si="13"/>
        <v>8459.1277043814407</v>
      </c>
      <c r="D30" s="5">
        <f t="shared" si="13"/>
        <v>8346.6389547401341</v>
      </c>
      <c r="E30" s="7" t="s">
        <v>5</v>
      </c>
      <c r="F30" s="5"/>
      <c r="G30" s="5"/>
      <c r="H30" s="5"/>
      <c r="I30" s="5">
        <f t="shared" si="14"/>
        <v>4756.9170832362579</v>
      </c>
      <c r="J30" s="5">
        <f t="shared" si="14"/>
        <v>4918.8147322831464</v>
      </c>
      <c r="K30" s="5">
        <f t="shared" si="14"/>
        <v>5154.7701187134926</v>
      </c>
      <c r="L30" s="7" t="s">
        <v>5</v>
      </c>
      <c r="M30" s="5"/>
      <c r="N30" s="6"/>
      <c r="O30" s="4"/>
      <c r="P30" s="5">
        <f t="shared" si="15"/>
        <v>7155.6841519033451</v>
      </c>
      <c r="Q30" s="5">
        <f t="shared" si="15"/>
        <v>6053.0846053168752</v>
      </c>
      <c r="R30" s="5">
        <f t="shared" si="15"/>
        <v>6134.6628217004127</v>
      </c>
      <c r="S30" s="7" t="s">
        <v>5</v>
      </c>
      <c r="T30" s="5"/>
      <c r="U30" s="6"/>
      <c r="V30" s="4"/>
      <c r="W30" s="5">
        <f t="shared" si="16"/>
        <v>12639.915948891097</v>
      </c>
      <c r="X30" s="5">
        <f t="shared" si="16"/>
        <v>12639.915948891097</v>
      </c>
      <c r="Y30" s="5">
        <f t="shared" si="16"/>
        <v>11980.870448842117</v>
      </c>
      <c r="Z30" s="7" t="s">
        <v>5</v>
      </c>
      <c r="AA30" s="5"/>
      <c r="AB30" s="5"/>
      <c r="AC30" s="6"/>
    </row>
    <row r="31" spans="1:29" x14ac:dyDescent="0.2">
      <c r="A31" s="4"/>
      <c r="B31" s="5">
        <f t="shared" si="13"/>
        <v>10271.358957978995</v>
      </c>
      <c r="C31" s="5">
        <f t="shared" si="13"/>
        <v>10479.699682286768</v>
      </c>
      <c r="D31" s="5">
        <f t="shared" si="13"/>
        <v>10479.699682286768</v>
      </c>
      <c r="E31" s="7"/>
      <c r="F31" s="5"/>
      <c r="G31" s="5"/>
      <c r="H31" s="5"/>
      <c r="I31" s="5">
        <f t="shared" si="14"/>
        <v>8688.6737123086532</v>
      </c>
      <c r="J31" s="5">
        <f t="shared" si="14"/>
        <v>8924.448656787803</v>
      </c>
      <c r="K31" s="5">
        <f t="shared" si="14"/>
        <v>8688.6737123086532</v>
      </c>
      <c r="L31" s="7"/>
      <c r="M31" s="5"/>
      <c r="N31" s="6"/>
      <c r="O31" s="4"/>
      <c r="P31" s="5">
        <f t="shared" si="15"/>
        <v>4419.2527130019544</v>
      </c>
      <c r="Q31" s="5">
        <f t="shared" si="15"/>
        <v>4693.6600106939595</v>
      </c>
      <c r="R31" s="5">
        <f t="shared" si="15"/>
        <v>4508.8913202098665</v>
      </c>
      <c r="S31" s="7"/>
      <c r="T31" s="5"/>
      <c r="U31" s="6"/>
      <c r="V31" s="4"/>
      <c r="W31" s="5">
        <f t="shared" si="16"/>
        <v>12223.886318247585</v>
      </c>
      <c r="X31" s="5">
        <f t="shared" si="16"/>
        <v>11821.549868339844</v>
      </c>
      <c r="Y31" s="5">
        <f t="shared" si="16"/>
        <v>11586.532612437668</v>
      </c>
      <c r="Z31" s="7"/>
      <c r="AA31" s="5"/>
      <c r="AB31" s="5"/>
      <c r="AC31" s="6"/>
    </row>
    <row r="32" spans="1:29" x14ac:dyDescent="0.2">
      <c r="A32" s="4"/>
      <c r="B32" s="5">
        <f t="shared" si="13"/>
        <v>8688.6737123086532</v>
      </c>
      <c r="C32" s="5">
        <f t="shared" si="13"/>
        <v>8688.6737123086532</v>
      </c>
      <c r="D32" s="5">
        <f t="shared" si="13"/>
        <v>8573.132479678643</v>
      </c>
      <c r="E32" s="7"/>
      <c r="F32" s="5"/>
      <c r="G32" s="5"/>
      <c r="H32" s="5"/>
      <c r="I32" s="5">
        <f t="shared" si="14"/>
        <v>8924.448656787803</v>
      </c>
      <c r="J32" s="5">
        <f t="shared" si="14"/>
        <v>8984.3853723490392</v>
      </c>
      <c r="K32" s="5">
        <f t="shared" si="14"/>
        <v>9801.1959019590304</v>
      </c>
      <c r="L32" s="7"/>
      <c r="M32" s="5"/>
      <c r="N32" s="6"/>
      <c r="O32" s="4"/>
      <c r="P32" s="5">
        <f t="shared" si="15"/>
        <v>5224.2416327548699</v>
      </c>
      <c r="Q32" s="5">
        <f t="shared" si="15"/>
        <v>5932.7468027842788</v>
      </c>
      <c r="R32" s="5">
        <f t="shared" si="15"/>
        <v>5972.5912090093016</v>
      </c>
      <c r="S32" s="7"/>
      <c r="T32" s="5"/>
      <c r="U32" s="6"/>
      <c r="V32" s="4"/>
      <c r="W32" s="5">
        <f t="shared" si="16"/>
        <v>11821.549868339844</v>
      </c>
      <c r="X32" s="5">
        <f t="shared" si="16"/>
        <v>11742.68583450929</v>
      </c>
      <c r="Y32" s="5">
        <f t="shared" si="16"/>
        <v>12223.886318247585</v>
      </c>
      <c r="Z32" s="7"/>
      <c r="AA32" s="5"/>
      <c r="AB32" s="5"/>
      <c r="AC32" s="6"/>
    </row>
    <row r="33" spans="1:29" x14ac:dyDescent="0.2">
      <c r="A33" s="4"/>
      <c r="B33" s="5">
        <f t="shared" si="13"/>
        <v>8402.6950926777954</v>
      </c>
      <c r="C33" s="5">
        <f t="shared" si="13"/>
        <v>8984.3853723490392</v>
      </c>
      <c r="D33" s="5">
        <f t="shared" si="13"/>
        <v>9290.161328596103</v>
      </c>
      <c r="E33" s="7"/>
      <c r="F33" s="5"/>
      <c r="G33" s="5"/>
      <c r="H33" s="5"/>
      <c r="I33" s="5">
        <f t="shared" si="14"/>
        <v>8864.9117916029154</v>
      </c>
      <c r="J33" s="5">
        <f t="shared" si="14"/>
        <v>8459.1277043814407</v>
      </c>
      <c r="K33" s="5">
        <f t="shared" si="14"/>
        <v>9105.469114237414</v>
      </c>
      <c r="L33" s="7"/>
      <c r="M33" s="5"/>
      <c r="N33" s="6"/>
      <c r="O33" s="4"/>
      <c r="P33" s="5">
        <f t="shared" si="15"/>
        <v>6386.0535817851396</v>
      </c>
      <c r="Q33" s="5">
        <f t="shared" si="15"/>
        <v>6301.1323927853182</v>
      </c>
      <c r="R33" s="5">
        <f t="shared" si="15"/>
        <v>6920.162282394449</v>
      </c>
      <c r="S33" s="7"/>
      <c r="T33" s="5"/>
      <c r="U33" s="6"/>
      <c r="V33" s="4"/>
      <c r="W33" s="5">
        <f t="shared" si="16"/>
        <v>10479.699682286768</v>
      </c>
      <c r="X33" s="5">
        <f t="shared" si="16"/>
        <v>10620.935971560693</v>
      </c>
      <c r="Y33" s="5">
        <f t="shared" si="16"/>
        <v>10909.144583361136</v>
      </c>
      <c r="Z33" s="7"/>
      <c r="AA33" s="5"/>
      <c r="AB33" s="5"/>
      <c r="AC33" s="6"/>
    </row>
    <row r="34" spans="1:29" x14ac:dyDescent="0.2">
      <c r="A34" s="4"/>
      <c r="B34" s="5">
        <f t="shared" si="13"/>
        <v>8515.9393182538497</v>
      </c>
      <c r="C34" s="5">
        <f t="shared" si="13"/>
        <v>8864.9117916029154</v>
      </c>
      <c r="D34" s="5">
        <f t="shared" si="13"/>
        <v>9415.366053214786</v>
      </c>
      <c r="E34" s="7"/>
      <c r="F34" s="5"/>
      <c r="G34" s="5"/>
      <c r="H34" s="5"/>
      <c r="I34" s="5">
        <f t="shared" si="14"/>
        <v>5189.3896232084744</v>
      </c>
      <c r="J34" s="5">
        <f t="shared" si="14"/>
        <v>5120.3815681800552</v>
      </c>
      <c r="K34" s="5">
        <f t="shared" si="14"/>
        <v>5548.6335881451114</v>
      </c>
      <c r="L34" s="7"/>
      <c r="M34" s="5"/>
      <c r="N34" s="6"/>
      <c r="O34" s="4"/>
      <c r="P34" s="5">
        <f t="shared" si="15"/>
        <v>5474.8483378970177</v>
      </c>
      <c r="Q34" s="5">
        <f t="shared" si="15"/>
        <v>6093.7372018199485</v>
      </c>
      <c r="R34" s="5">
        <f t="shared" si="15"/>
        <v>6053.0846053168752</v>
      </c>
      <c r="S34" s="7"/>
      <c r="T34" s="5"/>
      <c r="U34" s="6"/>
      <c r="V34" s="4"/>
      <c r="W34" s="5">
        <f t="shared" si="16"/>
        <v>10271.358957978995</v>
      </c>
      <c r="X34" s="5">
        <f t="shared" si="16"/>
        <v>11509.236427918469</v>
      </c>
      <c r="Y34" s="5">
        <f t="shared" si="16"/>
        <v>10340.341540989732</v>
      </c>
      <c r="Z34" s="7"/>
      <c r="AA34" s="5"/>
      <c r="AB34" s="5"/>
      <c r="AC34" s="6"/>
    </row>
    <row r="35" spans="1:29" x14ac:dyDescent="0.2">
      <c r="A35" s="4"/>
      <c r="B35" s="5"/>
      <c r="C35" s="5"/>
      <c r="D35" s="5"/>
      <c r="E35" s="7"/>
      <c r="F35" s="5"/>
      <c r="G35" s="5"/>
      <c r="H35" s="5"/>
      <c r="I35" s="5"/>
      <c r="J35" s="5"/>
      <c r="K35" s="5"/>
      <c r="L35" s="7"/>
      <c r="M35" s="5"/>
      <c r="N35" s="6"/>
      <c r="O35" s="4"/>
      <c r="P35" s="5"/>
      <c r="Q35" s="5"/>
      <c r="R35" s="5"/>
      <c r="S35" s="7"/>
      <c r="T35" s="5"/>
      <c r="U35" s="6"/>
      <c r="V35" s="4"/>
      <c r="W35" s="5"/>
      <c r="X35" s="5"/>
      <c r="Y35" s="5"/>
      <c r="Z35" s="7"/>
      <c r="AA35" s="5"/>
      <c r="AB35" s="5"/>
      <c r="AC35" s="6"/>
    </row>
    <row r="36" spans="1:29" x14ac:dyDescent="0.2">
      <c r="A36" s="4"/>
      <c r="B36" s="5"/>
      <c r="C36" s="5"/>
      <c r="D36" s="5"/>
      <c r="E36" s="7"/>
      <c r="F36" s="5"/>
      <c r="G36" s="5"/>
      <c r="H36" s="5"/>
      <c r="I36" s="5"/>
      <c r="J36" s="5"/>
      <c r="K36" s="5"/>
      <c r="L36" s="7"/>
      <c r="M36" s="5"/>
      <c r="N36" s="6"/>
      <c r="O36" s="4"/>
      <c r="P36" s="5"/>
      <c r="Q36" s="5"/>
      <c r="R36" s="5"/>
      <c r="S36" s="7"/>
      <c r="T36" s="5"/>
      <c r="U36" s="6"/>
      <c r="V36" s="4"/>
      <c r="W36" s="5"/>
      <c r="X36" s="5"/>
      <c r="Y36" s="5"/>
      <c r="Z36" s="7"/>
      <c r="AA36" s="5"/>
      <c r="AB36" s="5"/>
      <c r="AC36" s="6"/>
    </row>
    <row r="37" spans="1:29" x14ac:dyDescent="0.2">
      <c r="A37" s="4"/>
      <c r="B37" s="5"/>
      <c r="C37" s="5"/>
      <c r="D37" s="5">
        <f>AVERAGE(B27:D27)</f>
        <v>10695.316574877585</v>
      </c>
      <c r="E37" s="7"/>
      <c r="F37" s="5"/>
      <c r="G37" s="5"/>
      <c r="H37" s="5"/>
      <c r="I37" s="5"/>
      <c r="J37" s="5"/>
      <c r="K37" s="5">
        <f>AVERAGE(I27:K27)</f>
        <v>5678.6460649035798</v>
      </c>
      <c r="L37" s="7"/>
      <c r="M37" s="5"/>
      <c r="N37" s="6"/>
      <c r="O37" s="4"/>
      <c r="P37" s="5"/>
      <c r="Q37" s="5"/>
      <c r="R37" s="5">
        <f>AVERAGE(P27:R27)</f>
        <v>5224.4762233113242</v>
      </c>
      <c r="S37" s="7"/>
      <c r="T37" s="5"/>
      <c r="U37" s="6"/>
      <c r="V37" s="4"/>
      <c r="W37" s="5"/>
      <c r="X37" s="5"/>
      <c r="Y37" s="5">
        <f>AVERAGE(W27:Y27)</f>
        <v>14451.177059472431</v>
      </c>
      <c r="Z37" s="7"/>
      <c r="AA37" s="5"/>
      <c r="AB37" s="5"/>
      <c r="AC37" s="6"/>
    </row>
    <row r="38" spans="1:29" x14ac:dyDescent="0.2">
      <c r="A38" s="4"/>
      <c r="B38" s="5"/>
      <c r="C38" s="5"/>
      <c r="D38" s="5">
        <f t="shared" ref="D38:D44" si="17">AVERAGE(B28:D28)</f>
        <v>9259.7706801155418</v>
      </c>
      <c r="E38" s="7"/>
      <c r="F38" s="5"/>
      <c r="G38" s="5"/>
      <c r="H38" s="5"/>
      <c r="I38" s="5"/>
      <c r="J38" s="5"/>
      <c r="K38" s="5">
        <f t="shared" ref="K38:K44" si="18">AVERAGE(I28:K28)</f>
        <v>8351.2167268988833</v>
      </c>
      <c r="L38" s="7"/>
      <c r="M38" s="5"/>
      <c r="N38" s="6"/>
      <c r="O38" s="4"/>
      <c r="P38" s="5"/>
      <c r="Q38" s="5"/>
      <c r="R38" s="5">
        <f t="shared" ref="R38:R44" si="19">AVERAGE(P28:R28)</f>
        <v>7719.6159357351926</v>
      </c>
      <c r="S38" s="7"/>
      <c r="T38" s="5"/>
      <c r="U38" s="6"/>
      <c r="V38" s="4"/>
      <c r="W38" s="5"/>
      <c r="X38" s="5"/>
      <c r="Y38" s="5">
        <f t="shared" ref="Y38:Y44" si="20">AVERAGE(W28:Y28)</f>
        <v>10909.796287400057</v>
      </c>
      <c r="Z38" s="7"/>
      <c r="AA38" s="5"/>
      <c r="AB38" s="5"/>
      <c r="AC38" s="6"/>
    </row>
    <row r="39" spans="1:29" x14ac:dyDescent="0.2">
      <c r="A39" s="4"/>
      <c r="B39" s="5"/>
      <c r="C39" s="5"/>
      <c r="D39" s="5">
        <f t="shared" si="17"/>
        <v>5110.1467403615416</v>
      </c>
      <c r="E39" s="7" t="s">
        <v>6</v>
      </c>
      <c r="F39" s="5"/>
      <c r="G39" s="5"/>
      <c r="H39" s="5"/>
      <c r="I39" s="5"/>
      <c r="J39" s="5"/>
      <c r="K39" s="5">
        <f t="shared" si="18"/>
        <v>8098.2600320552037</v>
      </c>
      <c r="L39" s="7" t="s">
        <v>6</v>
      </c>
      <c r="M39" s="5"/>
      <c r="N39" s="6"/>
      <c r="O39" s="4"/>
      <c r="P39" s="5"/>
      <c r="Q39" s="5"/>
      <c r="R39" s="5">
        <f t="shared" si="19"/>
        <v>6546.0444357011411</v>
      </c>
      <c r="S39" s="7" t="s">
        <v>6</v>
      </c>
      <c r="T39" s="5"/>
      <c r="U39" s="6"/>
      <c r="V39" s="4"/>
      <c r="W39" s="5"/>
      <c r="X39" s="5"/>
      <c r="Y39" s="5">
        <f t="shared" si="20"/>
        <v>12815.466389627707</v>
      </c>
      <c r="Z39" s="7" t="s">
        <v>6</v>
      </c>
      <c r="AA39" s="5"/>
      <c r="AB39" s="5"/>
      <c r="AC39" s="6"/>
    </row>
    <row r="40" spans="1:29" x14ac:dyDescent="0.2">
      <c r="A40" s="4"/>
      <c r="B40" s="5"/>
      <c r="C40" s="5"/>
      <c r="D40" s="5">
        <f t="shared" si="17"/>
        <v>8347.1375766326837</v>
      </c>
      <c r="E40" s="7"/>
      <c r="F40" s="5"/>
      <c r="G40" s="5"/>
      <c r="H40" s="5"/>
      <c r="I40" s="5"/>
      <c r="J40" s="5"/>
      <c r="K40" s="5">
        <f t="shared" si="18"/>
        <v>4943.5006447442984</v>
      </c>
      <c r="L40" s="7"/>
      <c r="M40" s="5"/>
      <c r="N40" s="6"/>
      <c r="O40" s="4"/>
      <c r="P40" s="5"/>
      <c r="Q40" s="5"/>
      <c r="R40" s="5">
        <f t="shared" si="19"/>
        <v>6447.8105263068765</v>
      </c>
      <c r="S40" s="7"/>
      <c r="T40" s="5"/>
      <c r="U40" s="6"/>
      <c r="V40" s="4"/>
      <c r="W40" s="5"/>
      <c r="X40" s="5"/>
      <c r="Y40" s="5">
        <f t="shared" si="20"/>
        <v>12420.234115541438</v>
      </c>
      <c r="Z40" s="7"/>
      <c r="AA40" s="5"/>
      <c r="AB40" s="5"/>
      <c r="AC40" s="6"/>
    </row>
    <row r="41" spans="1:29" x14ac:dyDescent="0.2">
      <c r="A41" s="4"/>
      <c r="B41" s="5"/>
      <c r="C41" s="5"/>
      <c r="D41" s="5">
        <f t="shared" si="17"/>
        <v>10410.252774184177</v>
      </c>
      <c r="E41" s="7"/>
      <c r="F41" s="5"/>
      <c r="G41" s="5"/>
      <c r="H41" s="5"/>
      <c r="I41" s="5"/>
      <c r="J41" s="5"/>
      <c r="K41" s="5">
        <f t="shared" si="18"/>
        <v>8767.2653604683692</v>
      </c>
      <c r="L41" s="7"/>
      <c r="M41" s="5"/>
      <c r="N41" s="6"/>
      <c r="O41" s="4"/>
      <c r="P41" s="5"/>
      <c r="Q41" s="5"/>
      <c r="R41" s="5">
        <f t="shared" si="19"/>
        <v>4540.6013479685935</v>
      </c>
      <c r="S41" s="7"/>
      <c r="T41" s="5"/>
      <c r="U41" s="6"/>
      <c r="V41" s="4"/>
      <c r="W41" s="5"/>
      <c r="X41" s="5"/>
      <c r="Y41" s="5">
        <f t="shared" si="20"/>
        <v>11877.322933008365</v>
      </c>
      <c r="Z41" s="7"/>
      <c r="AA41" s="5"/>
      <c r="AB41" s="5"/>
      <c r="AC41" s="6"/>
    </row>
    <row r="42" spans="1:29" x14ac:dyDescent="0.2">
      <c r="A42" s="4"/>
      <c r="B42" s="5"/>
      <c r="C42" s="5"/>
      <c r="D42" s="5">
        <f t="shared" si="17"/>
        <v>8650.1599680986492</v>
      </c>
      <c r="E42" s="7"/>
      <c r="F42" s="5"/>
      <c r="G42" s="5"/>
      <c r="H42" s="5"/>
      <c r="I42" s="5"/>
      <c r="J42" s="5"/>
      <c r="K42" s="5">
        <f t="shared" si="18"/>
        <v>9236.6766436986236</v>
      </c>
      <c r="L42" s="7"/>
      <c r="M42" s="5"/>
      <c r="N42" s="6"/>
      <c r="O42" s="4"/>
      <c r="P42" s="5"/>
      <c r="Q42" s="5"/>
      <c r="R42" s="5">
        <f t="shared" si="19"/>
        <v>5709.8598815161495</v>
      </c>
      <c r="S42" s="7"/>
      <c r="T42" s="5"/>
      <c r="U42" s="6"/>
      <c r="V42" s="4"/>
      <c r="W42" s="5"/>
      <c r="X42" s="5"/>
      <c r="Y42" s="5">
        <f t="shared" si="20"/>
        <v>11929.374007032238</v>
      </c>
      <c r="Z42" s="7"/>
      <c r="AA42" s="5"/>
      <c r="AB42" s="5"/>
      <c r="AC42" s="6"/>
    </row>
    <row r="43" spans="1:29" x14ac:dyDescent="0.2">
      <c r="A43" s="4"/>
      <c r="B43" s="5"/>
      <c r="C43" s="5"/>
      <c r="D43" s="5">
        <f t="shared" si="17"/>
        <v>8892.4139312076459</v>
      </c>
      <c r="E43" s="7"/>
      <c r="F43" s="5"/>
      <c r="G43" s="5"/>
      <c r="H43" s="5"/>
      <c r="I43" s="5"/>
      <c r="J43" s="5"/>
      <c r="K43" s="5">
        <f t="shared" si="18"/>
        <v>8809.8362034072561</v>
      </c>
      <c r="L43" s="7"/>
      <c r="M43" s="5"/>
      <c r="N43" s="6"/>
      <c r="O43" s="4"/>
      <c r="P43" s="5"/>
      <c r="Q43" s="5"/>
      <c r="R43" s="5">
        <f t="shared" si="19"/>
        <v>6535.7827523216356</v>
      </c>
      <c r="S43" s="7"/>
      <c r="T43" s="5"/>
      <c r="U43" s="6"/>
      <c r="V43" s="4"/>
      <c r="W43" s="5"/>
      <c r="X43" s="5"/>
      <c r="Y43" s="5">
        <f t="shared" si="20"/>
        <v>10669.926745736198</v>
      </c>
      <c r="Z43" s="7"/>
      <c r="AA43" s="5"/>
      <c r="AB43" s="5"/>
      <c r="AC43" s="6"/>
    </row>
    <row r="44" spans="1:29" x14ac:dyDescent="0.2">
      <c r="A44" s="4"/>
      <c r="B44" s="5"/>
      <c r="C44" s="5"/>
      <c r="D44" s="5">
        <f t="shared" si="17"/>
        <v>8932.0723876905176</v>
      </c>
      <c r="E44" s="7"/>
      <c r="F44" s="5"/>
      <c r="G44" s="5"/>
      <c r="H44" s="5"/>
      <c r="I44" s="5"/>
      <c r="J44" s="5"/>
      <c r="K44" s="5">
        <f t="shared" si="18"/>
        <v>5286.134926511214</v>
      </c>
      <c r="L44" s="7"/>
      <c r="M44" s="5"/>
      <c r="N44" s="6"/>
      <c r="O44" s="4"/>
      <c r="P44" s="5"/>
      <c r="Q44" s="5"/>
      <c r="R44" s="5">
        <f t="shared" si="19"/>
        <v>5873.8900483446132</v>
      </c>
      <c r="S44" s="7"/>
      <c r="T44" s="5"/>
      <c r="U44" s="6"/>
      <c r="V44" s="4"/>
      <c r="W44" s="5"/>
      <c r="X44" s="5"/>
      <c r="Y44" s="5">
        <f t="shared" si="20"/>
        <v>10706.978975629065</v>
      </c>
      <c r="Z44" s="7"/>
      <c r="AA44" s="5"/>
      <c r="AB44" s="5"/>
      <c r="AC44" s="6"/>
    </row>
    <row r="45" spans="1:29" x14ac:dyDescent="0.2">
      <c r="A45" s="4"/>
      <c r="B45" s="5"/>
      <c r="C45" s="5"/>
      <c r="D45" s="5"/>
      <c r="E45" s="7"/>
      <c r="F45" s="5"/>
      <c r="G45" s="5"/>
      <c r="H45" s="5"/>
      <c r="I45" s="5"/>
      <c r="J45" s="5"/>
      <c r="K45" s="5"/>
      <c r="L45" s="7"/>
      <c r="M45" s="5"/>
      <c r="N45" s="6"/>
      <c r="O45" s="4"/>
      <c r="P45" s="5"/>
      <c r="Q45" s="5"/>
      <c r="R45" s="5"/>
      <c r="S45" s="7"/>
      <c r="T45" s="5"/>
      <c r="U45" s="6"/>
      <c r="V45" s="4"/>
      <c r="W45" s="5"/>
      <c r="X45" s="5"/>
      <c r="Y45" s="5"/>
      <c r="Z45" s="7"/>
      <c r="AA45" s="5"/>
      <c r="AB45" s="5"/>
      <c r="AC45" s="6"/>
    </row>
    <row r="46" spans="1:29" x14ac:dyDescent="0.2">
      <c r="A46" s="4"/>
      <c r="B46" s="5"/>
      <c r="C46" s="5"/>
      <c r="D46" s="5"/>
      <c r="E46" s="7"/>
      <c r="F46" s="5"/>
      <c r="G46" s="5"/>
      <c r="H46" s="5"/>
      <c r="I46" s="5"/>
      <c r="J46" s="5"/>
      <c r="K46" s="5"/>
      <c r="L46" s="7"/>
      <c r="M46" s="5"/>
      <c r="N46" s="6"/>
      <c r="O46" s="4"/>
      <c r="P46" s="5"/>
      <c r="Q46" s="5"/>
      <c r="R46" s="5"/>
      <c r="S46" s="7"/>
      <c r="T46" s="5"/>
      <c r="U46" s="6"/>
      <c r="V46" s="4"/>
      <c r="W46" s="5"/>
      <c r="X46" s="5"/>
      <c r="Y46" s="5"/>
      <c r="Z46" s="7"/>
      <c r="AA46" s="5"/>
      <c r="AB46" s="5"/>
      <c r="AC46" s="6"/>
    </row>
    <row r="47" spans="1:29" x14ac:dyDescent="0.2">
      <c r="A47" s="4"/>
      <c r="B47" s="5"/>
      <c r="C47" s="5"/>
      <c r="D47" s="5">
        <f>12.5*D37</f>
        <v>133691.4571859698</v>
      </c>
      <c r="E47" s="7"/>
      <c r="F47" s="5"/>
      <c r="G47" s="5"/>
      <c r="H47" s="5"/>
      <c r="I47" s="5"/>
      <c r="J47" s="5"/>
      <c r="K47" s="5">
        <f>12.5*K37</f>
        <v>70983.075811294751</v>
      </c>
      <c r="L47" s="7"/>
      <c r="M47" s="5"/>
      <c r="N47" s="6"/>
      <c r="O47" s="4"/>
      <c r="P47" s="5"/>
      <c r="Q47" s="5"/>
      <c r="R47" s="5">
        <f>12.5*R37</f>
        <v>65305.952791391552</v>
      </c>
      <c r="S47" s="7"/>
      <c r="T47" s="5"/>
      <c r="U47" s="6"/>
      <c r="V47" s="4"/>
      <c r="W47" s="5"/>
      <c r="X47" s="5"/>
      <c r="Y47" s="5">
        <f>12.5*Y37</f>
        <v>180639.71324340539</v>
      </c>
      <c r="Z47" s="7"/>
      <c r="AA47" s="5"/>
      <c r="AB47" s="5"/>
      <c r="AC47" s="6"/>
    </row>
    <row r="48" spans="1:29" x14ac:dyDescent="0.2">
      <c r="A48" s="4"/>
      <c r="B48" s="5"/>
      <c r="C48" s="5"/>
      <c r="D48" s="5">
        <f t="shared" ref="D48:D54" si="21">12.5*D38</f>
        <v>115747.13350144427</v>
      </c>
      <c r="E48" s="7"/>
      <c r="F48" s="5"/>
      <c r="G48" s="5"/>
      <c r="H48" s="5"/>
      <c r="I48" s="5"/>
      <c r="J48" s="5"/>
      <c r="K48" s="5">
        <f t="shared" ref="K48:K54" si="22">12.5*K38</f>
        <v>104390.20908623603</v>
      </c>
      <c r="L48" s="7"/>
      <c r="M48" s="5"/>
      <c r="N48" s="6"/>
      <c r="O48" s="4"/>
      <c r="P48" s="5"/>
      <c r="Q48" s="5"/>
      <c r="R48" s="5">
        <f t="shared" ref="R48:R54" si="23">12.5*R38</f>
        <v>96495.199196689908</v>
      </c>
      <c r="S48" s="7"/>
      <c r="T48" s="5"/>
      <c r="U48" s="6"/>
      <c r="V48" s="4"/>
      <c r="W48" s="5"/>
      <c r="X48" s="5"/>
      <c r="Y48" s="5">
        <f t="shared" ref="Y48:Y54" si="24">12.5*Y38</f>
        <v>136372.45359250071</v>
      </c>
      <c r="Z48" s="7"/>
      <c r="AA48" s="5"/>
      <c r="AB48" s="5"/>
      <c r="AC48" s="6"/>
    </row>
    <row r="49" spans="1:29" x14ac:dyDescent="0.2">
      <c r="A49" s="4"/>
      <c r="B49" s="5"/>
      <c r="C49" s="5"/>
      <c r="D49" s="5">
        <f t="shared" si="21"/>
        <v>63876.834254519272</v>
      </c>
      <c r="E49" s="7"/>
      <c r="F49" s="5"/>
      <c r="G49" s="5"/>
      <c r="H49" s="5"/>
      <c r="I49" s="5"/>
      <c r="J49" s="5"/>
      <c r="K49" s="5">
        <f t="shared" si="22"/>
        <v>101228.25040069004</v>
      </c>
      <c r="L49" s="7"/>
      <c r="M49" s="5"/>
      <c r="N49" s="6"/>
      <c r="O49" s="4"/>
      <c r="P49" s="5"/>
      <c r="Q49" s="5"/>
      <c r="R49" s="5">
        <f t="shared" si="23"/>
        <v>81825.555446264261</v>
      </c>
      <c r="S49" s="7"/>
      <c r="T49" s="5"/>
      <c r="U49" s="6"/>
      <c r="V49" s="4"/>
      <c r="W49" s="5"/>
      <c r="X49" s="5"/>
      <c r="Y49" s="5">
        <f t="shared" si="24"/>
        <v>160193.32987034635</v>
      </c>
      <c r="Z49" s="7"/>
      <c r="AA49" s="5"/>
      <c r="AB49" s="5"/>
      <c r="AC49" s="6"/>
    </row>
    <row r="50" spans="1:29" x14ac:dyDescent="0.2">
      <c r="A50" s="4"/>
      <c r="B50" s="5"/>
      <c r="C50" s="5"/>
      <c r="D50" s="5">
        <f t="shared" si="21"/>
        <v>104339.21970790855</v>
      </c>
      <c r="E50" s="7" t="s">
        <v>7</v>
      </c>
      <c r="F50" s="5"/>
      <c r="G50" s="5"/>
      <c r="H50" s="5"/>
      <c r="I50" s="5"/>
      <c r="J50" s="5"/>
      <c r="K50" s="5">
        <f t="shared" si="22"/>
        <v>61793.758059303727</v>
      </c>
      <c r="L50" s="7" t="s">
        <v>7</v>
      </c>
      <c r="M50" s="5"/>
      <c r="N50" s="6"/>
      <c r="O50" s="4"/>
      <c r="P50" s="5"/>
      <c r="Q50" s="5"/>
      <c r="R50" s="5">
        <f t="shared" si="23"/>
        <v>80597.63157883595</v>
      </c>
      <c r="S50" s="7" t="s">
        <v>7</v>
      </c>
      <c r="T50" s="5"/>
      <c r="U50" s="6"/>
      <c r="V50" s="4"/>
      <c r="W50" s="5"/>
      <c r="X50" s="5"/>
      <c r="Y50" s="5">
        <f t="shared" si="24"/>
        <v>155252.92644426797</v>
      </c>
      <c r="Z50" s="7" t="s">
        <v>7</v>
      </c>
      <c r="AA50" s="5"/>
      <c r="AB50" s="5"/>
      <c r="AC50" s="6"/>
    </row>
    <row r="51" spans="1:29" x14ac:dyDescent="0.2">
      <c r="A51" s="4"/>
      <c r="B51" s="5"/>
      <c r="C51" s="5"/>
      <c r="D51" s="5">
        <f t="shared" si="21"/>
        <v>130128.1596773022</v>
      </c>
      <c r="E51" s="5"/>
      <c r="F51" s="5"/>
      <c r="G51" s="5"/>
      <c r="H51" s="5"/>
      <c r="I51" s="5"/>
      <c r="J51" s="5"/>
      <c r="K51" s="5">
        <f t="shared" si="22"/>
        <v>109590.81700585461</v>
      </c>
      <c r="L51" s="5"/>
      <c r="M51" s="5"/>
      <c r="N51" s="6"/>
      <c r="O51" s="4"/>
      <c r="P51" s="5"/>
      <c r="Q51" s="5"/>
      <c r="R51" s="5">
        <f t="shared" si="23"/>
        <v>56757.516849607418</v>
      </c>
      <c r="S51" s="5"/>
      <c r="T51" s="5"/>
      <c r="U51" s="6"/>
      <c r="V51" s="4"/>
      <c r="W51" s="5"/>
      <c r="X51" s="5"/>
      <c r="Y51" s="5">
        <f t="shared" si="24"/>
        <v>148466.53666260457</v>
      </c>
      <c r="Z51" s="5"/>
      <c r="AA51" s="5"/>
      <c r="AB51" s="5"/>
      <c r="AC51" s="6"/>
    </row>
    <row r="52" spans="1:29" x14ac:dyDescent="0.2">
      <c r="A52" s="4"/>
      <c r="B52" s="5"/>
      <c r="C52" s="5"/>
      <c r="D52" s="5">
        <f t="shared" si="21"/>
        <v>108126.99960123311</v>
      </c>
      <c r="E52" s="5"/>
      <c r="F52" s="5"/>
      <c r="G52" s="5"/>
      <c r="H52" s="5"/>
      <c r="I52" s="5"/>
      <c r="J52" s="5"/>
      <c r="K52" s="5">
        <f t="shared" si="22"/>
        <v>115458.4580462328</v>
      </c>
      <c r="L52" s="5"/>
      <c r="M52" s="5"/>
      <c r="N52" s="6"/>
      <c r="O52" s="4"/>
      <c r="P52" s="5"/>
      <c r="Q52" s="5"/>
      <c r="R52" s="5">
        <f t="shared" si="23"/>
        <v>71373.248518951863</v>
      </c>
      <c r="S52" s="5"/>
      <c r="T52" s="5"/>
      <c r="U52" s="6"/>
      <c r="V52" s="4"/>
      <c r="W52" s="5"/>
      <c r="X52" s="5"/>
      <c r="Y52" s="5">
        <f t="shared" si="24"/>
        <v>149117.17508790299</v>
      </c>
      <c r="Z52" s="5"/>
      <c r="AA52" s="5"/>
      <c r="AB52" s="5"/>
      <c r="AC52" s="6"/>
    </row>
    <row r="53" spans="1:29" x14ac:dyDescent="0.2">
      <c r="A53" s="4"/>
      <c r="B53" s="5"/>
      <c r="C53" s="5"/>
      <c r="D53" s="5">
        <f t="shared" si="21"/>
        <v>111155.17414009558</v>
      </c>
      <c r="E53" s="5"/>
      <c r="F53" s="5"/>
      <c r="G53" s="5"/>
      <c r="H53" s="5"/>
      <c r="I53" s="5"/>
      <c r="J53" s="5"/>
      <c r="K53" s="5">
        <f t="shared" si="22"/>
        <v>110122.9525425907</v>
      </c>
      <c r="L53" s="5"/>
      <c r="M53" s="5"/>
      <c r="N53" s="6"/>
      <c r="O53" s="4"/>
      <c r="P53" s="5"/>
      <c r="Q53" s="5"/>
      <c r="R53" s="5">
        <f t="shared" si="23"/>
        <v>81697.284404020451</v>
      </c>
      <c r="S53" s="5"/>
      <c r="T53" s="5"/>
      <c r="U53" s="6"/>
      <c r="V53" s="4"/>
      <c r="W53" s="5"/>
      <c r="X53" s="5"/>
      <c r="Y53" s="5">
        <f t="shared" si="24"/>
        <v>133374.08432170248</v>
      </c>
      <c r="Z53" s="5"/>
      <c r="AA53" s="5"/>
      <c r="AB53" s="5"/>
      <c r="AC53" s="6"/>
    </row>
    <row r="54" spans="1:29" x14ac:dyDescent="0.2">
      <c r="A54" s="4"/>
      <c r="B54" s="5"/>
      <c r="C54" s="5"/>
      <c r="D54" s="5">
        <f t="shared" si="21"/>
        <v>111650.90484613147</v>
      </c>
      <c r="E54" s="5"/>
      <c r="F54" s="5"/>
      <c r="G54" s="5"/>
      <c r="H54" s="5"/>
      <c r="I54" s="5"/>
      <c r="J54" s="5"/>
      <c r="K54" s="5">
        <f t="shared" si="22"/>
        <v>66076.686581390168</v>
      </c>
      <c r="L54" s="5"/>
      <c r="M54" s="5"/>
      <c r="N54" s="6"/>
      <c r="O54" s="4"/>
      <c r="P54" s="5"/>
      <c r="Q54" s="5"/>
      <c r="R54" s="5">
        <f t="shared" si="23"/>
        <v>73423.625604307672</v>
      </c>
      <c r="S54" s="5"/>
      <c r="T54" s="5"/>
      <c r="U54" s="6"/>
      <c r="V54" s="4"/>
      <c r="W54" s="5"/>
      <c r="X54" s="5"/>
      <c r="Y54" s="5">
        <f t="shared" si="24"/>
        <v>133837.2371953633</v>
      </c>
      <c r="Z54" s="5"/>
      <c r="AA54" s="5"/>
      <c r="AB54" s="5"/>
      <c r="AC54" s="6"/>
    </row>
    <row r="55" spans="1:29" x14ac:dyDescent="0.2">
      <c r="A55" s="4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6"/>
      <c r="O55" s="4"/>
      <c r="P55" s="5"/>
      <c r="Q55" s="5"/>
      <c r="R55" s="5"/>
      <c r="S55" s="5"/>
      <c r="T55" s="5"/>
      <c r="U55" s="6"/>
      <c r="V55" s="4"/>
      <c r="W55" s="5"/>
      <c r="X55" s="5"/>
      <c r="Y55" s="5"/>
      <c r="Z55" s="5"/>
      <c r="AA55" s="5"/>
      <c r="AB55" s="5"/>
      <c r="AC55" s="6"/>
    </row>
    <row r="56" spans="1:29" x14ac:dyDescent="0.2">
      <c r="A56" s="4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6"/>
      <c r="O56" s="4"/>
      <c r="P56" s="5"/>
      <c r="Q56" s="5"/>
      <c r="R56" s="5"/>
      <c r="S56" s="5"/>
      <c r="T56" s="5"/>
      <c r="U56" s="6"/>
      <c r="V56" s="4"/>
      <c r="W56" s="5"/>
      <c r="X56" s="5"/>
      <c r="Y56" s="5"/>
      <c r="Z56" s="5"/>
      <c r="AA56" s="5"/>
      <c r="AB56" s="5"/>
      <c r="AC56" s="6"/>
    </row>
    <row r="57" spans="1:29" x14ac:dyDescent="0.2">
      <c r="A57" s="4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6"/>
      <c r="O57" s="4"/>
      <c r="P57" s="5"/>
      <c r="Q57" s="5"/>
      <c r="R57" s="5"/>
      <c r="S57" s="5"/>
      <c r="T57" s="5"/>
      <c r="U57" s="6"/>
      <c r="V57" s="4"/>
      <c r="W57" s="5"/>
      <c r="X57" s="5"/>
      <c r="Y57" s="5"/>
      <c r="Z57" s="5"/>
      <c r="AA57" s="5"/>
      <c r="AB57" s="5"/>
      <c r="AC57" s="6"/>
    </row>
    <row r="58" spans="1:29" ht="17" thickBot="1" x14ac:dyDescent="0.25">
      <c r="A58" s="8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10"/>
      <c r="O58" s="8"/>
      <c r="P58" s="9"/>
      <c r="Q58" s="9"/>
      <c r="R58" s="9"/>
      <c r="S58" s="9"/>
      <c r="T58" s="9"/>
      <c r="U58" s="10"/>
      <c r="V58" s="8"/>
      <c r="W58" s="9"/>
      <c r="X58" s="9"/>
      <c r="Y58" s="9"/>
      <c r="Z58" s="9"/>
      <c r="AA58" s="9"/>
      <c r="AB58" s="9"/>
      <c r="AC58" s="10"/>
    </row>
    <row r="61" spans="1:29" x14ac:dyDescent="0.2">
      <c r="D61">
        <f>AVERAGE(D47:D54)</f>
        <v>109839.48536432555</v>
      </c>
      <c r="K61">
        <f>AVERAGE(K47:K54)</f>
        <v>92455.525941699103</v>
      </c>
    </row>
    <row r="64" spans="1:29" x14ac:dyDescent="0.2">
      <c r="H64" s="1" t="s">
        <v>20</v>
      </c>
      <c r="I64" s="1"/>
      <c r="J64" s="1"/>
      <c r="K64" s="1"/>
      <c r="L64" s="1"/>
      <c r="M64" s="1"/>
      <c r="N64" s="1"/>
      <c r="O64" s="1"/>
      <c r="P64" s="1"/>
      <c r="Q64" s="1"/>
      <c r="R64" s="1" t="s">
        <v>17</v>
      </c>
      <c r="S64" s="1"/>
      <c r="T64" s="1"/>
      <c r="U64" s="1"/>
      <c r="V64" s="1"/>
      <c r="W64" s="1"/>
      <c r="X64" s="1"/>
      <c r="Y64" s="1" t="s">
        <v>18</v>
      </c>
    </row>
    <row r="65" spans="8:25" x14ac:dyDescent="0.2">
      <c r="H65">
        <f>AVERAGE(D61:K61)</f>
        <v>101147.50565301233</v>
      </c>
      <c r="R65">
        <f>AVERAGE(R47:R54)</f>
        <v>75934.501798758633</v>
      </c>
      <c r="Y65">
        <f>AVERAGE(Y47:Y54)</f>
        <v>149656.68205226172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C4D8F6-A42F-0342-B4FE-EA78BC96E832}">
  <dimension ref="A1:AB59"/>
  <sheetViews>
    <sheetView workbookViewId="0">
      <selection activeCell="H4" sqref="H4"/>
    </sheetView>
  </sheetViews>
  <sheetFormatPr baseColWidth="10" defaultRowHeight="16" x14ac:dyDescent="0.2"/>
  <cols>
    <col min="1" max="1" width="17.5" customWidth="1"/>
    <col min="8" max="8" width="17.83203125" customWidth="1"/>
    <col min="9" max="9" width="17.5" customWidth="1"/>
    <col min="15" max="15" width="16.83203125" customWidth="1"/>
    <col min="17" max="17" width="9.33203125" customWidth="1"/>
    <col min="22" max="22" width="16.83203125" customWidth="1"/>
    <col min="23" max="23" width="12.83203125" customWidth="1"/>
  </cols>
  <sheetData>
    <row r="1" spans="1:28" x14ac:dyDescent="0.2">
      <c r="A1" s="1" t="s">
        <v>15</v>
      </c>
      <c r="B1" s="1"/>
      <c r="C1" s="1"/>
      <c r="D1" s="1"/>
    </row>
    <row r="2" spans="1:28" ht="17" thickBot="1" x14ac:dyDescent="0.25">
      <c r="A2" s="1"/>
      <c r="B2" s="1"/>
      <c r="C2" s="1"/>
      <c r="D2" s="1"/>
    </row>
    <row r="3" spans="1:28" ht="24" x14ac:dyDescent="0.3">
      <c r="A3" s="15" t="s">
        <v>82</v>
      </c>
      <c r="B3" s="3"/>
      <c r="C3" s="3"/>
      <c r="D3" s="3"/>
      <c r="E3" s="11"/>
      <c r="F3" s="11"/>
      <c r="G3" s="12"/>
      <c r="H3" s="16" t="s">
        <v>83</v>
      </c>
      <c r="I3" s="16"/>
      <c r="J3" s="16"/>
      <c r="K3" s="16"/>
      <c r="L3" s="18"/>
      <c r="M3" s="18"/>
      <c r="N3" s="19"/>
      <c r="O3" s="15" t="s">
        <v>81</v>
      </c>
      <c r="P3" s="16"/>
      <c r="Q3" s="16"/>
      <c r="R3" s="16"/>
      <c r="S3" s="18"/>
      <c r="T3" s="16"/>
      <c r="U3" s="18"/>
      <c r="V3" s="18"/>
      <c r="W3" s="16" t="s">
        <v>81</v>
      </c>
      <c r="X3" s="11"/>
      <c r="Y3" s="11"/>
      <c r="Z3" s="11"/>
      <c r="AA3" s="11"/>
      <c r="AB3" s="12"/>
    </row>
    <row r="4" spans="1:28" x14ac:dyDescent="0.2">
      <c r="A4" s="4"/>
      <c r="B4" s="5"/>
      <c r="C4" s="5"/>
      <c r="D4" s="5"/>
      <c r="E4" s="5"/>
      <c r="F4" s="5"/>
      <c r="G4" s="6"/>
      <c r="H4" s="5"/>
      <c r="I4" s="5"/>
      <c r="J4" s="5"/>
      <c r="K4" s="5"/>
      <c r="L4" s="5"/>
      <c r="M4" s="5"/>
      <c r="N4" s="6"/>
      <c r="O4" s="4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6"/>
    </row>
    <row r="5" spans="1:28" x14ac:dyDescent="0.2">
      <c r="A5" s="4"/>
      <c r="B5" s="7" t="s">
        <v>1</v>
      </c>
      <c r="C5" s="7"/>
      <c r="D5" s="7"/>
      <c r="E5" s="7"/>
      <c r="F5" s="7"/>
      <c r="G5" s="20"/>
      <c r="H5" s="7"/>
      <c r="I5" s="7" t="s">
        <v>1</v>
      </c>
      <c r="J5" s="7"/>
      <c r="K5" s="7"/>
      <c r="L5" s="7"/>
      <c r="M5" s="7"/>
      <c r="N5" s="20"/>
      <c r="O5" s="13"/>
      <c r="P5" s="7" t="s">
        <v>1</v>
      </c>
      <c r="Q5" s="5"/>
      <c r="R5" s="5"/>
      <c r="S5" s="5"/>
      <c r="T5" s="5"/>
      <c r="U5" s="5"/>
      <c r="V5" s="5"/>
      <c r="W5" s="5" t="s">
        <v>1</v>
      </c>
      <c r="X5" s="5"/>
      <c r="Y5" s="5"/>
      <c r="Z5" s="5"/>
      <c r="AA5" s="5"/>
      <c r="AB5" s="6"/>
    </row>
    <row r="6" spans="1:28" x14ac:dyDescent="0.2">
      <c r="A6" s="13" t="s">
        <v>2</v>
      </c>
      <c r="B6" s="5">
        <v>1</v>
      </c>
      <c r="C6" s="5">
        <v>2</v>
      </c>
      <c r="D6" s="5">
        <v>3</v>
      </c>
      <c r="E6" s="5"/>
      <c r="F6" s="5"/>
      <c r="G6" s="6"/>
      <c r="H6" s="7" t="s">
        <v>2</v>
      </c>
      <c r="I6" s="5">
        <v>1</v>
      </c>
      <c r="J6" s="5">
        <v>2</v>
      </c>
      <c r="K6" s="5">
        <v>3</v>
      </c>
      <c r="L6" s="5"/>
      <c r="M6" s="5"/>
      <c r="N6" s="6"/>
      <c r="O6" s="4" t="s">
        <v>2</v>
      </c>
      <c r="P6" s="5">
        <v>1</v>
      </c>
      <c r="Q6" s="5">
        <v>2</v>
      </c>
      <c r="R6" s="5">
        <v>3</v>
      </c>
      <c r="S6" s="5"/>
      <c r="T6" s="5"/>
      <c r="U6" s="5"/>
      <c r="V6" s="5"/>
      <c r="W6" s="5">
        <v>1</v>
      </c>
      <c r="X6" s="5">
        <v>2</v>
      </c>
      <c r="Y6" s="5">
        <v>3</v>
      </c>
      <c r="Z6" s="5"/>
      <c r="AA6" s="5"/>
      <c r="AB6" s="6"/>
    </row>
    <row r="7" spans="1:28" x14ac:dyDescent="0.2">
      <c r="A7" s="13">
        <v>1</v>
      </c>
      <c r="B7" s="5">
        <v>21.77</v>
      </c>
      <c r="C7" s="5">
        <v>21.62</v>
      </c>
      <c r="D7" s="5">
        <v>21.69</v>
      </c>
      <c r="E7" s="5"/>
      <c r="F7" s="5"/>
      <c r="G7" s="6"/>
      <c r="H7" s="7">
        <v>1</v>
      </c>
      <c r="I7" s="5">
        <v>21.94</v>
      </c>
      <c r="J7" s="5">
        <v>21.87</v>
      </c>
      <c r="K7" s="5">
        <v>21.93</v>
      </c>
      <c r="L7" s="5"/>
      <c r="M7" s="5"/>
      <c r="N7" s="6"/>
      <c r="O7" s="4">
        <v>1</v>
      </c>
      <c r="P7" s="5">
        <v>21.91</v>
      </c>
      <c r="Q7" s="5">
        <v>21.91</v>
      </c>
      <c r="R7" s="5">
        <v>21.83</v>
      </c>
      <c r="S7" s="5"/>
      <c r="T7" s="5"/>
      <c r="U7" s="5"/>
      <c r="V7" s="5" t="s">
        <v>2</v>
      </c>
      <c r="W7" s="5">
        <v>21.51</v>
      </c>
      <c r="X7" s="5">
        <v>21.58</v>
      </c>
      <c r="Y7" s="5">
        <v>21.51</v>
      </c>
      <c r="Z7" s="5"/>
      <c r="AA7" s="5"/>
      <c r="AB7" s="6"/>
    </row>
    <row r="8" spans="1:28" x14ac:dyDescent="0.2">
      <c r="A8" s="13">
        <v>2</v>
      </c>
      <c r="B8" s="5">
        <v>21.89</v>
      </c>
      <c r="C8" s="5">
        <v>21.81</v>
      </c>
      <c r="D8" s="5">
        <v>21.74</v>
      </c>
      <c r="E8" s="5"/>
      <c r="F8" s="5"/>
      <c r="G8" s="6"/>
      <c r="H8" s="7">
        <v>2</v>
      </c>
      <c r="I8" s="5">
        <v>21.84</v>
      </c>
      <c r="J8" s="5">
        <v>21.82</v>
      </c>
      <c r="K8" s="5">
        <v>21.85</v>
      </c>
      <c r="L8" s="5"/>
      <c r="M8" s="5"/>
      <c r="N8" s="6"/>
      <c r="O8" s="4">
        <v>2</v>
      </c>
      <c r="P8" s="5">
        <v>22.1</v>
      </c>
      <c r="Q8" s="5">
        <v>22.01</v>
      </c>
      <c r="R8" s="5">
        <v>22.03</v>
      </c>
      <c r="S8" s="5"/>
      <c r="T8" s="5"/>
      <c r="U8" s="5"/>
      <c r="V8" s="5">
        <v>1</v>
      </c>
      <c r="W8" s="5">
        <v>22.03</v>
      </c>
      <c r="X8" s="5">
        <v>21.97</v>
      </c>
      <c r="Y8" s="5">
        <v>22.05</v>
      </c>
      <c r="Z8" s="5"/>
      <c r="AA8" s="5"/>
      <c r="AB8" s="6"/>
    </row>
    <row r="9" spans="1:28" x14ac:dyDescent="0.2">
      <c r="A9" s="13">
        <v>3</v>
      </c>
      <c r="B9" s="5">
        <v>21.58</v>
      </c>
      <c r="C9" s="5">
        <v>21.69</v>
      </c>
      <c r="D9" s="5">
        <v>21.5</v>
      </c>
      <c r="E9" s="5"/>
      <c r="F9" s="5"/>
      <c r="G9" s="6"/>
      <c r="H9" s="7">
        <v>3</v>
      </c>
      <c r="I9" s="5">
        <v>21.92</v>
      </c>
      <c r="J9" s="5">
        <v>21.92</v>
      </c>
      <c r="K9" s="5">
        <v>21.95</v>
      </c>
      <c r="L9" s="5"/>
      <c r="M9" s="5"/>
      <c r="N9" s="6"/>
      <c r="O9" s="4">
        <v>3</v>
      </c>
      <c r="P9" s="5">
        <v>21.79</v>
      </c>
      <c r="Q9" s="5">
        <v>21.9</v>
      </c>
      <c r="R9" s="5">
        <v>21.96</v>
      </c>
      <c r="S9" s="5"/>
      <c r="T9" s="5"/>
      <c r="U9" s="5"/>
      <c r="V9" s="5">
        <v>2</v>
      </c>
      <c r="W9" s="5">
        <v>22.05</v>
      </c>
      <c r="X9" s="5">
        <v>22.12</v>
      </c>
      <c r="Y9" s="5">
        <v>22.04</v>
      </c>
      <c r="Z9" s="5"/>
      <c r="AA9" s="5"/>
      <c r="AB9" s="6"/>
    </row>
    <row r="10" spans="1:28" x14ac:dyDescent="0.2">
      <c r="A10" s="13">
        <v>4</v>
      </c>
      <c r="B10" s="5">
        <v>21.81</v>
      </c>
      <c r="C10" s="5">
        <v>21.63</v>
      </c>
      <c r="D10" s="5">
        <v>21.72</v>
      </c>
      <c r="E10" s="7" t="s">
        <v>3</v>
      </c>
      <c r="F10" s="5"/>
      <c r="G10" s="6"/>
      <c r="H10" s="7">
        <v>4</v>
      </c>
      <c r="I10" s="5">
        <v>22.08</v>
      </c>
      <c r="J10" s="5">
        <v>22.13</v>
      </c>
      <c r="K10" s="5">
        <v>22.17</v>
      </c>
      <c r="L10" s="7" t="s">
        <v>3</v>
      </c>
      <c r="M10" s="5"/>
      <c r="N10" s="6"/>
      <c r="O10" s="4">
        <v>4</v>
      </c>
      <c r="P10" s="5">
        <v>22.06</v>
      </c>
      <c r="Q10" s="5">
        <v>22.17</v>
      </c>
      <c r="R10" s="5">
        <v>22.18</v>
      </c>
      <c r="S10" s="7" t="s">
        <v>3</v>
      </c>
      <c r="T10" s="5"/>
      <c r="U10" s="5"/>
      <c r="V10" s="5">
        <v>3</v>
      </c>
      <c r="W10" s="5">
        <v>21.68</v>
      </c>
      <c r="X10" s="5">
        <v>21.7</v>
      </c>
      <c r="Y10" s="5">
        <v>21.57</v>
      </c>
      <c r="Z10" s="7" t="s">
        <v>3</v>
      </c>
      <c r="AA10" s="5"/>
      <c r="AB10" s="6"/>
    </row>
    <row r="11" spans="1:28" x14ac:dyDescent="0.2">
      <c r="A11" s="13">
        <v>5</v>
      </c>
      <c r="B11" s="5">
        <v>21.73</v>
      </c>
      <c r="C11" s="5">
        <v>21.76</v>
      </c>
      <c r="D11" s="5">
        <v>21.67</v>
      </c>
      <c r="E11" s="7"/>
      <c r="F11" s="5"/>
      <c r="G11" s="6"/>
      <c r="H11" s="7">
        <v>5</v>
      </c>
      <c r="I11" s="5">
        <v>21.77</v>
      </c>
      <c r="J11" s="5">
        <v>21.76</v>
      </c>
      <c r="K11" s="5">
        <v>21.82</v>
      </c>
      <c r="L11" s="7"/>
      <c r="M11" s="5"/>
      <c r="N11" s="6"/>
      <c r="O11" s="4">
        <v>5</v>
      </c>
      <c r="P11" s="5">
        <v>22.08</v>
      </c>
      <c r="Q11" s="5">
        <v>22.05</v>
      </c>
      <c r="R11" s="5">
        <v>22.11</v>
      </c>
      <c r="S11" s="7"/>
      <c r="T11" s="5"/>
      <c r="U11" s="5"/>
      <c r="V11" s="5">
        <v>4</v>
      </c>
      <c r="W11" s="5">
        <v>21.72</v>
      </c>
      <c r="X11" s="5">
        <v>21.76</v>
      </c>
      <c r="Y11" s="5">
        <v>21.74</v>
      </c>
      <c r="Z11" s="7"/>
      <c r="AA11" s="5"/>
      <c r="AB11" s="6"/>
    </row>
    <row r="12" spans="1:28" x14ac:dyDescent="0.2">
      <c r="A12" s="13">
        <v>6</v>
      </c>
      <c r="B12" s="5">
        <v>21.77</v>
      </c>
      <c r="C12" s="5">
        <v>21.79</v>
      </c>
      <c r="D12" s="5">
        <v>21.75</v>
      </c>
      <c r="E12" s="7"/>
      <c r="F12" s="5"/>
      <c r="G12" s="6"/>
      <c r="H12" s="7">
        <v>6</v>
      </c>
      <c r="I12" s="5">
        <v>22.04</v>
      </c>
      <c r="J12" s="5">
        <v>22.13</v>
      </c>
      <c r="K12" s="5">
        <v>22.11</v>
      </c>
      <c r="L12" s="7"/>
      <c r="M12" s="5"/>
      <c r="N12" s="6"/>
      <c r="O12" s="4">
        <v>6</v>
      </c>
      <c r="P12" s="5">
        <v>21.89</v>
      </c>
      <c r="Q12" s="5">
        <v>21.68</v>
      </c>
      <c r="R12" s="5">
        <v>21.82</v>
      </c>
      <c r="S12" s="7"/>
      <c r="T12" s="5"/>
      <c r="U12" s="5"/>
      <c r="V12" s="5">
        <v>5</v>
      </c>
      <c r="W12" s="5">
        <v>22.05</v>
      </c>
      <c r="X12" s="5">
        <v>22.07</v>
      </c>
      <c r="Y12" s="5">
        <v>22.07</v>
      </c>
      <c r="Z12" s="7"/>
      <c r="AA12" s="5"/>
      <c r="AB12" s="6"/>
    </row>
    <row r="13" spans="1:28" x14ac:dyDescent="0.2">
      <c r="A13" s="13">
        <v>7</v>
      </c>
      <c r="B13" s="5">
        <v>21.75</v>
      </c>
      <c r="C13" s="5">
        <v>21.78</v>
      </c>
      <c r="D13" s="5">
        <v>21.78</v>
      </c>
      <c r="E13" s="7"/>
      <c r="F13" s="5"/>
      <c r="G13" s="6"/>
      <c r="H13" s="7">
        <v>7</v>
      </c>
      <c r="I13" s="5">
        <v>21.98</v>
      </c>
      <c r="J13" s="5">
        <v>21.98</v>
      </c>
      <c r="K13" s="5">
        <v>21.98</v>
      </c>
      <c r="L13" s="7"/>
      <c r="M13" s="5"/>
      <c r="N13" s="6"/>
      <c r="O13" s="4">
        <v>7</v>
      </c>
      <c r="P13" s="5">
        <v>21.97</v>
      </c>
      <c r="Q13" s="5">
        <v>21.88</v>
      </c>
      <c r="R13" s="5">
        <v>21.96</v>
      </c>
      <c r="S13" s="7"/>
      <c r="T13" s="5"/>
      <c r="U13" s="5"/>
      <c r="V13" s="5">
        <v>6</v>
      </c>
      <c r="W13" s="5">
        <v>22.09</v>
      </c>
      <c r="X13" s="5">
        <v>22.13</v>
      </c>
      <c r="Y13" s="5">
        <v>22.07</v>
      </c>
      <c r="Z13" s="7"/>
      <c r="AA13" s="5"/>
      <c r="AB13" s="6"/>
    </row>
    <row r="14" spans="1:28" x14ac:dyDescent="0.2">
      <c r="A14" s="13">
        <v>8</v>
      </c>
      <c r="B14" s="5">
        <v>22</v>
      </c>
      <c r="C14" s="5">
        <v>22.01</v>
      </c>
      <c r="D14" s="5">
        <v>21.99</v>
      </c>
      <c r="E14" s="7"/>
      <c r="F14" s="5"/>
      <c r="G14" s="6"/>
      <c r="H14" s="7">
        <v>8</v>
      </c>
      <c r="I14" s="5">
        <v>22.08</v>
      </c>
      <c r="J14" s="5">
        <v>22.13</v>
      </c>
      <c r="K14" s="5">
        <v>22.1</v>
      </c>
      <c r="L14" s="7"/>
      <c r="M14" s="5"/>
      <c r="N14" s="6"/>
      <c r="O14" s="4">
        <v>8</v>
      </c>
      <c r="P14" s="5">
        <v>21.85</v>
      </c>
      <c r="Q14" s="5">
        <v>21.92</v>
      </c>
      <c r="R14" s="5">
        <v>21.84</v>
      </c>
      <c r="S14" s="7"/>
      <c r="T14" s="5"/>
      <c r="U14" s="5"/>
      <c r="V14" s="5">
        <v>7</v>
      </c>
      <c r="W14" s="5">
        <v>21.86</v>
      </c>
      <c r="X14" s="5">
        <v>21.82</v>
      </c>
      <c r="Y14" s="5">
        <v>21.76</v>
      </c>
      <c r="Z14" s="7"/>
      <c r="AA14" s="5"/>
      <c r="AB14" s="6"/>
    </row>
    <row r="15" spans="1:28" x14ac:dyDescent="0.2">
      <c r="A15" s="4"/>
      <c r="B15" s="5"/>
      <c r="C15" s="5"/>
      <c r="D15" s="5"/>
      <c r="E15" s="7"/>
      <c r="F15" s="5"/>
      <c r="G15" s="6"/>
      <c r="H15" s="5"/>
      <c r="I15" s="5"/>
      <c r="J15" s="5"/>
      <c r="K15" s="5"/>
      <c r="L15" s="7"/>
      <c r="M15" s="5"/>
      <c r="N15" s="6"/>
      <c r="O15" s="4"/>
      <c r="P15" s="5"/>
      <c r="Q15" s="5"/>
      <c r="R15" s="5"/>
      <c r="S15" s="7"/>
      <c r="T15" s="5"/>
      <c r="U15" s="5"/>
      <c r="V15" s="5">
        <v>8</v>
      </c>
      <c r="W15" s="5"/>
      <c r="X15" s="5"/>
      <c r="Y15" s="5"/>
      <c r="Z15" s="7"/>
      <c r="AA15" s="5"/>
      <c r="AB15" s="6"/>
    </row>
    <row r="16" spans="1:28" x14ac:dyDescent="0.2">
      <c r="A16" s="4"/>
      <c r="B16" s="5"/>
      <c r="C16" s="5"/>
      <c r="D16" s="5"/>
      <c r="E16" s="7"/>
      <c r="F16" s="5"/>
      <c r="G16" s="6"/>
      <c r="H16" s="5"/>
      <c r="I16" s="5"/>
      <c r="J16" s="5"/>
      <c r="K16" s="5"/>
      <c r="L16" s="7"/>
      <c r="M16" s="5"/>
      <c r="N16" s="6"/>
      <c r="O16" s="4"/>
      <c r="P16" s="5"/>
      <c r="Q16" s="5"/>
      <c r="R16" s="5"/>
      <c r="S16" s="7"/>
      <c r="T16" s="5"/>
      <c r="U16" s="5"/>
      <c r="V16" s="5"/>
      <c r="W16" s="5"/>
      <c r="X16" s="5"/>
      <c r="Y16" s="5"/>
      <c r="Z16" s="7"/>
      <c r="AA16" s="5"/>
      <c r="AB16" s="6"/>
    </row>
    <row r="17" spans="1:28" x14ac:dyDescent="0.2">
      <c r="A17" s="4"/>
      <c r="B17" s="5">
        <f xml:space="preserve"> (B7-36.53) / (-3.44)</f>
        <v>4.2906976744186052</v>
      </c>
      <c r="C17" s="5">
        <f t="shared" ref="C17:D17" si="0" xml:space="preserve"> (C7 -36.93) / (-3.493)</f>
        <v>4.3830518179215572</v>
      </c>
      <c r="D17" s="5">
        <f t="shared" si="0"/>
        <v>4.3630117377612363</v>
      </c>
      <c r="E17" s="7"/>
      <c r="F17" s="5"/>
      <c r="G17" s="6"/>
      <c r="H17" s="5"/>
      <c r="I17" s="5">
        <f>(I7-36.53) / (-3.44)</f>
        <v>4.2412790697674421</v>
      </c>
      <c r="J17" s="5">
        <f t="shared" ref="J17:K17" si="1">(J7-36.53) / (-3.44)</f>
        <v>4.2616279069767442</v>
      </c>
      <c r="K17" s="5">
        <f t="shared" si="1"/>
        <v>4.2441860465116283</v>
      </c>
      <c r="L17" s="7"/>
      <c r="M17" s="5"/>
      <c r="N17" s="6"/>
      <c r="O17" s="4"/>
      <c r="P17" s="5">
        <f>(P7-36.53) / (-3.44)</f>
        <v>4.25</v>
      </c>
      <c r="Q17" s="5">
        <f t="shared" ref="Q17:R17" si="2">(Q7-36.53) / (-3.44)</f>
        <v>4.25</v>
      </c>
      <c r="R17" s="5">
        <f t="shared" si="2"/>
        <v>4.2732558139534893</v>
      </c>
      <c r="S17" s="7"/>
      <c r="T17" s="5"/>
      <c r="U17" s="5"/>
      <c r="V17" s="5"/>
      <c r="W17" s="5">
        <f>(W7-36.53) / (-3.44)</f>
        <v>4.3662790697674421</v>
      </c>
      <c r="X17" s="5">
        <f t="shared" ref="X17:Y17" si="3">(X7-36.53) / (-3.44)</f>
        <v>4.3459302325581408</v>
      </c>
      <c r="Y17" s="5">
        <f t="shared" si="3"/>
        <v>4.3662790697674421</v>
      </c>
      <c r="Z17" s="7"/>
      <c r="AA17" s="5"/>
      <c r="AB17" s="6"/>
    </row>
    <row r="18" spans="1:28" x14ac:dyDescent="0.2">
      <c r="A18" s="4"/>
      <c r="B18" s="5">
        <f t="shared" ref="B18:B24" si="4" xml:space="preserve"> (B8 -36.53) / (-3.44)</f>
        <v>4.2558139534883725</v>
      </c>
      <c r="C18" s="5">
        <f t="shared" ref="C18:D24" si="5" xml:space="preserve"> (C8 -36.93) / (-3.493)</f>
        <v>4.3286573146292593</v>
      </c>
      <c r="D18" s="5">
        <f t="shared" si="5"/>
        <v>4.3486973947895793</v>
      </c>
      <c r="E18" s="7"/>
      <c r="F18" s="5"/>
      <c r="G18" s="6"/>
      <c r="H18" s="5"/>
      <c r="I18" s="5">
        <f t="shared" ref="I18:K24" si="6">(I8-36.53) / (-3.44)</f>
        <v>4.270348837209303</v>
      </c>
      <c r="J18" s="5">
        <f t="shared" si="6"/>
        <v>4.2761627906976747</v>
      </c>
      <c r="K18" s="5">
        <f t="shared" si="6"/>
        <v>4.2674418604651159</v>
      </c>
      <c r="L18" s="7"/>
      <c r="M18" s="5"/>
      <c r="N18" s="6"/>
      <c r="O18" s="4"/>
      <c r="P18" s="5">
        <f t="shared" ref="P18:R24" si="7">(P8-36.53) / (-3.44)</f>
        <v>4.1947674418604652</v>
      </c>
      <c r="Q18" s="5">
        <f t="shared" si="7"/>
        <v>4.220930232558139</v>
      </c>
      <c r="R18" s="5">
        <f t="shared" si="7"/>
        <v>4.2151162790697674</v>
      </c>
      <c r="S18" s="7"/>
      <c r="T18" s="5"/>
      <c r="U18" s="5"/>
      <c r="V18" s="5"/>
      <c r="W18" s="5">
        <f t="shared" ref="W18:Y24" si="8">(W8-36.53) / (-3.44)</f>
        <v>4.2151162790697674</v>
      </c>
      <c r="X18" s="5">
        <f t="shared" si="8"/>
        <v>4.2325581395348841</v>
      </c>
      <c r="Y18" s="5">
        <f t="shared" si="8"/>
        <v>4.2093023255813957</v>
      </c>
      <c r="Z18" s="7"/>
      <c r="AA18" s="5"/>
      <c r="AB18" s="6"/>
    </row>
    <row r="19" spans="1:28" x14ac:dyDescent="0.2">
      <c r="A19" s="4"/>
      <c r="B19" s="5">
        <f t="shared" si="4"/>
        <v>4.3459302325581408</v>
      </c>
      <c r="C19" s="5">
        <f t="shared" si="5"/>
        <v>4.3630117377612363</v>
      </c>
      <c r="D19" s="5">
        <f t="shared" si="5"/>
        <v>4.417406241053536</v>
      </c>
      <c r="E19" s="7"/>
      <c r="F19" s="5"/>
      <c r="G19" s="6"/>
      <c r="H19" s="5"/>
      <c r="I19" s="5">
        <f t="shared" si="6"/>
        <v>4.2470930232558137</v>
      </c>
      <c r="J19" s="5">
        <f t="shared" si="6"/>
        <v>4.2470930232558137</v>
      </c>
      <c r="K19" s="5">
        <f t="shared" si="6"/>
        <v>4.2383720930232567</v>
      </c>
      <c r="L19" s="7"/>
      <c r="M19" s="5"/>
      <c r="N19" s="6"/>
      <c r="O19" s="4"/>
      <c r="P19" s="5">
        <f t="shared" si="7"/>
        <v>4.2848837209302335</v>
      </c>
      <c r="Q19" s="5">
        <f t="shared" si="7"/>
        <v>4.2529069767441872</v>
      </c>
      <c r="R19" s="5">
        <f t="shared" si="7"/>
        <v>4.2354651162790695</v>
      </c>
      <c r="S19" s="7"/>
      <c r="T19" s="5"/>
      <c r="U19" s="5"/>
      <c r="V19" s="5"/>
      <c r="W19" s="5">
        <f t="shared" si="8"/>
        <v>4.2093023255813957</v>
      </c>
      <c r="X19" s="5">
        <f t="shared" si="8"/>
        <v>4.1889534883720927</v>
      </c>
      <c r="Y19" s="5">
        <f t="shared" si="8"/>
        <v>4.212209302325582</v>
      </c>
      <c r="Z19" s="7"/>
      <c r="AA19" s="5"/>
      <c r="AB19" s="6"/>
    </row>
    <row r="20" spans="1:28" x14ac:dyDescent="0.2">
      <c r="A20" s="4"/>
      <c r="B20" s="5">
        <f t="shared" si="4"/>
        <v>4.279069767441861</v>
      </c>
      <c r="C20" s="5">
        <f t="shared" si="5"/>
        <v>4.3801889493272261</v>
      </c>
      <c r="D20" s="5">
        <f t="shared" si="5"/>
        <v>4.3544231319782423</v>
      </c>
      <c r="E20" s="7" t="s">
        <v>4</v>
      </c>
      <c r="F20" s="5"/>
      <c r="G20" s="6"/>
      <c r="H20" s="5"/>
      <c r="I20" s="5">
        <f t="shared" si="6"/>
        <v>4.2005813953488378</v>
      </c>
      <c r="J20" s="5">
        <f t="shared" si="6"/>
        <v>4.1860465116279073</v>
      </c>
      <c r="K20" s="5">
        <f t="shared" si="6"/>
        <v>4.1744186046511631</v>
      </c>
      <c r="L20" s="7" t="s">
        <v>4</v>
      </c>
      <c r="M20" s="5"/>
      <c r="N20" s="6"/>
      <c r="O20" s="4"/>
      <c r="P20" s="5">
        <f t="shared" si="7"/>
        <v>4.2063953488372103</v>
      </c>
      <c r="Q20" s="5">
        <f t="shared" si="7"/>
        <v>4.1744186046511631</v>
      </c>
      <c r="R20" s="5">
        <f t="shared" si="7"/>
        <v>4.1715116279069768</v>
      </c>
      <c r="S20" s="7" t="s">
        <v>4</v>
      </c>
      <c r="T20" s="5"/>
      <c r="U20" s="5"/>
      <c r="V20" s="5"/>
      <c r="W20" s="5">
        <f t="shared" si="8"/>
        <v>4.3168604651162799</v>
      </c>
      <c r="X20" s="5">
        <f t="shared" si="8"/>
        <v>4.3110465116279073</v>
      </c>
      <c r="Y20" s="5">
        <f t="shared" si="8"/>
        <v>4.3488372093023262</v>
      </c>
      <c r="Z20" s="7" t="s">
        <v>4</v>
      </c>
      <c r="AA20" s="5"/>
      <c r="AB20" s="6"/>
    </row>
    <row r="21" spans="1:28" x14ac:dyDescent="0.2">
      <c r="A21" s="4"/>
      <c r="B21" s="5">
        <f t="shared" si="4"/>
        <v>4.3023255813953494</v>
      </c>
      <c r="C21" s="5">
        <f t="shared" si="5"/>
        <v>4.3429716576009154</v>
      </c>
      <c r="D21" s="5">
        <f t="shared" si="5"/>
        <v>4.3687374749498993</v>
      </c>
      <c r="E21" s="7"/>
      <c r="F21" s="5"/>
      <c r="G21" s="6"/>
      <c r="H21" s="5"/>
      <c r="I21" s="5">
        <f t="shared" si="6"/>
        <v>4.2906976744186052</v>
      </c>
      <c r="J21" s="5">
        <f t="shared" si="6"/>
        <v>4.2936046511627906</v>
      </c>
      <c r="K21" s="5">
        <f t="shared" si="6"/>
        <v>4.2761627906976747</v>
      </c>
      <c r="L21" s="7"/>
      <c r="M21" s="5"/>
      <c r="N21" s="6"/>
      <c r="O21" s="4"/>
      <c r="P21" s="5">
        <f t="shared" si="7"/>
        <v>4.2005813953488378</v>
      </c>
      <c r="Q21" s="5">
        <f t="shared" si="7"/>
        <v>4.2093023255813957</v>
      </c>
      <c r="R21" s="5">
        <f t="shared" si="7"/>
        <v>4.1918604651162799</v>
      </c>
      <c r="S21" s="7"/>
      <c r="T21" s="5"/>
      <c r="U21" s="5"/>
      <c r="V21" s="5"/>
      <c r="W21" s="5">
        <f t="shared" si="8"/>
        <v>4.3052325581395356</v>
      </c>
      <c r="X21" s="5">
        <f t="shared" si="8"/>
        <v>4.2936046511627906</v>
      </c>
      <c r="Y21" s="5">
        <f t="shared" si="8"/>
        <v>4.299418604651164</v>
      </c>
      <c r="Z21" s="7"/>
      <c r="AA21" s="5"/>
      <c r="AB21" s="6"/>
    </row>
    <row r="22" spans="1:28" x14ac:dyDescent="0.2">
      <c r="A22" s="4"/>
      <c r="B22" s="5">
        <f t="shared" si="4"/>
        <v>4.2906976744186052</v>
      </c>
      <c r="C22" s="5">
        <f t="shared" si="5"/>
        <v>4.3343830518179223</v>
      </c>
      <c r="D22" s="5">
        <f t="shared" si="5"/>
        <v>4.3458345261952473</v>
      </c>
      <c r="E22" s="7"/>
      <c r="F22" s="5"/>
      <c r="G22" s="6"/>
      <c r="H22" s="5"/>
      <c r="I22" s="5">
        <f t="shared" si="6"/>
        <v>4.212209302325582</v>
      </c>
      <c r="J22" s="5">
        <f t="shared" si="6"/>
        <v>4.1860465116279073</v>
      </c>
      <c r="K22" s="5">
        <f t="shared" si="6"/>
        <v>4.1918604651162799</v>
      </c>
      <c r="L22" s="7"/>
      <c r="M22" s="5"/>
      <c r="N22" s="6"/>
      <c r="O22" s="4"/>
      <c r="P22" s="5">
        <f t="shared" si="7"/>
        <v>4.2558139534883725</v>
      </c>
      <c r="Q22" s="5">
        <f t="shared" si="7"/>
        <v>4.3168604651162799</v>
      </c>
      <c r="R22" s="5">
        <f t="shared" si="7"/>
        <v>4.2761627906976747</v>
      </c>
      <c r="S22" s="7"/>
      <c r="T22" s="5"/>
      <c r="U22" s="5"/>
      <c r="V22" s="5"/>
      <c r="W22" s="5">
        <f t="shared" si="8"/>
        <v>4.2093023255813957</v>
      </c>
      <c r="X22" s="5">
        <f t="shared" si="8"/>
        <v>4.2034883720930232</v>
      </c>
      <c r="Y22" s="5">
        <f t="shared" si="8"/>
        <v>4.2034883720930232</v>
      </c>
      <c r="Z22" s="7"/>
      <c r="AA22" s="5"/>
      <c r="AB22" s="6"/>
    </row>
    <row r="23" spans="1:28" x14ac:dyDescent="0.2">
      <c r="A23" s="4"/>
      <c r="B23" s="5">
        <f t="shared" si="4"/>
        <v>4.2965116279069768</v>
      </c>
      <c r="C23" s="5">
        <f t="shared" si="5"/>
        <v>4.3372459204122524</v>
      </c>
      <c r="D23" s="5">
        <f t="shared" si="5"/>
        <v>4.3372459204122524</v>
      </c>
      <c r="E23" s="7"/>
      <c r="F23" s="5"/>
      <c r="G23" s="6"/>
      <c r="H23" s="5"/>
      <c r="I23" s="5">
        <f t="shared" si="6"/>
        <v>4.2296511627906979</v>
      </c>
      <c r="J23" s="5">
        <f t="shared" si="6"/>
        <v>4.2296511627906979</v>
      </c>
      <c r="K23" s="5">
        <f t="shared" si="6"/>
        <v>4.2296511627906979</v>
      </c>
      <c r="L23" s="7"/>
      <c r="M23" s="5"/>
      <c r="N23" s="6"/>
      <c r="O23" s="4"/>
      <c r="P23" s="5">
        <f t="shared" si="7"/>
        <v>4.2325581395348841</v>
      </c>
      <c r="Q23" s="5">
        <f t="shared" si="7"/>
        <v>4.2587209302325588</v>
      </c>
      <c r="R23" s="5">
        <f t="shared" si="7"/>
        <v>4.2354651162790695</v>
      </c>
      <c r="S23" s="7"/>
      <c r="T23" s="5"/>
      <c r="U23" s="5"/>
      <c r="V23" s="5"/>
      <c r="W23" s="5">
        <f t="shared" si="8"/>
        <v>4.1976744186046515</v>
      </c>
      <c r="X23" s="5">
        <f t="shared" si="8"/>
        <v>4.1860465116279073</v>
      </c>
      <c r="Y23" s="5">
        <f t="shared" si="8"/>
        <v>4.2034883720930232</v>
      </c>
      <c r="Z23" s="7"/>
      <c r="AA23" s="5"/>
      <c r="AB23" s="6"/>
    </row>
    <row r="24" spans="1:28" x14ac:dyDescent="0.2">
      <c r="A24" s="4"/>
      <c r="B24" s="5">
        <f t="shared" si="4"/>
        <v>4.2238372093023262</v>
      </c>
      <c r="C24" s="5">
        <f t="shared" si="5"/>
        <v>4.2713999427426277</v>
      </c>
      <c r="D24" s="5">
        <f t="shared" si="5"/>
        <v>4.2771256799312916</v>
      </c>
      <c r="E24" s="7"/>
      <c r="F24" s="5"/>
      <c r="G24" s="6"/>
      <c r="H24" s="5"/>
      <c r="I24" s="5">
        <f t="shared" si="6"/>
        <v>4.2005813953488378</v>
      </c>
      <c r="J24" s="5">
        <f t="shared" si="6"/>
        <v>4.1860465116279073</v>
      </c>
      <c r="K24" s="5">
        <f t="shared" si="6"/>
        <v>4.1947674418604652</v>
      </c>
      <c r="L24" s="7"/>
      <c r="M24" s="5"/>
      <c r="N24" s="6"/>
      <c r="O24" s="4"/>
      <c r="P24" s="5">
        <f t="shared" si="7"/>
        <v>4.2674418604651159</v>
      </c>
      <c r="Q24" s="5">
        <f t="shared" si="7"/>
        <v>4.2470930232558137</v>
      </c>
      <c r="R24" s="5">
        <f t="shared" si="7"/>
        <v>4.270348837209303</v>
      </c>
      <c r="S24" s="7"/>
      <c r="T24" s="5"/>
      <c r="U24" s="5"/>
      <c r="V24" s="5"/>
      <c r="W24" s="5">
        <f t="shared" si="8"/>
        <v>4.2645348837209305</v>
      </c>
      <c r="X24" s="5">
        <f t="shared" si="8"/>
        <v>4.2761627906976747</v>
      </c>
      <c r="Y24" s="5">
        <f t="shared" si="8"/>
        <v>4.2936046511627906</v>
      </c>
      <c r="Z24" s="7"/>
      <c r="AA24" s="5"/>
      <c r="AB24" s="6"/>
    </row>
    <row r="25" spans="1:28" x14ac:dyDescent="0.2">
      <c r="A25" s="4"/>
      <c r="B25" s="5"/>
      <c r="C25" s="5"/>
      <c r="D25" s="5"/>
      <c r="E25" s="7"/>
      <c r="F25" s="5"/>
      <c r="G25" s="6"/>
      <c r="H25" s="5"/>
      <c r="I25" s="5"/>
      <c r="J25" s="5"/>
      <c r="K25" s="5"/>
      <c r="L25" s="7"/>
      <c r="M25" s="5"/>
      <c r="N25" s="6"/>
      <c r="O25" s="4"/>
      <c r="P25" s="5"/>
      <c r="Q25" s="5"/>
      <c r="R25" s="5"/>
      <c r="S25" s="7"/>
      <c r="T25" s="5"/>
      <c r="U25" s="5"/>
      <c r="V25" s="5"/>
      <c r="W25" s="5"/>
      <c r="X25" s="5"/>
      <c r="Y25" s="5"/>
      <c r="Z25" s="7"/>
      <c r="AA25" s="5"/>
      <c r="AB25" s="6"/>
    </row>
    <row r="26" spans="1:28" x14ac:dyDescent="0.2">
      <c r="A26" s="4"/>
      <c r="B26" s="5"/>
      <c r="C26" s="5"/>
      <c r="D26" s="5"/>
      <c r="E26" s="7"/>
      <c r="F26" s="5"/>
      <c r="G26" s="6"/>
      <c r="H26" s="5"/>
      <c r="I26" s="5"/>
      <c r="J26" s="5"/>
      <c r="K26" s="5"/>
      <c r="L26" s="7"/>
      <c r="M26" s="5"/>
      <c r="N26" s="6"/>
      <c r="O26" s="4"/>
      <c r="P26" s="5"/>
      <c r="Q26" s="5"/>
      <c r="R26" s="5"/>
      <c r="S26" s="7"/>
      <c r="T26" s="5"/>
      <c r="U26" s="5"/>
      <c r="V26" s="5"/>
      <c r="W26" s="5"/>
      <c r="X26" s="5"/>
      <c r="Y26" s="5"/>
      <c r="Z26" s="7"/>
      <c r="AA26" s="5"/>
      <c r="AB26" s="6"/>
    </row>
    <row r="27" spans="1:28" x14ac:dyDescent="0.2">
      <c r="A27" s="4"/>
      <c r="B27" s="5">
        <f>10^B17</f>
        <v>19529.794541375068</v>
      </c>
      <c r="C27" s="5">
        <f t="shared" ref="C27:D27" si="9">10^C17</f>
        <v>24157.490527681031</v>
      </c>
      <c r="D27" s="5">
        <f t="shared" si="9"/>
        <v>23068.095344664711</v>
      </c>
      <c r="E27" s="7"/>
      <c r="F27" s="5"/>
      <c r="G27" s="6"/>
      <c r="H27" s="5"/>
      <c r="I27" s="5">
        <f>10^I17</f>
        <v>17429.264866211601</v>
      </c>
      <c r="J27" s="5">
        <f t="shared" ref="J27:K27" si="10">10^J17</f>
        <v>18265.346148092915</v>
      </c>
      <c r="K27" s="5">
        <f t="shared" si="10"/>
        <v>17546.320040251183</v>
      </c>
      <c r="L27" s="7"/>
      <c r="M27" s="5"/>
      <c r="N27" s="6"/>
      <c r="O27" s="4"/>
      <c r="P27" s="5">
        <f>10^P17</f>
        <v>17782.794100389234</v>
      </c>
      <c r="Q27" s="5">
        <f t="shared" ref="Q27:R27" si="11">10^Q17</f>
        <v>17782.794100389234</v>
      </c>
      <c r="R27" s="5">
        <f t="shared" si="11"/>
        <v>18760.992677880145</v>
      </c>
      <c r="S27" s="7"/>
      <c r="T27" s="5"/>
      <c r="U27" s="5"/>
      <c r="V27" s="5"/>
      <c r="W27" s="5">
        <f>10^W17</f>
        <v>23242.298245944414</v>
      </c>
      <c r="X27" s="5">
        <f t="shared" ref="X27:Y27" si="12">10^X17</f>
        <v>22178.401052111862</v>
      </c>
      <c r="Y27" s="5">
        <f t="shared" si="12"/>
        <v>23242.298245944414</v>
      </c>
      <c r="Z27" s="7"/>
      <c r="AA27" s="5"/>
      <c r="AB27" s="6"/>
    </row>
    <row r="28" spans="1:28" x14ac:dyDescent="0.2">
      <c r="A28" s="4"/>
      <c r="B28" s="5">
        <f t="shared" ref="B28:D34" si="13">10^B18</f>
        <v>18022.455152500017</v>
      </c>
      <c r="C28" s="5">
        <f t="shared" si="13"/>
        <v>21313.624718414456</v>
      </c>
      <c r="D28" s="5">
        <f t="shared" si="13"/>
        <v>22320.164692952385</v>
      </c>
      <c r="E28" s="7"/>
      <c r="F28" s="5"/>
      <c r="G28" s="6"/>
      <c r="H28" s="5"/>
      <c r="I28" s="5">
        <f t="shared" ref="I28:K34" si="14">10^I18</f>
        <v>18635.834168401987</v>
      </c>
      <c r="J28" s="5">
        <f t="shared" si="14"/>
        <v>18886.991753568145</v>
      </c>
      <c r="K28" s="5">
        <f t="shared" si="14"/>
        <v>18511.510617540527</v>
      </c>
      <c r="L28" s="7"/>
      <c r="M28" s="5"/>
      <c r="N28" s="6"/>
      <c r="O28" s="4"/>
      <c r="P28" s="5">
        <f t="shared" ref="P28:R34" si="15">10^P18</f>
        <v>15659.123231478814</v>
      </c>
      <c r="Q28" s="5">
        <f t="shared" si="15"/>
        <v>16631.454521231462</v>
      </c>
      <c r="R28" s="5">
        <f t="shared" si="15"/>
        <v>16410.290875381743</v>
      </c>
      <c r="S28" s="7"/>
      <c r="T28" s="5"/>
      <c r="U28" s="5"/>
      <c r="V28" s="5"/>
      <c r="W28" s="5">
        <f t="shared" ref="W28:Y34" si="16">10^W18</f>
        <v>16410.290875381743</v>
      </c>
      <c r="X28" s="5">
        <f t="shared" si="16"/>
        <v>17082.763938087148</v>
      </c>
      <c r="Y28" s="5">
        <f t="shared" si="16"/>
        <v>16192.068244593731</v>
      </c>
      <c r="Z28" s="7"/>
      <c r="AA28" s="5"/>
      <c r="AB28" s="6"/>
    </row>
    <row r="29" spans="1:28" x14ac:dyDescent="0.2">
      <c r="A29" s="4"/>
      <c r="B29" s="5">
        <f t="shared" si="13"/>
        <v>22178.401052111862</v>
      </c>
      <c r="C29" s="5">
        <f t="shared" si="13"/>
        <v>23068.095344664711</v>
      </c>
      <c r="D29" s="5">
        <f t="shared" si="13"/>
        <v>26146.059252836436</v>
      </c>
      <c r="E29" s="7"/>
      <c r="F29" s="5"/>
      <c r="G29" s="6"/>
      <c r="H29" s="5"/>
      <c r="I29" s="5">
        <f t="shared" si="14"/>
        <v>17664.16135839231</v>
      </c>
      <c r="J29" s="5">
        <f t="shared" si="14"/>
        <v>17664.16135839231</v>
      </c>
      <c r="K29" s="5">
        <f t="shared" si="14"/>
        <v>17312.99059174176</v>
      </c>
      <c r="L29" s="7"/>
      <c r="M29" s="5"/>
      <c r="N29" s="6"/>
      <c r="O29" s="4"/>
      <c r="P29" s="5">
        <f t="shared" si="15"/>
        <v>19270.089020252239</v>
      </c>
      <c r="Q29" s="5">
        <f t="shared" si="15"/>
        <v>17902.223581455124</v>
      </c>
      <c r="R29" s="5">
        <f t="shared" si="15"/>
        <v>17197.492007297071</v>
      </c>
      <c r="S29" s="7"/>
      <c r="T29" s="5"/>
      <c r="U29" s="5"/>
      <c r="V29" s="5"/>
      <c r="W29" s="5">
        <f t="shared" si="16"/>
        <v>16192.068244593731</v>
      </c>
      <c r="X29" s="5">
        <f t="shared" si="16"/>
        <v>15450.889563144892</v>
      </c>
      <c r="Y29" s="5">
        <f t="shared" si="16"/>
        <v>16300.814389711191</v>
      </c>
      <c r="Z29" s="7"/>
      <c r="AA29" s="5"/>
      <c r="AB29" s="6"/>
    </row>
    <row r="30" spans="1:28" x14ac:dyDescent="0.2">
      <c r="A30" s="4"/>
      <c r="B30" s="5">
        <f t="shared" si="13"/>
        <v>19013.837040719867</v>
      </c>
      <c r="C30" s="5">
        <f t="shared" si="13"/>
        <v>23998.768108929813</v>
      </c>
      <c r="D30" s="5">
        <f t="shared" si="13"/>
        <v>22616.382053237012</v>
      </c>
      <c r="E30" s="7" t="s">
        <v>5</v>
      </c>
      <c r="F30" s="5"/>
      <c r="G30" s="6"/>
      <c r="H30" s="5"/>
      <c r="I30" s="5">
        <f t="shared" si="14"/>
        <v>15870.163292315288</v>
      </c>
      <c r="J30" s="5">
        <f t="shared" si="14"/>
        <v>15347.813444464146</v>
      </c>
      <c r="K30" s="5">
        <f t="shared" si="14"/>
        <v>14942.339672144011</v>
      </c>
      <c r="L30" s="7" t="s">
        <v>5</v>
      </c>
      <c r="M30" s="5"/>
      <c r="N30" s="6"/>
      <c r="O30" s="4"/>
      <c r="P30" s="5">
        <f t="shared" si="15"/>
        <v>16084.047567774705</v>
      </c>
      <c r="Q30" s="5">
        <f t="shared" si="15"/>
        <v>14942.339672144011</v>
      </c>
      <c r="R30" s="5">
        <f t="shared" si="15"/>
        <v>14842.656196243166</v>
      </c>
      <c r="S30" s="7" t="s">
        <v>5</v>
      </c>
      <c r="T30" s="5"/>
      <c r="U30" s="5"/>
      <c r="V30" s="5"/>
      <c r="W30" s="5">
        <f t="shared" si="16"/>
        <v>20742.469736167994</v>
      </c>
      <c r="X30" s="5">
        <f t="shared" si="16"/>
        <v>20466.638165037322</v>
      </c>
      <c r="Y30" s="5">
        <f t="shared" si="16"/>
        <v>22327.351487772899</v>
      </c>
      <c r="Z30" s="7" t="s">
        <v>5</v>
      </c>
      <c r="AA30" s="5"/>
      <c r="AB30" s="6"/>
    </row>
    <row r="31" spans="1:28" x14ac:dyDescent="0.2">
      <c r="A31" s="4"/>
      <c r="B31" s="5">
        <f t="shared" si="13"/>
        <v>20059.753011004188</v>
      </c>
      <c r="C31" s="5">
        <f t="shared" si="13"/>
        <v>22027.827030327873</v>
      </c>
      <c r="D31" s="5">
        <f t="shared" si="13"/>
        <v>23374.238708918165</v>
      </c>
      <c r="E31" s="7"/>
      <c r="F31" s="5"/>
      <c r="G31" s="6"/>
      <c r="H31" s="5"/>
      <c r="I31" s="5">
        <f t="shared" si="14"/>
        <v>19529.794541375068</v>
      </c>
      <c r="J31" s="5">
        <f t="shared" si="14"/>
        <v>19660.95690057637</v>
      </c>
      <c r="K31" s="5">
        <f t="shared" si="14"/>
        <v>18886.991753568145</v>
      </c>
      <c r="L31" s="7"/>
      <c r="M31" s="5"/>
      <c r="N31" s="6"/>
      <c r="O31" s="4"/>
      <c r="P31" s="5">
        <f t="shared" si="15"/>
        <v>15870.163292315288</v>
      </c>
      <c r="Q31" s="5">
        <f t="shared" si="15"/>
        <v>16192.068244593731</v>
      </c>
      <c r="R31" s="5">
        <f t="shared" si="15"/>
        <v>15554.657942406082</v>
      </c>
      <c r="S31" s="7"/>
      <c r="T31" s="5"/>
      <c r="U31" s="5"/>
      <c r="V31" s="5"/>
      <c r="W31" s="5">
        <f t="shared" si="16"/>
        <v>20194.474578317459</v>
      </c>
      <c r="X31" s="5">
        <f t="shared" si="16"/>
        <v>19660.95690057637</v>
      </c>
      <c r="Y31" s="5">
        <f t="shared" si="16"/>
        <v>19925.930199468381</v>
      </c>
      <c r="Z31" s="7"/>
      <c r="AA31" s="5"/>
      <c r="AB31" s="6"/>
    </row>
    <row r="32" spans="1:28" x14ac:dyDescent="0.2">
      <c r="A32" s="4"/>
      <c r="B32" s="5">
        <f t="shared" si="13"/>
        <v>19529.794541375068</v>
      </c>
      <c r="C32" s="5">
        <f t="shared" si="13"/>
        <v>21596.483995621285</v>
      </c>
      <c r="D32" s="5">
        <f t="shared" si="13"/>
        <v>22173.514091022793</v>
      </c>
      <c r="E32" s="7"/>
      <c r="F32" s="5"/>
      <c r="G32" s="6"/>
      <c r="H32" s="5"/>
      <c r="I32" s="5">
        <f t="shared" si="14"/>
        <v>16300.814389711191</v>
      </c>
      <c r="J32" s="5">
        <f t="shared" si="14"/>
        <v>15347.813444464146</v>
      </c>
      <c r="K32" s="5">
        <f t="shared" si="14"/>
        <v>15554.657942406082</v>
      </c>
      <c r="L32" s="7"/>
      <c r="M32" s="5"/>
      <c r="N32" s="6"/>
      <c r="O32" s="4"/>
      <c r="P32" s="5">
        <f t="shared" si="15"/>
        <v>18022.455152500017</v>
      </c>
      <c r="Q32" s="5">
        <f t="shared" si="15"/>
        <v>20742.469736167994</v>
      </c>
      <c r="R32" s="5">
        <f t="shared" si="15"/>
        <v>18886.991753568145</v>
      </c>
      <c r="S32" s="7"/>
      <c r="T32" s="5"/>
      <c r="U32" s="5"/>
      <c r="V32" s="5"/>
      <c r="W32" s="5">
        <f t="shared" si="16"/>
        <v>16192.068244593731</v>
      </c>
      <c r="X32" s="5">
        <f t="shared" si="16"/>
        <v>15976.74751950314</v>
      </c>
      <c r="Y32" s="5">
        <f t="shared" si="16"/>
        <v>15976.74751950314</v>
      </c>
      <c r="Z32" s="7"/>
      <c r="AA32" s="5"/>
      <c r="AB32" s="6"/>
    </row>
    <row r="33" spans="1:28" x14ac:dyDescent="0.2">
      <c r="A33" s="4"/>
      <c r="B33" s="5">
        <f t="shared" si="13"/>
        <v>19793.000147922001</v>
      </c>
      <c r="C33" s="5">
        <f t="shared" si="13"/>
        <v>21739.318251144236</v>
      </c>
      <c r="D33" s="5">
        <f t="shared" si="13"/>
        <v>21739.318251144236</v>
      </c>
      <c r="E33" s="7"/>
      <c r="F33" s="5"/>
      <c r="G33" s="6"/>
      <c r="H33" s="5"/>
      <c r="I33" s="5">
        <f t="shared" si="14"/>
        <v>16968.801243843413</v>
      </c>
      <c r="J33" s="5">
        <f t="shared" si="14"/>
        <v>16968.801243843413</v>
      </c>
      <c r="K33" s="5">
        <f t="shared" si="14"/>
        <v>16968.801243843413</v>
      </c>
      <c r="L33" s="7"/>
      <c r="M33" s="5"/>
      <c r="N33" s="6"/>
      <c r="O33" s="4"/>
      <c r="P33" s="5">
        <f t="shared" si="15"/>
        <v>17082.763938087148</v>
      </c>
      <c r="Q33" s="5">
        <f t="shared" si="15"/>
        <v>18143.494200370944</v>
      </c>
      <c r="R33" s="5">
        <f t="shared" si="15"/>
        <v>17197.492007297071</v>
      </c>
      <c r="S33" s="7"/>
      <c r="T33" s="5"/>
      <c r="U33" s="5"/>
      <c r="V33" s="5"/>
      <c r="W33" s="5">
        <f t="shared" si="16"/>
        <v>15764.290110818712</v>
      </c>
      <c r="X33" s="5">
        <f t="shared" si="16"/>
        <v>15347.813444464146</v>
      </c>
      <c r="Y33" s="5">
        <f t="shared" si="16"/>
        <v>15976.74751950314</v>
      </c>
      <c r="Z33" s="7"/>
      <c r="AA33" s="5"/>
      <c r="AB33" s="6"/>
    </row>
    <row r="34" spans="1:28" x14ac:dyDescent="0.2">
      <c r="A34" s="4"/>
      <c r="B34" s="5">
        <f t="shared" si="13"/>
        <v>16743.151590411282</v>
      </c>
      <c r="C34" s="5">
        <f t="shared" si="13"/>
        <v>18680.992356375893</v>
      </c>
      <c r="D34" s="5">
        <f t="shared" si="13"/>
        <v>18928.913208189813</v>
      </c>
      <c r="E34" s="7"/>
      <c r="F34" s="5"/>
      <c r="G34" s="6"/>
      <c r="H34" s="5"/>
      <c r="I34" s="5">
        <f t="shared" si="14"/>
        <v>15870.163292315288</v>
      </c>
      <c r="J34" s="5">
        <f t="shared" si="14"/>
        <v>15347.813444464146</v>
      </c>
      <c r="K34" s="5">
        <f t="shared" si="14"/>
        <v>15659.123231478814</v>
      </c>
      <c r="L34" s="7"/>
      <c r="M34" s="5"/>
      <c r="N34" s="6"/>
      <c r="O34" s="4"/>
      <c r="P34" s="5">
        <f t="shared" si="15"/>
        <v>18511.510617540527</v>
      </c>
      <c r="Q34" s="5">
        <f t="shared" si="15"/>
        <v>17664.16135839231</v>
      </c>
      <c r="R34" s="5">
        <f t="shared" si="15"/>
        <v>18635.834168401987</v>
      </c>
      <c r="S34" s="7"/>
      <c r="T34" s="5"/>
      <c r="U34" s="5"/>
      <c r="V34" s="5"/>
      <c r="W34" s="5">
        <f t="shared" si="16"/>
        <v>18388.016455112142</v>
      </c>
      <c r="X34" s="5">
        <f t="shared" si="16"/>
        <v>18886.991753568145</v>
      </c>
      <c r="Y34" s="5">
        <f t="shared" si="16"/>
        <v>19660.95690057637</v>
      </c>
      <c r="Z34" s="7"/>
      <c r="AA34" s="5"/>
      <c r="AB34" s="6"/>
    </row>
    <row r="35" spans="1:28" x14ac:dyDescent="0.2">
      <c r="A35" s="4"/>
      <c r="B35" s="5"/>
      <c r="C35" s="5"/>
      <c r="D35" s="5"/>
      <c r="E35" s="7"/>
      <c r="F35" s="5"/>
      <c r="G35" s="6"/>
      <c r="H35" s="5"/>
      <c r="I35" s="5"/>
      <c r="J35" s="5"/>
      <c r="K35" s="5"/>
      <c r="L35" s="7"/>
      <c r="M35" s="5"/>
      <c r="N35" s="6"/>
      <c r="O35" s="4"/>
      <c r="P35" s="5"/>
      <c r="Q35" s="5"/>
      <c r="R35" s="5"/>
      <c r="S35" s="7"/>
      <c r="T35" s="5"/>
      <c r="U35" s="5"/>
      <c r="V35" s="5"/>
      <c r="W35" s="5"/>
      <c r="X35" s="5"/>
      <c r="Y35" s="5"/>
      <c r="Z35" s="7"/>
      <c r="AA35" s="5"/>
      <c r="AB35" s="6"/>
    </row>
    <row r="36" spans="1:28" x14ac:dyDescent="0.2">
      <c r="A36" s="4"/>
      <c r="B36" s="5"/>
      <c r="C36" s="5"/>
      <c r="D36" s="5"/>
      <c r="E36" s="7"/>
      <c r="F36" s="5"/>
      <c r="G36" s="6"/>
      <c r="H36" s="5"/>
      <c r="I36" s="5"/>
      <c r="J36" s="5"/>
      <c r="K36" s="5"/>
      <c r="L36" s="7"/>
      <c r="M36" s="5"/>
      <c r="N36" s="6"/>
      <c r="O36" s="4"/>
      <c r="P36" s="5"/>
      <c r="Q36" s="5"/>
      <c r="R36" s="5"/>
      <c r="S36" s="7"/>
      <c r="T36" s="5"/>
      <c r="U36" s="5"/>
      <c r="V36" s="5"/>
      <c r="W36" s="5"/>
      <c r="X36" s="5"/>
      <c r="Y36" s="5"/>
      <c r="Z36" s="7"/>
      <c r="AA36" s="5"/>
      <c r="AB36" s="6"/>
    </row>
    <row r="37" spans="1:28" x14ac:dyDescent="0.2">
      <c r="A37" s="4"/>
      <c r="B37" s="5"/>
      <c r="C37" s="5"/>
      <c r="D37" s="5">
        <f>AVERAGE(B27:D27)</f>
        <v>22251.793471240275</v>
      </c>
      <c r="E37" s="7"/>
      <c r="F37" s="5"/>
      <c r="G37" s="6"/>
      <c r="H37" s="5"/>
      <c r="I37" s="5"/>
      <c r="J37" s="5"/>
      <c r="K37" s="5">
        <f>AVERAGE(I27:K27)</f>
        <v>17746.977018185233</v>
      </c>
      <c r="L37" s="7"/>
      <c r="M37" s="5"/>
      <c r="N37" s="6"/>
      <c r="O37" s="4"/>
      <c r="P37" s="5"/>
      <c r="Q37" s="5"/>
      <c r="R37" s="5">
        <f>AVERAGE(P27:R27)</f>
        <v>18108.860292886206</v>
      </c>
      <c r="S37" s="7"/>
      <c r="T37" s="5"/>
      <c r="U37" s="5"/>
      <c r="V37" s="5"/>
      <c r="W37" s="5"/>
      <c r="X37" s="5"/>
      <c r="Y37" s="5">
        <f>AVERAGE(W27:Y27)</f>
        <v>22887.665848000233</v>
      </c>
      <c r="Z37" s="7"/>
      <c r="AA37" s="5"/>
      <c r="AB37" s="6"/>
    </row>
    <row r="38" spans="1:28" x14ac:dyDescent="0.2">
      <c r="A38" s="4"/>
      <c r="B38" s="5"/>
      <c r="C38" s="5"/>
      <c r="D38" s="5">
        <f t="shared" ref="D38:D44" si="17">AVERAGE(B28:D28)</f>
        <v>20552.081521288954</v>
      </c>
      <c r="E38" s="7"/>
      <c r="F38" s="5"/>
      <c r="G38" s="6"/>
      <c r="H38" s="5"/>
      <c r="I38" s="5"/>
      <c r="J38" s="5"/>
      <c r="K38" s="5">
        <f t="shared" ref="K38:K44" si="18">AVERAGE(I28:K28)</f>
        <v>18678.112179836884</v>
      </c>
      <c r="L38" s="7"/>
      <c r="M38" s="5"/>
      <c r="N38" s="6"/>
      <c r="O38" s="4"/>
      <c r="P38" s="5"/>
      <c r="Q38" s="5"/>
      <c r="R38" s="5">
        <f t="shared" ref="R38:R44" si="19">AVERAGE(P28:R28)</f>
        <v>16233.622876030675</v>
      </c>
      <c r="S38" s="7"/>
      <c r="T38" s="5"/>
      <c r="U38" s="5"/>
      <c r="V38" s="5"/>
      <c r="W38" s="5"/>
      <c r="X38" s="5"/>
      <c r="Y38" s="5">
        <f t="shared" ref="Y38:Y44" si="20">AVERAGE(W28:Y28)</f>
        <v>16561.707686020873</v>
      </c>
      <c r="Z38" s="7"/>
      <c r="AA38" s="5"/>
      <c r="AB38" s="6"/>
    </row>
    <row r="39" spans="1:28" x14ac:dyDescent="0.2">
      <c r="A39" s="4"/>
      <c r="B39" s="5"/>
      <c r="C39" s="5"/>
      <c r="D39" s="5">
        <f t="shared" si="17"/>
        <v>23797.518549871002</v>
      </c>
      <c r="E39" s="7" t="s">
        <v>6</v>
      </c>
      <c r="F39" s="5"/>
      <c r="G39" s="6"/>
      <c r="H39" s="5"/>
      <c r="I39" s="5"/>
      <c r="J39" s="5"/>
      <c r="K39" s="5">
        <f t="shared" si="18"/>
        <v>17547.104436175461</v>
      </c>
      <c r="L39" s="7" t="s">
        <v>6</v>
      </c>
      <c r="M39" s="5"/>
      <c r="N39" s="6"/>
      <c r="O39" s="4"/>
      <c r="P39" s="5"/>
      <c r="Q39" s="5"/>
      <c r="R39" s="5">
        <f t="shared" si="19"/>
        <v>18123.26820300148</v>
      </c>
      <c r="S39" s="7" t="s">
        <v>6</v>
      </c>
      <c r="T39" s="5"/>
      <c r="U39" s="5"/>
      <c r="V39" s="5"/>
      <c r="W39" s="5"/>
      <c r="X39" s="5"/>
      <c r="Y39" s="5">
        <f t="shared" si="20"/>
        <v>15981.257399149938</v>
      </c>
      <c r="Z39" s="7" t="s">
        <v>6</v>
      </c>
      <c r="AA39" s="5"/>
      <c r="AB39" s="6"/>
    </row>
    <row r="40" spans="1:28" x14ac:dyDescent="0.2">
      <c r="A40" s="4"/>
      <c r="B40" s="5"/>
      <c r="C40" s="5"/>
      <c r="D40" s="5">
        <f t="shared" si="17"/>
        <v>21876.3290676289</v>
      </c>
      <c r="E40" s="7"/>
      <c r="F40" s="5"/>
      <c r="G40" s="6"/>
      <c r="H40" s="5"/>
      <c r="I40" s="5"/>
      <c r="J40" s="5"/>
      <c r="K40" s="5">
        <f t="shared" si="18"/>
        <v>15386.772136307816</v>
      </c>
      <c r="L40" s="7"/>
      <c r="M40" s="5"/>
      <c r="N40" s="6"/>
      <c r="O40" s="4"/>
      <c r="P40" s="5"/>
      <c r="Q40" s="5"/>
      <c r="R40" s="5">
        <f t="shared" si="19"/>
        <v>15289.681145387294</v>
      </c>
      <c r="S40" s="7"/>
      <c r="T40" s="5"/>
      <c r="U40" s="5"/>
      <c r="V40" s="5"/>
      <c r="W40" s="5"/>
      <c r="X40" s="5"/>
      <c r="Y40" s="5">
        <f t="shared" si="20"/>
        <v>21178.819796326072</v>
      </c>
      <c r="Z40" s="7"/>
      <c r="AA40" s="5"/>
      <c r="AB40" s="6"/>
    </row>
    <row r="41" spans="1:28" x14ac:dyDescent="0.2">
      <c r="A41" s="4"/>
      <c r="B41" s="5"/>
      <c r="C41" s="5"/>
      <c r="D41" s="5">
        <f t="shared" si="17"/>
        <v>21820.606250083409</v>
      </c>
      <c r="E41" s="7"/>
      <c r="F41" s="5"/>
      <c r="G41" s="6"/>
      <c r="H41" s="5"/>
      <c r="I41" s="5"/>
      <c r="J41" s="5"/>
      <c r="K41" s="5">
        <f t="shared" si="18"/>
        <v>19359.24773183986</v>
      </c>
      <c r="L41" s="7"/>
      <c r="M41" s="5"/>
      <c r="N41" s="6"/>
      <c r="O41" s="4"/>
      <c r="P41" s="5"/>
      <c r="Q41" s="5"/>
      <c r="R41" s="5">
        <f t="shared" si="19"/>
        <v>15872.296493105036</v>
      </c>
      <c r="S41" s="7"/>
      <c r="T41" s="5"/>
      <c r="U41" s="5"/>
      <c r="V41" s="5"/>
      <c r="W41" s="5"/>
      <c r="X41" s="5"/>
      <c r="Y41" s="5">
        <f t="shared" si="20"/>
        <v>19927.12055945407</v>
      </c>
      <c r="Z41" s="7"/>
      <c r="AA41" s="5"/>
      <c r="AB41" s="6"/>
    </row>
    <row r="42" spans="1:28" x14ac:dyDescent="0.2">
      <c r="A42" s="4"/>
      <c r="B42" s="5"/>
      <c r="C42" s="5"/>
      <c r="D42" s="5">
        <f t="shared" si="17"/>
        <v>21099.930876006383</v>
      </c>
      <c r="E42" s="7"/>
      <c r="F42" s="5"/>
      <c r="G42" s="6"/>
      <c r="H42" s="5"/>
      <c r="I42" s="5"/>
      <c r="J42" s="5"/>
      <c r="K42" s="5">
        <f t="shared" si="18"/>
        <v>15734.428592193806</v>
      </c>
      <c r="L42" s="7"/>
      <c r="M42" s="5"/>
      <c r="N42" s="6"/>
      <c r="O42" s="4"/>
      <c r="P42" s="5"/>
      <c r="Q42" s="5"/>
      <c r="R42" s="5">
        <f t="shared" si="19"/>
        <v>19217.305547412052</v>
      </c>
      <c r="S42" s="7"/>
      <c r="T42" s="5"/>
      <c r="U42" s="5"/>
      <c r="V42" s="5"/>
      <c r="W42" s="5"/>
      <c r="X42" s="5"/>
      <c r="Y42" s="5">
        <f t="shared" si="20"/>
        <v>16048.521094533338</v>
      </c>
      <c r="Z42" s="7"/>
      <c r="AA42" s="5"/>
      <c r="AB42" s="6"/>
    </row>
    <row r="43" spans="1:28" x14ac:dyDescent="0.2">
      <c r="A43" s="4"/>
      <c r="B43" s="5"/>
      <c r="C43" s="5"/>
      <c r="D43" s="5">
        <f t="shared" si="17"/>
        <v>21090.545550070157</v>
      </c>
      <c r="E43" s="7"/>
      <c r="F43" s="5"/>
      <c r="G43" s="6"/>
      <c r="H43" s="5"/>
      <c r="I43" s="5"/>
      <c r="J43" s="5"/>
      <c r="K43" s="5">
        <f t="shared" si="18"/>
        <v>16968.801243843413</v>
      </c>
      <c r="L43" s="7"/>
      <c r="M43" s="5"/>
      <c r="N43" s="6"/>
      <c r="O43" s="4"/>
      <c r="P43" s="5"/>
      <c r="Q43" s="5"/>
      <c r="R43" s="5">
        <f t="shared" si="19"/>
        <v>17474.583381918386</v>
      </c>
      <c r="S43" s="7"/>
      <c r="T43" s="5"/>
      <c r="U43" s="5"/>
      <c r="V43" s="5"/>
      <c r="W43" s="5"/>
      <c r="X43" s="5"/>
      <c r="Y43" s="5">
        <f t="shared" si="20"/>
        <v>15696.283691595332</v>
      </c>
      <c r="Z43" s="7"/>
      <c r="AA43" s="5"/>
      <c r="AB43" s="6"/>
    </row>
    <row r="44" spans="1:28" x14ac:dyDescent="0.2">
      <c r="A44" s="4"/>
      <c r="B44" s="5"/>
      <c r="C44" s="5"/>
      <c r="D44" s="5">
        <f t="shared" si="17"/>
        <v>18117.685718325662</v>
      </c>
      <c r="E44" s="7"/>
      <c r="F44" s="5"/>
      <c r="G44" s="6"/>
      <c r="H44" s="5"/>
      <c r="I44" s="5"/>
      <c r="J44" s="5"/>
      <c r="K44" s="5">
        <f t="shared" si="18"/>
        <v>15625.699989419416</v>
      </c>
      <c r="L44" s="7"/>
      <c r="M44" s="5"/>
      <c r="N44" s="6"/>
      <c r="O44" s="4"/>
      <c r="P44" s="5"/>
      <c r="Q44" s="5"/>
      <c r="R44" s="5">
        <f t="shared" si="19"/>
        <v>18270.502048111608</v>
      </c>
      <c r="S44" s="7"/>
      <c r="T44" s="5"/>
      <c r="U44" s="5"/>
      <c r="V44" s="5"/>
      <c r="W44" s="5"/>
      <c r="X44" s="5"/>
      <c r="Y44" s="5">
        <f t="shared" si="20"/>
        <v>18978.655036418884</v>
      </c>
      <c r="Z44" s="7"/>
      <c r="AA44" s="5"/>
      <c r="AB44" s="6"/>
    </row>
    <row r="45" spans="1:28" x14ac:dyDescent="0.2">
      <c r="A45" s="4"/>
      <c r="B45" s="5"/>
      <c r="C45" s="5"/>
      <c r="D45" s="5"/>
      <c r="E45" s="7"/>
      <c r="F45" s="5"/>
      <c r="G45" s="6"/>
      <c r="H45" s="5"/>
      <c r="I45" s="5"/>
      <c r="J45" s="5"/>
      <c r="K45" s="5"/>
      <c r="L45" s="7"/>
      <c r="M45" s="5"/>
      <c r="N45" s="6"/>
      <c r="O45" s="4"/>
      <c r="P45" s="5"/>
      <c r="Q45" s="5"/>
      <c r="R45" s="5"/>
      <c r="S45" s="7"/>
      <c r="T45" s="5"/>
      <c r="U45" s="5"/>
      <c r="V45" s="5"/>
      <c r="W45" s="5"/>
      <c r="X45" s="5"/>
      <c r="Y45" s="5"/>
      <c r="Z45" s="7"/>
      <c r="AA45" s="5"/>
      <c r="AB45" s="6"/>
    </row>
    <row r="46" spans="1:28" x14ac:dyDescent="0.2">
      <c r="A46" s="4"/>
      <c r="B46" s="5"/>
      <c r="C46" s="5"/>
      <c r="D46" s="5"/>
      <c r="E46" s="7"/>
      <c r="F46" s="5"/>
      <c r="G46" s="6"/>
      <c r="H46" s="5"/>
      <c r="I46" s="5"/>
      <c r="J46" s="5"/>
      <c r="K46" s="5"/>
      <c r="L46" s="7"/>
      <c r="M46" s="5"/>
      <c r="N46" s="6"/>
      <c r="O46" s="4"/>
      <c r="P46" s="5"/>
      <c r="Q46" s="5"/>
      <c r="R46" s="5"/>
      <c r="S46" s="7"/>
      <c r="T46" s="5"/>
      <c r="U46" s="5"/>
      <c r="V46" s="5"/>
      <c r="W46" s="5"/>
      <c r="X46" s="5"/>
      <c r="Y46" s="5"/>
      <c r="Z46" s="7"/>
      <c r="AA46" s="5"/>
      <c r="AB46" s="6"/>
    </row>
    <row r="47" spans="1:28" x14ac:dyDescent="0.2">
      <c r="A47" s="4"/>
      <c r="B47" s="5"/>
      <c r="C47" s="5"/>
      <c r="D47" s="5">
        <f>D37*12.5</f>
        <v>278147.41839050344</v>
      </c>
      <c r="E47" s="7"/>
      <c r="F47" s="5"/>
      <c r="G47" s="6"/>
      <c r="H47" s="5"/>
      <c r="I47" s="5"/>
      <c r="J47" s="5"/>
      <c r="K47" s="5">
        <f>K37*12.5</f>
        <v>221837.2127273154</v>
      </c>
      <c r="L47" s="7"/>
      <c r="M47" s="5"/>
      <c r="N47" s="6"/>
      <c r="O47" s="4"/>
      <c r="P47" s="5"/>
      <c r="Q47" s="5"/>
      <c r="R47" s="5">
        <f>R37*12.5</f>
        <v>226360.75366107756</v>
      </c>
      <c r="S47" s="7"/>
      <c r="T47" s="5"/>
      <c r="U47" s="5"/>
      <c r="V47" s="5"/>
      <c r="W47" s="5"/>
      <c r="X47" s="5"/>
      <c r="Y47" s="5">
        <f>Y37*12.5</f>
        <v>286095.82310000289</v>
      </c>
      <c r="Z47" s="7"/>
      <c r="AA47" s="5"/>
      <c r="AB47" s="6"/>
    </row>
    <row r="48" spans="1:28" x14ac:dyDescent="0.2">
      <c r="A48" s="4"/>
      <c r="B48" s="5"/>
      <c r="C48" s="5"/>
      <c r="D48" s="5">
        <f t="shared" ref="D48:D54" si="21">D38*12.5</f>
        <v>256901.01901611191</v>
      </c>
      <c r="E48" s="7"/>
      <c r="F48" s="5"/>
      <c r="G48" s="6"/>
      <c r="H48" s="5"/>
      <c r="I48" s="5"/>
      <c r="J48" s="5"/>
      <c r="K48" s="5">
        <f t="shared" ref="K48:K54" si="22">K38*12.5</f>
        <v>233476.40224796106</v>
      </c>
      <c r="L48" s="7"/>
      <c r="M48" s="5"/>
      <c r="N48" s="6"/>
      <c r="O48" s="4"/>
      <c r="P48" s="5"/>
      <c r="Q48" s="5"/>
      <c r="R48" s="5">
        <f t="shared" ref="R48:R54" si="23">R38*12.5</f>
        <v>202920.28595038343</v>
      </c>
      <c r="S48" s="7"/>
      <c r="T48" s="5"/>
      <c r="U48" s="5"/>
      <c r="V48" s="5"/>
      <c r="W48" s="5"/>
      <c r="X48" s="5"/>
      <c r="Y48" s="5">
        <f t="shared" ref="Y48:Y54" si="24">Y38*12.5</f>
        <v>207021.3460752609</v>
      </c>
      <c r="Z48" s="7"/>
      <c r="AA48" s="5"/>
      <c r="AB48" s="6"/>
    </row>
    <row r="49" spans="1:28" x14ac:dyDescent="0.2">
      <c r="A49" s="4"/>
      <c r="B49" s="5"/>
      <c r="C49" s="5"/>
      <c r="D49" s="5">
        <f t="shared" si="21"/>
        <v>297468.98187338753</v>
      </c>
      <c r="E49" s="7"/>
      <c r="F49" s="5"/>
      <c r="G49" s="6"/>
      <c r="H49" s="5"/>
      <c r="I49" s="5"/>
      <c r="J49" s="5"/>
      <c r="K49" s="5">
        <f t="shared" si="22"/>
        <v>219338.80545219325</v>
      </c>
      <c r="L49" s="7"/>
      <c r="M49" s="5"/>
      <c r="N49" s="6"/>
      <c r="O49" s="4"/>
      <c r="P49" s="5"/>
      <c r="Q49" s="5"/>
      <c r="R49" s="5">
        <f t="shared" si="23"/>
        <v>226540.85253751851</v>
      </c>
      <c r="S49" s="7"/>
      <c r="T49" s="5"/>
      <c r="U49" s="5"/>
      <c r="V49" s="5"/>
      <c r="W49" s="5"/>
      <c r="X49" s="5"/>
      <c r="Y49" s="5">
        <f t="shared" si="24"/>
        <v>199765.71748937422</v>
      </c>
      <c r="Z49" s="7"/>
      <c r="AA49" s="5"/>
      <c r="AB49" s="6"/>
    </row>
    <row r="50" spans="1:28" x14ac:dyDescent="0.2">
      <c r="A50" s="4"/>
      <c r="B50" s="5"/>
      <c r="C50" s="5"/>
      <c r="D50" s="5">
        <f t="shared" si="21"/>
        <v>273454.11334536126</v>
      </c>
      <c r="E50" s="7" t="s">
        <v>7</v>
      </c>
      <c r="F50" s="5"/>
      <c r="G50" s="6"/>
      <c r="H50" s="5"/>
      <c r="I50" s="5"/>
      <c r="J50" s="5"/>
      <c r="K50" s="5">
        <f t="shared" si="22"/>
        <v>192334.65170384769</v>
      </c>
      <c r="L50" s="7" t="s">
        <v>7</v>
      </c>
      <c r="M50" s="5"/>
      <c r="N50" s="6"/>
      <c r="O50" s="4"/>
      <c r="P50" s="5"/>
      <c r="Q50" s="5"/>
      <c r="R50" s="5">
        <f t="shared" si="23"/>
        <v>191121.01431734118</v>
      </c>
      <c r="S50" s="7" t="s">
        <v>7</v>
      </c>
      <c r="T50" s="5"/>
      <c r="U50" s="5"/>
      <c r="V50" s="5"/>
      <c r="W50" s="5"/>
      <c r="X50" s="5"/>
      <c r="Y50" s="5">
        <f t="shared" si="24"/>
        <v>264735.2474540759</v>
      </c>
      <c r="Z50" s="7" t="s">
        <v>7</v>
      </c>
      <c r="AA50" s="5"/>
      <c r="AB50" s="6"/>
    </row>
    <row r="51" spans="1:28" x14ac:dyDescent="0.2">
      <c r="A51" s="4"/>
      <c r="B51" s="5"/>
      <c r="C51" s="5"/>
      <c r="D51" s="5">
        <f t="shared" si="21"/>
        <v>272757.57812604262</v>
      </c>
      <c r="E51" s="5"/>
      <c r="F51" s="5"/>
      <c r="G51" s="6"/>
      <c r="H51" s="5"/>
      <c r="I51" s="5"/>
      <c r="J51" s="5"/>
      <c r="K51" s="5">
        <f t="shared" si="22"/>
        <v>241990.59664799826</v>
      </c>
      <c r="L51" s="5"/>
      <c r="M51" s="5"/>
      <c r="N51" s="6"/>
      <c r="O51" s="4"/>
      <c r="P51" s="5"/>
      <c r="Q51" s="5"/>
      <c r="R51" s="5">
        <f t="shared" si="23"/>
        <v>198403.70616381295</v>
      </c>
      <c r="S51" s="5"/>
      <c r="T51" s="5"/>
      <c r="U51" s="5"/>
      <c r="V51" s="5"/>
      <c r="W51" s="5"/>
      <c r="X51" s="5"/>
      <c r="Y51" s="5">
        <f t="shared" si="24"/>
        <v>249089.00699317586</v>
      </c>
      <c r="Z51" s="5"/>
      <c r="AA51" s="5"/>
      <c r="AB51" s="6"/>
    </row>
    <row r="52" spans="1:28" x14ac:dyDescent="0.2">
      <c r="A52" s="4"/>
      <c r="B52" s="5"/>
      <c r="C52" s="5"/>
      <c r="D52" s="5">
        <f t="shared" si="21"/>
        <v>263749.13595007977</v>
      </c>
      <c r="E52" s="5"/>
      <c r="F52" s="5"/>
      <c r="G52" s="6"/>
      <c r="H52" s="5"/>
      <c r="I52" s="5"/>
      <c r="J52" s="5"/>
      <c r="K52" s="5">
        <f t="shared" si="22"/>
        <v>196680.35740242258</v>
      </c>
      <c r="L52" s="5"/>
      <c r="M52" s="5"/>
      <c r="N52" s="6"/>
      <c r="O52" s="4"/>
      <c r="P52" s="5"/>
      <c r="Q52" s="5"/>
      <c r="R52" s="5">
        <f t="shared" si="23"/>
        <v>240216.31934265065</v>
      </c>
      <c r="S52" s="5"/>
      <c r="T52" s="5"/>
      <c r="U52" s="5"/>
      <c r="V52" s="5"/>
      <c r="W52" s="5"/>
      <c r="X52" s="5"/>
      <c r="Y52" s="5">
        <f t="shared" si="24"/>
        <v>200606.51368166672</v>
      </c>
      <c r="Z52" s="5"/>
      <c r="AA52" s="5"/>
      <c r="AB52" s="6"/>
    </row>
    <row r="53" spans="1:28" x14ac:dyDescent="0.2">
      <c r="A53" s="4"/>
      <c r="B53" s="5"/>
      <c r="C53" s="5"/>
      <c r="D53" s="5">
        <f t="shared" si="21"/>
        <v>263631.81937587698</v>
      </c>
      <c r="E53" s="5"/>
      <c r="F53" s="5"/>
      <c r="G53" s="6"/>
      <c r="H53" s="5"/>
      <c r="I53" s="5"/>
      <c r="J53" s="5"/>
      <c r="K53" s="5">
        <f t="shared" si="22"/>
        <v>212110.01554804266</v>
      </c>
      <c r="L53" s="5"/>
      <c r="M53" s="5"/>
      <c r="N53" s="6"/>
      <c r="O53" s="4"/>
      <c r="P53" s="5"/>
      <c r="Q53" s="5"/>
      <c r="R53" s="5">
        <f t="shared" si="23"/>
        <v>218432.29227397984</v>
      </c>
      <c r="S53" s="5"/>
      <c r="T53" s="5"/>
      <c r="U53" s="5"/>
      <c r="V53" s="5"/>
      <c r="W53" s="5"/>
      <c r="X53" s="5"/>
      <c r="Y53" s="5">
        <f t="shared" si="24"/>
        <v>196203.54614494165</v>
      </c>
      <c r="Z53" s="5"/>
      <c r="AA53" s="5"/>
      <c r="AB53" s="6"/>
    </row>
    <row r="54" spans="1:28" x14ac:dyDescent="0.2">
      <c r="A54" s="4"/>
      <c r="B54" s="5"/>
      <c r="C54" s="5"/>
      <c r="D54" s="5">
        <f t="shared" si="21"/>
        <v>226471.07147907076</v>
      </c>
      <c r="E54" s="5"/>
      <c r="F54" s="5"/>
      <c r="G54" s="6"/>
      <c r="H54" s="5"/>
      <c r="I54" s="5"/>
      <c r="J54" s="5"/>
      <c r="K54" s="5">
        <f t="shared" si="22"/>
        <v>195321.24986774271</v>
      </c>
      <c r="L54" s="5"/>
      <c r="M54" s="5"/>
      <c r="N54" s="6"/>
      <c r="O54" s="4"/>
      <c r="P54" s="5"/>
      <c r="Q54" s="5"/>
      <c r="R54" s="5">
        <f t="shared" si="23"/>
        <v>228381.27560139511</v>
      </c>
      <c r="S54" s="5"/>
      <c r="T54" s="5"/>
      <c r="U54" s="5"/>
      <c r="V54" s="5"/>
      <c r="W54" s="5"/>
      <c r="X54" s="5"/>
      <c r="Y54" s="5">
        <f t="shared" si="24"/>
        <v>237233.18795523606</v>
      </c>
      <c r="Z54" s="5"/>
      <c r="AA54" s="5"/>
      <c r="AB54" s="6"/>
    </row>
    <row r="55" spans="1:28" x14ac:dyDescent="0.2">
      <c r="A55" s="4"/>
      <c r="B55" s="5"/>
      <c r="C55" s="5"/>
      <c r="D55" s="5"/>
      <c r="E55" s="5"/>
      <c r="F55" s="5"/>
      <c r="G55" s="6"/>
      <c r="H55" s="5"/>
      <c r="I55" s="5"/>
      <c r="J55" s="5"/>
      <c r="K55" s="5"/>
      <c r="L55" s="5"/>
      <c r="M55" s="5"/>
      <c r="N55" s="6"/>
      <c r="O55" s="4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6"/>
    </row>
    <row r="56" spans="1:28" ht="17" thickBot="1" x14ac:dyDescent="0.25">
      <c r="A56" s="8"/>
      <c r="B56" s="9"/>
      <c r="C56" s="9"/>
      <c r="D56" s="9"/>
      <c r="E56" s="9"/>
      <c r="F56" s="9"/>
      <c r="G56" s="10"/>
      <c r="H56" s="9"/>
      <c r="I56" s="9"/>
      <c r="J56" s="9"/>
      <c r="K56" s="9"/>
      <c r="L56" s="9"/>
      <c r="M56" s="9"/>
      <c r="N56" s="10"/>
      <c r="O56" s="8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10"/>
    </row>
    <row r="57" spans="1:28" x14ac:dyDescent="0.2">
      <c r="R57">
        <f>AVERAGE(R47:R54)</f>
        <v>216547.06248101991</v>
      </c>
      <c r="Y57">
        <f>AVERAGE(Y47:Y54)</f>
        <v>230093.79861171677</v>
      </c>
    </row>
    <row r="58" spans="1:28" x14ac:dyDescent="0.2">
      <c r="D58" s="1" t="s">
        <v>16</v>
      </c>
      <c r="K58" s="1" t="s">
        <v>17</v>
      </c>
      <c r="V58" s="1" t="s">
        <v>18</v>
      </c>
    </row>
    <row r="59" spans="1:28" x14ac:dyDescent="0.2">
      <c r="D59">
        <f>AVERAGE(D47:D54)</f>
        <v>266572.64219455427</v>
      </c>
      <c r="K59">
        <f>AVERAGE(K47:K54)</f>
        <v>214136.16144969047</v>
      </c>
      <c r="V59">
        <f>AVERAGE(R57:Y57)</f>
        <v>223320.43054636836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Stats</vt:lpstr>
      <vt:lpstr>WT L4s</vt:lpstr>
      <vt:lpstr>xn107(Hmg-5-GFP)</vt:lpstr>
      <vt:lpstr>TFAM-GFP-11 L4s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Aaron Schwartz</cp:lastModifiedBy>
  <dcterms:created xsi:type="dcterms:W3CDTF">2020-02-10T16:24:47Z</dcterms:created>
  <dcterms:modified xsi:type="dcterms:W3CDTF">2022-08-22T21:04:32Z</dcterms:modified>
</cp:coreProperties>
</file>