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ropbox (NYU Langone Health)/Figures/Source_data/MAIN_FIGS/"/>
    </mc:Choice>
  </mc:AlternateContent>
  <xr:revisionPtr revIDLastSave="0" documentId="13_ncr:1_{77E950FF-14DB-C245-A2CA-FBB1337C9021}" xr6:coauthVersionLast="45" xr6:coauthVersionMax="45" xr10:uidLastSave="{00000000-0000-0000-0000-000000000000}"/>
  <bookViews>
    <workbookView xWindow="1160" yWindow="2140" windowWidth="43120" windowHeight="24560" xr2:uid="{A532B43A-325C-5A40-9317-A86218F49C5C}"/>
  </bookViews>
  <sheets>
    <sheet name="PGC mtDNAs" sheetId="1" r:id="rId1"/>
    <sheet name="Proportion mtDNAs inherited" sheetId="2" r:id="rId2"/>
    <sheet name="PGC heteroplasmy" sheetId="3" r:id="rId3"/>
    <sheet name="heteroplasmy shift" sheetId="4" r:id="rId4"/>
    <sheet name="mito acidification in PGC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4" l="1"/>
  <c r="C36" i="4"/>
  <c r="B36" i="4"/>
  <c r="D24" i="4"/>
  <c r="C24" i="4"/>
  <c r="B24" i="4"/>
  <c r="D12" i="4"/>
  <c r="C12" i="4"/>
  <c r="B12" i="4"/>
  <c r="D51" i="5" l="1"/>
  <c r="C51" i="5"/>
  <c r="G44" i="5"/>
  <c r="G46" i="5" s="1"/>
  <c r="E44" i="5"/>
  <c r="E46" i="5" s="1"/>
  <c r="C44" i="5"/>
  <c r="C46" i="5" s="1"/>
  <c r="D33" i="5"/>
  <c r="C33" i="5"/>
  <c r="G26" i="5"/>
  <c r="G28" i="5" s="1"/>
  <c r="E26" i="5"/>
  <c r="E28" i="5" s="1"/>
  <c r="C26" i="5"/>
  <c r="C28" i="5" s="1"/>
  <c r="D15" i="5"/>
  <c r="C15" i="5"/>
  <c r="G8" i="5"/>
  <c r="G10" i="5" s="1"/>
  <c r="E10" i="5"/>
  <c r="E8" i="5"/>
  <c r="C8" i="5"/>
  <c r="C10" i="5" s="1"/>
  <c r="E15" i="5" l="1"/>
  <c r="C17" i="5" s="1"/>
  <c r="E51" i="5"/>
  <c r="C53" i="5" s="1"/>
  <c r="E33" i="5"/>
  <c r="C35" i="5" s="1"/>
  <c r="H24" i="3" l="1"/>
  <c r="G24" i="3"/>
  <c r="F24" i="3"/>
  <c r="D24" i="3"/>
  <c r="C24" i="3"/>
  <c r="B24" i="3"/>
  <c r="H12" i="3"/>
  <c r="G12" i="3"/>
  <c r="F12" i="3"/>
  <c r="D12" i="3"/>
  <c r="C12" i="3"/>
  <c r="B12" i="3"/>
  <c r="B25" i="2" l="1"/>
  <c r="C25" i="2"/>
  <c r="D25" i="2"/>
  <c r="B38" i="2"/>
  <c r="C38" i="2"/>
  <c r="D38" i="2"/>
  <c r="D12" i="2"/>
  <c r="C12" i="2"/>
  <c r="B12" i="2"/>
  <c r="H24" i="1" l="1"/>
  <c r="G24" i="1"/>
  <c r="F24" i="1"/>
  <c r="D24" i="1"/>
  <c r="C24" i="1"/>
  <c r="B24" i="1"/>
  <c r="H12" i="1"/>
  <c r="G12" i="1"/>
  <c r="F12" i="1"/>
  <c r="D12" i="1"/>
  <c r="C12" i="1"/>
  <c r="B12" i="1"/>
</calcChain>
</file>

<file path=xl/sharedStrings.xml><?xml version="1.0" encoding="utf-8"?>
<sst xmlns="http://schemas.openxmlformats.org/spreadsheetml/2006/main" count="599" uniqueCount="171">
  <si>
    <t>EMB PGCs</t>
  </si>
  <si>
    <t>L1 PGCs</t>
  </si>
  <si>
    <t>Column B</t>
  </si>
  <si>
    <t>Column D</t>
  </si>
  <si>
    <t>vs.</t>
  </si>
  <si>
    <t>Column A</t>
  </si>
  <si>
    <t>Column C</t>
  </si>
  <si>
    <t>Descriptive statistics:</t>
  </si>
  <si>
    <t>emb</t>
  </si>
  <si>
    <t>L1</t>
  </si>
  <si>
    <t>Mean</t>
  </si>
  <si>
    <t>Paired t test</t>
  </si>
  <si>
    <t>Mean 1:</t>
  </si>
  <si>
    <t xml:space="preserve">Mean 2: </t>
  </si>
  <si>
    <t>Mean 3:</t>
  </si>
  <si>
    <t>Std. Deviation</t>
  </si>
  <si>
    <t>P value</t>
  </si>
  <si>
    <t>Std. Error of Mean</t>
  </si>
  <si>
    <t>P value summary</t>
  </si>
  <si>
    <t>**</t>
  </si>
  <si>
    <t>ns</t>
  </si>
  <si>
    <t>Significantly different (P &lt; 0.05)?</t>
  </si>
  <si>
    <t>Yes</t>
  </si>
  <si>
    <t>No</t>
  </si>
  <si>
    <t>One- or two-tailed P value?</t>
  </si>
  <si>
    <t>Two-tailed</t>
  </si>
  <si>
    <t>t, df</t>
  </si>
  <si>
    <t>Number of pairs</t>
  </si>
  <si>
    <t>How big is the difference?</t>
  </si>
  <si>
    <t>Mean of differences (D - C)</t>
  </si>
  <si>
    <t>SD of differences</t>
  </si>
  <si>
    <t>SEM of differences</t>
  </si>
  <si>
    <t>95% confidence interval</t>
  </si>
  <si>
    <t>R squared (partial eta squared)</t>
  </si>
  <si>
    <t>How effective was the pairing?</t>
  </si>
  <si>
    <t>Correlation coefficient (r)</t>
  </si>
  <si>
    <t>P value (one tailed)</t>
  </si>
  <si>
    <t>Was the pairing significantly effective?</t>
  </si>
  <si>
    <r>
      <rPr>
        <b/>
        <i/>
        <sz val="20"/>
        <color theme="1"/>
        <rFont val="Calibri"/>
        <family val="2"/>
        <scheme val="minor"/>
      </rPr>
      <t>atg-18; uaDf5</t>
    </r>
    <r>
      <rPr>
        <b/>
        <sz val="20"/>
        <color theme="1"/>
        <rFont val="Calibri"/>
        <family val="2"/>
        <scheme val="minor"/>
      </rPr>
      <t xml:space="preserve"> PGC mtDNAs:</t>
    </r>
  </si>
  <si>
    <r>
      <rPr>
        <b/>
        <i/>
        <sz val="20"/>
        <color theme="1"/>
        <rFont val="Calibri"/>
        <family val="2"/>
        <scheme val="minor"/>
      </rPr>
      <t>atg-13; uaDf5</t>
    </r>
    <r>
      <rPr>
        <b/>
        <sz val="20"/>
        <color theme="1"/>
        <rFont val="Calibri"/>
        <family val="2"/>
        <scheme val="minor"/>
      </rPr>
      <t xml:space="preserve"> PGC mtDNAs:</t>
    </r>
  </si>
  <si>
    <t>*</t>
  </si>
  <si>
    <t>atg-18; uaDf5 emb PGCs</t>
  </si>
  <si>
    <t>atg-18; uaDf5 L1 PGCs</t>
  </si>
  <si>
    <t>Column F</t>
  </si>
  <si>
    <t>Column E</t>
  </si>
  <si>
    <t>Mean of differences (F - E)</t>
  </si>
  <si>
    <t>atg-13; uaDf5 L1 PGCs</t>
  </si>
  <si>
    <t>atg-13; uaDf5 emb PGCs</t>
  </si>
  <si>
    <t>Unpaired t test</t>
  </si>
  <si>
    <t>t=3.630, df=4</t>
  </si>
  <si>
    <t>Mean of column C</t>
  </si>
  <si>
    <t>Mean of column D</t>
  </si>
  <si>
    <t>Difference between means (D - C) ± SEM</t>
  </si>
  <si>
    <t>-100.2 ± 27.60</t>
  </si>
  <si>
    <t>-176.8 to -23.56</t>
  </si>
  <si>
    <t>R squared (eta squared)</t>
  </si>
  <si>
    <t>F test to compare variances</t>
  </si>
  <si>
    <t>F, DFn, Dfd</t>
  </si>
  <si>
    <t>2.242, 2, 2</t>
  </si>
  <si>
    <t>Data analyzed</t>
  </si>
  <si>
    <t>Sample size, column C</t>
  </si>
  <si>
    <t>Sample size, column D</t>
  </si>
  <si>
    <t>unpaired Two tailed t-test:</t>
  </si>
  <si>
    <r>
      <rPr>
        <i/>
        <sz val="12"/>
        <rFont val="Arial"/>
        <family val="2"/>
      </rPr>
      <t>atg-13; uaDf5</t>
    </r>
    <r>
      <rPr>
        <sz val="12"/>
        <rFont val="Arial"/>
        <family val="2"/>
      </rPr>
      <t xml:space="preserve"> emb PGCs</t>
    </r>
  </si>
  <si>
    <r>
      <rPr>
        <i/>
        <sz val="12"/>
        <rFont val="Arial"/>
        <family val="2"/>
      </rPr>
      <t>atg-18; uaDf5</t>
    </r>
    <r>
      <rPr>
        <sz val="12"/>
        <rFont val="Arial"/>
        <family val="2"/>
      </rPr>
      <t xml:space="preserve"> emb PGCs</t>
    </r>
  </si>
  <si>
    <t>t=4.011, df=4</t>
  </si>
  <si>
    <t>Mean of column E</t>
  </si>
  <si>
    <t>Mean of column F</t>
  </si>
  <si>
    <t>Difference between means (F - E) ± SEM</t>
  </si>
  <si>
    <t>-107.4 ± 26.77</t>
  </si>
  <si>
    <t>-181.7 to -33.05</t>
  </si>
  <si>
    <t>1.457, 2, 2</t>
  </si>
  <si>
    <t>Sample size, column E</t>
  </si>
  <si>
    <t>Sample size, column F</t>
  </si>
  <si>
    <t>exp1</t>
  </si>
  <si>
    <t>exp2</t>
  </si>
  <si>
    <t>exp3</t>
  </si>
  <si>
    <r>
      <rPr>
        <b/>
        <i/>
        <sz val="20"/>
        <color theme="1"/>
        <rFont val="Calibri"/>
        <family val="2"/>
        <scheme val="minor"/>
      </rPr>
      <t>atg-18; uaDf5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</si>
  <si>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r>
      <rPr>
        <b/>
        <i/>
        <sz val="20"/>
        <color theme="1"/>
        <rFont val="Calibri"/>
        <family val="2"/>
        <scheme val="minor"/>
      </rPr>
      <t>atg-13; uaDf5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</si>
  <si>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r>
      <rPr>
        <b/>
        <i/>
        <sz val="20"/>
        <color theme="1"/>
        <rFont val="Calibri"/>
        <family val="2"/>
        <scheme val="minor"/>
      </rPr>
      <t>uaDf5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</si>
  <si>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t=4.330, df=4</t>
  </si>
  <si>
    <t>Mean of column A</t>
  </si>
  <si>
    <t>Mean of column B</t>
  </si>
  <si>
    <t>Difference between means (B - A) ± SEM</t>
  </si>
  <si>
    <t>0.2578 ± 0.05955</t>
  </si>
  <si>
    <t>0.09248 to 0.4232</t>
  </si>
  <si>
    <t>3.596, 2, 2</t>
  </si>
  <si>
    <t>Sample size, column A</t>
  </si>
  <si>
    <t>Sample size, column B</t>
  </si>
  <si>
    <t>Unpaired two-tailed t-test:</t>
  </si>
  <si>
    <t>uaDf5</t>
  </si>
  <si>
    <t>atg-18; uaDf5</t>
  </si>
  <si>
    <t>t=5.090, df=4</t>
  </si>
  <si>
    <t>0.3268 ± 0.06419</t>
  </si>
  <si>
    <t>0.1485 to 0.5050</t>
  </si>
  <si>
    <t>4.340, 2, 2</t>
  </si>
  <si>
    <t>atg-13; uaDf5</t>
  </si>
  <si>
    <r>
      <rPr>
        <b/>
        <i/>
        <sz val="20"/>
        <color theme="1"/>
        <rFont val="Calibri"/>
        <family val="2"/>
        <scheme val="minor"/>
      </rPr>
      <t>atg-18; uaDf5</t>
    </r>
    <r>
      <rPr>
        <b/>
        <sz val="20"/>
        <color theme="1"/>
        <rFont val="Calibri"/>
        <family val="2"/>
        <scheme val="minor"/>
      </rPr>
      <t xml:space="preserve"> heteroplasmy:</t>
    </r>
  </si>
  <si>
    <r>
      <rPr>
        <b/>
        <i/>
        <sz val="20"/>
        <color theme="1"/>
        <rFont val="Calibri"/>
        <family val="2"/>
        <scheme val="minor"/>
      </rPr>
      <t>atg-13; uaDf5</t>
    </r>
    <r>
      <rPr>
        <b/>
        <sz val="20"/>
        <color theme="1"/>
        <rFont val="Calibri"/>
        <family val="2"/>
        <scheme val="minor"/>
      </rPr>
      <t xml:space="preserve"> heteroplasmy:</t>
    </r>
  </si>
  <si>
    <t>t=12.53, df=2</t>
  </si>
  <si>
    <t>-11.00 to -5.374</t>
  </si>
  <si>
    <t>t=8.326, df=2</t>
  </si>
  <si>
    <t>-11.25 to -3.582</t>
  </si>
  <si>
    <t>Unpaired Two tailed t-test:</t>
  </si>
  <si>
    <r>
      <rPr>
        <b/>
        <i/>
        <sz val="20"/>
        <color theme="1"/>
        <rFont val="Calibri"/>
        <family val="2"/>
        <scheme val="minor"/>
      </rPr>
      <t>atg-13; uaDf</t>
    </r>
    <r>
      <rPr>
        <b/>
        <sz val="20"/>
        <color theme="1"/>
        <rFont val="Calibri"/>
        <family val="2"/>
        <scheme val="minor"/>
      </rPr>
      <t>5 heteroplasmy shift:</t>
    </r>
  </si>
  <si>
    <r>
      <rPr>
        <b/>
        <i/>
        <sz val="20"/>
        <color theme="1"/>
        <rFont val="Calibri"/>
        <family val="2"/>
        <scheme val="minor"/>
      </rPr>
      <t>atg-18; uaDf5</t>
    </r>
    <r>
      <rPr>
        <b/>
        <sz val="20"/>
        <color theme="1"/>
        <rFont val="Calibri"/>
        <family val="2"/>
        <scheme val="minor"/>
      </rPr>
      <t xml:space="preserve"> heteroplasmy shift:</t>
    </r>
  </si>
  <si>
    <t>t=4.395, df=4</t>
  </si>
  <si>
    <t>-3.622 ± 0.8240</t>
  </si>
  <si>
    <t>-5.910 to -1.334</t>
  </si>
  <si>
    <t>1.690, 2, 2</t>
  </si>
  <si>
    <t>atg-18 ; uaDf5</t>
  </si>
  <si>
    <t>t=2.788, df=4</t>
  </si>
  <si>
    <t>Difference between means (C - A) ± SEM</t>
  </si>
  <si>
    <t>-2.851 ± 1.022</t>
  </si>
  <si>
    <t>-5.689 to -0.01197</t>
  </si>
  <si>
    <t>3.142, 2, 2</t>
  </si>
  <si>
    <t>total:</t>
  </si>
  <si>
    <t>% yes:</t>
  </si>
  <si>
    <t>Combined yes:</t>
  </si>
  <si>
    <t>combined no:</t>
  </si>
  <si>
    <t>Total:</t>
  </si>
  <si>
    <t>% embs with acidified mitos:</t>
  </si>
  <si>
    <r>
      <rPr>
        <b/>
        <i/>
        <sz val="20"/>
        <color theme="1"/>
        <rFont val="Calibri"/>
        <family val="2"/>
        <scheme val="minor"/>
      </rPr>
      <t>uaDf5</t>
    </r>
    <r>
      <rPr>
        <b/>
        <sz val="20"/>
        <color theme="1"/>
        <rFont val="Calibri"/>
        <family val="2"/>
        <scheme val="minor"/>
      </rPr>
      <t xml:space="preserve"> embs with acidified PGC mitos:</t>
    </r>
  </si>
  <si>
    <t>WT embs with acidified PGC mitos:</t>
  </si>
  <si>
    <r>
      <rPr>
        <b/>
        <i/>
        <sz val="20"/>
        <color theme="1"/>
        <rFont val="Calibri"/>
        <family val="2"/>
        <scheme val="minor"/>
      </rPr>
      <t>atg-18; uaDf5</t>
    </r>
    <r>
      <rPr>
        <b/>
        <sz val="20"/>
        <color theme="1"/>
        <rFont val="Calibri"/>
        <family val="2"/>
        <scheme val="minor"/>
      </rPr>
      <t xml:space="preserve"> embs with acidified PGC mitos:</t>
    </r>
  </si>
  <si>
    <t>P value and statistical significance</t>
  </si>
  <si>
    <t>Test</t>
  </si>
  <si>
    <t>Fisher's exact test</t>
  </si>
  <si>
    <t>One- or two-sided</t>
  </si>
  <si>
    <t>Two-sided</t>
  </si>
  <si>
    <t>Statistically significant (P &lt; 0.05)?</t>
  </si>
  <si>
    <t>Acidified region</t>
  </si>
  <si>
    <t>No acidified region</t>
  </si>
  <si>
    <t>Total</t>
  </si>
  <si>
    <t>WT</t>
  </si>
  <si>
    <t>Percentage of row total</t>
  </si>
  <si>
    <t>53.01%</t>
  </si>
  <si>
    <t>46.99%</t>
  </si>
  <si>
    <t>58.70%</t>
  </si>
  <si>
    <t>41.30%</t>
  </si>
  <si>
    <t>Percentage of column total</t>
  </si>
  <si>
    <t>44.90%</t>
  </si>
  <si>
    <t>50.65%</t>
  </si>
  <si>
    <t>55.10%</t>
  </si>
  <si>
    <t>49.35%</t>
  </si>
  <si>
    <t>Percentage of grand total</t>
  </si>
  <si>
    <t>25.14%</t>
  </si>
  <si>
    <t>22.29%</t>
  </si>
  <si>
    <t>30.86%</t>
  </si>
  <si>
    <t>21.71%</t>
  </si>
  <si>
    <t>&lt;0.0001</t>
  </si>
  <si>
    <t>****</t>
  </si>
  <si>
    <t>ATG-18;uaDf5</t>
  </si>
  <si>
    <t>0.00%</t>
  </si>
  <si>
    <t>100.00%</t>
  </si>
  <si>
    <t>36.54%</t>
  </si>
  <si>
    <t>63.46%</t>
  </si>
  <si>
    <t>34.18%</t>
  </si>
  <si>
    <t>24.05%</t>
  </si>
  <si>
    <t>41.77%</t>
  </si>
  <si>
    <r>
      <t xml:space="preserve">Fisher's exact test WT vs </t>
    </r>
    <r>
      <rPr>
        <b/>
        <i/>
        <sz val="12"/>
        <rFont val="Arial"/>
        <family val="2"/>
      </rPr>
      <t>uaDf5</t>
    </r>
  </si>
  <si>
    <r>
      <t xml:space="preserve">Fisher's exact test WT vs </t>
    </r>
    <r>
      <rPr>
        <b/>
        <i/>
        <sz val="12"/>
        <rFont val="Arial"/>
        <family val="2"/>
      </rPr>
      <t>atg-18; uaDf5</t>
    </r>
  </si>
  <si>
    <t>**Data from Fig 4**</t>
  </si>
  <si>
    <r>
      <rPr>
        <b/>
        <i/>
        <sz val="20"/>
        <color theme="1"/>
        <rFont val="Calibri"/>
        <family val="2"/>
        <scheme val="minor"/>
      </rPr>
      <t>**uaDf5</t>
    </r>
    <r>
      <rPr>
        <b/>
        <sz val="20"/>
        <color theme="1"/>
        <rFont val="Calibri"/>
        <family val="2"/>
        <scheme val="minor"/>
      </rPr>
      <t xml:space="preserve"> heteroplasmy shifts**:</t>
    </r>
  </si>
  <si>
    <t>atg-13 ; uaDf5</t>
  </si>
  <si>
    <r>
      <t xml:space="preserve">Fisher's exact test </t>
    </r>
    <r>
      <rPr>
        <b/>
        <i/>
        <sz val="12"/>
        <rFont val="Arial"/>
        <family val="2"/>
      </rPr>
      <t>uaDf5</t>
    </r>
    <r>
      <rPr>
        <b/>
        <sz val="12"/>
        <rFont val="Arial"/>
        <family val="2"/>
      </rPr>
      <t xml:space="preserve"> vs </t>
    </r>
    <r>
      <rPr>
        <b/>
        <i/>
        <sz val="12"/>
        <rFont val="Arial"/>
        <family val="2"/>
      </rPr>
      <t>atg-18; uaDf5</t>
    </r>
  </si>
  <si>
    <t>37.14%</t>
  </si>
  <si>
    <t>62.86%</t>
  </si>
  <si>
    <t>29.53%</t>
  </si>
  <si>
    <t>26.17%</t>
  </si>
  <si>
    <t>44.30%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</si>
</sst>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"/>
    </font>
    <font>
      <b/>
      <sz val="12"/>
      <name val="Arial"/>
      <family val="2"/>
    </font>
    <font>
      <sz val="12"/>
      <name val="Arial"/>
      <family val="2"/>
    </font>
    <font>
      <sz val="16"/>
      <color theme="1"/>
      <name val="Calibri"/>
      <family val="2"/>
      <scheme val="minor"/>
    </font>
    <font>
      <i/>
      <sz val="12"/>
      <name val="Arial"/>
      <family val="2"/>
    </font>
    <font>
      <b/>
      <sz val="14"/>
      <name val="Arial"/>
      <family val="2"/>
    </font>
    <font>
      <b/>
      <sz val="12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4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1" xfId="0" applyFont="1" applyFill="1" applyBorder="1"/>
    <xf numFmtId="14" fontId="1" fillId="2" borderId="2" xfId="0" applyNumberFormat="1" applyFont="1" applyFill="1" applyBorder="1"/>
    <xf numFmtId="14" fontId="4" fillId="2" borderId="3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14" fontId="5" fillId="2" borderId="3" xfId="0" applyNumberFormat="1" applyFont="1" applyFill="1" applyBorder="1"/>
    <xf numFmtId="14" fontId="1" fillId="2" borderId="6" xfId="0" applyNumberFormat="1" applyFont="1" applyFill="1" applyBorder="1"/>
    <xf numFmtId="0" fontId="7" fillId="2" borderId="7" xfId="0" applyFont="1" applyFill="1" applyBorder="1"/>
    <xf numFmtId="14" fontId="1" fillId="2" borderId="8" xfId="0" applyNumberFormat="1" applyFont="1" applyFill="1" applyBorder="1"/>
    <xf numFmtId="14" fontId="1" fillId="2" borderId="9" xfId="0" applyNumberFormat="1" applyFont="1" applyFill="1" applyBorder="1"/>
    <xf numFmtId="14" fontId="1" fillId="2" borderId="10" xfId="0" applyNumberFormat="1" applyFont="1" applyFill="1" applyBorder="1"/>
    <xf numFmtId="0" fontId="1" fillId="2" borderId="9" xfId="0" applyFont="1" applyFill="1" applyBorder="1"/>
    <xf numFmtId="14" fontId="1" fillId="2" borderId="11" xfId="0" applyNumberFormat="1" applyFont="1" applyFill="1" applyBorder="1"/>
    <xf numFmtId="0" fontId="7" fillId="2" borderId="12" xfId="0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5" xfId="0" applyFont="1" applyBorder="1" applyAlignment="1">
      <alignment horizontal="right"/>
    </xf>
    <xf numFmtId="0" fontId="8" fillId="2" borderId="17" xfId="0" applyFont="1" applyFill="1" applyBorder="1"/>
    <xf numFmtId="0" fontId="1" fillId="2" borderId="19" xfId="0" applyFont="1" applyFill="1" applyBorder="1"/>
    <xf numFmtId="0" fontId="6" fillId="0" borderId="13" xfId="0" applyFont="1" applyBorder="1" applyAlignment="1">
      <alignment horizontal="left"/>
    </xf>
    <xf numFmtId="0" fontId="7" fillId="0" borderId="15" xfId="0" applyFont="1" applyBorder="1"/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2" xfId="0" applyBorder="1"/>
    <xf numFmtId="0" fontId="6" fillId="0" borderId="21" xfId="0" applyFont="1" applyBorder="1" applyAlignment="1">
      <alignment horizontal="left"/>
    </xf>
    <xf numFmtId="0" fontId="7" fillId="0" borderId="12" xfId="0" applyFont="1" applyBorder="1"/>
    <xf numFmtId="0" fontId="0" fillId="0" borderId="25" xfId="0" applyBorder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2" xfId="0" applyFont="1" applyBorder="1" applyAlignment="1">
      <alignment horizontal="right"/>
    </xf>
    <xf numFmtId="14" fontId="0" fillId="0" borderId="0" xfId="0" applyNumberFormat="1"/>
    <xf numFmtId="0" fontId="0" fillId="0" borderId="20" xfId="0" applyBorder="1"/>
    <xf numFmtId="0" fontId="0" fillId="0" borderId="26" xfId="0" applyBorder="1"/>
    <xf numFmtId="0" fontId="0" fillId="0" borderId="27" xfId="0" applyBorder="1"/>
    <xf numFmtId="0" fontId="4" fillId="2" borderId="17" xfId="0" applyFont="1" applyFill="1" applyBorder="1"/>
    <xf numFmtId="0" fontId="7" fillId="0" borderId="13" xfId="0" applyFont="1" applyBorder="1" applyAlignment="1">
      <alignment horizontal="left"/>
    </xf>
    <xf numFmtId="0" fontId="7" fillId="0" borderId="0" xfId="0" applyFont="1" applyBorder="1"/>
    <xf numFmtId="0" fontId="1" fillId="2" borderId="29" xfId="0" applyFont="1" applyFill="1" applyBorder="1"/>
    <xf numFmtId="0" fontId="7" fillId="0" borderId="14" xfId="0" applyFont="1" applyBorder="1"/>
    <xf numFmtId="0" fontId="7" fillId="0" borderId="22" xfId="0" applyFont="1" applyBorder="1"/>
    <xf numFmtId="0" fontId="9" fillId="0" borderId="15" xfId="0" applyFont="1" applyBorder="1" applyAlignment="1">
      <alignment horizontal="right"/>
    </xf>
    <xf numFmtId="0" fontId="6" fillId="2" borderId="30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0" fontId="4" fillId="2" borderId="18" xfId="0" applyFont="1" applyFill="1" applyBorder="1"/>
    <xf numFmtId="0" fontId="6" fillId="0" borderId="20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0" fillId="0" borderId="16" xfId="0" applyBorder="1"/>
    <xf numFmtId="0" fontId="0" fillId="0" borderId="0" xfId="0" applyBorder="1"/>
    <xf numFmtId="0" fontId="1" fillId="2" borderId="0" xfId="0" applyFont="1" applyFill="1" applyBorder="1" applyAlignment="1">
      <alignment horizontal="right"/>
    </xf>
    <xf numFmtId="0" fontId="0" fillId="0" borderId="31" xfId="0" applyBorder="1"/>
    <xf numFmtId="14" fontId="1" fillId="2" borderId="32" xfId="0" applyNumberFormat="1" applyFont="1" applyFill="1" applyBorder="1"/>
    <xf numFmtId="0" fontId="1" fillId="2" borderId="20" xfId="0" applyFont="1" applyFill="1" applyBorder="1" applyAlignment="1">
      <alignment horizontal="right"/>
    </xf>
    <xf numFmtId="0" fontId="0" fillId="0" borderId="24" xfId="0" applyBorder="1"/>
    <xf numFmtId="14" fontId="1" fillId="2" borderId="33" xfId="0" applyNumberFormat="1" applyFont="1" applyFill="1" applyBorder="1"/>
    <xf numFmtId="14" fontId="1" fillId="2" borderId="34" xfId="0" applyNumberFormat="1" applyFont="1" applyFill="1" applyBorder="1"/>
    <xf numFmtId="0" fontId="6" fillId="0" borderId="30" xfId="0" applyFont="1" applyBorder="1" applyAlignment="1">
      <alignment horizontal="left"/>
    </xf>
    <xf numFmtId="0" fontId="7" fillId="0" borderId="5" xfId="0" applyFont="1" applyBorder="1"/>
    <xf numFmtId="0" fontId="7" fillId="0" borderId="35" xfId="0" applyFont="1" applyBorder="1"/>
    <xf numFmtId="0" fontId="7" fillId="0" borderId="36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1" fillId="2" borderId="6" xfId="0" applyFont="1" applyFill="1" applyBorder="1"/>
    <xf numFmtId="14" fontId="1" fillId="2" borderId="8" xfId="0" applyNumberFormat="1" applyFont="1" applyFill="1" applyBorder="1" applyAlignment="1">
      <alignment horizontal="right"/>
    </xf>
    <xf numFmtId="14" fontId="1" fillId="2" borderId="9" xfId="0" applyNumberFormat="1" applyFont="1" applyFill="1" applyBorder="1" applyAlignment="1">
      <alignment horizontal="right"/>
    </xf>
    <xf numFmtId="14" fontId="1" fillId="2" borderId="11" xfId="0" applyNumberFormat="1" applyFont="1" applyFill="1" applyBorder="1" applyAlignment="1">
      <alignment horizontal="right"/>
    </xf>
    <xf numFmtId="0" fontId="0" fillId="2" borderId="6" xfId="0" applyFill="1" applyBorder="1"/>
    <xf numFmtId="14" fontId="1" fillId="2" borderId="33" xfId="0" applyNumberFormat="1" applyFont="1" applyFill="1" applyBorder="1" applyAlignment="1">
      <alignment horizontal="right"/>
    </xf>
    <xf numFmtId="14" fontId="1" fillId="2" borderId="34" xfId="0" applyNumberFormat="1" applyFont="1" applyFill="1" applyBorder="1" applyAlignment="1">
      <alignment horizontal="right"/>
    </xf>
    <xf numFmtId="0" fontId="6" fillId="0" borderId="31" xfId="0" applyFont="1" applyBorder="1" applyAlignment="1">
      <alignment horizontal="left"/>
    </xf>
    <xf numFmtId="0" fontId="4" fillId="2" borderId="2" xfId="0" applyFont="1" applyFill="1" applyBorder="1"/>
    <xf numFmtId="0" fontId="7" fillId="2" borderId="19" xfId="0" applyFont="1" applyFill="1" applyBorder="1"/>
    <xf numFmtId="0" fontId="10" fillId="2" borderId="17" xfId="0" applyFont="1" applyFill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7" xfId="0" applyFont="1" applyBorder="1"/>
    <xf numFmtId="0" fontId="7" fillId="0" borderId="14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7" fillId="0" borderId="21" xfId="0" applyFont="1" applyBorder="1" applyAlignment="1">
      <alignment horizontal="left"/>
    </xf>
    <xf numFmtId="14" fontId="11" fillId="2" borderId="39" xfId="0" applyNumberFormat="1" applyFont="1" applyFill="1" applyBorder="1"/>
    <xf numFmtId="0" fontId="1" fillId="0" borderId="14" xfId="0" applyFont="1" applyBorder="1"/>
    <xf numFmtId="14" fontId="1" fillId="2" borderId="30" xfId="0" applyNumberFormat="1" applyFont="1" applyFill="1" applyBorder="1"/>
    <xf numFmtId="14" fontId="1" fillId="2" borderId="7" xfId="0" applyNumberFormat="1" applyFont="1" applyFill="1" applyBorder="1"/>
    <xf numFmtId="14" fontId="1" fillId="2" borderId="3" xfId="0" applyNumberFormat="1" applyFont="1" applyFill="1" applyBorder="1"/>
    <xf numFmtId="0" fontId="0" fillId="0" borderId="9" xfId="0" applyBorder="1"/>
    <xf numFmtId="0" fontId="0" fillId="0" borderId="32" xfId="0" applyBorder="1"/>
    <xf numFmtId="0" fontId="0" fillId="0" borderId="11" xfId="0" applyBorder="1"/>
    <xf numFmtId="14" fontId="1" fillId="2" borderId="4" xfId="0" applyNumberFormat="1" applyFont="1" applyFill="1" applyBorder="1"/>
    <xf numFmtId="0" fontId="1" fillId="0" borderId="20" xfId="0" applyFont="1" applyBorder="1"/>
    <xf numFmtId="0" fontId="11" fillId="2" borderId="40" xfId="0" applyFont="1" applyFill="1" applyBorder="1"/>
    <xf numFmtId="0" fontId="1" fillId="2" borderId="2" xfId="0" applyFont="1" applyFill="1" applyBorder="1"/>
    <xf numFmtId="0" fontId="1" fillId="2" borderId="28" xfId="0" applyFont="1" applyFill="1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41" xfId="0" applyBorder="1"/>
    <xf numFmtId="0" fontId="7" fillId="2" borderId="42" xfId="0" applyFont="1" applyFill="1" applyBorder="1"/>
    <xf numFmtId="0" fontId="7" fillId="0" borderId="2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5" xfId="0" applyFont="1" applyBorder="1"/>
    <xf numFmtId="0" fontId="7" fillId="0" borderId="5" xfId="0" applyFont="1" applyBorder="1" applyAlignment="1">
      <alignment horizontal="right"/>
    </xf>
    <xf numFmtId="0" fontId="6" fillId="2" borderId="38" xfId="0" applyFont="1" applyFill="1" applyBorder="1" applyAlignment="1">
      <alignment horizontal="left"/>
    </xf>
    <xf numFmtId="0" fontId="13" fillId="0" borderId="0" xfId="0" applyFont="1"/>
    <xf numFmtId="0" fontId="0" fillId="0" borderId="4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78CA-814C-A34E-B872-1A2349C3467D}">
  <dimension ref="B2:R42"/>
  <sheetViews>
    <sheetView tabSelected="1" topLeftCell="A14" workbookViewId="0">
      <selection activeCell="I48" sqref="I48"/>
    </sheetView>
  </sheetViews>
  <sheetFormatPr baseColWidth="10" defaultRowHeight="16"/>
  <cols>
    <col min="2" max="2" width="42.6640625" customWidth="1"/>
    <col min="3" max="3" width="12.33203125" customWidth="1"/>
    <col min="7" max="7" width="9.83203125" customWidth="1"/>
    <col min="9" max="9" width="26.83203125" customWidth="1"/>
    <col min="14" max="14" width="43.83203125" customWidth="1"/>
    <col min="15" max="15" width="25.6640625" customWidth="1"/>
    <col min="17" max="17" width="41.1640625" customWidth="1"/>
    <col min="18" max="18" width="28.33203125" customWidth="1"/>
  </cols>
  <sheetData>
    <row r="2" spans="2:18" ht="17" thickBot="1"/>
    <row r="3" spans="2:18" ht="27" thickBot="1">
      <c r="B3" s="1" t="s">
        <v>38</v>
      </c>
    </row>
    <row r="4" spans="2:18" ht="21">
      <c r="B4" s="2"/>
      <c r="C4" s="3" t="s">
        <v>0</v>
      </c>
      <c r="D4" s="4"/>
      <c r="E4" s="5"/>
      <c r="F4" s="6"/>
      <c r="G4" s="7" t="s">
        <v>1</v>
      </c>
      <c r="H4" s="8"/>
      <c r="N4" s="48" t="s">
        <v>62</v>
      </c>
      <c r="O4" s="9"/>
      <c r="Q4" s="48" t="s">
        <v>62</v>
      </c>
      <c r="R4" s="9"/>
    </row>
    <row r="5" spans="2:18" ht="17" thickBot="1">
      <c r="B5" s="10">
        <v>44364</v>
      </c>
      <c r="C5" s="11">
        <v>44368</v>
      </c>
      <c r="D5" s="12">
        <v>44372</v>
      </c>
      <c r="E5" s="13"/>
      <c r="F5" s="11">
        <v>44365</v>
      </c>
      <c r="G5" s="11">
        <v>44369</v>
      </c>
      <c r="H5" s="14">
        <v>44373</v>
      </c>
      <c r="N5" s="49"/>
      <c r="O5" s="15"/>
      <c r="Q5" s="49"/>
      <c r="R5" s="15"/>
    </row>
    <row r="6" spans="2:18">
      <c r="B6" s="56">
        <v>421.71428571428572</v>
      </c>
      <c r="C6" s="40">
        <v>378.8235294117647</v>
      </c>
      <c r="D6" s="54">
        <v>354.41860465116281</v>
      </c>
      <c r="E6" s="17"/>
      <c r="F6" s="40">
        <v>308.14814814814815</v>
      </c>
      <c r="G6" s="40">
        <v>270.58823529411762</v>
      </c>
      <c r="H6" s="18">
        <v>289.65517241379308</v>
      </c>
      <c r="N6" s="62" t="s">
        <v>3</v>
      </c>
      <c r="O6" s="47" t="s">
        <v>42</v>
      </c>
      <c r="Q6" s="62" t="s">
        <v>43</v>
      </c>
      <c r="R6" s="47" t="s">
        <v>46</v>
      </c>
    </row>
    <row r="7" spans="2:18">
      <c r="B7" s="16">
        <v>402.22222222222223</v>
      </c>
      <c r="C7" s="17">
        <v>306.34146341463412</v>
      </c>
      <c r="D7" s="54">
        <v>394.87179487179486</v>
      </c>
      <c r="E7" s="17"/>
      <c r="F7" s="17">
        <v>324.61538461538464</v>
      </c>
      <c r="G7" s="17">
        <v>282.39999999999998</v>
      </c>
      <c r="H7" s="18">
        <v>203.07692307692307</v>
      </c>
      <c r="N7" s="22" t="s">
        <v>4</v>
      </c>
      <c r="O7" s="19" t="s">
        <v>4</v>
      </c>
      <c r="Q7" s="22" t="s">
        <v>4</v>
      </c>
      <c r="R7" s="19" t="s">
        <v>4</v>
      </c>
    </row>
    <row r="8" spans="2:18" ht="17" thickBot="1">
      <c r="B8" s="16">
        <v>414.85714285714283</v>
      </c>
      <c r="C8" s="17">
        <v>398.70967741935482</v>
      </c>
      <c r="D8" s="54">
        <v>380</v>
      </c>
      <c r="E8" s="17"/>
      <c r="F8" s="17">
        <v>318.49056603773585</v>
      </c>
      <c r="G8" s="17">
        <v>327.44186046511629</v>
      </c>
      <c r="H8" s="18">
        <v>225.88235294117646</v>
      </c>
      <c r="N8" s="22" t="s">
        <v>6</v>
      </c>
      <c r="O8" s="19" t="s">
        <v>64</v>
      </c>
      <c r="Q8" s="22" t="s">
        <v>44</v>
      </c>
      <c r="R8" s="19" t="s">
        <v>63</v>
      </c>
    </row>
    <row r="9" spans="2:18" ht="22" thickBot="1">
      <c r="B9" s="16"/>
      <c r="C9" s="17"/>
      <c r="D9" s="54"/>
      <c r="E9" s="17"/>
      <c r="F9" s="17"/>
      <c r="G9" s="17"/>
      <c r="H9" s="18"/>
      <c r="I9" s="50" t="s">
        <v>7</v>
      </c>
      <c r="J9" s="44" t="s">
        <v>8</v>
      </c>
      <c r="K9" s="21" t="s">
        <v>9</v>
      </c>
      <c r="N9" s="22"/>
      <c r="O9" s="19"/>
      <c r="Q9" s="22"/>
      <c r="R9" s="65"/>
    </row>
    <row r="10" spans="2:18">
      <c r="B10" s="16"/>
      <c r="C10" s="38"/>
      <c r="D10" s="54"/>
      <c r="E10" s="17"/>
      <c r="F10" s="17"/>
      <c r="G10" s="17"/>
      <c r="H10" s="18"/>
      <c r="I10" s="51" t="s">
        <v>10</v>
      </c>
      <c r="J10" s="45">
        <v>383.6</v>
      </c>
      <c r="K10" s="23">
        <v>283.39999999999998</v>
      </c>
      <c r="N10" s="22" t="s">
        <v>48</v>
      </c>
      <c r="O10" s="19"/>
      <c r="Q10" s="22" t="s">
        <v>48</v>
      </c>
      <c r="R10" s="65"/>
    </row>
    <row r="11" spans="2:18">
      <c r="B11" s="24" t="s">
        <v>12</v>
      </c>
      <c r="C11" s="25" t="s">
        <v>13</v>
      </c>
      <c r="D11" s="55" t="s">
        <v>14</v>
      </c>
      <c r="E11" s="25"/>
      <c r="F11" s="25" t="s">
        <v>12</v>
      </c>
      <c r="G11" s="25" t="s">
        <v>13</v>
      </c>
      <c r="H11" s="26" t="s">
        <v>14</v>
      </c>
      <c r="I11" s="51" t="s">
        <v>15</v>
      </c>
      <c r="J11" s="45">
        <v>26.55</v>
      </c>
      <c r="K11" s="23">
        <v>39.75</v>
      </c>
      <c r="N11" s="22" t="s">
        <v>16</v>
      </c>
      <c r="O11" s="19">
        <v>2.2200000000000001E-2</v>
      </c>
      <c r="Q11" s="22" t="s">
        <v>16</v>
      </c>
      <c r="R11" s="65">
        <v>1.6E-2</v>
      </c>
    </row>
    <row r="12" spans="2:18" ht="17" thickBot="1">
      <c r="B12" s="27">
        <f>AVERAGE(B6:B8)</f>
        <v>412.93121693121697</v>
      </c>
      <c r="C12" s="28">
        <f t="shared" ref="C12:H12" si="0">AVERAGE(C6:C8)</f>
        <v>361.29155674858453</v>
      </c>
      <c r="D12" s="29">
        <f t="shared" si="0"/>
        <v>376.43013317431922</v>
      </c>
      <c r="E12" s="28"/>
      <c r="F12" s="28">
        <f t="shared" si="0"/>
        <v>317.08469960042288</v>
      </c>
      <c r="G12" s="28">
        <f t="shared" si="0"/>
        <v>293.47669858641132</v>
      </c>
      <c r="H12" s="30">
        <f t="shared" si="0"/>
        <v>239.53814947729754</v>
      </c>
      <c r="I12" s="52" t="s">
        <v>17</v>
      </c>
      <c r="J12" s="46">
        <v>15.33</v>
      </c>
      <c r="K12" s="32">
        <v>22.95</v>
      </c>
      <c r="N12" s="22" t="s">
        <v>18</v>
      </c>
      <c r="O12" s="19" t="s">
        <v>40</v>
      </c>
      <c r="Q12" s="22" t="s">
        <v>18</v>
      </c>
      <c r="R12" s="65" t="s">
        <v>40</v>
      </c>
    </row>
    <row r="13" spans="2:18" ht="17" thickBot="1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N13" s="22" t="s">
        <v>21</v>
      </c>
      <c r="O13" s="19" t="s">
        <v>22</v>
      </c>
      <c r="Q13" s="22" t="s">
        <v>21</v>
      </c>
      <c r="R13" s="65" t="s">
        <v>22</v>
      </c>
    </row>
    <row r="14" spans="2:18" ht="18" thickTop="1" thickBot="1">
      <c r="M14" s="34"/>
      <c r="N14" s="22" t="s">
        <v>24</v>
      </c>
      <c r="O14" s="19" t="s">
        <v>25</v>
      </c>
      <c r="P14" s="35"/>
      <c r="Q14" s="22" t="s">
        <v>24</v>
      </c>
      <c r="R14" s="65" t="s">
        <v>25</v>
      </c>
    </row>
    <row r="15" spans="2:18" ht="27" thickBot="1">
      <c r="B15" s="1" t="s">
        <v>39</v>
      </c>
      <c r="M15" s="34"/>
      <c r="N15" s="22" t="s">
        <v>26</v>
      </c>
      <c r="O15" s="19" t="s">
        <v>49</v>
      </c>
      <c r="P15" s="35"/>
      <c r="Q15" s="22" t="s">
        <v>26</v>
      </c>
      <c r="R15" s="65" t="s">
        <v>65</v>
      </c>
    </row>
    <row r="16" spans="2:18" ht="21">
      <c r="B16" s="2"/>
      <c r="C16" s="3" t="s">
        <v>0</v>
      </c>
      <c r="D16" s="4"/>
      <c r="E16" s="5"/>
      <c r="F16" s="6"/>
      <c r="G16" s="7" t="s">
        <v>1</v>
      </c>
      <c r="H16" s="8"/>
      <c r="M16" s="34"/>
      <c r="N16" s="22"/>
      <c r="O16" s="19"/>
      <c r="P16" s="35"/>
      <c r="Q16" s="22"/>
      <c r="R16" s="65"/>
    </row>
    <row r="17" spans="2:18">
      <c r="B17" s="60">
        <v>44490</v>
      </c>
      <c r="C17" s="61">
        <v>44497</v>
      </c>
      <c r="D17" s="61">
        <v>44501</v>
      </c>
      <c r="E17" s="13"/>
      <c r="F17" s="61">
        <v>44230</v>
      </c>
      <c r="G17" s="61">
        <v>44238</v>
      </c>
      <c r="H17" s="14">
        <v>44245</v>
      </c>
      <c r="N17" s="22" t="s">
        <v>28</v>
      </c>
      <c r="O17" s="19"/>
      <c r="Q17" s="22" t="s">
        <v>28</v>
      </c>
      <c r="R17" s="65"/>
    </row>
    <row r="18" spans="2:18">
      <c r="B18" s="16">
        <v>490.90909090909093</v>
      </c>
      <c r="C18" s="17">
        <v>522.35294117647061</v>
      </c>
      <c r="D18" s="17">
        <v>630.4</v>
      </c>
      <c r="E18" s="17"/>
      <c r="F18" s="17">
        <v>431.30434782608694</v>
      </c>
      <c r="G18" s="17">
        <v>425</v>
      </c>
      <c r="H18" s="18">
        <v>349.56521739130437</v>
      </c>
      <c r="N18" s="22" t="s">
        <v>50</v>
      </c>
      <c r="O18" s="19">
        <v>383.6</v>
      </c>
      <c r="Q18" s="22" t="s">
        <v>66</v>
      </c>
      <c r="R18" s="65">
        <v>525.79999999999995</v>
      </c>
    </row>
    <row r="19" spans="2:18">
      <c r="B19" s="16">
        <v>469.71428571428572</v>
      </c>
      <c r="C19" s="17">
        <v>515.29411764705878</v>
      </c>
      <c r="D19" s="17">
        <v>606.4</v>
      </c>
      <c r="E19" s="17"/>
      <c r="F19" s="17">
        <v>342.85714285714283</v>
      </c>
      <c r="G19" s="17">
        <v>410</v>
      </c>
      <c r="H19" s="18">
        <v>423.56164383561645</v>
      </c>
      <c r="N19" s="22" t="s">
        <v>51</v>
      </c>
      <c r="O19" s="19">
        <v>283.39999999999998</v>
      </c>
      <c r="Q19" s="22" t="s">
        <v>67</v>
      </c>
      <c r="R19" s="65">
        <v>418.5</v>
      </c>
    </row>
    <row r="20" spans="2:18" ht="17" thickBot="1">
      <c r="B20" s="16">
        <v>652.79999999999995</v>
      </c>
      <c r="C20" s="17">
        <v>419.35483870967744</v>
      </c>
      <c r="D20" s="17">
        <v>425.14285714285717</v>
      </c>
      <c r="E20" s="17"/>
      <c r="F20" s="17">
        <v>526.66666666666663</v>
      </c>
      <c r="G20" s="17">
        <v>477.14285714285717</v>
      </c>
      <c r="H20" s="18">
        <v>380</v>
      </c>
      <c r="N20" s="22" t="s">
        <v>52</v>
      </c>
      <c r="O20" s="19" t="s">
        <v>53</v>
      </c>
      <c r="Q20" s="22" t="s">
        <v>68</v>
      </c>
      <c r="R20" s="65" t="s">
        <v>69</v>
      </c>
    </row>
    <row r="21" spans="2:18" ht="22" thickBot="1">
      <c r="B21" s="16"/>
      <c r="C21" s="17"/>
      <c r="D21" s="17"/>
      <c r="E21" s="17"/>
      <c r="F21" s="17"/>
      <c r="G21" s="17"/>
      <c r="H21" s="18"/>
      <c r="I21" s="50" t="s">
        <v>7</v>
      </c>
      <c r="J21" s="44" t="s">
        <v>8</v>
      </c>
      <c r="K21" s="21" t="s">
        <v>9</v>
      </c>
      <c r="N21" s="22" t="s">
        <v>32</v>
      </c>
      <c r="O21" s="19" t="s">
        <v>54</v>
      </c>
      <c r="Q21" s="22" t="s">
        <v>32</v>
      </c>
      <c r="R21" s="65" t="s">
        <v>70</v>
      </c>
    </row>
    <row r="22" spans="2:18">
      <c r="B22" s="16"/>
      <c r="C22" s="17"/>
      <c r="D22" s="17"/>
      <c r="E22" s="17"/>
      <c r="F22" s="17"/>
      <c r="G22" s="17"/>
      <c r="H22" s="18"/>
      <c r="I22" s="51" t="s">
        <v>10</v>
      </c>
      <c r="J22" s="45">
        <v>525.79999999999995</v>
      </c>
      <c r="K22" s="23">
        <v>418.5</v>
      </c>
      <c r="N22" s="22" t="s">
        <v>55</v>
      </c>
      <c r="O22" s="19">
        <v>0.76719999999999999</v>
      </c>
      <c r="Q22" s="22" t="s">
        <v>55</v>
      </c>
      <c r="R22" s="65">
        <v>0.80089999999999995</v>
      </c>
    </row>
    <row r="23" spans="2:18">
      <c r="B23" s="24" t="s">
        <v>12</v>
      </c>
      <c r="C23" s="25" t="s">
        <v>13</v>
      </c>
      <c r="D23" s="25" t="s">
        <v>14</v>
      </c>
      <c r="E23" s="25"/>
      <c r="F23" s="25" t="s">
        <v>12</v>
      </c>
      <c r="G23" s="25" t="s">
        <v>13</v>
      </c>
      <c r="H23" s="26" t="s">
        <v>14</v>
      </c>
      <c r="I23" s="51" t="s">
        <v>15</v>
      </c>
      <c r="J23" s="45">
        <v>35.700000000000003</v>
      </c>
      <c r="K23" s="23">
        <v>29.57</v>
      </c>
      <c r="N23" s="22"/>
      <c r="O23" s="19"/>
      <c r="Q23" s="22"/>
      <c r="R23" s="65"/>
    </row>
    <row r="24" spans="2:18" ht="17" thickBot="1">
      <c r="B24" s="27">
        <f>AVERAGE(B18:B20)</f>
        <v>537.8077922077922</v>
      </c>
      <c r="C24" s="28">
        <f t="shared" ref="C24:D24" si="1">AVERAGE(C18:C20)</f>
        <v>485.66729917773563</v>
      </c>
      <c r="D24" s="28">
        <f t="shared" si="1"/>
        <v>553.98095238095232</v>
      </c>
      <c r="E24" s="28"/>
      <c r="F24" s="28">
        <f t="shared" ref="F24:H24" si="2">AVERAGE(F18:F20)</f>
        <v>433.60938578329882</v>
      </c>
      <c r="G24" s="59">
        <f t="shared" si="2"/>
        <v>437.38095238095235</v>
      </c>
      <c r="H24" s="30">
        <f t="shared" si="2"/>
        <v>384.37562040897365</v>
      </c>
      <c r="I24" s="52" t="s">
        <v>17</v>
      </c>
      <c r="J24" s="46">
        <v>20.61</v>
      </c>
      <c r="K24" s="32">
        <v>17.07</v>
      </c>
      <c r="N24" s="22" t="s">
        <v>56</v>
      </c>
      <c r="O24" s="19"/>
      <c r="Q24" s="22" t="s">
        <v>56</v>
      </c>
      <c r="R24" s="65"/>
    </row>
    <row r="25" spans="2:18" ht="17" thickBot="1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N25" s="22" t="s">
        <v>57</v>
      </c>
      <c r="O25" s="19" t="s">
        <v>58</v>
      </c>
      <c r="Q25" s="22" t="s">
        <v>57</v>
      </c>
      <c r="R25" s="65" t="s">
        <v>71</v>
      </c>
    </row>
    <row r="26" spans="2:18" ht="17" thickTop="1">
      <c r="N26" s="22" t="s">
        <v>16</v>
      </c>
      <c r="O26" s="19">
        <v>0.6169</v>
      </c>
      <c r="Q26" s="22" t="s">
        <v>16</v>
      </c>
      <c r="R26" s="65">
        <v>0.81389999999999996</v>
      </c>
    </row>
    <row r="27" spans="2:18">
      <c r="N27" s="22" t="s">
        <v>18</v>
      </c>
      <c r="O27" s="19" t="s">
        <v>20</v>
      </c>
      <c r="Q27" s="22" t="s">
        <v>18</v>
      </c>
      <c r="R27" s="65" t="s">
        <v>20</v>
      </c>
    </row>
    <row r="28" spans="2:18">
      <c r="N28" s="22" t="s">
        <v>21</v>
      </c>
      <c r="O28" s="19" t="s">
        <v>23</v>
      </c>
      <c r="Q28" s="22" t="s">
        <v>21</v>
      </c>
      <c r="R28" s="65" t="s">
        <v>23</v>
      </c>
    </row>
    <row r="29" spans="2:18">
      <c r="N29" s="22"/>
      <c r="O29" s="19"/>
      <c r="Q29" s="22"/>
      <c r="R29" s="65"/>
    </row>
    <row r="30" spans="2:18">
      <c r="N30" s="22" t="s">
        <v>59</v>
      </c>
      <c r="O30" s="19"/>
      <c r="Q30" s="22" t="s">
        <v>59</v>
      </c>
      <c r="R30" s="65"/>
    </row>
    <row r="31" spans="2:18">
      <c r="N31" s="22" t="s">
        <v>60</v>
      </c>
      <c r="O31" s="19">
        <v>3</v>
      </c>
      <c r="Q31" s="22" t="s">
        <v>72</v>
      </c>
      <c r="R31" s="65">
        <v>3</v>
      </c>
    </row>
    <row r="32" spans="2:18" ht="17" thickBot="1">
      <c r="N32" s="31" t="s">
        <v>61</v>
      </c>
      <c r="O32" s="36">
        <v>3</v>
      </c>
      <c r="Q32" s="31" t="s">
        <v>73</v>
      </c>
      <c r="R32" s="66">
        <v>3</v>
      </c>
    </row>
    <row r="39" spans="2:10">
      <c r="B39" s="37"/>
    </row>
    <row r="40" spans="2:10">
      <c r="G40" s="35"/>
      <c r="H40" s="35"/>
      <c r="I40" s="35"/>
      <c r="J40" s="35"/>
    </row>
    <row r="41" spans="2:10">
      <c r="G41" s="35"/>
      <c r="H41" s="35"/>
      <c r="I41" s="35"/>
      <c r="J41" s="35"/>
    </row>
    <row r="42" spans="2:10">
      <c r="G42" s="35"/>
      <c r="H42" s="35"/>
      <c r="I42" s="35"/>
      <c r="J42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EC974-5E75-784F-8435-399F693C2964}">
  <dimension ref="B2:N40"/>
  <sheetViews>
    <sheetView workbookViewId="0">
      <selection activeCell="G49" sqref="G49"/>
    </sheetView>
  </sheetViews>
  <sheetFormatPr baseColWidth="10" defaultRowHeight="16"/>
  <cols>
    <col min="2" max="2" width="54.83203125" customWidth="1"/>
    <col min="3" max="3" width="13.1640625" customWidth="1"/>
    <col min="6" max="6" width="25.83203125" customWidth="1"/>
    <col min="7" max="7" width="16" customWidth="1"/>
    <col min="10" max="10" width="40.33203125" customWidth="1"/>
    <col min="11" max="11" width="23.6640625" customWidth="1"/>
    <col min="13" max="13" width="41.83203125" customWidth="1"/>
    <col min="14" max="14" width="22.33203125" customWidth="1"/>
  </cols>
  <sheetData>
    <row r="2" spans="2:14" ht="17" thickBot="1"/>
    <row r="3" spans="2:14" ht="27" thickBot="1">
      <c r="B3" s="1" t="s">
        <v>79</v>
      </c>
      <c r="J3" s="77" t="s">
        <v>89</v>
      </c>
      <c r="K3" s="76"/>
      <c r="M3" s="77" t="s">
        <v>89</v>
      </c>
      <c r="N3" s="76"/>
    </row>
    <row r="4" spans="2:14" ht="21">
      <c r="B4" s="2"/>
      <c r="C4" s="3" t="s">
        <v>0</v>
      </c>
      <c r="D4" s="67"/>
      <c r="J4" s="42"/>
      <c r="K4" s="23"/>
      <c r="M4" s="78"/>
      <c r="N4" s="79"/>
    </row>
    <row r="5" spans="2:14">
      <c r="B5" s="68" t="s">
        <v>74</v>
      </c>
      <c r="C5" s="69" t="s">
        <v>75</v>
      </c>
      <c r="D5" s="70" t="s">
        <v>76</v>
      </c>
      <c r="J5" s="22" t="s">
        <v>2</v>
      </c>
      <c r="K5" s="47" t="s">
        <v>91</v>
      </c>
      <c r="M5" s="22" t="s">
        <v>6</v>
      </c>
      <c r="N5" s="47" t="s">
        <v>96</v>
      </c>
    </row>
    <row r="6" spans="2:14">
      <c r="B6" s="56">
        <v>0.51233396584440227</v>
      </c>
      <c r="C6" s="40">
        <v>0.37500698285012013</v>
      </c>
      <c r="D6" s="18">
        <v>0.37206807780320367</v>
      </c>
      <c r="J6" s="22" t="s">
        <v>4</v>
      </c>
      <c r="K6" s="19" t="s">
        <v>4</v>
      </c>
      <c r="M6" s="22" t="s">
        <v>4</v>
      </c>
      <c r="N6" s="19" t="s">
        <v>4</v>
      </c>
    </row>
    <row r="7" spans="2:14">
      <c r="B7" s="16">
        <v>0.39963977326905753</v>
      </c>
      <c r="C7" s="17">
        <v>0.59361293859649122</v>
      </c>
      <c r="D7" s="18">
        <v>0.69835680751173712</v>
      </c>
      <c r="J7" s="22" t="s">
        <v>5</v>
      </c>
      <c r="K7" s="47" t="s">
        <v>90</v>
      </c>
      <c r="M7" s="22" t="s">
        <v>5</v>
      </c>
      <c r="N7" s="47" t="s">
        <v>90</v>
      </c>
    </row>
    <row r="8" spans="2:14" ht="17" thickBot="1">
      <c r="B8" s="16">
        <v>0.49404761904761901</v>
      </c>
      <c r="C8" s="17">
        <v>0.37493421052631576</v>
      </c>
      <c r="D8" s="18">
        <v>0.548440366972477</v>
      </c>
      <c r="J8" s="22"/>
      <c r="K8" s="19"/>
      <c r="M8" s="22"/>
      <c r="N8" s="19"/>
    </row>
    <row r="9" spans="2:14" ht="21">
      <c r="B9" s="16"/>
      <c r="C9" s="17"/>
      <c r="D9" s="18"/>
      <c r="F9" s="75" t="s">
        <v>7</v>
      </c>
      <c r="G9" s="71"/>
      <c r="J9" s="22" t="s">
        <v>48</v>
      </c>
      <c r="K9" s="19"/>
      <c r="M9" s="22" t="s">
        <v>48</v>
      </c>
      <c r="N9" s="19"/>
    </row>
    <row r="10" spans="2:14">
      <c r="B10" s="16"/>
      <c r="C10" s="17"/>
      <c r="D10" s="18"/>
      <c r="F10" s="74" t="s">
        <v>10</v>
      </c>
      <c r="G10" s="23">
        <v>0.4854</v>
      </c>
      <c r="J10" s="22" t="s">
        <v>16</v>
      </c>
      <c r="K10" s="19">
        <v>1.24E-2</v>
      </c>
      <c r="M10" s="22" t="s">
        <v>16</v>
      </c>
      <c r="N10" s="19">
        <v>7.0000000000000001E-3</v>
      </c>
    </row>
    <row r="11" spans="2:14">
      <c r="B11" s="24" t="s">
        <v>12</v>
      </c>
      <c r="C11" s="25" t="s">
        <v>13</v>
      </c>
      <c r="D11" s="26" t="s">
        <v>14</v>
      </c>
      <c r="F11" s="22" t="s">
        <v>15</v>
      </c>
      <c r="G11" s="23">
        <v>0.1153</v>
      </c>
      <c r="J11" s="22" t="s">
        <v>18</v>
      </c>
      <c r="K11" s="19" t="s">
        <v>40</v>
      </c>
      <c r="M11" s="22" t="s">
        <v>18</v>
      </c>
      <c r="N11" s="19" t="s">
        <v>19</v>
      </c>
    </row>
    <row r="12" spans="2:14" ht="17" thickBot="1">
      <c r="B12" s="27">
        <f>AVERAGE(B6:B8)</f>
        <v>0.46867378605369292</v>
      </c>
      <c r="C12" s="28">
        <f t="shared" ref="C12:D12" si="0">AVERAGE(C6:C8)</f>
        <v>0.44785137732430907</v>
      </c>
      <c r="D12" s="30">
        <f t="shared" si="0"/>
        <v>0.53962175076247254</v>
      </c>
      <c r="F12" s="31" t="s">
        <v>17</v>
      </c>
      <c r="G12" s="32">
        <v>3.8449999999999998E-2</v>
      </c>
      <c r="J12" s="22" t="s">
        <v>21</v>
      </c>
      <c r="K12" s="19" t="s">
        <v>22</v>
      </c>
      <c r="M12" s="22" t="s">
        <v>21</v>
      </c>
      <c r="N12" s="19" t="s">
        <v>22</v>
      </c>
    </row>
    <row r="13" spans="2:14" ht="17" thickBot="1">
      <c r="B13" s="33"/>
      <c r="C13" s="33"/>
      <c r="D13" s="33"/>
      <c r="E13" s="33"/>
      <c r="F13" s="33"/>
      <c r="G13" s="33"/>
      <c r="J13" s="22" t="s">
        <v>24</v>
      </c>
      <c r="K13" s="19" t="s">
        <v>25</v>
      </c>
      <c r="M13" s="22" t="s">
        <v>24</v>
      </c>
      <c r="N13" s="19" t="s">
        <v>25</v>
      </c>
    </row>
    <row r="14" spans="2:14" ht="17" thickTop="1">
      <c r="J14" s="22" t="s">
        <v>26</v>
      </c>
      <c r="K14" s="19" t="s">
        <v>80</v>
      </c>
      <c r="L14" s="35"/>
      <c r="M14" s="22" t="s">
        <v>26</v>
      </c>
      <c r="N14" s="19" t="s">
        <v>92</v>
      </c>
    </row>
    <row r="15" spans="2:14" ht="17" thickBot="1">
      <c r="J15" s="22"/>
      <c r="K15" s="19"/>
      <c r="L15" s="35"/>
      <c r="M15" s="22"/>
      <c r="N15" s="19"/>
    </row>
    <row r="16" spans="2:14" ht="27" thickBot="1">
      <c r="B16" s="1" t="s">
        <v>77</v>
      </c>
      <c r="J16" s="22" t="s">
        <v>28</v>
      </c>
      <c r="K16" s="19"/>
      <c r="L16" s="35"/>
      <c r="M16" s="22" t="s">
        <v>28</v>
      </c>
      <c r="N16" s="19"/>
    </row>
    <row r="17" spans="2:14" ht="21">
      <c r="B17" s="2"/>
      <c r="C17" s="3" t="s">
        <v>0</v>
      </c>
      <c r="D17" s="67"/>
      <c r="J17" s="22" t="s">
        <v>81</v>
      </c>
      <c r="K17" s="19">
        <v>0.4854</v>
      </c>
      <c r="M17" s="22" t="s">
        <v>81</v>
      </c>
      <c r="N17" s="19">
        <v>0.4854</v>
      </c>
    </row>
    <row r="18" spans="2:14">
      <c r="B18" s="68" t="s">
        <v>74</v>
      </c>
      <c r="C18" s="69" t="s">
        <v>75</v>
      </c>
      <c r="D18" s="70" t="s">
        <v>76</v>
      </c>
      <c r="J18" s="22" t="s">
        <v>82</v>
      </c>
      <c r="K18" s="19">
        <v>0.74319999999999997</v>
      </c>
      <c r="M18" s="22" t="s">
        <v>82</v>
      </c>
      <c r="N18" s="19">
        <v>0.81210000000000004</v>
      </c>
    </row>
    <row r="19" spans="2:14">
      <c r="B19" s="56">
        <v>0.73070360333232964</v>
      </c>
      <c r="C19" s="40">
        <v>0.71428571428571419</v>
      </c>
      <c r="D19" s="18">
        <v>0.81726853108878617</v>
      </c>
      <c r="J19" s="22" t="s">
        <v>83</v>
      </c>
      <c r="K19" s="19" t="s">
        <v>84</v>
      </c>
      <c r="M19" s="22" t="s">
        <v>83</v>
      </c>
      <c r="N19" s="19" t="s">
        <v>93</v>
      </c>
    </row>
    <row r="20" spans="2:14">
      <c r="B20" s="16">
        <v>0.80705482362940928</v>
      </c>
      <c r="C20" s="17">
        <v>0.92184713375796179</v>
      </c>
      <c r="D20" s="18">
        <v>0.51428571428571423</v>
      </c>
      <c r="J20" s="22" t="s">
        <v>32</v>
      </c>
      <c r="K20" s="19" t="s">
        <v>85</v>
      </c>
      <c r="M20" s="22" t="s">
        <v>32</v>
      </c>
      <c r="N20" s="19" t="s">
        <v>94</v>
      </c>
    </row>
    <row r="21" spans="2:14" ht="17" thickBot="1">
      <c r="B21" s="16">
        <v>0.7677114195124487</v>
      </c>
      <c r="C21" s="17">
        <v>0.82125385715360888</v>
      </c>
      <c r="D21" s="18">
        <v>0.59442724458204332</v>
      </c>
      <c r="J21" s="22" t="s">
        <v>55</v>
      </c>
      <c r="K21" s="19">
        <v>0.82410000000000005</v>
      </c>
      <c r="M21" s="22" t="s">
        <v>55</v>
      </c>
      <c r="N21" s="19">
        <v>0.86629999999999996</v>
      </c>
    </row>
    <row r="22" spans="2:14" ht="21">
      <c r="B22" s="16"/>
      <c r="C22" s="17"/>
      <c r="D22" s="18"/>
      <c r="F22" s="75" t="s">
        <v>7</v>
      </c>
      <c r="G22" s="71"/>
      <c r="J22" s="22"/>
      <c r="K22" s="19"/>
      <c r="M22" s="22"/>
      <c r="N22" s="19"/>
    </row>
    <row r="23" spans="2:14">
      <c r="B23" s="16"/>
      <c r="C23" s="17"/>
      <c r="D23" s="18"/>
      <c r="F23" s="74" t="s">
        <v>10</v>
      </c>
      <c r="G23" s="23">
        <v>0.74319999999999997</v>
      </c>
      <c r="J23" s="22" t="s">
        <v>56</v>
      </c>
      <c r="K23" s="19"/>
      <c r="M23" s="22" t="s">
        <v>56</v>
      </c>
      <c r="N23" s="19"/>
    </row>
    <row r="24" spans="2:14">
      <c r="B24" s="24" t="s">
        <v>12</v>
      </c>
      <c r="C24" s="25" t="s">
        <v>13</v>
      </c>
      <c r="D24" s="26" t="s">
        <v>14</v>
      </c>
      <c r="F24" s="22" t="s">
        <v>15</v>
      </c>
      <c r="G24" s="23">
        <v>0.12429999999999999</v>
      </c>
      <c r="J24" s="22" t="s">
        <v>57</v>
      </c>
      <c r="K24" s="19" t="s">
        <v>86</v>
      </c>
      <c r="M24" s="22" t="s">
        <v>57</v>
      </c>
      <c r="N24" s="19" t="s">
        <v>95</v>
      </c>
    </row>
    <row r="25" spans="2:14" ht="17" thickBot="1">
      <c r="B25" s="27">
        <f>AVERAGE(B19:B21)</f>
        <v>0.76848994882472921</v>
      </c>
      <c r="C25" s="28">
        <f t="shared" ref="C25:D25" si="1">AVERAGE(C19:C21)</f>
        <v>0.81912890173242836</v>
      </c>
      <c r="D25" s="30">
        <f t="shared" si="1"/>
        <v>0.64199382998551457</v>
      </c>
      <c r="F25" s="31" t="s">
        <v>17</v>
      </c>
      <c r="G25" s="32">
        <v>4.1450000000000001E-2</v>
      </c>
      <c r="J25" s="22" t="s">
        <v>16</v>
      </c>
      <c r="K25" s="19">
        <v>0.43519999999999998</v>
      </c>
      <c r="M25" s="22" t="s">
        <v>16</v>
      </c>
      <c r="N25" s="19">
        <v>0.3745</v>
      </c>
    </row>
    <row r="26" spans="2:14" ht="17" thickBot="1">
      <c r="B26" s="33"/>
      <c r="C26" s="33"/>
      <c r="D26" s="33"/>
      <c r="E26" s="33"/>
      <c r="F26" s="33"/>
      <c r="G26" s="33"/>
      <c r="J26" s="22" t="s">
        <v>18</v>
      </c>
      <c r="K26" s="19" t="s">
        <v>20</v>
      </c>
      <c r="M26" s="22" t="s">
        <v>18</v>
      </c>
      <c r="N26" s="19" t="s">
        <v>20</v>
      </c>
    </row>
    <row r="27" spans="2:14" ht="17" thickTop="1">
      <c r="J27" s="22" t="s">
        <v>21</v>
      </c>
      <c r="K27" s="19" t="s">
        <v>23</v>
      </c>
      <c r="M27" s="22" t="s">
        <v>21</v>
      </c>
      <c r="N27" s="19" t="s">
        <v>23</v>
      </c>
    </row>
    <row r="28" spans="2:14" ht="17" thickBot="1">
      <c r="J28" s="22"/>
      <c r="K28" s="19"/>
      <c r="M28" s="22"/>
      <c r="N28" s="19"/>
    </row>
    <row r="29" spans="2:14" ht="27" thickBot="1">
      <c r="B29" s="1" t="s">
        <v>78</v>
      </c>
      <c r="J29" s="22" t="s">
        <v>59</v>
      </c>
      <c r="K29" s="19"/>
      <c r="M29" s="22" t="s">
        <v>59</v>
      </c>
      <c r="N29" s="19"/>
    </row>
    <row r="30" spans="2:14" ht="21">
      <c r="B30" s="2"/>
      <c r="C30" s="3" t="s">
        <v>0</v>
      </c>
      <c r="D30" s="67"/>
      <c r="J30" s="22" t="s">
        <v>87</v>
      </c>
      <c r="K30" s="19">
        <v>3</v>
      </c>
      <c r="M30" s="22" t="s">
        <v>87</v>
      </c>
      <c r="N30" s="19">
        <v>3</v>
      </c>
    </row>
    <row r="31" spans="2:14" ht="17" thickBot="1">
      <c r="B31" s="72" t="s">
        <v>74</v>
      </c>
      <c r="C31" s="73" t="s">
        <v>75</v>
      </c>
      <c r="D31" s="70" t="s">
        <v>76</v>
      </c>
      <c r="J31" s="31" t="s">
        <v>88</v>
      </c>
      <c r="K31" s="36">
        <v>3</v>
      </c>
      <c r="M31" s="31" t="s">
        <v>88</v>
      </c>
      <c r="N31" s="36">
        <v>3</v>
      </c>
    </row>
    <row r="32" spans="2:14">
      <c r="B32" s="56">
        <v>0.87858293075684368</v>
      </c>
      <c r="C32" s="17">
        <v>0.81362612612612606</v>
      </c>
      <c r="D32" s="18">
        <v>0.55451335246082545</v>
      </c>
    </row>
    <row r="33" spans="2:7">
      <c r="B33" s="16">
        <v>0.72992700729926996</v>
      </c>
      <c r="C33" s="17">
        <v>0.79566210045662111</v>
      </c>
      <c r="D33" s="18">
        <v>0.69848556041493481</v>
      </c>
    </row>
    <row r="34" spans="2:7" ht="17" thickBot="1">
      <c r="B34" s="16">
        <v>0.80678104575163401</v>
      </c>
      <c r="C34" s="17">
        <v>1.1378021978021977</v>
      </c>
      <c r="D34" s="18">
        <v>0.89381720430107525</v>
      </c>
    </row>
    <row r="35" spans="2:7" ht="21">
      <c r="B35" s="16"/>
      <c r="C35" s="17"/>
      <c r="D35" s="18"/>
      <c r="F35" s="75" t="s">
        <v>7</v>
      </c>
      <c r="G35" s="71"/>
    </row>
    <row r="36" spans="2:7">
      <c r="B36" s="16"/>
      <c r="C36" s="17"/>
      <c r="D36" s="18"/>
      <c r="F36" s="74" t="s">
        <v>10</v>
      </c>
      <c r="G36" s="23">
        <v>0.81210000000000004</v>
      </c>
    </row>
    <row r="37" spans="2:7">
      <c r="B37" s="24" t="s">
        <v>12</v>
      </c>
      <c r="C37" s="25" t="s">
        <v>13</v>
      </c>
      <c r="D37" s="26" t="s">
        <v>14</v>
      </c>
      <c r="F37" s="22" t="s">
        <v>15</v>
      </c>
      <c r="G37" s="23">
        <v>0.1595</v>
      </c>
    </row>
    <row r="38" spans="2:7" ht="17" thickBot="1">
      <c r="B38" s="27">
        <f>AVERAGE(B32:B34)</f>
        <v>0.80509699460258266</v>
      </c>
      <c r="C38" s="28">
        <f t="shared" ref="C38:D38" si="2">AVERAGE(C32:C34)</f>
        <v>0.915696808128315</v>
      </c>
      <c r="D38" s="30">
        <f t="shared" si="2"/>
        <v>0.7156053723922785</v>
      </c>
      <c r="F38" s="31" t="s">
        <v>17</v>
      </c>
      <c r="G38" s="32">
        <v>5.3159999999999999E-2</v>
      </c>
    </row>
    <row r="39" spans="2:7" ht="17" thickBot="1">
      <c r="B39" s="33"/>
      <c r="C39" s="33"/>
      <c r="D39" s="33"/>
      <c r="E39" s="33"/>
      <c r="F39" s="33"/>
      <c r="G39" s="33"/>
    </row>
    <row r="40" spans="2:7" ht="17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4362-B894-8042-8A6E-1E3FDFCCBE52}">
  <dimension ref="B2:R28"/>
  <sheetViews>
    <sheetView workbookViewId="0">
      <selection activeCell="M30" sqref="M30:P62"/>
    </sheetView>
  </sheetViews>
  <sheetFormatPr baseColWidth="10" defaultRowHeight="16"/>
  <cols>
    <col min="2" max="2" width="44" customWidth="1"/>
    <col min="9" max="9" width="26.5" customWidth="1"/>
    <col min="14" max="14" width="42.5" customWidth="1"/>
    <col min="15" max="15" width="28.33203125" customWidth="1"/>
    <col min="17" max="17" width="41.1640625" customWidth="1"/>
    <col min="18" max="18" width="30.1640625" customWidth="1"/>
  </cols>
  <sheetData>
    <row r="2" spans="2:18" ht="17" thickBot="1"/>
    <row r="3" spans="2:18" ht="27" thickBot="1">
      <c r="B3" s="1" t="s">
        <v>97</v>
      </c>
      <c r="N3" s="77" t="s">
        <v>89</v>
      </c>
      <c r="O3" s="76"/>
      <c r="Q3" s="77" t="s">
        <v>89</v>
      </c>
      <c r="R3" s="76"/>
    </row>
    <row r="4" spans="2:18" ht="21">
      <c r="B4" s="2"/>
      <c r="C4" s="3" t="s">
        <v>0</v>
      </c>
      <c r="D4" s="4"/>
      <c r="E4" s="5"/>
      <c r="F4" s="6"/>
      <c r="G4" s="7" t="s">
        <v>1</v>
      </c>
      <c r="H4" s="8"/>
      <c r="N4" s="78"/>
      <c r="O4" s="23"/>
      <c r="Q4" s="78"/>
      <c r="R4" s="64"/>
    </row>
    <row r="5" spans="2:18">
      <c r="B5" s="60">
        <v>44364</v>
      </c>
      <c r="C5" s="57">
        <v>44368</v>
      </c>
      <c r="D5" s="12">
        <v>44372</v>
      </c>
      <c r="E5" s="13"/>
      <c r="F5" s="11">
        <v>44365</v>
      </c>
      <c r="G5" s="11">
        <v>44369</v>
      </c>
      <c r="H5" s="14">
        <v>44373</v>
      </c>
      <c r="N5" s="22" t="s">
        <v>3</v>
      </c>
      <c r="O5" s="47" t="s">
        <v>42</v>
      </c>
      <c r="Q5" s="42" t="s">
        <v>43</v>
      </c>
      <c r="R5" s="81" t="s">
        <v>46</v>
      </c>
    </row>
    <row r="6" spans="2:18">
      <c r="B6" s="16">
        <v>55.589123867069489</v>
      </c>
      <c r="C6" s="40">
        <v>54.736842105263165</v>
      </c>
      <c r="D6" s="54">
        <v>55.714285714285715</v>
      </c>
      <c r="E6" s="17"/>
      <c r="F6" s="40">
        <v>47.65702891326022</v>
      </c>
      <c r="G6" s="40">
        <v>47.923322683706068</v>
      </c>
      <c r="H6" s="18">
        <v>45.65826330532213</v>
      </c>
      <c r="N6" s="22" t="s">
        <v>4</v>
      </c>
      <c r="O6" s="19" t="s">
        <v>4</v>
      </c>
      <c r="Q6" s="42" t="s">
        <v>4</v>
      </c>
      <c r="R6" s="65" t="s">
        <v>4</v>
      </c>
    </row>
    <row r="7" spans="2:18">
      <c r="B7" s="16">
        <v>56.134969325153371</v>
      </c>
      <c r="C7" s="17">
        <v>54.452054794520542</v>
      </c>
      <c r="D7" s="54">
        <v>54.466858789625363</v>
      </c>
      <c r="E7" s="17"/>
      <c r="F7" s="17">
        <v>47.527749747729565</v>
      </c>
      <c r="G7" s="17">
        <v>47.003154574132495</v>
      </c>
      <c r="H7" s="18">
        <v>45.363686840644085</v>
      </c>
      <c r="N7" s="22" t="s">
        <v>6</v>
      </c>
      <c r="O7" s="47" t="s">
        <v>41</v>
      </c>
      <c r="Q7" s="42" t="s">
        <v>44</v>
      </c>
      <c r="R7" s="81" t="s">
        <v>47</v>
      </c>
    </row>
    <row r="8" spans="2:18" ht="17" thickBot="1">
      <c r="B8" s="16">
        <v>55.182926829268297</v>
      </c>
      <c r="C8" s="17">
        <v>53.790613718411549</v>
      </c>
      <c r="D8" s="54">
        <v>55.393586005830912</v>
      </c>
      <c r="E8" s="17"/>
      <c r="F8" s="17">
        <v>47.019867549668874</v>
      </c>
      <c r="G8" s="17">
        <v>46.964856230031948</v>
      </c>
      <c r="H8" s="18">
        <v>46.681539319576132</v>
      </c>
      <c r="N8" s="22"/>
      <c r="O8" s="19"/>
      <c r="Q8" s="42"/>
      <c r="R8" s="65"/>
    </row>
    <row r="9" spans="2:18" ht="22" thickBot="1">
      <c r="B9" s="16"/>
      <c r="C9" s="17"/>
      <c r="D9" s="54"/>
      <c r="E9" s="17"/>
      <c r="F9" s="17"/>
      <c r="G9" s="17"/>
      <c r="H9" s="18"/>
      <c r="I9" s="41" t="s">
        <v>7</v>
      </c>
      <c r="J9" s="44" t="s">
        <v>8</v>
      </c>
      <c r="K9" s="21" t="s">
        <v>9</v>
      </c>
      <c r="N9" s="22" t="s">
        <v>11</v>
      </c>
      <c r="O9" s="19"/>
      <c r="Q9" s="42" t="s">
        <v>11</v>
      </c>
      <c r="R9" s="65"/>
    </row>
    <row r="10" spans="2:18">
      <c r="B10" s="16"/>
      <c r="C10" s="17"/>
      <c r="D10" s="54"/>
      <c r="E10" s="17"/>
      <c r="F10" s="17"/>
      <c r="G10" s="38"/>
      <c r="H10" s="18"/>
      <c r="I10" s="22" t="s">
        <v>10</v>
      </c>
      <c r="J10" s="45">
        <v>55.05</v>
      </c>
      <c r="K10" s="23">
        <v>46.87</v>
      </c>
      <c r="N10" s="22" t="s">
        <v>16</v>
      </c>
      <c r="O10" s="19">
        <v>6.3E-3</v>
      </c>
      <c r="Q10" s="42" t="s">
        <v>16</v>
      </c>
      <c r="R10" s="65">
        <v>1.41E-2</v>
      </c>
    </row>
    <row r="11" spans="2:18">
      <c r="B11" s="24" t="s">
        <v>12</v>
      </c>
      <c r="C11" s="25" t="s">
        <v>13</v>
      </c>
      <c r="D11" s="55" t="s">
        <v>14</v>
      </c>
      <c r="E11" s="25"/>
      <c r="F11" s="25" t="s">
        <v>12</v>
      </c>
      <c r="G11" s="58" t="s">
        <v>13</v>
      </c>
      <c r="H11" s="26" t="s">
        <v>14</v>
      </c>
      <c r="I11" s="22" t="s">
        <v>15</v>
      </c>
      <c r="J11" s="45">
        <v>0.66579999999999995</v>
      </c>
      <c r="K11" s="23">
        <v>0.8377</v>
      </c>
      <c r="N11" s="22" t="s">
        <v>18</v>
      </c>
      <c r="O11" s="19" t="s">
        <v>19</v>
      </c>
      <c r="Q11" s="42" t="s">
        <v>18</v>
      </c>
      <c r="R11" s="65" t="s">
        <v>40</v>
      </c>
    </row>
    <row r="12" spans="2:18" ht="17" thickBot="1">
      <c r="B12" s="27">
        <f>AVERAGE(B6:B8)</f>
        <v>55.63567334049705</v>
      </c>
      <c r="C12" s="28">
        <f t="shared" ref="C12:H12" si="0">AVERAGE(C6:C8)</f>
        <v>54.326503539398423</v>
      </c>
      <c r="D12" s="29">
        <f t="shared" si="0"/>
        <v>55.191576836580658</v>
      </c>
      <c r="E12" s="28"/>
      <c r="F12" s="28">
        <f t="shared" si="0"/>
        <v>47.40154873688622</v>
      </c>
      <c r="G12" s="28">
        <f t="shared" si="0"/>
        <v>47.297111162623509</v>
      </c>
      <c r="H12" s="30">
        <f t="shared" si="0"/>
        <v>45.901163155180789</v>
      </c>
      <c r="I12" s="31" t="s">
        <v>17</v>
      </c>
      <c r="J12" s="46">
        <v>0.38440000000000002</v>
      </c>
      <c r="K12" s="32">
        <v>0.48370000000000002</v>
      </c>
      <c r="N12" s="22" t="s">
        <v>21</v>
      </c>
      <c r="O12" s="19" t="s">
        <v>22</v>
      </c>
      <c r="Q12" s="42" t="s">
        <v>21</v>
      </c>
      <c r="R12" s="65" t="s">
        <v>22</v>
      </c>
    </row>
    <row r="13" spans="2:18">
      <c r="N13" s="22" t="s">
        <v>24</v>
      </c>
      <c r="O13" s="19" t="s">
        <v>25</v>
      </c>
      <c r="Q13" s="42" t="s">
        <v>24</v>
      </c>
      <c r="R13" s="65" t="s">
        <v>25</v>
      </c>
    </row>
    <row r="14" spans="2:18" ht="17" thickBot="1">
      <c r="N14" s="22" t="s">
        <v>26</v>
      </c>
      <c r="O14" s="19" t="s">
        <v>99</v>
      </c>
      <c r="P14" s="35"/>
      <c r="Q14" s="42" t="s">
        <v>26</v>
      </c>
      <c r="R14" s="65" t="s">
        <v>101</v>
      </c>
    </row>
    <row r="15" spans="2:18" ht="27" thickBot="1">
      <c r="B15" s="1" t="s">
        <v>98</v>
      </c>
      <c r="N15" s="22" t="s">
        <v>27</v>
      </c>
      <c r="O15" s="19">
        <v>3</v>
      </c>
      <c r="P15" s="35"/>
      <c r="Q15" s="42" t="s">
        <v>27</v>
      </c>
      <c r="R15" s="65">
        <v>3</v>
      </c>
    </row>
    <row r="16" spans="2:18" ht="21">
      <c r="B16" s="2"/>
      <c r="C16" s="3" t="s">
        <v>0</v>
      </c>
      <c r="D16" s="4"/>
      <c r="E16" s="5"/>
      <c r="F16" s="6"/>
      <c r="G16" s="7" t="s">
        <v>1</v>
      </c>
      <c r="H16" s="8"/>
      <c r="N16" s="22"/>
      <c r="O16" s="19"/>
      <c r="P16" s="35"/>
      <c r="Q16" s="42"/>
      <c r="R16" s="65"/>
    </row>
    <row r="17" spans="2:18">
      <c r="B17" s="60">
        <v>44490</v>
      </c>
      <c r="C17" s="61">
        <v>44497</v>
      </c>
      <c r="D17" s="61">
        <v>44501</v>
      </c>
      <c r="E17" s="13"/>
      <c r="F17" s="61">
        <v>44230</v>
      </c>
      <c r="G17" s="61">
        <v>44238</v>
      </c>
      <c r="H17" s="14">
        <v>44245</v>
      </c>
      <c r="N17" s="22" t="s">
        <v>28</v>
      </c>
      <c r="O17" s="19"/>
      <c r="Q17" s="42" t="s">
        <v>28</v>
      </c>
      <c r="R17" s="65"/>
    </row>
    <row r="18" spans="2:18">
      <c r="B18" s="56">
        <v>56.09756097560976</v>
      </c>
      <c r="C18" s="40">
        <v>61.813186813186817</v>
      </c>
      <c r="D18" s="54">
        <v>62.616822429906534</v>
      </c>
      <c r="E18" s="17"/>
      <c r="F18" s="40">
        <v>48.129675810473813</v>
      </c>
      <c r="G18" s="40">
        <v>52.277505255781364</v>
      </c>
      <c r="H18" s="18">
        <v>54.609929078014183</v>
      </c>
      <c r="N18" s="22" t="s">
        <v>29</v>
      </c>
      <c r="O18" s="19">
        <v>-8.1850000000000005</v>
      </c>
      <c r="Q18" s="42" t="s">
        <v>45</v>
      </c>
      <c r="R18" s="65">
        <v>-7.4139999999999997</v>
      </c>
    </row>
    <row r="19" spans="2:18">
      <c r="B19" s="16">
        <v>55.647382920110189</v>
      </c>
      <c r="C19" s="17">
        <v>60.981912144702846</v>
      </c>
      <c r="D19" s="54">
        <v>62.068965517241381</v>
      </c>
      <c r="E19" s="17"/>
      <c r="F19" s="17">
        <v>50.669216061185473</v>
      </c>
      <c r="G19" s="17">
        <v>51.724137931034484</v>
      </c>
      <c r="H19" s="18">
        <v>56.932153392330385</v>
      </c>
      <c r="N19" s="22" t="s">
        <v>30</v>
      </c>
      <c r="O19" s="19">
        <v>1.131</v>
      </c>
      <c r="Q19" s="42" t="s">
        <v>30</v>
      </c>
      <c r="R19" s="65">
        <v>1.542</v>
      </c>
    </row>
    <row r="20" spans="2:18" ht="17" thickBot="1">
      <c r="B20" s="16">
        <v>55.211267605633807</v>
      </c>
      <c r="C20" s="17">
        <v>60.439560439560438</v>
      </c>
      <c r="D20" s="54">
        <v>63.939393939393938</v>
      </c>
      <c r="E20" s="17"/>
      <c r="F20" s="17">
        <v>50.855513307984793</v>
      </c>
      <c r="G20" s="17">
        <v>52.758132956152757</v>
      </c>
      <c r="H20" s="18">
        <v>54.13642960812772</v>
      </c>
      <c r="N20" s="22" t="s">
        <v>31</v>
      </c>
      <c r="O20" s="19">
        <v>0.6532</v>
      </c>
      <c r="Q20" s="42" t="s">
        <v>31</v>
      </c>
      <c r="R20" s="65">
        <v>0.89049999999999996</v>
      </c>
    </row>
    <row r="21" spans="2:18" ht="22" thickBot="1">
      <c r="B21" s="16"/>
      <c r="C21" s="17"/>
      <c r="D21" s="38"/>
      <c r="E21" s="17"/>
      <c r="F21" s="17"/>
      <c r="G21" s="38"/>
      <c r="H21" s="18"/>
      <c r="I21" s="50" t="s">
        <v>7</v>
      </c>
      <c r="J21" s="44" t="s">
        <v>8</v>
      </c>
      <c r="K21" s="21" t="s">
        <v>9</v>
      </c>
      <c r="N21" s="22" t="s">
        <v>32</v>
      </c>
      <c r="O21" s="19" t="s">
        <v>100</v>
      </c>
      <c r="Q21" s="42" t="s">
        <v>32</v>
      </c>
      <c r="R21" s="65" t="s">
        <v>102</v>
      </c>
    </row>
    <row r="22" spans="2:18">
      <c r="B22" s="16"/>
      <c r="C22" s="17"/>
      <c r="D22" s="38"/>
      <c r="E22" s="17"/>
      <c r="F22" s="17"/>
      <c r="G22" s="17"/>
      <c r="H22" s="18"/>
      <c r="I22" s="51" t="s">
        <v>10</v>
      </c>
      <c r="J22" s="45">
        <v>59.87</v>
      </c>
      <c r="K22" s="23">
        <v>52.45</v>
      </c>
      <c r="N22" s="22" t="s">
        <v>33</v>
      </c>
      <c r="O22" s="19">
        <v>0.98740000000000006</v>
      </c>
      <c r="Q22" s="42" t="s">
        <v>33</v>
      </c>
      <c r="R22" s="65">
        <v>0.97199999999999998</v>
      </c>
    </row>
    <row r="23" spans="2:18">
      <c r="B23" s="24" t="s">
        <v>12</v>
      </c>
      <c r="C23" s="25" t="s">
        <v>13</v>
      </c>
      <c r="D23" s="25" t="s">
        <v>14</v>
      </c>
      <c r="E23" s="25"/>
      <c r="F23" s="25" t="s">
        <v>12</v>
      </c>
      <c r="G23" s="25" t="s">
        <v>13</v>
      </c>
      <c r="H23" s="26" t="s">
        <v>14</v>
      </c>
      <c r="I23" s="51" t="s">
        <v>15</v>
      </c>
      <c r="J23" s="45">
        <v>3.76</v>
      </c>
      <c r="K23" s="23">
        <v>2.6760000000000002</v>
      </c>
      <c r="N23" s="22"/>
      <c r="O23" s="19"/>
      <c r="Q23" s="42"/>
      <c r="R23" s="65"/>
    </row>
    <row r="24" spans="2:18" ht="17" thickBot="1">
      <c r="B24" s="27">
        <f>AVERAGE(B18:B20)</f>
        <v>55.652070500451259</v>
      </c>
      <c r="C24" s="28">
        <f t="shared" ref="C24:D24" si="1">AVERAGE(C18:C20)</f>
        <v>61.078219799150041</v>
      </c>
      <c r="D24" s="28">
        <f t="shared" si="1"/>
        <v>62.87506062884728</v>
      </c>
      <c r="E24" s="28"/>
      <c r="F24" s="28">
        <f t="shared" ref="F24:H24" si="2">AVERAGE(F18:F20)</f>
        <v>49.884801726548027</v>
      </c>
      <c r="G24" s="59">
        <f t="shared" si="2"/>
        <v>52.253258714322868</v>
      </c>
      <c r="H24" s="30">
        <f t="shared" si="2"/>
        <v>55.226170692824098</v>
      </c>
      <c r="I24" s="52" t="s">
        <v>17</v>
      </c>
      <c r="J24" s="46">
        <v>2.1709999999999998</v>
      </c>
      <c r="K24" s="32">
        <v>1.5449999999999999</v>
      </c>
      <c r="N24" s="22" t="s">
        <v>34</v>
      </c>
      <c r="O24" s="19"/>
      <c r="Q24" s="42" t="s">
        <v>34</v>
      </c>
      <c r="R24" s="65"/>
    </row>
    <row r="25" spans="2:18">
      <c r="N25" s="22" t="s">
        <v>35</v>
      </c>
      <c r="O25" s="19">
        <v>-0.12089999999999999</v>
      </c>
      <c r="Q25" s="42" t="s">
        <v>35</v>
      </c>
      <c r="R25" s="65">
        <v>0.94020000000000004</v>
      </c>
    </row>
    <row r="26" spans="2:18">
      <c r="N26" s="22" t="s">
        <v>36</v>
      </c>
      <c r="O26" s="19">
        <v>0.46139999999999998</v>
      </c>
      <c r="Q26" s="42" t="s">
        <v>36</v>
      </c>
      <c r="R26" s="65">
        <v>0.1106</v>
      </c>
    </row>
    <row r="27" spans="2:18">
      <c r="N27" s="22" t="s">
        <v>18</v>
      </c>
      <c r="O27" s="19" t="s">
        <v>20</v>
      </c>
      <c r="Q27" s="42" t="s">
        <v>18</v>
      </c>
      <c r="R27" s="65" t="s">
        <v>20</v>
      </c>
    </row>
    <row r="28" spans="2:18" ht="17" thickBot="1">
      <c r="N28" s="31" t="s">
        <v>37</v>
      </c>
      <c r="O28" s="36" t="s">
        <v>23</v>
      </c>
      <c r="Q28" s="82" t="s">
        <v>37</v>
      </c>
      <c r="R28" s="66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C53D-BCF5-C647-84C7-E06DF673341A}">
  <dimension ref="B2:M37"/>
  <sheetViews>
    <sheetView workbookViewId="0">
      <selection activeCell="H37" sqref="H37"/>
    </sheetView>
  </sheetViews>
  <sheetFormatPr baseColWidth="10" defaultRowHeight="16"/>
  <cols>
    <col min="2" max="2" width="51.33203125" customWidth="1"/>
    <col min="5" max="5" width="22.83203125" customWidth="1"/>
    <col min="6" max="6" width="15.1640625" customWidth="1"/>
    <col min="9" max="9" width="41.5" customWidth="1"/>
    <col min="10" max="10" width="29.83203125" customWidth="1"/>
    <col min="12" max="12" width="42.5" customWidth="1"/>
    <col min="13" max="13" width="27" customWidth="1"/>
  </cols>
  <sheetData>
    <row r="2" spans="2:13" ht="17" thickBot="1"/>
    <row r="3" spans="2:13" ht="27" thickBot="1">
      <c r="B3" s="1" t="s">
        <v>105</v>
      </c>
      <c r="I3" s="48" t="s">
        <v>103</v>
      </c>
      <c r="J3" s="9"/>
      <c r="L3" s="48" t="s">
        <v>103</v>
      </c>
      <c r="M3" s="9"/>
    </row>
    <row r="4" spans="2:13" ht="22" thickBot="1">
      <c r="B4" s="2"/>
      <c r="C4" s="3"/>
      <c r="D4" s="67"/>
      <c r="I4" s="49"/>
      <c r="J4" s="15"/>
      <c r="L4" s="49"/>
      <c r="M4" s="15"/>
    </row>
    <row r="5" spans="2:13">
      <c r="B5" s="68" t="s">
        <v>74</v>
      </c>
      <c r="C5" s="69" t="s">
        <v>75</v>
      </c>
      <c r="D5" s="70" t="s">
        <v>76</v>
      </c>
      <c r="I5" s="22" t="s">
        <v>2</v>
      </c>
      <c r="J5" s="47" t="s">
        <v>110</v>
      </c>
      <c r="L5" s="22" t="s">
        <v>6</v>
      </c>
      <c r="M5" s="47" t="s">
        <v>164</v>
      </c>
    </row>
    <row r="6" spans="2:13">
      <c r="B6" s="56">
        <v>-7.9320949538092691</v>
      </c>
      <c r="C6" s="40">
        <v>-6.8135194215570962</v>
      </c>
      <c r="D6" s="18">
        <v>-10.056022408963585</v>
      </c>
      <c r="I6" s="22" t="s">
        <v>4</v>
      </c>
      <c r="J6" s="19" t="s">
        <v>4</v>
      </c>
      <c r="L6" s="22" t="s">
        <v>4</v>
      </c>
      <c r="M6" s="19" t="s">
        <v>4</v>
      </c>
    </row>
    <row r="7" spans="2:13">
      <c r="B7" s="16">
        <v>-8.6072195774238054</v>
      </c>
      <c r="C7" s="17">
        <v>-7.4489002203880474</v>
      </c>
      <c r="D7" s="18">
        <v>-9.1031719489812772</v>
      </c>
      <c r="I7" s="22" t="s">
        <v>5</v>
      </c>
      <c r="J7" s="47" t="s">
        <v>90</v>
      </c>
      <c r="L7" s="22" t="s">
        <v>5</v>
      </c>
      <c r="M7" s="47" t="s">
        <v>90</v>
      </c>
    </row>
    <row r="8" spans="2:13" ht="17" thickBot="1">
      <c r="B8" s="16">
        <v>-8.1630592795994232</v>
      </c>
      <c r="C8" s="17">
        <v>-6.8257574883796011</v>
      </c>
      <c r="D8" s="18">
        <v>-8.7120466862547801</v>
      </c>
      <c r="I8" s="22"/>
      <c r="J8" s="19"/>
      <c r="L8" s="22"/>
      <c r="M8" s="19"/>
    </row>
    <row r="9" spans="2:13" ht="22" thickBot="1">
      <c r="B9" s="16"/>
      <c r="C9" s="17"/>
      <c r="D9" s="18"/>
      <c r="E9" s="20" t="s">
        <v>7</v>
      </c>
      <c r="F9" s="21"/>
      <c r="I9" s="22" t="s">
        <v>48</v>
      </c>
      <c r="J9" s="19"/>
      <c r="L9" s="22" t="s">
        <v>48</v>
      </c>
      <c r="M9" s="19"/>
    </row>
    <row r="10" spans="2:13">
      <c r="B10" s="16"/>
      <c r="C10" s="38"/>
      <c r="D10" s="18"/>
      <c r="E10" s="22" t="s">
        <v>10</v>
      </c>
      <c r="F10" s="23">
        <v>-8.1850000000000005</v>
      </c>
      <c r="I10" s="22" t="s">
        <v>16</v>
      </c>
      <c r="J10" s="19">
        <v>1.17E-2</v>
      </c>
      <c r="L10" s="22" t="s">
        <v>16</v>
      </c>
      <c r="M10" s="19">
        <v>4.9399999999999999E-2</v>
      </c>
    </row>
    <row r="11" spans="2:13">
      <c r="B11" s="24" t="s">
        <v>12</v>
      </c>
      <c r="C11" s="58" t="s">
        <v>13</v>
      </c>
      <c r="D11" s="26" t="s">
        <v>14</v>
      </c>
      <c r="E11" s="22" t="s">
        <v>15</v>
      </c>
      <c r="F11" s="23">
        <v>1.131</v>
      </c>
      <c r="I11" s="22" t="s">
        <v>18</v>
      </c>
      <c r="J11" s="19" t="s">
        <v>40</v>
      </c>
      <c r="L11" s="22" t="s">
        <v>18</v>
      </c>
      <c r="M11" s="19" t="s">
        <v>40</v>
      </c>
    </row>
    <row r="12" spans="2:13" ht="17" thickBot="1">
      <c r="B12" s="27">
        <f>AVERAGE(B6:B8)</f>
        <v>-8.234124603610832</v>
      </c>
      <c r="C12" s="28">
        <f t="shared" ref="C12:D12" si="0">AVERAGE(C6:C8)</f>
        <v>-7.0293923767749149</v>
      </c>
      <c r="D12" s="30">
        <f t="shared" si="0"/>
        <v>-9.2904136813998814</v>
      </c>
      <c r="E12" s="31" t="s">
        <v>17</v>
      </c>
      <c r="F12" s="32">
        <v>0.6532</v>
      </c>
      <c r="I12" s="22" t="s">
        <v>21</v>
      </c>
      <c r="J12" s="19" t="s">
        <v>22</v>
      </c>
      <c r="L12" s="22" t="s">
        <v>21</v>
      </c>
      <c r="M12" s="19" t="s">
        <v>22</v>
      </c>
    </row>
    <row r="13" spans="2:13">
      <c r="I13" s="22" t="s">
        <v>24</v>
      </c>
      <c r="J13" s="19" t="s">
        <v>25</v>
      </c>
      <c r="L13" s="22" t="s">
        <v>24</v>
      </c>
      <c r="M13" s="19" t="s">
        <v>25</v>
      </c>
    </row>
    <row r="14" spans="2:13" ht="17" thickBot="1">
      <c r="I14" s="22" t="s">
        <v>26</v>
      </c>
      <c r="J14" s="19" t="s">
        <v>106</v>
      </c>
      <c r="L14" s="22" t="s">
        <v>26</v>
      </c>
      <c r="M14" s="19" t="s">
        <v>111</v>
      </c>
    </row>
    <row r="15" spans="2:13" ht="27" thickBot="1">
      <c r="B15" s="1" t="s">
        <v>104</v>
      </c>
      <c r="I15" s="22"/>
      <c r="J15" s="19"/>
      <c r="L15" s="22"/>
      <c r="M15" s="19"/>
    </row>
    <row r="16" spans="2:13" ht="21">
      <c r="B16" s="2"/>
      <c r="C16" s="3"/>
      <c r="D16" s="67"/>
      <c r="I16" s="22" t="s">
        <v>28</v>
      </c>
      <c r="J16" s="19"/>
      <c r="L16" s="22" t="s">
        <v>28</v>
      </c>
      <c r="M16" s="19"/>
    </row>
    <row r="17" spans="2:13">
      <c r="B17" s="68" t="s">
        <v>74</v>
      </c>
      <c r="C17" s="69" t="s">
        <v>75</v>
      </c>
      <c r="D17" s="70" t="s">
        <v>76</v>
      </c>
      <c r="I17" s="22" t="s">
        <v>81</v>
      </c>
      <c r="J17" s="19">
        <v>-4.5629999999999997</v>
      </c>
      <c r="L17" s="22" t="s">
        <v>81</v>
      </c>
      <c r="M17" s="19">
        <v>-4.5629999999999997</v>
      </c>
    </row>
    <row r="18" spans="2:13">
      <c r="B18" s="56">
        <v>-7.9678851651359466</v>
      </c>
      <c r="C18" s="40">
        <v>-9.5356815574054536</v>
      </c>
      <c r="D18" s="18">
        <v>-8.0068933518923515</v>
      </c>
      <c r="I18" s="22" t="s">
        <v>82</v>
      </c>
      <c r="J18" s="19">
        <v>-8.1850000000000005</v>
      </c>
      <c r="L18" s="22" t="s">
        <v>50</v>
      </c>
      <c r="M18" s="19">
        <v>-7.4139999999999997</v>
      </c>
    </row>
    <row r="19" spans="2:13">
      <c r="B19" s="16">
        <v>-4.9781668589247161</v>
      </c>
      <c r="C19" s="17">
        <v>-9.2577742136683625</v>
      </c>
      <c r="D19" s="18">
        <v>-5.1368121249109961</v>
      </c>
      <c r="I19" s="22" t="s">
        <v>83</v>
      </c>
      <c r="J19" s="19" t="s">
        <v>107</v>
      </c>
      <c r="L19" s="22" t="s">
        <v>112</v>
      </c>
      <c r="M19" s="19" t="s">
        <v>113</v>
      </c>
    </row>
    <row r="20" spans="2:13" ht="17" thickBot="1">
      <c r="B20" s="16">
        <v>-4.355754297649014</v>
      </c>
      <c r="C20" s="17">
        <v>-7.6814274834076812</v>
      </c>
      <c r="D20" s="18">
        <v>-9.8029643312662174</v>
      </c>
      <c r="I20" s="22" t="s">
        <v>32</v>
      </c>
      <c r="J20" s="19" t="s">
        <v>108</v>
      </c>
      <c r="L20" s="22" t="s">
        <v>32</v>
      </c>
      <c r="M20" s="19" t="s">
        <v>114</v>
      </c>
    </row>
    <row r="21" spans="2:13" ht="22" thickBot="1">
      <c r="B21" s="16"/>
      <c r="C21" s="17"/>
      <c r="D21" s="18"/>
      <c r="E21" s="20" t="s">
        <v>7</v>
      </c>
      <c r="F21" s="21"/>
      <c r="I21" s="22" t="s">
        <v>55</v>
      </c>
      <c r="J21" s="19">
        <v>0.82840000000000003</v>
      </c>
      <c r="L21" s="22" t="s">
        <v>55</v>
      </c>
      <c r="M21" s="19">
        <v>0.6603</v>
      </c>
    </row>
    <row r="22" spans="2:13">
      <c r="B22" s="16"/>
      <c r="C22" s="38"/>
      <c r="D22" s="18"/>
      <c r="E22" s="22" t="s">
        <v>10</v>
      </c>
      <c r="F22" s="23">
        <v>-7.4139999999999997</v>
      </c>
      <c r="I22" s="22"/>
      <c r="J22" s="19"/>
      <c r="L22" s="22"/>
      <c r="M22" s="19"/>
    </row>
    <row r="23" spans="2:13">
      <c r="B23" s="24" t="s">
        <v>12</v>
      </c>
      <c r="C23" s="25" t="s">
        <v>13</v>
      </c>
      <c r="D23" s="26" t="s">
        <v>14</v>
      </c>
      <c r="E23" s="22" t="s">
        <v>15</v>
      </c>
      <c r="F23" s="23">
        <v>1.542</v>
      </c>
      <c r="I23" s="22" t="s">
        <v>56</v>
      </c>
      <c r="J23" s="19"/>
      <c r="L23" s="22" t="s">
        <v>56</v>
      </c>
      <c r="M23" s="19"/>
    </row>
    <row r="24" spans="2:13" ht="17" thickBot="1">
      <c r="B24" s="27">
        <f>AVERAGE(B18:B20)</f>
        <v>-5.7672687739032256</v>
      </c>
      <c r="C24" s="28">
        <f t="shared" ref="C24:D24" si="1">AVERAGE(C18:C20)</f>
        <v>-8.8249610848271658</v>
      </c>
      <c r="D24" s="30">
        <f t="shared" si="1"/>
        <v>-7.6488899360231883</v>
      </c>
      <c r="E24" s="31" t="s">
        <v>17</v>
      </c>
      <c r="F24" s="32">
        <v>0.89049999999999996</v>
      </c>
      <c r="I24" s="22" t="s">
        <v>57</v>
      </c>
      <c r="J24" s="19" t="s">
        <v>109</v>
      </c>
      <c r="L24" s="22" t="s">
        <v>57</v>
      </c>
      <c r="M24" s="19" t="s">
        <v>115</v>
      </c>
    </row>
    <row r="25" spans="2:13">
      <c r="I25" s="22" t="s">
        <v>16</v>
      </c>
      <c r="J25" s="19">
        <v>0.74339999999999995</v>
      </c>
      <c r="L25" s="22" t="s">
        <v>16</v>
      </c>
      <c r="M25" s="19">
        <v>0.4829</v>
      </c>
    </row>
    <row r="26" spans="2:13" ht="17" thickBot="1">
      <c r="I26" s="22" t="s">
        <v>18</v>
      </c>
      <c r="J26" s="19" t="s">
        <v>20</v>
      </c>
      <c r="L26" s="22" t="s">
        <v>18</v>
      </c>
      <c r="M26" s="19" t="s">
        <v>20</v>
      </c>
    </row>
    <row r="27" spans="2:13" ht="27" thickBot="1">
      <c r="B27" s="1" t="s">
        <v>163</v>
      </c>
      <c r="I27" s="22" t="s">
        <v>21</v>
      </c>
      <c r="J27" s="19" t="s">
        <v>23</v>
      </c>
      <c r="L27" s="22" t="s">
        <v>21</v>
      </c>
      <c r="M27" s="19" t="s">
        <v>23</v>
      </c>
    </row>
    <row r="28" spans="2:13" ht="21">
      <c r="B28" s="2"/>
      <c r="C28" s="3" t="s">
        <v>0</v>
      </c>
      <c r="D28" s="67"/>
      <c r="I28" s="22"/>
      <c r="J28" s="19"/>
      <c r="L28" s="22"/>
      <c r="M28" s="19"/>
    </row>
    <row r="29" spans="2:13">
      <c r="B29" s="68" t="s">
        <v>74</v>
      </c>
      <c r="C29" s="69" t="s">
        <v>75</v>
      </c>
      <c r="D29" s="70" t="s">
        <v>76</v>
      </c>
      <c r="I29" s="22" t="s">
        <v>59</v>
      </c>
      <c r="J29" s="19"/>
      <c r="L29" s="22" t="s">
        <v>59</v>
      </c>
      <c r="M29" s="19"/>
    </row>
    <row r="30" spans="2:13">
      <c r="B30" s="53">
        <v>-5.8777129833444093</v>
      </c>
      <c r="C30" s="17">
        <v>-4.9613929661435634</v>
      </c>
      <c r="D30" s="18">
        <v>-4.4257493663710505</v>
      </c>
      <c r="I30" s="22" t="s">
        <v>87</v>
      </c>
      <c r="J30" s="19">
        <v>3</v>
      </c>
      <c r="L30" s="22" t="s">
        <v>87</v>
      </c>
      <c r="M30" s="19">
        <v>3</v>
      </c>
    </row>
    <row r="31" spans="2:13" ht="17" thickBot="1">
      <c r="B31" s="53">
        <v>-3.7218309859154957</v>
      </c>
      <c r="C31" s="17">
        <v>-3.2419320415808457</v>
      </c>
      <c r="D31" s="18">
        <v>-5.7456940222897686</v>
      </c>
      <c r="I31" s="31" t="s">
        <v>88</v>
      </c>
      <c r="J31" s="36">
        <v>3</v>
      </c>
      <c r="L31" s="31" t="s">
        <v>60</v>
      </c>
      <c r="M31" s="36">
        <v>3</v>
      </c>
    </row>
    <row r="32" spans="2:13" ht="17" thickBot="1">
      <c r="B32" s="53">
        <v>-5.7249241010772067</v>
      </c>
      <c r="C32" s="17">
        <v>-2.4751223266809603</v>
      </c>
      <c r="D32" s="18">
        <v>-4.8928812415654548</v>
      </c>
    </row>
    <row r="33" spans="2:6" ht="22" thickBot="1">
      <c r="B33" s="16"/>
      <c r="C33" s="17"/>
      <c r="D33" s="18"/>
      <c r="E33" s="20" t="s">
        <v>7</v>
      </c>
      <c r="F33" s="21"/>
    </row>
    <row r="34" spans="2:6">
      <c r="B34" s="16"/>
      <c r="C34" s="17"/>
      <c r="D34" s="18"/>
      <c r="E34" s="22" t="s">
        <v>10</v>
      </c>
      <c r="F34" s="23">
        <v>-4.5629999999999997</v>
      </c>
    </row>
    <row r="35" spans="2:6">
      <c r="B35" s="24" t="s">
        <v>12</v>
      </c>
      <c r="C35" s="25" t="s">
        <v>13</v>
      </c>
      <c r="D35" s="26" t="s">
        <v>14</v>
      </c>
      <c r="E35" s="22" t="s">
        <v>15</v>
      </c>
      <c r="F35" s="23">
        <v>0.87019999999999997</v>
      </c>
    </row>
    <row r="36" spans="2:6" ht="17" thickBot="1">
      <c r="B36" s="27">
        <f>AVERAGE(B30:B32)</f>
        <v>-5.1081560234457042</v>
      </c>
      <c r="C36" s="28">
        <f t="shared" ref="C36:D36" si="2">AVERAGE(C30:C32)</f>
        <v>-3.5594824448017897</v>
      </c>
      <c r="D36" s="30">
        <f t="shared" si="2"/>
        <v>-5.0214415434087583</v>
      </c>
      <c r="E36" s="31" t="s">
        <v>17</v>
      </c>
      <c r="F36" s="32">
        <v>0.50239999999999996</v>
      </c>
    </row>
    <row r="37" spans="2:6" ht="19">
      <c r="B37" s="105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EDE0-503F-4744-8D3D-80A9076F9ECF}">
  <dimension ref="B2:N84"/>
  <sheetViews>
    <sheetView workbookViewId="0">
      <selection activeCell="K60" sqref="K60"/>
    </sheetView>
  </sheetViews>
  <sheetFormatPr baseColWidth="10" defaultRowHeight="16"/>
  <cols>
    <col min="2" max="2" width="67.33203125" customWidth="1"/>
    <col min="3" max="3" width="13.6640625" customWidth="1"/>
    <col min="4" max="4" width="12.33203125" customWidth="1"/>
    <col min="11" max="11" width="37" customWidth="1"/>
    <col min="12" max="12" width="21.1640625" customWidth="1"/>
    <col min="13" max="13" width="25.5" customWidth="1"/>
  </cols>
  <sheetData>
    <row r="2" spans="2:14" ht="17" thickBot="1"/>
    <row r="3" spans="2:14" ht="27" thickBot="1">
      <c r="B3" s="1" t="s">
        <v>123</v>
      </c>
    </row>
    <row r="4" spans="2:14" ht="17" thickBot="1">
      <c r="B4" s="85"/>
      <c r="C4" s="83">
        <v>44483</v>
      </c>
      <c r="D4" s="93"/>
      <c r="E4" s="83">
        <v>44531</v>
      </c>
      <c r="F4" s="93"/>
      <c r="G4" s="83">
        <v>44551</v>
      </c>
      <c r="H4" s="86"/>
      <c r="K4" s="104" t="s">
        <v>160</v>
      </c>
      <c r="L4" s="99"/>
      <c r="M4" s="99"/>
      <c r="N4" s="76"/>
    </row>
    <row r="5" spans="2:14">
      <c r="B5" s="2"/>
      <c r="C5" s="87" t="s">
        <v>22</v>
      </c>
      <c r="D5" s="91" t="s">
        <v>23</v>
      </c>
      <c r="E5" s="91" t="s">
        <v>22</v>
      </c>
      <c r="F5" s="91" t="s">
        <v>23</v>
      </c>
      <c r="G5" s="91" t="s">
        <v>22</v>
      </c>
      <c r="H5" s="8" t="s">
        <v>23</v>
      </c>
      <c r="K5" s="78"/>
      <c r="L5" s="63"/>
      <c r="M5" s="43"/>
      <c r="N5" s="23"/>
    </row>
    <row r="6" spans="2:14">
      <c r="B6" s="56"/>
      <c r="C6" s="40">
        <v>22</v>
      </c>
      <c r="D6" s="38">
        <v>22</v>
      </c>
      <c r="E6" s="38">
        <v>10</v>
      </c>
      <c r="F6" s="40">
        <v>6</v>
      </c>
      <c r="G6" s="39">
        <v>12</v>
      </c>
      <c r="H6" s="18">
        <v>11</v>
      </c>
      <c r="K6" s="22" t="s">
        <v>125</v>
      </c>
      <c r="L6" s="45"/>
      <c r="M6" s="45"/>
      <c r="N6" s="23"/>
    </row>
    <row r="7" spans="2:14">
      <c r="B7" s="16"/>
      <c r="C7" s="84" t="s">
        <v>116</v>
      </c>
      <c r="D7" s="92"/>
      <c r="E7" s="92" t="s">
        <v>116</v>
      </c>
      <c r="F7" s="84"/>
      <c r="G7" s="92" t="s">
        <v>116</v>
      </c>
      <c r="H7" s="18"/>
      <c r="K7" s="22" t="s">
        <v>126</v>
      </c>
      <c r="L7" s="101" t="s">
        <v>127</v>
      </c>
      <c r="M7" s="45"/>
      <c r="N7" s="23"/>
    </row>
    <row r="8" spans="2:14">
      <c r="B8" s="16"/>
      <c r="C8" s="17">
        <f>SUM(C6:D6)</f>
        <v>44</v>
      </c>
      <c r="D8" s="17"/>
      <c r="E8" s="38">
        <f t="shared" ref="E8:G8" si="0">SUM(E6:F6)</f>
        <v>16</v>
      </c>
      <c r="F8" s="17"/>
      <c r="G8" s="38">
        <f t="shared" si="0"/>
        <v>23</v>
      </c>
      <c r="H8" s="18"/>
      <c r="K8" s="22" t="s">
        <v>16</v>
      </c>
      <c r="L8" s="80">
        <v>0.54200000000000004</v>
      </c>
      <c r="M8" s="45"/>
      <c r="N8" s="23"/>
    </row>
    <row r="9" spans="2:14">
      <c r="B9" s="16"/>
      <c r="C9" s="84" t="s">
        <v>117</v>
      </c>
      <c r="D9" s="92"/>
      <c r="E9" s="92" t="s">
        <v>117</v>
      </c>
      <c r="F9" s="84"/>
      <c r="G9" s="92" t="s">
        <v>117</v>
      </c>
      <c r="H9" s="18"/>
      <c r="K9" s="22" t="s">
        <v>18</v>
      </c>
      <c r="L9" s="80" t="s">
        <v>20</v>
      </c>
      <c r="M9" s="45"/>
      <c r="N9" s="23"/>
    </row>
    <row r="10" spans="2:14">
      <c r="B10" s="16"/>
      <c r="C10" s="88">
        <f>C6/C8</f>
        <v>0.5</v>
      </c>
      <c r="D10" s="89"/>
      <c r="E10" s="89">
        <f t="shared" ref="E10:G10" si="1">E6/E8</f>
        <v>0.625</v>
      </c>
      <c r="F10" s="89"/>
      <c r="G10" s="89">
        <f t="shared" si="1"/>
        <v>0.52173913043478259</v>
      </c>
      <c r="H10" s="90"/>
      <c r="K10" s="22" t="s">
        <v>128</v>
      </c>
      <c r="L10" s="80" t="s">
        <v>129</v>
      </c>
      <c r="M10" s="45"/>
      <c r="N10" s="23"/>
    </row>
    <row r="11" spans="2:14">
      <c r="B11" s="53"/>
      <c r="C11" s="54"/>
      <c r="D11" s="54"/>
      <c r="E11" s="54"/>
      <c r="F11" s="54"/>
      <c r="G11" s="54"/>
      <c r="H11" s="18"/>
      <c r="K11" s="22" t="s">
        <v>130</v>
      </c>
      <c r="L11" s="80" t="s">
        <v>23</v>
      </c>
      <c r="M11" s="45"/>
      <c r="N11" s="23"/>
    </row>
    <row r="12" spans="2:14">
      <c r="B12" s="53"/>
      <c r="C12" s="54"/>
      <c r="D12" s="54"/>
      <c r="E12" s="54"/>
      <c r="F12" s="54"/>
      <c r="G12" s="54"/>
      <c r="H12" s="18"/>
      <c r="K12" s="22"/>
      <c r="L12" s="80"/>
      <c r="M12" s="45"/>
      <c r="N12" s="23"/>
    </row>
    <row r="13" spans="2:14" ht="17" thickBot="1">
      <c r="B13" s="53"/>
      <c r="C13" s="54"/>
      <c r="D13" s="54"/>
      <c r="E13" s="54"/>
      <c r="F13" s="54"/>
      <c r="G13" s="54"/>
      <c r="H13" s="18"/>
      <c r="K13" s="22" t="s">
        <v>59</v>
      </c>
      <c r="L13" s="101" t="s">
        <v>131</v>
      </c>
      <c r="M13" s="101" t="s">
        <v>132</v>
      </c>
      <c r="N13" s="102" t="s">
        <v>133</v>
      </c>
    </row>
    <row r="14" spans="2:14">
      <c r="B14" s="53"/>
      <c r="C14" s="94" t="s">
        <v>118</v>
      </c>
      <c r="D14" s="6" t="s">
        <v>119</v>
      </c>
      <c r="E14" s="67" t="s">
        <v>120</v>
      </c>
      <c r="F14" s="54"/>
      <c r="G14" s="54"/>
      <c r="H14" s="18"/>
      <c r="K14" s="22" t="s">
        <v>134</v>
      </c>
      <c r="L14" s="80">
        <v>44</v>
      </c>
      <c r="M14" s="80">
        <v>39</v>
      </c>
      <c r="N14" s="23">
        <v>83</v>
      </c>
    </row>
    <row r="15" spans="2:14">
      <c r="B15" s="53"/>
      <c r="C15" s="96">
        <f>C6+E6+G6</f>
        <v>44</v>
      </c>
      <c r="D15" s="97">
        <f>D6+F6+H6</f>
        <v>39</v>
      </c>
      <c r="E15" s="98">
        <f>SUM(C15:D15)</f>
        <v>83</v>
      </c>
      <c r="F15" s="54"/>
      <c r="G15" s="54"/>
      <c r="H15" s="18"/>
      <c r="K15" s="22" t="s">
        <v>90</v>
      </c>
      <c r="L15" s="80">
        <v>54</v>
      </c>
      <c r="M15" s="80">
        <v>38</v>
      </c>
      <c r="N15" s="23">
        <v>92</v>
      </c>
    </row>
    <row r="16" spans="2:14" ht="17" thickBot="1">
      <c r="B16" s="53"/>
      <c r="C16" s="16"/>
      <c r="D16" s="17"/>
      <c r="E16" s="18"/>
      <c r="F16" s="54"/>
      <c r="G16" s="54"/>
      <c r="H16" s="18"/>
      <c r="K16" s="22" t="s">
        <v>133</v>
      </c>
      <c r="L16" s="80">
        <v>98</v>
      </c>
      <c r="M16" s="80">
        <v>77</v>
      </c>
      <c r="N16" s="23">
        <v>175</v>
      </c>
    </row>
    <row r="17" spans="2:14" ht="17" thickBot="1">
      <c r="B17" s="95" t="s">
        <v>121</v>
      </c>
      <c r="C17" s="27">
        <f>C15/E15</f>
        <v>0.53012048192771088</v>
      </c>
      <c r="D17" s="28"/>
      <c r="E17" s="30"/>
      <c r="F17" s="29"/>
      <c r="G17" s="29"/>
      <c r="H17" s="30"/>
      <c r="K17" s="22"/>
      <c r="L17" s="80"/>
      <c r="M17" s="80"/>
      <c r="N17" s="23"/>
    </row>
    <row r="18" spans="2:14">
      <c r="K18" s="22" t="s">
        <v>135</v>
      </c>
      <c r="L18" s="101" t="s">
        <v>131</v>
      </c>
      <c r="M18" s="101" t="s">
        <v>132</v>
      </c>
      <c r="N18" s="23"/>
    </row>
    <row r="19" spans="2:14">
      <c r="K19" s="22" t="s">
        <v>134</v>
      </c>
      <c r="L19" s="80" t="s">
        <v>136</v>
      </c>
      <c r="M19" s="80" t="s">
        <v>137</v>
      </c>
      <c r="N19" s="23"/>
    </row>
    <row r="20" spans="2:14" ht="17" thickBot="1">
      <c r="K20" s="22" t="s">
        <v>90</v>
      </c>
      <c r="L20" s="80" t="s">
        <v>138</v>
      </c>
      <c r="M20" s="80" t="s">
        <v>139</v>
      </c>
      <c r="N20" s="23"/>
    </row>
    <row r="21" spans="2:14" ht="27" thickBot="1">
      <c r="B21" s="1" t="s">
        <v>122</v>
      </c>
      <c r="K21" s="22"/>
      <c r="L21" s="80"/>
      <c r="M21" s="80"/>
      <c r="N21" s="23"/>
    </row>
    <row r="22" spans="2:14" ht="17" thickBot="1">
      <c r="B22" s="85"/>
      <c r="C22" s="83">
        <v>44483</v>
      </c>
      <c r="D22" s="93"/>
      <c r="E22" s="83">
        <v>44531</v>
      </c>
      <c r="F22" s="93"/>
      <c r="G22" s="83">
        <v>44551</v>
      </c>
      <c r="H22" s="86"/>
      <c r="K22" s="22" t="s">
        <v>140</v>
      </c>
      <c r="L22" s="101" t="s">
        <v>131</v>
      </c>
      <c r="M22" s="101" t="s">
        <v>132</v>
      </c>
      <c r="N22" s="23"/>
    </row>
    <row r="23" spans="2:14">
      <c r="B23" s="2"/>
      <c r="C23" s="87" t="s">
        <v>22</v>
      </c>
      <c r="D23" s="91" t="s">
        <v>23</v>
      </c>
      <c r="E23" s="91" t="s">
        <v>22</v>
      </c>
      <c r="F23" s="91" t="s">
        <v>23</v>
      </c>
      <c r="G23" s="91" t="s">
        <v>22</v>
      </c>
      <c r="H23" s="8" t="s">
        <v>23</v>
      </c>
      <c r="K23" s="22" t="s">
        <v>134</v>
      </c>
      <c r="L23" s="80" t="s">
        <v>141</v>
      </c>
      <c r="M23" s="80" t="s">
        <v>142</v>
      </c>
      <c r="N23" s="23"/>
    </row>
    <row r="24" spans="2:14">
      <c r="B24" s="56"/>
      <c r="C24" s="40">
        <v>22</v>
      </c>
      <c r="D24" s="38">
        <v>12</v>
      </c>
      <c r="E24" s="38">
        <v>15</v>
      </c>
      <c r="F24" s="40">
        <v>11</v>
      </c>
      <c r="G24" s="39">
        <v>17</v>
      </c>
      <c r="H24" s="18">
        <v>15</v>
      </c>
      <c r="K24" s="22" t="s">
        <v>90</v>
      </c>
      <c r="L24" s="80" t="s">
        <v>143</v>
      </c>
      <c r="M24" s="80" t="s">
        <v>144</v>
      </c>
      <c r="N24" s="23"/>
    </row>
    <row r="25" spans="2:14">
      <c r="B25" s="16"/>
      <c r="C25" s="84" t="s">
        <v>116</v>
      </c>
      <c r="D25" s="92"/>
      <c r="E25" s="92" t="s">
        <v>116</v>
      </c>
      <c r="F25" s="84"/>
      <c r="G25" s="92" t="s">
        <v>116</v>
      </c>
      <c r="H25" s="18"/>
      <c r="K25" s="22"/>
      <c r="L25" s="80"/>
      <c r="M25" s="80"/>
      <c r="N25" s="23"/>
    </row>
    <row r="26" spans="2:14">
      <c r="B26" s="16"/>
      <c r="C26" s="17">
        <f>SUM(C24:D24)</f>
        <v>34</v>
      </c>
      <c r="D26" s="17"/>
      <c r="E26" s="38">
        <f t="shared" ref="E26" si="2">SUM(E24:F24)</f>
        <v>26</v>
      </c>
      <c r="F26" s="17"/>
      <c r="G26" s="38">
        <f t="shared" ref="G26" si="3">SUM(G24:H24)</f>
        <v>32</v>
      </c>
      <c r="H26" s="18"/>
      <c r="K26" s="22" t="s">
        <v>145</v>
      </c>
      <c r="L26" s="101" t="s">
        <v>131</v>
      </c>
      <c r="M26" s="101" t="s">
        <v>132</v>
      </c>
      <c r="N26" s="23"/>
    </row>
    <row r="27" spans="2:14">
      <c r="B27" s="16"/>
      <c r="C27" s="84" t="s">
        <v>117</v>
      </c>
      <c r="D27" s="92"/>
      <c r="E27" s="92" t="s">
        <v>117</v>
      </c>
      <c r="F27" s="84"/>
      <c r="G27" s="92" t="s">
        <v>117</v>
      </c>
      <c r="H27" s="18"/>
      <c r="K27" s="22" t="s">
        <v>134</v>
      </c>
      <c r="L27" s="80" t="s">
        <v>146</v>
      </c>
      <c r="M27" s="80" t="s">
        <v>147</v>
      </c>
      <c r="N27" s="23"/>
    </row>
    <row r="28" spans="2:14" ht="17" thickBot="1">
      <c r="B28" s="16"/>
      <c r="C28" s="88">
        <f>C24/C26</f>
        <v>0.6470588235294118</v>
      </c>
      <c r="D28" s="89"/>
      <c r="E28" s="89">
        <f t="shared" ref="E28" si="4">E24/E26</f>
        <v>0.57692307692307687</v>
      </c>
      <c r="F28" s="89"/>
      <c r="G28" s="89">
        <f t="shared" ref="G28" si="5">G24/G26</f>
        <v>0.53125</v>
      </c>
      <c r="H28" s="90"/>
      <c r="K28" s="31" t="s">
        <v>90</v>
      </c>
      <c r="L28" s="100" t="s">
        <v>148</v>
      </c>
      <c r="M28" s="100" t="s">
        <v>149</v>
      </c>
      <c r="N28" s="32"/>
    </row>
    <row r="29" spans="2:14">
      <c r="B29" s="53"/>
      <c r="C29" s="54"/>
      <c r="D29" s="54"/>
      <c r="E29" s="54"/>
      <c r="F29" s="54"/>
      <c r="G29" s="54"/>
      <c r="H29" s="18"/>
    </row>
    <row r="30" spans="2:14">
      <c r="B30" s="53"/>
      <c r="C30" s="54"/>
      <c r="D30" s="54"/>
      <c r="E30" s="54"/>
      <c r="F30" s="54"/>
      <c r="G30" s="54"/>
      <c r="H30" s="18"/>
    </row>
    <row r="31" spans="2:14" ht="17" thickBot="1">
      <c r="B31" s="53"/>
      <c r="C31" s="54"/>
      <c r="D31" s="54"/>
      <c r="E31" s="54"/>
      <c r="F31" s="54"/>
      <c r="G31" s="54"/>
      <c r="H31" s="18"/>
    </row>
    <row r="32" spans="2:14" ht="17" thickBot="1">
      <c r="B32" s="53"/>
      <c r="C32" s="94" t="s">
        <v>118</v>
      </c>
      <c r="D32" s="6" t="s">
        <v>119</v>
      </c>
      <c r="E32" s="67" t="s">
        <v>120</v>
      </c>
      <c r="F32" s="54"/>
      <c r="G32" s="54"/>
      <c r="H32" s="18"/>
      <c r="K32" s="104" t="s">
        <v>165</v>
      </c>
      <c r="L32" s="99"/>
      <c r="M32" s="99"/>
      <c r="N32" s="76"/>
    </row>
    <row r="33" spans="2:14">
      <c r="B33" s="53"/>
      <c r="C33" s="96">
        <f>C24+E24+G24</f>
        <v>54</v>
      </c>
      <c r="D33" s="97">
        <f>D24+F24+H24</f>
        <v>38</v>
      </c>
      <c r="E33" s="98">
        <f>SUM(C33:D33)</f>
        <v>92</v>
      </c>
      <c r="F33" s="54"/>
      <c r="G33" s="54"/>
      <c r="H33" s="18"/>
      <c r="K33" s="78"/>
      <c r="L33" s="63"/>
      <c r="M33" s="103"/>
      <c r="N33" s="23"/>
    </row>
    <row r="34" spans="2:14" ht="17" thickBot="1">
      <c r="B34" s="53"/>
      <c r="C34" s="16"/>
      <c r="D34" s="17"/>
      <c r="E34" s="18"/>
      <c r="F34" s="54"/>
      <c r="G34" s="54"/>
      <c r="H34" s="18"/>
      <c r="K34" s="22" t="s">
        <v>125</v>
      </c>
      <c r="L34" s="45"/>
      <c r="M34" s="80"/>
      <c r="N34" s="23"/>
    </row>
    <row r="35" spans="2:14" ht="17" thickBot="1">
      <c r="B35" s="95" t="s">
        <v>121</v>
      </c>
      <c r="C35" s="27">
        <f>C33/E33</f>
        <v>0.58695652173913049</v>
      </c>
      <c r="D35" s="28"/>
      <c r="E35" s="30"/>
      <c r="F35" s="29"/>
      <c r="G35" s="29"/>
      <c r="H35" s="30"/>
      <c r="K35" s="22" t="s">
        <v>126</v>
      </c>
      <c r="L35" s="101" t="s">
        <v>127</v>
      </c>
      <c r="M35" s="80"/>
      <c r="N35" s="23"/>
    </row>
    <row r="36" spans="2:14">
      <c r="K36" s="22" t="s">
        <v>16</v>
      </c>
      <c r="L36" s="80" t="s">
        <v>150</v>
      </c>
      <c r="M36" s="80"/>
      <c r="N36" s="23"/>
    </row>
    <row r="37" spans="2:14">
      <c r="K37" s="22" t="s">
        <v>18</v>
      </c>
      <c r="L37" s="80" t="s">
        <v>151</v>
      </c>
      <c r="M37" s="80"/>
      <c r="N37" s="23"/>
    </row>
    <row r="38" spans="2:14" ht="17" thickBot="1">
      <c r="K38" s="22" t="s">
        <v>128</v>
      </c>
      <c r="L38" s="80" t="s">
        <v>129</v>
      </c>
      <c r="M38" s="80"/>
      <c r="N38" s="23"/>
    </row>
    <row r="39" spans="2:14" ht="27" thickBot="1">
      <c r="B39" s="1" t="s">
        <v>124</v>
      </c>
      <c r="K39" s="22" t="s">
        <v>130</v>
      </c>
      <c r="L39" s="80" t="s">
        <v>22</v>
      </c>
      <c r="M39" s="80"/>
      <c r="N39" s="23"/>
    </row>
    <row r="40" spans="2:14" ht="17" thickBot="1">
      <c r="B40" s="85"/>
      <c r="C40" s="83">
        <v>44483</v>
      </c>
      <c r="D40" s="93"/>
      <c r="E40" s="83">
        <v>44531</v>
      </c>
      <c r="F40" s="93"/>
      <c r="G40" s="83">
        <v>44551</v>
      </c>
      <c r="H40" s="86"/>
      <c r="K40" s="22"/>
      <c r="L40" s="80"/>
      <c r="M40" s="80"/>
      <c r="N40" s="23"/>
    </row>
    <row r="41" spans="2:14">
      <c r="B41" s="2"/>
      <c r="C41" s="87" t="s">
        <v>22</v>
      </c>
      <c r="D41" s="91" t="s">
        <v>23</v>
      </c>
      <c r="E41" s="91" t="s">
        <v>22</v>
      </c>
      <c r="F41" s="91" t="s">
        <v>23</v>
      </c>
      <c r="G41" s="91" t="s">
        <v>22</v>
      </c>
      <c r="H41" s="8" t="s">
        <v>23</v>
      </c>
      <c r="K41" s="22" t="s">
        <v>59</v>
      </c>
      <c r="L41" s="101" t="s">
        <v>131</v>
      </c>
      <c r="M41" s="101" t="s">
        <v>132</v>
      </c>
      <c r="N41" s="102" t="s">
        <v>133</v>
      </c>
    </row>
    <row r="42" spans="2:14">
      <c r="B42" s="56"/>
      <c r="C42" s="40">
        <v>0</v>
      </c>
      <c r="D42" s="38">
        <v>21</v>
      </c>
      <c r="E42" s="38">
        <v>0</v>
      </c>
      <c r="F42" s="40">
        <v>24</v>
      </c>
      <c r="G42" s="39">
        <v>0</v>
      </c>
      <c r="H42" s="18">
        <v>21</v>
      </c>
      <c r="K42" s="22" t="s">
        <v>90</v>
      </c>
      <c r="L42" s="80">
        <v>54</v>
      </c>
      <c r="M42" s="80">
        <v>38</v>
      </c>
      <c r="N42" s="23">
        <v>92</v>
      </c>
    </row>
    <row r="43" spans="2:14">
      <c r="B43" s="16"/>
      <c r="C43" s="84" t="s">
        <v>116</v>
      </c>
      <c r="D43" s="92"/>
      <c r="E43" s="92" t="s">
        <v>116</v>
      </c>
      <c r="F43" s="84"/>
      <c r="G43" s="92" t="s">
        <v>116</v>
      </c>
      <c r="H43" s="18"/>
      <c r="K43" s="22" t="s">
        <v>152</v>
      </c>
      <c r="L43" s="80">
        <v>0</v>
      </c>
      <c r="M43" s="80">
        <v>66</v>
      </c>
      <c r="N43" s="23">
        <v>66</v>
      </c>
    </row>
    <row r="44" spans="2:14">
      <c r="B44" s="16"/>
      <c r="C44" s="17">
        <f>SUM(C42:D42)</f>
        <v>21</v>
      </c>
      <c r="D44" s="17"/>
      <c r="E44" s="38">
        <f t="shared" ref="E44" si="6">SUM(E42:F42)</f>
        <v>24</v>
      </c>
      <c r="F44" s="17"/>
      <c r="G44" s="38">
        <f t="shared" ref="G44" si="7">SUM(G42:H42)</f>
        <v>21</v>
      </c>
      <c r="H44" s="18"/>
      <c r="K44" s="22" t="s">
        <v>133</v>
      </c>
      <c r="L44" s="80">
        <v>54</v>
      </c>
      <c r="M44" s="80">
        <v>104</v>
      </c>
      <c r="N44" s="23">
        <v>158</v>
      </c>
    </row>
    <row r="45" spans="2:14">
      <c r="B45" s="16"/>
      <c r="C45" s="84" t="s">
        <v>117</v>
      </c>
      <c r="D45" s="92"/>
      <c r="E45" s="92" t="s">
        <v>117</v>
      </c>
      <c r="F45" s="84"/>
      <c r="G45" s="92" t="s">
        <v>117</v>
      </c>
      <c r="H45" s="18"/>
      <c r="K45" s="22"/>
      <c r="L45" s="80"/>
      <c r="M45" s="80"/>
      <c r="N45" s="23"/>
    </row>
    <row r="46" spans="2:14">
      <c r="B46" s="16"/>
      <c r="C46" s="88">
        <f>C42/C44</f>
        <v>0</v>
      </c>
      <c r="D46" s="89"/>
      <c r="E46" s="89">
        <f t="shared" ref="E46" si="8">E42/E44</f>
        <v>0</v>
      </c>
      <c r="F46" s="89"/>
      <c r="G46" s="89">
        <f t="shared" ref="G46" si="9">G42/G44</f>
        <v>0</v>
      </c>
      <c r="H46" s="90"/>
      <c r="K46" s="22" t="s">
        <v>135</v>
      </c>
      <c r="L46" s="101" t="s">
        <v>131</v>
      </c>
      <c r="M46" s="101" t="s">
        <v>132</v>
      </c>
      <c r="N46" s="23"/>
    </row>
    <row r="47" spans="2:14">
      <c r="B47" s="53"/>
      <c r="C47" s="54"/>
      <c r="D47" s="54"/>
      <c r="E47" s="54"/>
      <c r="F47" s="54"/>
      <c r="G47" s="54"/>
      <c r="H47" s="18"/>
      <c r="K47" s="22" t="s">
        <v>90</v>
      </c>
      <c r="L47" s="80" t="s">
        <v>138</v>
      </c>
      <c r="M47" s="80" t="s">
        <v>139</v>
      </c>
      <c r="N47" s="23"/>
    </row>
    <row r="48" spans="2:14">
      <c r="B48" s="53"/>
      <c r="C48" s="54"/>
      <c r="D48" s="54"/>
      <c r="E48" s="54"/>
      <c r="F48" s="54"/>
      <c r="G48" s="54"/>
      <c r="H48" s="18"/>
      <c r="K48" s="22" t="s">
        <v>152</v>
      </c>
      <c r="L48" s="80" t="s">
        <v>153</v>
      </c>
      <c r="M48" s="80" t="s">
        <v>154</v>
      </c>
      <c r="N48" s="23"/>
    </row>
    <row r="49" spans="2:14" ht="17" thickBot="1">
      <c r="B49" s="53"/>
      <c r="C49" s="54"/>
      <c r="D49" s="54"/>
      <c r="E49" s="54"/>
      <c r="F49" s="54"/>
      <c r="G49" s="54"/>
      <c r="H49" s="18"/>
      <c r="K49" s="22"/>
      <c r="L49" s="80"/>
      <c r="M49" s="80"/>
      <c r="N49" s="23"/>
    </row>
    <row r="50" spans="2:14">
      <c r="B50" s="53"/>
      <c r="C50" s="94" t="s">
        <v>118</v>
      </c>
      <c r="D50" s="6" t="s">
        <v>119</v>
      </c>
      <c r="E50" s="67" t="s">
        <v>120</v>
      </c>
      <c r="F50" s="54"/>
      <c r="G50" s="54"/>
      <c r="H50" s="18"/>
      <c r="K50" s="22" t="s">
        <v>140</v>
      </c>
      <c r="L50" s="101" t="s">
        <v>131</v>
      </c>
      <c r="M50" s="101" t="s">
        <v>132</v>
      </c>
      <c r="N50" s="23"/>
    </row>
    <row r="51" spans="2:14">
      <c r="B51" s="53"/>
      <c r="C51" s="96">
        <f>C42+E42+G42</f>
        <v>0</v>
      </c>
      <c r="D51" s="97">
        <f>D42+F42+H42</f>
        <v>66</v>
      </c>
      <c r="E51" s="98">
        <f>SUM(C51:D51)</f>
        <v>66</v>
      </c>
      <c r="F51" s="54"/>
      <c r="G51" s="54"/>
      <c r="H51" s="18"/>
      <c r="K51" s="22" t="s">
        <v>90</v>
      </c>
      <c r="L51" s="80" t="s">
        <v>154</v>
      </c>
      <c r="M51" s="80" t="s">
        <v>155</v>
      </c>
      <c r="N51" s="23"/>
    </row>
    <row r="52" spans="2:14" ht="17" thickBot="1">
      <c r="B52" s="53"/>
      <c r="C52" s="16"/>
      <c r="D52" s="17"/>
      <c r="E52" s="18"/>
      <c r="F52" s="54"/>
      <c r="G52" s="54"/>
      <c r="H52" s="18"/>
      <c r="K52" s="22" t="s">
        <v>152</v>
      </c>
      <c r="L52" s="80" t="s">
        <v>153</v>
      </c>
      <c r="M52" s="80" t="s">
        <v>156</v>
      </c>
      <c r="N52" s="23"/>
    </row>
    <row r="53" spans="2:14" ht="17" thickBot="1">
      <c r="B53" s="95" t="s">
        <v>121</v>
      </c>
      <c r="C53" s="27">
        <f>C51/E51</f>
        <v>0</v>
      </c>
      <c r="D53" s="28"/>
      <c r="E53" s="30"/>
      <c r="F53" s="29"/>
      <c r="G53" s="29"/>
      <c r="H53" s="30"/>
      <c r="K53" s="22"/>
      <c r="L53" s="80"/>
      <c r="M53" s="80"/>
      <c r="N53" s="23"/>
    </row>
    <row r="54" spans="2:14">
      <c r="K54" s="22" t="s">
        <v>145</v>
      </c>
      <c r="L54" s="101" t="s">
        <v>131</v>
      </c>
      <c r="M54" s="101" t="s">
        <v>132</v>
      </c>
      <c r="N54" s="23"/>
    </row>
    <row r="55" spans="2:14">
      <c r="K55" s="22" t="s">
        <v>90</v>
      </c>
      <c r="L55" s="80" t="s">
        <v>157</v>
      </c>
      <c r="M55" s="80" t="s">
        <v>158</v>
      </c>
      <c r="N55" s="23"/>
    </row>
    <row r="56" spans="2:14" ht="17" thickBot="1">
      <c r="K56" s="31" t="s">
        <v>152</v>
      </c>
      <c r="L56" s="100" t="s">
        <v>153</v>
      </c>
      <c r="M56" s="100" t="s">
        <v>159</v>
      </c>
      <c r="N56" s="32"/>
    </row>
    <row r="59" spans="2:14" ht="17" thickBot="1"/>
    <row r="60" spans="2:14" ht="17" thickBot="1">
      <c r="K60" s="104" t="s">
        <v>161</v>
      </c>
      <c r="L60" s="99"/>
      <c r="M60" s="99"/>
      <c r="N60" s="76"/>
    </row>
    <row r="61" spans="2:14">
      <c r="K61" s="78"/>
      <c r="L61" s="63"/>
      <c r="M61" s="103"/>
      <c r="N61" s="79"/>
    </row>
    <row r="62" spans="2:14">
      <c r="K62" s="22" t="s">
        <v>125</v>
      </c>
      <c r="L62" s="45"/>
      <c r="M62" s="45"/>
      <c r="N62" s="23"/>
    </row>
    <row r="63" spans="2:14">
      <c r="K63" s="22" t="s">
        <v>126</v>
      </c>
      <c r="L63" s="101" t="s">
        <v>127</v>
      </c>
      <c r="M63" s="45"/>
      <c r="N63" s="23"/>
    </row>
    <row r="64" spans="2:14">
      <c r="K64" s="22" t="s">
        <v>16</v>
      </c>
      <c r="L64" s="80" t="s">
        <v>150</v>
      </c>
      <c r="M64" s="45"/>
      <c r="N64" s="23"/>
    </row>
    <row r="65" spans="11:14">
      <c r="K65" s="22" t="s">
        <v>18</v>
      </c>
      <c r="L65" s="80" t="s">
        <v>151</v>
      </c>
      <c r="M65" s="45"/>
      <c r="N65" s="23"/>
    </row>
    <row r="66" spans="11:14">
      <c r="K66" s="22" t="s">
        <v>128</v>
      </c>
      <c r="L66" s="80" t="s">
        <v>129</v>
      </c>
      <c r="M66" s="45"/>
      <c r="N66" s="23"/>
    </row>
    <row r="67" spans="11:14">
      <c r="K67" s="22" t="s">
        <v>130</v>
      </c>
      <c r="L67" s="80" t="s">
        <v>22</v>
      </c>
      <c r="M67" s="45"/>
      <c r="N67" s="23"/>
    </row>
    <row r="68" spans="11:14">
      <c r="K68" s="22"/>
      <c r="L68" s="80"/>
      <c r="M68" s="45"/>
      <c r="N68" s="23"/>
    </row>
    <row r="69" spans="11:14">
      <c r="K69" s="22" t="s">
        <v>59</v>
      </c>
      <c r="L69" s="101" t="s">
        <v>131</v>
      </c>
      <c r="M69" s="101" t="s">
        <v>132</v>
      </c>
      <c r="N69" s="102" t="s">
        <v>133</v>
      </c>
    </row>
    <row r="70" spans="11:14">
      <c r="K70" s="22" t="s">
        <v>134</v>
      </c>
      <c r="L70" s="80">
        <v>44</v>
      </c>
      <c r="M70" s="45">
        <v>39</v>
      </c>
      <c r="N70" s="23">
        <v>83</v>
      </c>
    </row>
    <row r="71" spans="11:14">
      <c r="K71" s="22" t="s">
        <v>152</v>
      </c>
      <c r="L71" s="80">
        <v>0</v>
      </c>
      <c r="M71" s="45">
        <v>66</v>
      </c>
      <c r="N71" s="23">
        <v>66</v>
      </c>
    </row>
    <row r="72" spans="11:14">
      <c r="K72" s="22" t="s">
        <v>133</v>
      </c>
      <c r="L72" s="80">
        <v>44</v>
      </c>
      <c r="M72" s="45">
        <v>105</v>
      </c>
      <c r="N72" s="23">
        <v>149</v>
      </c>
    </row>
    <row r="73" spans="11:14">
      <c r="K73" s="22"/>
      <c r="L73" s="80"/>
      <c r="M73" s="45"/>
      <c r="N73" s="23"/>
    </row>
    <row r="74" spans="11:14">
      <c r="K74" s="22" t="s">
        <v>135</v>
      </c>
      <c r="L74" s="101" t="s">
        <v>131</v>
      </c>
      <c r="M74" s="101" t="s">
        <v>132</v>
      </c>
      <c r="N74" s="23"/>
    </row>
    <row r="75" spans="11:14">
      <c r="K75" s="22" t="s">
        <v>134</v>
      </c>
      <c r="L75" s="80" t="s">
        <v>136</v>
      </c>
      <c r="M75" s="45" t="s">
        <v>137</v>
      </c>
      <c r="N75" s="23"/>
    </row>
    <row r="76" spans="11:14">
      <c r="K76" s="22" t="s">
        <v>152</v>
      </c>
      <c r="L76" s="80" t="s">
        <v>153</v>
      </c>
      <c r="M76" s="45" t="s">
        <v>154</v>
      </c>
      <c r="N76" s="23"/>
    </row>
    <row r="77" spans="11:14">
      <c r="K77" s="22"/>
      <c r="L77" s="80"/>
      <c r="M77" s="45"/>
      <c r="N77" s="23"/>
    </row>
    <row r="78" spans="11:14">
      <c r="K78" s="22" t="s">
        <v>140</v>
      </c>
      <c r="L78" s="101" t="s">
        <v>131</v>
      </c>
      <c r="M78" s="101" t="s">
        <v>132</v>
      </c>
      <c r="N78" s="23"/>
    </row>
    <row r="79" spans="11:14">
      <c r="K79" s="22" t="s">
        <v>134</v>
      </c>
      <c r="L79" s="80" t="s">
        <v>154</v>
      </c>
      <c r="M79" s="45" t="s">
        <v>166</v>
      </c>
      <c r="N79" s="23"/>
    </row>
    <row r="80" spans="11:14">
      <c r="K80" s="22" t="s">
        <v>152</v>
      </c>
      <c r="L80" s="80" t="s">
        <v>153</v>
      </c>
      <c r="M80" s="45" t="s">
        <v>167</v>
      </c>
      <c r="N80" s="23"/>
    </row>
    <row r="81" spans="11:14">
      <c r="K81" s="22"/>
      <c r="L81" s="80"/>
      <c r="M81" s="45"/>
      <c r="N81" s="23"/>
    </row>
    <row r="82" spans="11:14">
      <c r="K82" s="22" t="s">
        <v>145</v>
      </c>
      <c r="L82" s="101" t="s">
        <v>131</v>
      </c>
      <c r="M82" s="101" t="s">
        <v>132</v>
      </c>
      <c r="N82" s="23"/>
    </row>
    <row r="83" spans="11:14">
      <c r="K83" s="22" t="s">
        <v>134</v>
      </c>
      <c r="L83" s="80" t="s">
        <v>168</v>
      </c>
      <c r="M83" s="45" t="s">
        <v>169</v>
      </c>
      <c r="N83" s="23"/>
    </row>
    <row r="84" spans="11:14" ht="17" thickBot="1">
      <c r="K84" s="31" t="s">
        <v>152</v>
      </c>
      <c r="L84" s="100" t="s">
        <v>153</v>
      </c>
      <c r="M84" s="46" t="s">
        <v>170</v>
      </c>
      <c r="N84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PGC mtDNAs</vt:lpstr>
      <vt:lpstr>Proportion mtDNAs inherited</vt:lpstr>
      <vt:lpstr>PGC heteroplasmy</vt:lpstr>
      <vt:lpstr>heteroplasmy shift</vt:lpstr>
      <vt:lpstr>mito acidification in PGCs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2022-04-06T18:14:01Z</dcterms:created>
  <dcterms:modified xsi:type="dcterms:W3CDTF">2022-09-06T21:34:25Z</dcterms:modified>
</cp:coreProperties>
</file>