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autoCompressPictures="0" defaultThemeVersion="166925"/>
  <mc:AlternateContent xmlns:mc="http://schemas.openxmlformats.org/markup-compatibility/2006">
    <mc:Choice Requires="x15">
      <x15ac:absPath xmlns:x15ac="http://schemas.microsoft.com/office/spreadsheetml/2010/11/ac" url="C:\Users\parth\Dropbox\ParthKR\ParthKR\Manuscripts\Submission ready\elife_full_submission\"/>
    </mc:Choice>
  </mc:AlternateContent>
  <xr:revisionPtr revIDLastSave="0" documentId="13_ncr:1_{44686639-C58A-49A1-8397-98D1F902C0BA}" xr6:coauthVersionLast="47" xr6:coauthVersionMax="47" xr10:uidLastSave="{00000000-0000-0000-0000-000000000000}"/>
  <bookViews>
    <workbookView xWindow="-120" yWindow="-120" windowWidth="29040" windowHeight="15840" firstSheet="5" activeTab="11" xr2:uid="{00000000-000D-0000-FFFF-FFFF00000000}"/>
  </bookViews>
  <sheets>
    <sheet name="summary" sheetId="1" r:id="rId1"/>
    <sheet name="wt_poor" sheetId="2" r:id="rId2"/>
    <sheet name="wt_rich" sheetId="13" r:id="rId3"/>
    <sheet name="delglyVXY_poor" sheetId="16" r:id="rId4"/>
    <sheet name="delglyVXY_rich" sheetId="17" r:id="rId5"/>
    <sheet name="delleuVPQ_poor" sheetId="18" r:id="rId6"/>
    <sheet name="delleuVPQ_rich" sheetId="20" r:id="rId7"/>
    <sheet name="delglyU_poor" sheetId="21" r:id="rId8"/>
    <sheet name="delglyU_rich" sheetId="22" r:id="rId9"/>
    <sheet name="delthrW_poor" sheetId="23" r:id="rId10"/>
    <sheet name="delthrW_rich" sheetId="24" r:id="rId11"/>
    <sheet name="tRNA seqeunces from Ecoli genom" sheetId="25" r:id="rId12"/>
  </sheets>
  <definedNames>
    <definedName name="supp_file_3" localSheetId="11">'tRNA seqeunces from Ecoli genom'!$A$2:$A$52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23" i="24" l="1"/>
  <c r="H23" i="24"/>
  <c r="G23" i="24"/>
  <c r="I23" i="23"/>
  <c r="H23" i="23"/>
  <c r="G23" i="23"/>
  <c r="I23" i="22"/>
  <c r="H23" i="22"/>
  <c r="G23" i="22"/>
  <c r="I23" i="21"/>
  <c r="H23" i="21"/>
  <c r="G23" i="21"/>
  <c r="I23" i="18"/>
  <c r="H23" i="18"/>
  <c r="G23" i="18"/>
  <c r="I23" i="17"/>
  <c r="H23" i="17"/>
  <c r="G23" i="17"/>
  <c r="I23" i="16"/>
  <c r="H23" i="16"/>
  <c r="G23" i="16"/>
  <c r="I23" i="13"/>
  <c r="H23" i="13"/>
  <c r="G23" i="13"/>
  <c r="I23" i="2"/>
  <c r="H23" i="2"/>
  <c r="G23" i="2"/>
  <c r="I23" i="20"/>
  <c r="H23" i="20"/>
  <c r="G23" i="20"/>
  <c r="D57" i="24"/>
  <c r="C57" i="24"/>
  <c r="B57" i="24"/>
  <c r="D56" i="24"/>
  <c r="D58" i="24"/>
  <c r="C56" i="24"/>
  <c r="B56" i="24"/>
  <c r="B58" i="24"/>
  <c r="L48" i="24"/>
  <c r="M46" i="24" s="1"/>
  <c r="M47" i="24"/>
  <c r="I47" i="24"/>
  <c r="H47" i="24"/>
  <c r="G47" i="24"/>
  <c r="I46" i="24"/>
  <c r="H46" i="24"/>
  <c r="G46" i="24"/>
  <c r="I45" i="24"/>
  <c r="H45" i="24"/>
  <c r="G45" i="24"/>
  <c r="M44" i="24"/>
  <c r="I44" i="24"/>
  <c r="H44" i="24"/>
  <c r="G44" i="24"/>
  <c r="M43" i="24"/>
  <c r="I43" i="24"/>
  <c r="H43" i="24"/>
  <c r="G43" i="24"/>
  <c r="I42" i="24"/>
  <c r="H42" i="24"/>
  <c r="G42" i="24"/>
  <c r="I41" i="24"/>
  <c r="H41" i="24"/>
  <c r="G41" i="24"/>
  <c r="I40" i="24"/>
  <c r="H40" i="24"/>
  <c r="G40" i="24"/>
  <c r="I39" i="24"/>
  <c r="H39" i="24"/>
  <c r="G39" i="24"/>
  <c r="I38" i="24"/>
  <c r="H38" i="24"/>
  <c r="G38" i="24"/>
  <c r="I37" i="24"/>
  <c r="H37" i="24"/>
  <c r="G37" i="24"/>
  <c r="M36" i="24"/>
  <c r="I36" i="24"/>
  <c r="H36" i="24"/>
  <c r="G36" i="24"/>
  <c r="M35" i="24"/>
  <c r="I35" i="24"/>
  <c r="H35" i="24"/>
  <c r="G35" i="24"/>
  <c r="I34" i="24"/>
  <c r="H34" i="24"/>
  <c r="G34" i="24"/>
  <c r="I33" i="24"/>
  <c r="H33" i="24"/>
  <c r="G33" i="24"/>
  <c r="I32" i="24"/>
  <c r="H32" i="24"/>
  <c r="G32" i="24"/>
  <c r="I31" i="24"/>
  <c r="H31" i="24"/>
  <c r="G31" i="24"/>
  <c r="I30" i="24"/>
  <c r="H30" i="24"/>
  <c r="G30" i="24"/>
  <c r="I29" i="24"/>
  <c r="H29" i="24"/>
  <c r="G29" i="24"/>
  <c r="M28" i="24"/>
  <c r="I28" i="24"/>
  <c r="H28" i="24"/>
  <c r="G28" i="24"/>
  <c r="M27" i="24"/>
  <c r="I27" i="24"/>
  <c r="H27" i="24"/>
  <c r="G27" i="24"/>
  <c r="I26" i="24"/>
  <c r="H26" i="24"/>
  <c r="G26" i="24"/>
  <c r="I25" i="24"/>
  <c r="H25" i="24"/>
  <c r="G25" i="24"/>
  <c r="I24" i="24"/>
  <c r="H24" i="24"/>
  <c r="G24" i="24"/>
  <c r="I22" i="24"/>
  <c r="H22" i="24"/>
  <c r="G22" i="24"/>
  <c r="I21" i="24"/>
  <c r="H21" i="24"/>
  <c r="G21" i="24"/>
  <c r="I20" i="24"/>
  <c r="H20" i="24"/>
  <c r="G20" i="24"/>
  <c r="I19" i="24"/>
  <c r="H19" i="24"/>
  <c r="G19" i="24"/>
  <c r="I18" i="24"/>
  <c r="H18" i="24"/>
  <c r="G18" i="24"/>
  <c r="M17" i="24"/>
  <c r="I17" i="24"/>
  <c r="H17" i="24"/>
  <c r="G17" i="24"/>
  <c r="M16" i="24"/>
  <c r="I16" i="24"/>
  <c r="H16" i="24"/>
  <c r="G16" i="24"/>
  <c r="M15" i="24"/>
  <c r="I15" i="24"/>
  <c r="H15" i="24"/>
  <c r="G15" i="24"/>
  <c r="I14" i="24"/>
  <c r="H14" i="24"/>
  <c r="G14" i="24"/>
  <c r="M13" i="24"/>
  <c r="I13" i="24"/>
  <c r="H13" i="24"/>
  <c r="G13" i="24"/>
  <c r="M12" i="24"/>
  <c r="I12" i="24"/>
  <c r="H12" i="24"/>
  <c r="G12" i="24"/>
  <c r="M11" i="24"/>
  <c r="I11" i="24"/>
  <c r="H11" i="24"/>
  <c r="G11" i="24"/>
  <c r="I10" i="24"/>
  <c r="H10" i="24"/>
  <c r="G10" i="24"/>
  <c r="M9" i="24"/>
  <c r="I9" i="24"/>
  <c r="H9" i="24"/>
  <c r="G9" i="24"/>
  <c r="M8" i="24"/>
  <c r="I8" i="24"/>
  <c r="H8" i="24"/>
  <c r="G8" i="24"/>
  <c r="M7" i="24"/>
  <c r="I7" i="24"/>
  <c r="H7" i="24"/>
  <c r="G7" i="24"/>
  <c r="M6" i="24"/>
  <c r="I6" i="24"/>
  <c r="H6" i="24"/>
  <c r="G6" i="24"/>
  <c r="B58" i="23"/>
  <c r="D57" i="23"/>
  <c r="C57" i="23"/>
  <c r="B57" i="23"/>
  <c r="D56" i="23"/>
  <c r="D58" i="23" s="1"/>
  <c r="C56" i="23"/>
  <c r="B56" i="23"/>
  <c r="L48" i="23"/>
  <c r="M44" i="23" s="1"/>
  <c r="M29" i="23"/>
  <c r="I47" i="23"/>
  <c r="H47" i="23"/>
  <c r="G47" i="23"/>
  <c r="I46" i="23"/>
  <c r="H46" i="23"/>
  <c r="G46" i="23"/>
  <c r="I45" i="23"/>
  <c r="H45" i="23"/>
  <c r="G45" i="23"/>
  <c r="I44" i="23"/>
  <c r="H44" i="23"/>
  <c r="G44" i="23"/>
  <c r="I43" i="23"/>
  <c r="H43" i="23"/>
  <c r="G43" i="23"/>
  <c r="I42" i="23"/>
  <c r="H42" i="23"/>
  <c r="G42" i="23"/>
  <c r="I41" i="23"/>
  <c r="H41" i="23"/>
  <c r="G41" i="23"/>
  <c r="I40" i="23"/>
  <c r="H40" i="23"/>
  <c r="G40" i="23"/>
  <c r="I39" i="23"/>
  <c r="H39" i="23"/>
  <c r="G39" i="23"/>
  <c r="I38" i="23"/>
  <c r="H38" i="23"/>
  <c r="G38" i="23"/>
  <c r="I37" i="23"/>
  <c r="H37" i="23"/>
  <c r="G37" i="23"/>
  <c r="I36" i="23"/>
  <c r="H36" i="23"/>
  <c r="G36" i="23"/>
  <c r="M35" i="23"/>
  <c r="I35" i="23"/>
  <c r="H35" i="23"/>
  <c r="G35" i="23"/>
  <c r="I34" i="23"/>
  <c r="H34" i="23"/>
  <c r="G34" i="23"/>
  <c r="M33" i="23"/>
  <c r="I33" i="23"/>
  <c r="H33" i="23"/>
  <c r="G33" i="23"/>
  <c r="M32" i="23"/>
  <c r="I32" i="23"/>
  <c r="H32" i="23"/>
  <c r="G32" i="23"/>
  <c r="M31" i="23"/>
  <c r="I31" i="23"/>
  <c r="H31" i="23"/>
  <c r="G31" i="23"/>
  <c r="I30" i="23"/>
  <c r="H30" i="23"/>
  <c r="G30" i="23"/>
  <c r="I29" i="23"/>
  <c r="H29" i="23"/>
  <c r="G29" i="23"/>
  <c r="I28" i="23"/>
  <c r="H28" i="23"/>
  <c r="G28" i="23"/>
  <c r="I27" i="23"/>
  <c r="H27" i="23"/>
  <c r="G27" i="23"/>
  <c r="I26" i="23"/>
  <c r="H26" i="23"/>
  <c r="G26" i="23"/>
  <c r="I25" i="23"/>
  <c r="H25" i="23"/>
  <c r="G25" i="23"/>
  <c r="I24" i="23"/>
  <c r="H24" i="23"/>
  <c r="G24" i="23"/>
  <c r="I22" i="23"/>
  <c r="H22" i="23"/>
  <c r="G22" i="23"/>
  <c r="N22" i="23" s="1"/>
  <c r="I21" i="23"/>
  <c r="H21" i="23"/>
  <c r="G21" i="23"/>
  <c r="I20" i="23"/>
  <c r="H20" i="23"/>
  <c r="G20" i="23"/>
  <c r="I19" i="23"/>
  <c r="H19" i="23"/>
  <c r="G19" i="23"/>
  <c r="I18" i="23"/>
  <c r="H18" i="23"/>
  <c r="G18" i="23"/>
  <c r="M17" i="23"/>
  <c r="I17" i="23"/>
  <c r="H17" i="23"/>
  <c r="G17" i="23"/>
  <c r="M16" i="23"/>
  <c r="I16" i="23"/>
  <c r="H16" i="23"/>
  <c r="G16" i="23"/>
  <c r="M15" i="23"/>
  <c r="I15" i="23"/>
  <c r="H15" i="23"/>
  <c r="G15" i="23"/>
  <c r="I14" i="23"/>
  <c r="H14" i="23"/>
  <c r="G14" i="23"/>
  <c r="I13" i="23"/>
  <c r="H13" i="23"/>
  <c r="G13" i="23"/>
  <c r="I12" i="23"/>
  <c r="H12" i="23"/>
  <c r="G12" i="23"/>
  <c r="I11" i="23"/>
  <c r="H11" i="23"/>
  <c r="G11" i="23"/>
  <c r="I10" i="23"/>
  <c r="H10" i="23"/>
  <c r="G10" i="23"/>
  <c r="I9" i="23"/>
  <c r="H9" i="23"/>
  <c r="H48" i="23" s="1"/>
  <c r="G9" i="23"/>
  <c r="I8" i="23"/>
  <c r="H8" i="23"/>
  <c r="G8" i="23"/>
  <c r="I7" i="23"/>
  <c r="H7" i="23"/>
  <c r="G7" i="23"/>
  <c r="I6" i="23"/>
  <c r="H6" i="23"/>
  <c r="G6" i="23"/>
  <c r="G48" i="23" s="1"/>
  <c r="D57" i="22"/>
  <c r="C57" i="22"/>
  <c r="B57" i="22"/>
  <c r="D56" i="22"/>
  <c r="D58" i="22"/>
  <c r="C56" i="22"/>
  <c r="C58" i="22"/>
  <c r="B56" i="22"/>
  <c r="B58" i="22"/>
  <c r="L48" i="22"/>
  <c r="M47" i="22"/>
  <c r="M46" i="22"/>
  <c r="I47" i="22"/>
  <c r="H47" i="22"/>
  <c r="G47" i="22"/>
  <c r="I46" i="22"/>
  <c r="H46" i="22"/>
  <c r="G46" i="22"/>
  <c r="I45" i="22"/>
  <c r="H45" i="22"/>
  <c r="G45" i="22"/>
  <c r="M44" i="22"/>
  <c r="I44" i="22"/>
  <c r="H44" i="22"/>
  <c r="G44" i="22"/>
  <c r="M43" i="22"/>
  <c r="I43" i="22"/>
  <c r="H43" i="22"/>
  <c r="G43" i="22"/>
  <c r="I42" i="22"/>
  <c r="H42" i="22"/>
  <c r="G42" i="22"/>
  <c r="I41" i="22"/>
  <c r="H41" i="22"/>
  <c r="G41" i="22"/>
  <c r="I40" i="22"/>
  <c r="H40" i="22"/>
  <c r="G40" i="22"/>
  <c r="I39" i="22"/>
  <c r="H39" i="22"/>
  <c r="G39" i="22"/>
  <c r="I38" i="22"/>
  <c r="H38" i="22"/>
  <c r="G38" i="22"/>
  <c r="I37" i="22"/>
  <c r="H37" i="22"/>
  <c r="G37" i="22"/>
  <c r="M36" i="22"/>
  <c r="I36" i="22"/>
  <c r="H36" i="22"/>
  <c r="G36" i="22"/>
  <c r="M35" i="22"/>
  <c r="I35" i="22"/>
  <c r="H35" i="22"/>
  <c r="G35" i="22"/>
  <c r="I34" i="22"/>
  <c r="H34" i="22"/>
  <c r="G34" i="22"/>
  <c r="I33" i="22"/>
  <c r="H33" i="22"/>
  <c r="G33" i="22"/>
  <c r="I32" i="22"/>
  <c r="H32" i="22"/>
  <c r="G32" i="22"/>
  <c r="I31" i="22"/>
  <c r="H31" i="22"/>
  <c r="G31" i="22"/>
  <c r="I30" i="22"/>
  <c r="H30" i="22"/>
  <c r="G30" i="22"/>
  <c r="I29" i="22"/>
  <c r="H29" i="22"/>
  <c r="G29" i="22"/>
  <c r="I28" i="22"/>
  <c r="H28" i="22"/>
  <c r="G28" i="22"/>
  <c r="I27" i="22"/>
  <c r="H27" i="22"/>
  <c r="G27" i="22"/>
  <c r="I26" i="22"/>
  <c r="H26" i="22"/>
  <c r="G26" i="22"/>
  <c r="M25" i="22"/>
  <c r="I25" i="22"/>
  <c r="H25" i="22"/>
  <c r="G25" i="22"/>
  <c r="M24" i="22"/>
  <c r="I24" i="22"/>
  <c r="H24" i="22"/>
  <c r="G24" i="22"/>
  <c r="M23" i="22"/>
  <c r="I22" i="22"/>
  <c r="H22" i="22"/>
  <c r="G22" i="22"/>
  <c r="M21" i="22"/>
  <c r="I21" i="22"/>
  <c r="H21" i="22"/>
  <c r="G21" i="22"/>
  <c r="M20" i="22"/>
  <c r="I20" i="22"/>
  <c r="H20" i="22"/>
  <c r="G20" i="22"/>
  <c r="M19" i="22"/>
  <c r="I19" i="22"/>
  <c r="H19" i="22"/>
  <c r="G19" i="22"/>
  <c r="I18" i="22"/>
  <c r="H18" i="22"/>
  <c r="G18" i="22"/>
  <c r="I17" i="22"/>
  <c r="H17" i="22"/>
  <c r="G17" i="22"/>
  <c r="I16" i="22"/>
  <c r="H16" i="22"/>
  <c r="G16" i="22"/>
  <c r="I15" i="22"/>
  <c r="H15" i="22"/>
  <c r="G15" i="22"/>
  <c r="I14" i="22"/>
  <c r="H14" i="22"/>
  <c r="G14" i="22"/>
  <c r="I13" i="22"/>
  <c r="H13" i="22"/>
  <c r="G13" i="22"/>
  <c r="I12" i="22"/>
  <c r="H12" i="22"/>
  <c r="G12" i="22"/>
  <c r="I11" i="22"/>
  <c r="H11" i="22"/>
  <c r="G11" i="22"/>
  <c r="I10" i="22"/>
  <c r="H10" i="22"/>
  <c r="G10" i="22"/>
  <c r="I9" i="22"/>
  <c r="H9" i="22"/>
  <c r="G9" i="22"/>
  <c r="I8" i="22"/>
  <c r="H8" i="22"/>
  <c r="G8" i="22"/>
  <c r="I7" i="22"/>
  <c r="H7" i="22"/>
  <c r="G7" i="22"/>
  <c r="I6" i="22"/>
  <c r="H6" i="22"/>
  <c r="H48" i="22" s="1"/>
  <c r="G6" i="22"/>
  <c r="G48" i="22" s="1"/>
  <c r="D57" i="21"/>
  <c r="C57" i="21"/>
  <c r="B57" i="21"/>
  <c r="D56" i="21"/>
  <c r="D58" i="21"/>
  <c r="C56" i="21"/>
  <c r="C58" i="21"/>
  <c r="B56" i="21"/>
  <c r="B58" i="21"/>
  <c r="L48" i="21"/>
  <c r="M46" i="21" s="1"/>
  <c r="M47" i="21"/>
  <c r="I47" i="21"/>
  <c r="H47" i="21"/>
  <c r="G47" i="21"/>
  <c r="I46" i="21"/>
  <c r="H46" i="21"/>
  <c r="G46" i="21"/>
  <c r="I45" i="21"/>
  <c r="H45" i="21"/>
  <c r="G45" i="21"/>
  <c r="M44" i="21"/>
  <c r="I44" i="21"/>
  <c r="H44" i="21"/>
  <c r="G44" i="21"/>
  <c r="M43" i="21"/>
  <c r="I43" i="21"/>
  <c r="H43" i="21"/>
  <c r="G43" i="21"/>
  <c r="I42" i="21"/>
  <c r="H42" i="21"/>
  <c r="G42" i="21"/>
  <c r="I41" i="21"/>
  <c r="H41" i="21"/>
  <c r="G41" i="21"/>
  <c r="I40" i="21"/>
  <c r="H40" i="21"/>
  <c r="G40" i="21"/>
  <c r="I39" i="21"/>
  <c r="H39" i="21"/>
  <c r="G39" i="21"/>
  <c r="I38" i="21"/>
  <c r="H38" i="21"/>
  <c r="G38" i="21"/>
  <c r="I37" i="21"/>
  <c r="H37" i="21"/>
  <c r="G37" i="21"/>
  <c r="I36" i="21"/>
  <c r="H36" i="21"/>
  <c r="G36" i="21"/>
  <c r="I35" i="21"/>
  <c r="H35" i="21"/>
  <c r="G35" i="21"/>
  <c r="I34" i="21"/>
  <c r="H34" i="21"/>
  <c r="G34" i="21"/>
  <c r="I33" i="21"/>
  <c r="H33" i="21"/>
  <c r="G33" i="21"/>
  <c r="I32" i="21"/>
  <c r="H32" i="21"/>
  <c r="G32" i="21"/>
  <c r="I31" i="21"/>
  <c r="H31" i="21"/>
  <c r="G31" i="21"/>
  <c r="I30" i="21"/>
  <c r="H30" i="21"/>
  <c r="G30" i="21"/>
  <c r="M29" i="21"/>
  <c r="I29" i="21"/>
  <c r="H29" i="21"/>
  <c r="G29" i="21"/>
  <c r="M28" i="21"/>
  <c r="I28" i="21"/>
  <c r="H28" i="21"/>
  <c r="G28" i="21"/>
  <c r="M27" i="21"/>
  <c r="I27" i="21"/>
  <c r="H27" i="21"/>
  <c r="G27" i="21"/>
  <c r="I26" i="21"/>
  <c r="H26" i="21"/>
  <c r="G26" i="21"/>
  <c r="M25" i="21"/>
  <c r="I25" i="21"/>
  <c r="H25" i="21"/>
  <c r="G25" i="21"/>
  <c r="M24" i="21"/>
  <c r="I24" i="21"/>
  <c r="H24" i="21"/>
  <c r="G24" i="21"/>
  <c r="M23" i="21"/>
  <c r="I22" i="21"/>
  <c r="H22" i="21"/>
  <c r="G22" i="21"/>
  <c r="I21" i="21"/>
  <c r="H21" i="21"/>
  <c r="G21" i="21"/>
  <c r="I20" i="21"/>
  <c r="H20" i="21"/>
  <c r="G20" i="21"/>
  <c r="I19" i="21"/>
  <c r="H19" i="21"/>
  <c r="G19" i="21"/>
  <c r="I18" i="21"/>
  <c r="H18" i="21"/>
  <c r="G18" i="21"/>
  <c r="I17" i="21"/>
  <c r="H17" i="21"/>
  <c r="G17" i="21"/>
  <c r="I16" i="21"/>
  <c r="H16" i="21"/>
  <c r="G16" i="21"/>
  <c r="I15" i="21"/>
  <c r="H15" i="21"/>
  <c r="G15" i="21"/>
  <c r="I14" i="21"/>
  <c r="H14" i="21"/>
  <c r="G14" i="21"/>
  <c r="I13" i="21"/>
  <c r="H13" i="21"/>
  <c r="G13" i="21"/>
  <c r="I12" i="21"/>
  <c r="H12" i="21"/>
  <c r="G12" i="21"/>
  <c r="I11" i="21"/>
  <c r="H11" i="21"/>
  <c r="G11" i="21"/>
  <c r="I10" i="21"/>
  <c r="H10" i="21"/>
  <c r="G10" i="21"/>
  <c r="I9" i="21"/>
  <c r="H9" i="21"/>
  <c r="G9" i="21"/>
  <c r="I8" i="21"/>
  <c r="H8" i="21"/>
  <c r="G8" i="21"/>
  <c r="I7" i="21"/>
  <c r="H7" i="21"/>
  <c r="G7" i="21"/>
  <c r="I6" i="21"/>
  <c r="H6" i="21"/>
  <c r="G6" i="21"/>
  <c r="D57" i="20"/>
  <c r="C57" i="20"/>
  <c r="B57" i="20"/>
  <c r="D56" i="20"/>
  <c r="D58" i="20" s="1"/>
  <c r="C56" i="20"/>
  <c r="B56" i="20"/>
  <c r="B58" i="20"/>
  <c r="L48" i="20"/>
  <c r="M47" i="20" s="1"/>
  <c r="M46" i="20"/>
  <c r="I47" i="20"/>
  <c r="H47" i="20"/>
  <c r="G47" i="20"/>
  <c r="I46" i="20"/>
  <c r="H46" i="20"/>
  <c r="G46" i="20"/>
  <c r="I45" i="20"/>
  <c r="H45" i="20"/>
  <c r="G45" i="20"/>
  <c r="M44" i="20"/>
  <c r="I44" i="20"/>
  <c r="H44" i="20"/>
  <c r="G44" i="20"/>
  <c r="M43" i="20"/>
  <c r="I43" i="20"/>
  <c r="H43" i="20"/>
  <c r="G43" i="20"/>
  <c r="I42" i="20"/>
  <c r="H42" i="20"/>
  <c r="G42" i="20"/>
  <c r="I41" i="20"/>
  <c r="H41" i="20"/>
  <c r="G41" i="20"/>
  <c r="I40" i="20"/>
  <c r="H40" i="20"/>
  <c r="G40" i="20"/>
  <c r="I39" i="20"/>
  <c r="H39" i="20"/>
  <c r="G39" i="20"/>
  <c r="I38" i="20"/>
  <c r="H38" i="20"/>
  <c r="G38" i="20"/>
  <c r="I37" i="20"/>
  <c r="H37" i="20"/>
  <c r="G37" i="20"/>
  <c r="M36" i="20"/>
  <c r="I36" i="20"/>
  <c r="H36" i="20"/>
  <c r="G36" i="20"/>
  <c r="M35" i="20"/>
  <c r="I35" i="20"/>
  <c r="H35" i="20"/>
  <c r="G35" i="20"/>
  <c r="I34" i="20"/>
  <c r="H34" i="20"/>
  <c r="G34" i="20"/>
  <c r="M33" i="20"/>
  <c r="I33" i="20"/>
  <c r="H33" i="20"/>
  <c r="G33" i="20"/>
  <c r="M32" i="20"/>
  <c r="I32" i="20"/>
  <c r="H32" i="20"/>
  <c r="G32" i="20"/>
  <c r="M31" i="20"/>
  <c r="I31" i="20"/>
  <c r="H31" i="20"/>
  <c r="G31" i="20"/>
  <c r="I30" i="20"/>
  <c r="H30" i="20"/>
  <c r="G30" i="20"/>
  <c r="I29" i="20"/>
  <c r="H29" i="20"/>
  <c r="G29" i="20"/>
  <c r="I28" i="20"/>
  <c r="H28" i="20"/>
  <c r="G28" i="20"/>
  <c r="I27" i="20"/>
  <c r="H27" i="20"/>
  <c r="G27" i="20"/>
  <c r="I26" i="20"/>
  <c r="H26" i="20"/>
  <c r="G26" i="20"/>
  <c r="M25" i="20"/>
  <c r="I25" i="20"/>
  <c r="H25" i="20"/>
  <c r="G25" i="20"/>
  <c r="M24" i="20"/>
  <c r="I24" i="20"/>
  <c r="H24" i="20"/>
  <c r="G24" i="20"/>
  <c r="M23" i="20"/>
  <c r="I22" i="20"/>
  <c r="H22" i="20"/>
  <c r="G22" i="20"/>
  <c r="M21" i="20"/>
  <c r="I21" i="20"/>
  <c r="H21" i="20"/>
  <c r="G21" i="20"/>
  <c r="M20" i="20"/>
  <c r="I20" i="20"/>
  <c r="H20" i="20"/>
  <c r="G20" i="20"/>
  <c r="M19" i="20"/>
  <c r="I19" i="20"/>
  <c r="H19" i="20"/>
  <c r="G19" i="20"/>
  <c r="I18" i="20"/>
  <c r="H18" i="20"/>
  <c r="G18" i="20"/>
  <c r="I17" i="20"/>
  <c r="H17" i="20"/>
  <c r="G17" i="20"/>
  <c r="I16" i="20"/>
  <c r="H16" i="20"/>
  <c r="G16" i="20"/>
  <c r="I15" i="20"/>
  <c r="H15" i="20"/>
  <c r="G15" i="20"/>
  <c r="I14" i="20"/>
  <c r="H14" i="20"/>
  <c r="G14" i="20"/>
  <c r="M13" i="20"/>
  <c r="I13" i="20"/>
  <c r="H13" i="20"/>
  <c r="G13" i="20"/>
  <c r="M12" i="20"/>
  <c r="I12" i="20"/>
  <c r="H12" i="20"/>
  <c r="G12" i="20"/>
  <c r="M11" i="20"/>
  <c r="I11" i="20"/>
  <c r="H11" i="20"/>
  <c r="G11" i="20"/>
  <c r="I10" i="20"/>
  <c r="H10" i="20"/>
  <c r="G10" i="20"/>
  <c r="M9" i="20"/>
  <c r="I9" i="20"/>
  <c r="H9" i="20"/>
  <c r="G9" i="20"/>
  <c r="M8" i="20"/>
  <c r="I8" i="20"/>
  <c r="H8" i="20"/>
  <c r="G8" i="20"/>
  <c r="M7" i="20"/>
  <c r="I7" i="20"/>
  <c r="H7" i="20"/>
  <c r="G7" i="20"/>
  <c r="M6" i="20"/>
  <c r="I6" i="20"/>
  <c r="I48" i="20" s="1"/>
  <c r="P36" i="20" s="1"/>
  <c r="H6" i="20"/>
  <c r="H48" i="20" s="1"/>
  <c r="O9" i="20" s="1"/>
  <c r="G6" i="20"/>
  <c r="D57" i="18"/>
  <c r="C57" i="18"/>
  <c r="B57" i="18"/>
  <c r="D56" i="18"/>
  <c r="C56" i="18"/>
  <c r="B56" i="18"/>
  <c r="B58" i="18" s="1"/>
  <c r="L48" i="18"/>
  <c r="M33" i="18" s="1"/>
  <c r="I47" i="18"/>
  <c r="H47" i="18"/>
  <c r="G47" i="18"/>
  <c r="I46" i="18"/>
  <c r="H46" i="18"/>
  <c r="G46" i="18"/>
  <c r="I45" i="18"/>
  <c r="H45" i="18"/>
  <c r="G45" i="18"/>
  <c r="M44" i="18"/>
  <c r="I44" i="18"/>
  <c r="H44" i="18"/>
  <c r="G44" i="18"/>
  <c r="M43" i="18"/>
  <c r="I43" i="18"/>
  <c r="H43" i="18"/>
  <c r="G43" i="18"/>
  <c r="I42" i="18"/>
  <c r="H42" i="18"/>
  <c r="G42" i="18"/>
  <c r="I41" i="18"/>
  <c r="H41" i="18"/>
  <c r="G41" i="18"/>
  <c r="M40" i="18"/>
  <c r="I40" i="18"/>
  <c r="H40" i="18"/>
  <c r="G40" i="18"/>
  <c r="M39" i="18"/>
  <c r="I39" i="18"/>
  <c r="H39" i="18"/>
  <c r="G39" i="18"/>
  <c r="I38" i="18"/>
  <c r="H38" i="18"/>
  <c r="G38" i="18"/>
  <c r="I37" i="18"/>
  <c r="H37" i="18"/>
  <c r="G37" i="18"/>
  <c r="M36" i="18"/>
  <c r="I36" i="18"/>
  <c r="H36" i="18"/>
  <c r="G36" i="18"/>
  <c r="M35" i="18"/>
  <c r="I35" i="18"/>
  <c r="H35" i="18"/>
  <c r="G35" i="18"/>
  <c r="I34" i="18"/>
  <c r="H34" i="18"/>
  <c r="G34" i="18"/>
  <c r="I33" i="18"/>
  <c r="H33" i="18"/>
  <c r="G33" i="18"/>
  <c r="I32" i="18"/>
  <c r="H32" i="18"/>
  <c r="G32" i="18"/>
  <c r="I31" i="18"/>
  <c r="H31" i="18"/>
  <c r="G31" i="18"/>
  <c r="I30" i="18"/>
  <c r="H30" i="18"/>
  <c r="G30" i="18"/>
  <c r="M29" i="18"/>
  <c r="I29" i="18"/>
  <c r="H29" i="18"/>
  <c r="G29" i="18"/>
  <c r="M28" i="18"/>
  <c r="I28" i="18"/>
  <c r="H28" i="18"/>
  <c r="G28" i="18"/>
  <c r="M27" i="18"/>
  <c r="I27" i="18"/>
  <c r="H27" i="18"/>
  <c r="G27" i="18"/>
  <c r="I26" i="18"/>
  <c r="H26" i="18"/>
  <c r="G26" i="18"/>
  <c r="I25" i="18"/>
  <c r="H25" i="18"/>
  <c r="G25" i="18"/>
  <c r="I24" i="18"/>
  <c r="H24" i="18"/>
  <c r="G24" i="18"/>
  <c r="I22" i="18"/>
  <c r="H22" i="18"/>
  <c r="G22" i="18"/>
  <c r="I21" i="18"/>
  <c r="H21" i="18"/>
  <c r="G21" i="18"/>
  <c r="I20" i="18"/>
  <c r="H20" i="18"/>
  <c r="G20" i="18"/>
  <c r="I19" i="18"/>
  <c r="H19" i="18"/>
  <c r="G19" i="18"/>
  <c r="I18" i="18"/>
  <c r="H18" i="18"/>
  <c r="G18" i="18"/>
  <c r="M17" i="18"/>
  <c r="I17" i="18"/>
  <c r="H17" i="18"/>
  <c r="G17" i="18"/>
  <c r="M16" i="18"/>
  <c r="I16" i="18"/>
  <c r="H16" i="18"/>
  <c r="G16" i="18"/>
  <c r="M15" i="18"/>
  <c r="I15" i="18"/>
  <c r="H15" i="18"/>
  <c r="G15" i="18"/>
  <c r="I14" i="18"/>
  <c r="H14" i="18"/>
  <c r="G14" i="18"/>
  <c r="I13" i="18"/>
  <c r="H13" i="18"/>
  <c r="G13" i="18"/>
  <c r="I12" i="18"/>
  <c r="H12" i="18"/>
  <c r="G12" i="18"/>
  <c r="I11" i="18"/>
  <c r="H11" i="18"/>
  <c r="G11" i="18"/>
  <c r="I10" i="18"/>
  <c r="H10" i="18"/>
  <c r="G10" i="18"/>
  <c r="M9" i="18"/>
  <c r="I9" i="18"/>
  <c r="H9" i="18"/>
  <c r="G9" i="18"/>
  <c r="M8" i="18"/>
  <c r="I8" i="18"/>
  <c r="H8" i="18"/>
  <c r="G8" i="18"/>
  <c r="M7" i="18"/>
  <c r="I7" i="18"/>
  <c r="H7" i="18"/>
  <c r="G7" i="18"/>
  <c r="M6" i="18"/>
  <c r="I6" i="18"/>
  <c r="H6" i="18"/>
  <c r="H48" i="18" s="1"/>
  <c r="G6" i="18"/>
  <c r="G48" i="18" s="1"/>
  <c r="D57" i="17"/>
  <c r="C57" i="17"/>
  <c r="B57" i="17"/>
  <c r="D56" i="17"/>
  <c r="C56" i="17"/>
  <c r="C58" i="17"/>
  <c r="B56" i="17"/>
  <c r="L48" i="17"/>
  <c r="M44" i="17" s="1"/>
  <c r="I47" i="17"/>
  <c r="H47" i="17"/>
  <c r="G47" i="17"/>
  <c r="I46" i="17"/>
  <c r="H46" i="17"/>
  <c r="G46" i="17"/>
  <c r="I45" i="17"/>
  <c r="H45" i="17"/>
  <c r="G45" i="17"/>
  <c r="I44" i="17"/>
  <c r="H44" i="17"/>
  <c r="G44" i="17"/>
  <c r="I43" i="17"/>
  <c r="H43" i="17"/>
  <c r="G43" i="17"/>
  <c r="I42" i="17"/>
  <c r="H42" i="17"/>
  <c r="G42" i="17"/>
  <c r="I41" i="17"/>
  <c r="H41" i="17"/>
  <c r="G41" i="17"/>
  <c r="I40" i="17"/>
  <c r="H40" i="17"/>
  <c r="G40" i="17"/>
  <c r="I39" i="17"/>
  <c r="H39" i="17"/>
  <c r="G39" i="17"/>
  <c r="I38" i="17"/>
  <c r="H38" i="17"/>
  <c r="G38" i="17"/>
  <c r="M37" i="17"/>
  <c r="I37" i="17"/>
  <c r="H37" i="17"/>
  <c r="G37" i="17"/>
  <c r="M36" i="17"/>
  <c r="I36" i="17"/>
  <c r="H36" i="17"/>
  <c r="G36" i="17"/>
  <c r="M35" i="17"/>
  <c r="I35" i="17"/>
  <c r="H35" i="17"/>
  <c r="G35" i="17"/>
  <c r="I34" i="17"/>
  <c r="H34" i="17"/>
  <c r="G34" i="17"/>
  <c r="I33" i="17"/>
  <c r="H33" i="17"/>
  <c r="G33" i="17"/>
  <c r="I32" i="17"/>
  <c r="H32" i="17"/>
  <c r="G32" i="17"/>
  <c r="I31" i="17"/>
  <c r="H31" i="17"/>
  <c r="G31" i="17"/>
  <c r="I30" i="17"/>
  <c r="H30" i="17"/>
  <c r="G30" i="17"/>
  <c r="M29" i="17"/>
  <c r="I29" i="17"/>
  <c r="H29" i="17"/>
  <c r="G29" i="17"/>
  <c r="M28" i="17"/>
  <c r="I28" i="17"/>
  <c r="H28" i="17"/>
  <c r="G28" i="17"/>
  <c r="M27" i="17"/>
  <c r="I27" i="17"/>
  <c r="H27" i="17"/>
  <c r="G27" i="17"/>
  <c r="I26" i="17"/>
  <c r="H26" i="17"/>
  <c r="G26" i="17"/>
  <c r="I25" i="17"/>
  <c r="H25" i="17"/>
  <c r="G25" i="17"/>
  <c r="I24" i="17"/>
  <c r="H24" i="17"/>
  <c r="G24" i="17"/>
  <c r="I22" i="17"/>
  <c r="H22" i="17"/>
  <c r="G22" i="17"/>
  <c r="I21" i="17"/>
  <c r="H21" i="17"/>
  <c r="G21" i="17"/>
  <c r="I20" i="17"/>
  <c r="H20" i="17"/>
  <c r="G20" i="17"/>
  <c r="I19" i="17"/>
  <c r="H19" i="17"/>
  <c r="G19" i="17"/>
  <c r="I18" i="17"/>
  <c r="H18" i="17"/>
  <c r="G18" i="17"/>
  <c r="I17" i="17"/>
  <c r="H17" i="17"/>
  <c r="G17" i="17"/>
  <c r="I16" i="17"/>
  <c r="H16" i="17"/>
  <c r="G16" i="17"/>
  <c r="I15" i="17"/>
  <c r="H15" i="17"/>
  <c r="G15" i="17"/>
  <c r="I14" i="17"/>
  <c r="H14" i="17"/>
  <c r="G14" i="17"/>
  <c r="I13" i="17"/>
  <c r="H13" i="17"/>
  <c r="G13" i="17"/>
  <c r="I12" i="17"/>
  <c r="H12" i="17"/>
  <c r="G12" i="17"/>
  <c r="I11" i="17"/>
  <c r="H11" i="17"/>
  <c r="G11" i="17"/>
  <c r="I10" i="17"/>
  <c r="H10" i="17"/>
  <c r="G10" i="17"/>
  <c r="I9" i="17"/>
  <c r="H9" i="17"/>
  <c r="G9" i="17"/>
  <c r="I8" i="17"/>
  <c r="H8" i="17"/>
  <c r="G8" i="17"/>
  <c r="I7" i="17"/>
  <c r="H7" i="17"/>
  <c r="G7" i="17"/>
  <c r="I6" i="17"/>
  <c r="H6" i="17"/>
  <c r="G6" i="17"/>
  <c r="D57" i="16"/>
  <c r="C57" i="16"/>
  <c r="B57" i="16"/>
  <c r="D56" i="16"/>
  <c r="C56" i="16"/>
  <c r="B56" i="16"/>
  <c r="L48" i="16"/>
  <c r="M46" i="16"/>
  <c r="M47" i="16"/>
  <c r="I47" i="16"/>
  <c r="H47" i="16"/>
  <c r="G47" i="16"/>
  <c r="I46" i="16"/>
  <c r="H46" i="16"/>
  <c r="G46" i="16"/>
  <c r="I45" i="16"/>
  <c r="H45" i="16"/>
  <c r="G45" i="16"/>
  <c r="M44" i="16"/>
  <c r="I44" i="16"/>
  <c r="H44" i="16"/>
  <c r="G44" i="16"/>
  <c r="M43" i="16"/>
  <c r="I43" i="16"/>
  <c r="H43" i="16"/>
  <c r="G43" i="16"/>
  <c r="I42" i="16"/>
  <c r="H42" i="16"/>
  <c r="G42" i="16"/>
  <c r="I41" i="16"/>
  <c r="H41" i="16"/>
  <c r="G41" i="16"/>
  <c r="M40" i="16"/>
  <c r="I40" i="16"/>
  <c r="H40" i="16"/>
  <c r="G40" i="16"/>
  <c r="M39" i="16"/>
  <c r="I39" i="16"/>
  <c r="H39" i="16"/>
  <c r="G39" i="16"/>
  <c r="I38" i="16"/>
  <c r="H38" i="16"/>
  <c r="G38" i="16"/>
  <c r="I37" i="16"/>
  <c r="H37" i="16"/>
  <c r="G37" i="16"/>
  <c r="M36" i="16"/>
  <c r="I36" i="16"/>
  <c r="H36" i="16"/>
  <c r="G36" i="16"/>
  <c r="M35" i="16"/>
  <c r="I35" i="16"/>
  <c r="H35" i="16"/>
  <c r="G35" i="16"/>
  <c r="I34" i="16"/>
  <c r="H34" i="16"/>
  <c r="G34" i="16"/>
  <c r="M33" i="16"/>
  <c r="I33" i="16"/>
  <c r="H33" i="16"/>
  <c r="G33" i="16"/>
  <c r="M32" i="16"/>
  <c r="I32" i="16"/>
  <c r="H32" i="16"/>
  <c r="G32" i="16"/>
  <c r="M31" i="16"/>
  <c r="I31" i="16"/>
  <c r="H31" i="16"/>
  <c r="G31" i="16"/>
  <c r="I30" i="16"/>
  <c r="H30" i="16"/>
  <c r="G30" i="16"/>
  <c r="M29" i="16"/>
  <c r="I29" i="16"/>
  <c r="H29" i="16"/>
  <c r="G29" i="16"/>
  <c r="M28" i="16"/>
  <c r="I28" i="16"/>
  <c r="H28" i="16"/>
  <c r="G28" i="16"/>
  <c r="M27" i="16"/>
  <c r="I27" i="16"/>
  <c r="H27" i="16"/>
  <c r="G27" i="16"/>
  <c r="I26" i="16"/>
  <c r="H26" i="16"/>
  <c r="G26" i="16"/>
  <c r="M25" i="16"/>
  <c r="I25" i="16"/>
  <c r="H25" i="16"/>
  <c r="G25" i="16"/>
  <c r="M24" i="16"/>
  <c r="I24" i="16"/>
  <c r="H24" i="16"/>
  <c r="G24" i="16"/>
  <c r="M23" i="16"/>
  <c r="I22" i="16"/>
  <c r="H22" i="16"/>
  <c r="G22" i="16"/>
  <c r="M21" i="16"/>
  <c r="I21" i="16"/>
  <c r="H21" i="16"/>
  <c r="G21" i="16"/>
  <c r="M20" i="16"/>
  <c r="I20" i="16"/>
  <c r="H20" i="16"/>
  <c r="G20" i="16"/>
  <c r="M19" i="16"/>
  <c r="I19" i="16"/>
  <c r="H19" i="16"/>
  <c r="G19" i="16"/>
  <c r="I18" i="16"/>
  <c r="H18" i="16"/>
  <c r="G18" i="16"/>
  <c r="M17" i="16"/>
  <c r="I17" i="16"/>
  <c r="H17" i="16"/>
  <c r="G17" i="16"/>
  <c r="M16" i="16"/>
  <c r="I16" i="16"/>
  <c r="H16" i="16"/>
  <c r="G16" i="16"/>
  <c r="M15" i="16"/>
  <c r="I15" i="16"/>
  <c r="H15" i="16"/>
  <c r="G15" i="16"/>
  <c r="I14" i="16"/>
  <c r="H14" i="16"/>
  <c r="G14" i="16"/>
  <c r="M13" i="16"/>
  <c r="I13" i="16"/>
  <c r="H13" i="16"/>
  <c r="G13" i="16"/>
  <c r="M12" i="16"/>
  <c r="I12" i="16"/>
  <c r="H12" i="16"/>
  <c r="G12" i="16"/>
  <c r="M11" i="16"/>
  <c r="I11" i="16"/>
  <c r="H11" i="16"/>
  <c r="G11" i="16"/>
  <c r="I10" i="16"/>
  <c r="H10" i="16"/>
  <c r="G10" i="16"/>
  <c r="M9" i="16"/>
  <c r="I9" i="16"/>
  <c r="H9" i="16"/>
  <c r="G9" i="16"/>
  <c r="M8" i="16"/>
  <c r="I8" i="16"/>
  <c r="H8" i="16"/>
  <c r="G8" i="16"/>
  <c r="M7" i="16"/>
  <c r="I7" i="16"/>
  <c r="H7" i="16"/>
  <c r="G7" i="16"/>
  <c r="I6" i="16"/>
  <c r="H6" i="16"/>
  <c r="G6" i="16"/>
  <c r="D57" i="13"/>
  <c r="C57" i="13"/>
  <c r="B57" i="13"/>
  <c r="D56" i="13"/>
  <c r="D58" i="13"/>
  <c r="C56" i="13"/>
  <c r="B56" i="13"/>
  <c r="B58" i="13" s="1"/>
  <c r="L48" i="13"/>
  <c r="M46" i="13" s="1"/>
  <c r="M47" i="13"/>
  <c r="I47" i="13"/>
  <c r="H47" i="13"/>
  <c r="G47" i="13"/>
  <c r="I46" i="13"/>
  <c r="H46" i="13"/>
  <c r="G46" i="13"/>
  <c r="I45" i="13"/>
  <c r="H45" i="13"/>
  <c r="G45" i="13"/>
  <c r="M44" i="13"/>
  <c r="I44" i="13"/>
  <c r="H44" i="13"/>
  <c r="G44" i="13"/>
  <c r="M43" i="13"/>
  <c r="I43" i="13"/>
  <c r="H43" i="13"/>
  <c r="G43" i="13"/>
  <c r="I42" i="13"/>
  <c r="H42" i="13"/>
  <c r="G42" i="13"/>
  <c r="I41" i="13"/>
  <c r="H41" i="13"/>
  <c r="G41" i="13"/>
  <c r="M40" i="13"/>
  <c r="I40" i="13"/>
  <c r="H40" i="13"/>
  <c r="G40" i="13"/>
  <c r="M39" i="13"/>
  <c r="I39" i="13"/>
  <c r="H39" i="13"/>
  <c r="G39" i="13"/>
  <c r="M38" i="13"/>
  <c r="I38" i="13"/>
  <c r="H38" i="13"/>
  <c r="G38" i="13"/>
  <c r="I37" i="13"/>
  <c r="H37" i="13"/>
  <c r="G37" i="13"/>
  <c r="I36" i="13"/>
  <c r="H36" i="13"/>
  <c r="G36" i="13"/>
  <c r="I35" i="13"/>
  <c r="H35" i="13"/>
  <c r="G35" i="13"/>
  <c r="I34" i="13"/>
  <c r="H34" i="13"/>
  <c r="G34" i="13"/>
  <c r="I33" i="13"/>
  <c r="H33" i="13"/>
  <c r="G33" i="13"/>
  <c r="M32" i="13"/>
  <c r="I32" i="13"/>
  <c r="H32" i="13"/>
  <c r="G32" i="13"/>
  <c r="M31" i="13"/>
  <c r="I31" i="13"/>
  <c r="H31" i="13"/>
  <c r="G31" i="13"/>
  <c r="M30" i="13"/>
  <c r="I30" i="13"/>
  <c r="H30" i="13"/>
  <c r="G30" i="13"/>
  <c r="M29" i="13"/>
  <c r="I29" i="13"/>
  <c r="H29" i="13"/>
  <c r="G29" i="13"/>
  <c r="M28" i="13"/>
  <c r="I28" i="13"/>
  <c r="H28" i="13"/>
  <c r="G28" i="13"/>
  <c r="M27" i="13"/>
  <c r="I27" i="13"/>
  <c r="H27" i="13"/>
  <c r="G27" i="13"/>
  <c r="M26" i="13"/>
  <c r="I26" i="13"/>
  <c r="H26" i="13"/>
  <c r="G26" i="13"/>
  <c r="M25" i="13"/>
  <c r="I25" i="13"/>
  <c r="H25" i="13"/>
  <c r="G25" i="13"/>
  <c r="M24" i="13"/>
  <c r="I24" i="13"/>
  <c r="H24" i="13"/>
  <c r="G24" i="13"/>
  <c r="M23" i="13"/>
  <c r="I22" i="13"/>
  <c r="H22" i="13"/>
  <c r="G22" i="13"/>
  <c r="I21" i="13"/>
  <c r="H21" i="13"/>
  <c r="G21" i="13"/>
  <c r="I20" i="13"/>
  <c r="H20" i="13"/>
  <c r="G20" i="13"/>
  <c r="I19" i="13"/>
  <c r="H19" i="13"/>
  <c r="G19" i="13"/>
  <c r="I18" i="13"/>
  <c r="H18" i="13"/>
  <c r="G18" i="13"/>
  <c r="I17" i="13"/>
  <c r="H17" i="13"/>
  <c r="G17" i="13"/>
  <c r="I16" i="13"/>
  <c r="H16" i="13"/>
  <c r="G16" i="13"/>
  <c r="I15" i="13"/>
  <c r="H15" i="13"/>
  <c r="G15" i="13"/>
  <c r="M14" i="13"/>
  <c r="I14" i="13"/>
  <c r="H14" i="13"/>
  <c r="G14" i="13"/>
  <c r="M13" i="13"/>
  <c r="I13" i="13"/>
  <c r="H13" i="13"/>
  <c r="G13" i="13"/>
  <c r="M12" i="13"/>
  <c r="I12" i="13"/>
  <c r="H12" i="13"/>
  <c r="G12" i="13"/>
  <c r="M11" i="13"/>
  <c r="I11" i="13"/>
  <c r="H11" i="13"/>
  <c r="G11" i="13"/>
  <c r="M10" i="13"/>
  <c r="I10" i="13"/>
  <c r="H10" i="13"/>
  <c r="G10" i="13"/>
  <c r="M9" i="13"/>
  <c r="I9" i="13"/>
  <c r="H9" i="13"/>
  <c r="G9" i="13"/>
  <c r="M8" i="13"/>
  <c r="I8" i="13"/>
  <c r="H8" i="13"/>
  <c r="G8" i="13"/>
  <c r="M7" i="13"/>
  <c r="I7" i="13"/>
  <c r="H7" i="13"/>
  <c r="G7" i="13"/>
  <c r="M6" i="13"/>
  <c r="I6" i="13"/>
  <c r="H6" i="13"/>
  <c r="G6" i="13"/>
  <c r="L48" i="2"/>
  <c r="M37" i="2" s="1"/>
  <c r="H48" i="24"/>
  <c r="O10" i="24" s="1"/>
  <c r="C58" i="24"/>
  <c r="G48" i="24"/>
  <c r="N11" i="24"/>
  <c r="C58" i="23"/>
  <c r="I48" i="21"/>
  <c r="P9" i="21"/>
  <c r="C58" i="20"/>
  <c r="D58" i="18"/>
  <c r="D58" i="17"/>
  <c r="G48" i="17"/>
  <c r="N26" i="17"/>
  <c r="C58" i="16"/>
  <c r="B58" i="16"/>
  <c r="N12" i="24"/>
  <c r="N13" i="24"/>
  <c r="N14" i="24"/>
  <c r="N27" i="24"/>
  <c r="N28" i="24"/>
  <c r="N29" i="24"/>
  <c r="N39" i="24"/>
  <c r="N40" i="24"/>
  <c r="N41" i="24"/>
  <c r="N8" i="24"/>
  <c r="N9" i="24"/>
  <c r="N10" i="24"/>
  <c r="N24" i="24"/>
  <c r="N25" i="24"/>
  <c r="N26" i="24"/>
  <c r="N38" i="24"/>
  <c r="N7" i="24"/>
  <c r="N46" i="24"/>
  <c r="N19" i="24"/>
  <c r="N20" i="24"/>
  <c r="N22" i="24"/>
  <c r="N35" i="24"/>
  <c r="N36" i="24"/>
  <c r="N37" i="24"/>
  <c r="N43" i="24"/>
  <c r="N44" i="24"/>
  <c r="N45" i="24"/>
  <c r="N15" i="24"/>
  <c r="N16" i="24"/>
  <c r="N17" i="24"/>
  <c r="N18" i="24"/>
  <c r="O22" i="24"/>
  <c r="N31" i="24"/>
  <c r="N32" i="24"/>
  <c r="N33" i="24"/>
  <c r="N34" i="24"/>
  <c r="O37" i="24"/>
  <c r="N42" i="24"/>
  <c r="O43" i="24"/>
  <c r="N6" i="24"/>
  <c r="I48" i="24"/>
  <c r="P10" i="24" s="1"/>
  <c r="P36" i="24"/>
  <c r="M37" i="24"/>
  <c r="M41" i="24"/>
  <c r="M45" i="24"/>
  <c r="M10" i="24"/>
  <c r="M14" i="24"/>
  <c r="M18" i="24"/>
  <c r="M22" i="24"/>
  <c r="M26" i="24"/>
  <c r="M30" i="24"/>
  <c r="M34" i="24"/>
  <c r="M38" i="24"/>
  <c r="M42" i="24"/>
  <c r="O10" i="23"/>
  <c r="O30" i="23"/>
  <c r="O25" i="23"/>
  <c r="O39" i="23"/>
  <c r="O24" i="23"/>
  <c r="O20" i="23"/>
  <c r="O21" i="23"/>
  <c r="O37" i="23"/>
  <c r="O38" i="23"/>
  <c r="N10" i="23"/>
  <c r="N14" i="23"/>
  <c r="O15" i="23"/>
  <c r="O17" i="23"/>
  <c r="O18" i="23"/>
  <c r="P22" i="23"/>
  <c r="O31" i="23"/>
  <c r="O32" i="23"/>
  <c r="O33" i="23"/>
  <c r="O44" i="23"/>
  <c r="O45" i="23"/>
  <c r="I48" i="23"/>
  <c r="P34" i="23"/>
  <c r="O6" i="23"/>
  <c r="M41" i="23"/>
  <c r="M45" i="23"/>
  <c r="M14" i="23"/>
  <c r="M18" i="23"/>
  <c r="M22" i="23"/>
  <c r="M26" i="23"/>
  <c r="M30" i="23"/>
  <c r="M34" i="23"/>
  <c r="M38" i="23"/>
  <c r="M42" i="23"/>
  <c r="N8" i="22"/>
  <c r="N9" i="22"/>
  <c r="N12" i="22"/>
  <c r="N28" i="22"/>
  <c r="N30" i="22"/>
  <c r="N39" i="22"/>
  <c r="N47" i="22"/>
  <c r="O7" i="22"/>
  <c r="O9" i="22"/>
  <c r="O11" i="22"/>
  <c r="O12" i="22"/>
  <c r="O13" i="22"/>
  <c r="N23" i="22"/>
  <c r="N26" i="22"/>
  <c r="O27" i="22"/>
  <c r="O28" i="22"/>
  <c r="O30" i="22"/>
  <c r="N38" i="22"/>
  <c r="O39" i="22"/>
  <c r="O40" i="22"/>
  <c r="O41" i="22"/>
  <c r="N46" i="22"/>
  <c r="R46" i="22" s="1"/>
  <c r="O47" i="22"/>
  <c r="N20" i="22"/>
  <c r="N21" i="22"/>
  <c r="N22" i="22"/>
  <c r="O23" i="22"/>
  <c r="O24" i="22"/>
  <c r="O25" i="22"/>
  <c r="O26" i="22"/>
  <c r="N36" i="22"/>
  <c r="N37" i="22"/>
  <c r="O38" i="22"/>
  <c r="N44" i="22"/>
  <c r="N45" i="22"/>
  <c r="O46" i="22"/>
  <c r="N15" i="22"/>
  <c r="N16" i="22"/>
  <c r="N17" i="22"/>
  <c r="N18" i="22"/>
  <c r="O19" i="22"/>
  <c r="O20" i="22"/>
  <c r="O21" i="22"/>
  <c r="O22" i="22"/>
  <c r="N31" i="22"/>
  <c r="N32" i="22"/>
  <c r="N33" i="22"/>
  <c r="N34" i="22"/>
  <c r="O35" i="22"/>
  <c r="O36" i="22"/>
  <c r="O37" i="22"/>
  <c r="N42" i="22"/>
  <c r="O43" i="22"/>
  <c r="O44" i="22"/>
  <c r="O45" i="22"/>
  <c r="N6" i="22"/>
  <c r="I48" i="22"/>
  <c r="P22" i="22" s="1"/>
  <c r="Q22" i="22" s="1"/>
  <c r="O6" i="22"/>
  <c r="M37" i="22"/>
  <c r="M41" i="22"/>
  <c r="M45" i="22"/>
  <c r="M14" i="22"/>
  <c r="M18" i="22"/>
  <c r="M22" i="22"/>
  <c r="M26" i="22"/>
  <c r="M30" i="22"/>
  <c r="M34" i="22"/>
  <c r="M38" i="22"/>
  <c r="M42" i="22"/>
  <c r="P42" i="21"/>
  <c r="P11" i="21"/>
  <c r="P12" i="21"/>
  <c r="P14" i="21"/>
  <c r="P15" i="21"/>
  <c r="P16" i="21"/>
  <c r="P18" i="21"/>
  <c r="P31" i="21"/>
  <c r="P32" i="21"/>
  <c r="P39" i="21"/>
  <c r="P40" i="21"/>
  <c r="P41" i="21"/>
  <c r="P27" i="21"/>
  <c r="P28" i="21"/>
  <c r="P29" i="21"/>
  <c r="P38" i="21"/>
  <c r="P46" i="21"/>
  <c r="P8" i="21"/>
  <c r="M33" i="21"/>
  <c r="M37" i="21"/>
  <c r="M41" i="21"/>
  <c r="M45" i="21"/>
  <c r="M18" i="21"/>
  <c r="M22" i="21"/>
  <c r="M26" i="21"/>
  <c r="M30" i="21"/>
  <c r="M34" i="21"/>
  <c r="M38" i="21"/>
  <c r="M42" i="21"/>
  <c r="O32" i="20"/>
  <c r="O10" i="20"/>
  <c r="O27" i="20"/>
  <c r="O47" i="20"/>
  <c r="O33" i="20"/>
  <c r="O42" i="20"/>
  <c r="O31" i="20"/>
  <c r="O28" i="20"/>
  <c r="O29" i="20"/>
  <c r="O30" i="20"/>
  <c r="O40" i="20"/>
  <c r="O41" i="20"/>
  <c r="O7" i="20"/>
  <c r="O15" i="20"/>
  <c r="O23" i="20"/>
  <c r="O25" i="20"/>
  <c r="O26" i="20"/>
  <c r="O38" i="20"/>
  <c r="P40" i="20"/>
  <c r="O46" i="20"/>
  <c r="G48" i="20"/>
  <c r="N17" i="20"/>
  <c r="P7" i="20"/>
  <c r="O12" i="20"/>
  <c r="O19" i="20"/>
  <c r="O20" i="20"/>
  <c r="O22" i="20"/>
  <c r="O35" i="20"/>
  <c r="O37" i="20"/>
  <c r="N42" i="20"/>
  <c r="O44" i="20"/>
  <c r="O45" i="20"/>
  <c r="M37" i="20"/>
  <c r="M41" i="20"/>
  <c r="M45" i="20"/>
  <c r="M10" i="20"/>
  <c r="M14" i="20"/>
  <c r="M18" i="20"/>
  <c r="M22" i="20"/>
  <c r="M26" i="20"/>
  <c r="M30" i="20"/>
  <c r="M34" i="20"/>
  <c r="M38" i="20"/>
  <c r="M42" i="20"/>
  <c r="N7" i="18"/>
  <c r="N9" i="18"/>
  <c r="N26" i="18"/>
  <c r="N8" i="18"/>
  <c r="N10" i="18"/>
  <c r="N23" i="18"/>
  <c r="N24" i="18"/>
  <c r="N25" i="18"/>
  <c r="N38" i="18"/>
  <c r="N46" i="18"/>
  <c r="O18" i="18"/>
  <c r="O14" i="18"/>
  <c r="O7" i="18"/>
  <c r="O8" i="18"/>
  <c r="O9" i="18"/>
  <c r="O10" i="18"/>
  <c r="N19" i="18"/>
  <c r="N20" i="18"/>
  <c r="N21" i="18"/>
  <c r="N22" i="18"/>
  <c r="O23" i="18"/>
  <c r="O24" i="18"/>
  <c r="O25" i="18"/>
  <c r="O26" i="18"/>
  <c r="N35" i="18"/>
  <c r="N36" i="18"/>
  <c r="N37" i="18"/>
  <c r="O38" i="18"/>
  <c r="N43" i="18"/>
  <c r="N44" i="18"/>
  <c r="N45" i="18"/>
  <c r="O46" i="18"/>
  <c r="N15" i="18"/>
  <c r="N16" i="18"/>
  <c r="N17" i="18"/>
  <c r="N18" i="18"/>
  <c r="O19" i="18"/>
  <c r="O20" i="18"/>
  <c r="O21" i="18"/>
  <c r="O22" i="18"/>
  <c r="N31" i="18"/>
  <c r="N32" i="18"/>
  <c r="N33" i="18"/>
  <c r="N34" i="18"/>
  <c r="O35" i="18"/>
  <c r="O36" i="18"/>
  <c r="O37" i="18"/>
  <c r="N42" i="18"/>
  <c r="O43" i="18"/>
  <c r="O44" i="18"/>
  <c r="O45" i="18"/>
  <c r="N6" i="18"/>
  <c r="I48" i="18"/>
  <c r="P45" i="18" s="1"/>
  <c r="Q45" i="18" s="1"/>
  <c r="M37" i="18"/>
  <c r="M41" i="18"/>
  <c r="M45" i="18"/>
  <c r="O6" i="18"/>
  <c r="M10" i="18"/>
  <c r="M14" i="18"/>
  <c r="M18" i="18"/>
  <c r="M22" i="18"/>
  <c r="M26" i="18"/>
  <c r="M30" i="18"/>
  <c r="M34" i="18"/>
  <c r="M38" i="18"/>
  <c r="M42" i="18"/>
  <c r="N24" i="17"/>
  <c r="N25" i="17"/>
  <c r="N7" i="17"/>
  <c r="N40" i="17"/>
  <c r="N41" i="17"/>
  <c r="N47" i="17"/>
  <c r="N10" i="17"/>
  <c r="N12" i="17"/>
  <c r="N15" i="17"/>
  <c r="N20" i="17"/>
  <c r="N22" i="17"/>
  <c r="N37" i="17"/>
  <c r="N9" i="17"/>
  <c r="N11" i="17"/>
  <c r="N13" i="17"/>
  <c r="N17" i="17"/>
  <c r="N19" i="17"/>
  <c r="N21" i="17"/>
  <c r="N36" i="17"/>
  <c r="N38" i="17"/>
  <c r="N46" i="17"/>
  <c r="N32" i="17"/>
  <c r="N33" i="17"/>
  <c r="N34" i="17"/>
  <c r="N44" i="17"/>
  <c r="N45" i="17"/>
  <c r="N28" i="17"/>
  <c r="N29" i="17"/>
  <c r="N30" i="17"/>
  <c r="I48" i="17"/>
  <c r="P32" i="17" s="1"/>
  <c r="M41" i="17"/>
  <c r="M45" i="17"/>
  <c r="M22" i="17"/>
  <c r="M26" i="17"/>
  <c r="M30" i="17"/>
  <c r="M34" i="17"/>
  <c r="M38" i="17"/>
  <c r="M42" i="17"/>
  <c r="G48" i="16"/>
  <c r="N33" i="16" s="1"/>
  <c r="H48" i="16"/>
  <c r="O19" i="16" s="1"/>
  <c r="D58" i="16"/>
  <c r="N18" i="16"/>
  <c r="I48" i="16"/>
  <c r="P38" i="16" s="1"/>
  <c r="M37" i="16"/>
  <c r="M41" i="16"/>
  <c r="M45" i="16"/>
  <c r="M6" i="16"/>
  <c r="M10" i="16"/>
  <c r="M14" i="16"/>
  <c r="M18" i="16"/>
  <c r="M22" i="16"/>
  <c r="M26" i="16"/>
  <c r="M30" i="16"/>
  <c r="M34" i="16"/>
  <c r="M38" i="16"/>
  <c r="M42" i="16"/>
  <c r="H48" i="13"/>
  <c r="O38" i="13"/>
  <c r="C58" i="13"/>
  <c r="G48" i="13"/>
  <c r="N38" i="13" s="1"/>
  <c r="N7" i="13"/>
  <c r="N27" i="13"/>
  <c r="N43" i="13"/>
  <c r="I48" i="13"/>
  <c r="P28" i="13" s="1"/>
  <c r="M33" i="13"/>
  <c r="M37" i="13"/>
  <c r="M41" i="13"/>
  <c r="M45" i="13"/>
  <c r="M42" i="13"/>
  <c r="P7" i="24"/>
  <c r="P27" i="24"/>
  <c r="P20" i="24"/>
  <c r="O39" i="24"/>
  <c r="O27" i="24"/>
  <c r="O11" i="24"/>
  <c r="O32" i="24"/>
  <c r="O16" i="24"/>
  <c r="O6" i="24"/>
  <c r="O45" i="24"/>
  <c r="O20" i="24"/>
  <c r="O26" i="24"/>
  <c r="O8" i="24"/>
  <c r="O47" i="24"/>
  <c r="O30" i="24"/>
  <c r="O14" i="24"/>
  <c r="O42" i="24"/>
  <c r="O31" i="24"/>
  <c r="P41" i="23"/>
  <c r="P12" i="23"/>
  <c r="O33" i="22"/>
  <c r="P22" i="21"/>
  <c r="P45" i="21"/>
  <c r="P36" i="21"/>
  <c r="P30" i="21"/>
  <c r="P47" i="21"/>
  <c r="P33" i="21"/>
  <c r="P17" i="21"/>
  <c r="P13" i="21"/>
  <c r="P7" i="21"/>
  <c r="P21" i="21"/>
  <c r="P44" i="21"/>
  <c r="P35" i="21"/>
  <c r="O6" i="20"/>
  <c r="O43" i="20"/>
  <c r="O36" i="20"/>
  <c r="O21" i="20"/>
  <c r="O16" i="20"/>
  <c r="O8" i="20"/>
  <c r="O24" i="20"/>
  <c r="O11" i="20"/>
  <c r="O39" i="20"/>
  <c r="O34" i="20"/>
  <c r="O17" i="20"/>
  <c r="O14" i="20"/>
  <c r="O18" i="20"/>
  <c r="N37" i="20"/>
  <c r="N38" i="20"/>
  <c r="N39" i="20"/>
  <c r="N36" i="20"/>
  <c r="N20" i="20"/>
  <c r="N8" i="20"/>
  <c r="N23" i="20"/>
  <c r="N40" i="20"/>
  <c r="R40" i="20"/>
  <c r="N28" i="20"/>
  <c r="N32" i="20"/>
  <c r="N19" i="20"/>
  <c r="N28" i="18"/>
  <c r="N27" i="18"/>
  <c r="N41" i="18"/>
  <c r="N47" i="18"/>
  <c r="N14" i="18"/>
  <c r="N6" i="17"/>
  <c r="N42" i="17"/>
  <c r="N27" i="17"/>
  <c r="N43" i="17"/>
  <c r="N31" i="17"/>
  <c r="N35" i="17"/>
  <c r="N14" i="17"/>
  <c r="N16" i="17"/>
  <c r="N18" i="17"/>
  <c r="N8" i="17"/>
  <c r="N39" i="17"/>
  <c r="N23" i="17"/>
  <c r="O45" i="16"/>
  <c r="O23" i="16"/>
  <c r="O36" i="16"/>
  <c r="O43" i="16"/>
  <c r="O26" i="16"/>
  <c r="O14" i="16"/>
  <c r="R14" i="16" s="1"/>
  <c r="N32" i="16"/>
  <c r="N17" i="16"/>
  <c r="N26" i="16"/>
  <c r="N6" i="16"/>
  <c r="N42" i="16"/>
  <c r="N16" i="16"/>
  <c r="N45" i="16"/>
  <c r="N37" i="16"/>
  <c r="N10" i="16"/>
  <c r="N34" i="16"/>
  <c r="N15" i="16"/>
  <c r="N36" i="16"/>
  <c r="N39" i="16"/>
  <c r="N47" i="16"/>
  <c r="P25" i="24"/>
  <c r="P30" i="24"/>
  <c r="P13" i="24"/>
  <c r="P45" i="24"/>
  <c r="R45" i="24"/>
  <c r="P35" i="24"/>
  <c r="P8" i="24"/>
  <c r="Q8" i="24" s="1"/>
  <c r="P41" i="24"/>
  <c r="P28" i="24"/>
  <c r="P33" i="24"/>
  <c r="P28" i="23"/>
  <c r="P20" i="23"/>
  <c r="P16" i="23"/>
  <c r="P21" i="23"/>
  <c r="P26" i="23"/>
  <c r="P13" i="23"/>
  <c r="P33" i="23"/>
  <c r="P39" i="23"/>
  <c r="P25" i="23"/>
  <c r="P9" i="23"/>
  <c r="P45" i="23"/>
  <c r="P32" i="23"/>
  <c r="P46" i="23"/>
  <c r="P19" i="23"/>
  <c r="P24" i="23"/>
  <c r="P14" i="23"/>
  <c r="P7" i="23"/>
  <c r="P44" i="23"/>
  <c r="P31" i="23"/>
  <c r="P25" i="22"/>
  <c r="P47" i="22"/>
  <c r="P30" i="22"/>
  <c r="Q30" i="22" s="1"/>
  <c r="P14" i="22"/>
  <c r="P9" i="22"/>
  <c r="R9" i="22"/>
  <c r="P34" i="22"/>
  <c r="P18" i="22"/>
  <c r="P43" i="22"/>
  <c r="P37" i="22"/>
  <c r="R37" i="22" s="1"/>
  <c r="P21" i="22"/>
  <c r="Q21" i="22" s="1"/>
  <c r="P24" i="22"/>
  <c r="P41" i="22"/>
  <c r="P29" i="22"/>
  <c r="P13" i="22"/>
  <c r="P8" i="22"/>
  <c r="P33" i="22"/>
  <c r="Q33" i="22" s="1"/>
  <c r="P17" i="22"/>
  <c r="P36" i="22"/>
  <c r="Q36" i="22" s="1"/>
  <c r="P20" i="22"/>
  <c r="R20" i="22"/>
  <c r="P46" i="22"/>
  <c r="Q46" i="22"/>
  <c r="P23" i="22"/>
  <c r="P40" i="22"/>
  <c r="P28" i="22"/>
  <c r="R28" i="22" s="1"/>
  <c r="P11" i="22"/>
  <c r="P7" i="22"/>
  <c r="P12" i="22"/>
  <c r="Q12" i="22"/>
  <c r="P32" i="22"/>
  <c r="P16" i="22"/>
  <c r="P45" i="22"/>
  <c r="R45" i="22"/>
  <c r="P35" i="22"/>
  <c r="P19" i="22"/>
  <c r="P38" i="22"/>
  <c r="P26" i="22"/>
  <c r="P39" i="22"/>
  <c r="R39" i="22" s="1"/>
  <c r="P27" i="22"/>
  <c r="P10" i="22"/>
  <c r="P6" i="22"/>
  <c r="P42" i="22"/>
  <c r="P31" i="22"/>
  <c r="P15" i="22"/>
  <c r="P44" i="22"/>
  <c r="R30" i="22"/>
  <c r="N9" i="20"/>
  <c r="N44" i="20"/>
  <c r="N35" i="20"/>
  <c r="N25" i="20"/>
  <c r="N10" i="20"/>
  <c r="Q40" i="20"/>
  <c r="N22" i="20"/>
  <c r="N16" i="20"/>
  <c r="N15" i="20"/>
  <c r="N34" i="20"/>
  <c r="N18" i="20"/>
  <c r="N13" i="20"/>
  <c r="N43" i="20"/>
  <c r="N21" i="20"/>
  <c r="N24" i="20"/>
  <c r="N41" i="20"/>
  <c r="N30" i="20"/>
  <c r="N29" i="20"/>
  <c r="N14" i="20"/>
  <c r="P9" i="18"/>
  <c r="Q9" i="18"/>
  <c r="P8" i="18"/>
  <c r="R8" i="18" s="1"/>
  <c r="P34" i="18"/>
  <c r="P43" i="18"/>
  <c r="P22" i="18"/>
  <c r="P7" i="18"/>
  <c r="R7" i="18" s="1"/>
  <c r="P28" i="18"/>
  <c r="P21" i="18"/>
  <c r="Q21" i="18" s="1"/>
  <c r="P26" i="18"/>
  <c r="P39" i="18"/>
  <c r="P42" i="18"/>
  <c r="P32" i="18"/>
  <c r="P20" i="18"/>
  <c r="R20" i="18"/>
  <c r="P17" i="18"/>
  <c r="P37" i="17"/>
  <c r="P20" i="17"/>
  <c r="P12" i="17"/>
  <c r="P41" i="17"/>
  <c r="P38" i="17"/>
  <c r="P22" i="17"/>
  <c r="P18" i="17"/>
  <c r="P14" i="17"/>
  <c r="P10" i="17"/>
  <c r="P6" i="17"/>
  <c r="P39" i="17"/>
  <c r="P23" i="17"/>
  <c r="P28" i="17"/>
  <c r="P44" i="17"/>
  <c r="P31" i="17"/>
  <c r="P21" i="17"/>
  <c r="P17" i="17"/>
  <c r="P13" i="17"/>
  <c r="P9" i="17"/>
  <c r="P47" i="17"/>
  <c r="P26" i="17"/>
  <c r="P43" i="17"/>
  <c r="P34" i="17"/>
  <c r="P36" i="17"/>
  <c r="P8" i="17"/>
  <c r="P25" i="17"/>
  <c r="P30" i="17"/>
  <c r="P16" i="17"/>
  <c r="P42" i="17"/>
  <c r="P27" i="17"/>
  <c r="P33" i="17"/>
  <c r="P46" i="17"/>
  <c r="P35" i="17"/>
  <c r="P19" i="17"/>
  <c r="P15" i="17"/>
  <c r="P11" i="17"/>
  <c r="P7" i="17"/>
  <c r="P40" i="17"/>
  <c r="P24" i="17"/>
  <c r="P29" i="17"/>
  <c r="P45" i="17"/>
  <c r="P23" i="16"/>
  <c r="P47" i="16"/>
  <c r="P14" i="16"/>
  <c r="P31" i="16"/>
  <c r="O34" i="16"/>
  <c r="N41" i="16"/>
  <c r="N13" i="16"/>
  <c r="O40" i="16"/>
  <c r="R40" i="16" s="1"/>
  <c r="N25" i="16"/>
  <c r="O12" i="16"/>
  <c r="N40" i="16"/>
  <c r="P32" i="16"/>
  <c r="P10" i="16"/>
  <c r="P17" i="16"/>
  <c r="P35" i="16"/>
  <c r="O46" i="16"/>
  <c r="Q46" i="16" s="1"/>
  <c r="P39" i="16"/>
  <c r="N35" i="16"/>
  <c r="O25" i="16"/>
  <c r="N21" i="16"/>
  <c r="P11" i="16"/>
  <c r="N8" i="16"/>
  <c r="O31" i="16"/>
  <c r="N11" i="16"/>
  <c r="O47" i="16"/>
  <c r="O39" i="16"/>
  <c r="R39" i="16" s="1"/>
  <c r="N24" i="16"/>
  <c r="N9" i="16"/>
  <c r="O32" i="16"/>
  <c r="N14" i="16"/>
  <c r="P46" i="16"/>
  <c r="P9" i="16"/>
  <c r="P19" i="16"/>
  <c r="P30" i="16"/>
  <c r="P42" i="16"/>
  <c r="P44" i="16"/>
  <c r="O42" i="16"/>
  <c r="N28" i="16"/>
  <c r="O10" i="16"/>
  <c r="N30" i="16"/>
  <c r="N46" i="16"/>
  <c r="N38" i="16"/>
  <c r="N23" i="16"/>
  <c r="N7" i="16"/>
  <c r="N29" i="16"/>
  <c r="P15" i="16"/>
  <c r="P43" i="16"/>
  <c r="P41" i="16"/>
  <c r="P29" i="16"/>
  <c r="P13" i="16"/>
  <c r="P18" i="16"/>
  <c r="Q32" i="16"/>
  <c r="M48" i="16"/>
  <c r="P25" i="16"/>
  <c r="R25" i="16" s="1"/>
  <c r="P21" i="16"/>
  <c r="P24" i="16"/>
  <c r="P8" i="16"/>
  <c r="P34" i="16"/>
  <c r="P37" i="16"/>
  <c r="P22" i="16"/>
  <c r="P40" i="16"/>
  <c r="P28" i="16"/>
  <c r="P12" i="16"/>
  <c r="P16" i="16"/>
  <c r="P36" i="16"/>
  <c r="P6" i="16"/>
  <c r="O23" i="13"/>
  <c r="O7" i="13"/>
  <c r="R7" i="13" s="1"/>
  <c r="N24" i="13"/>
  <c r="N19" i="13"/>
  <c r="N13" i="13"/>
  <c r="N9" i="13"/>
  <c r="N6" i="13"/>
  <c r="N37" i="13"/>
  <c r="N47" i="13"/>
  <c r="N35" i="13"/>
  <c r="R35" i="13" s="1"/>
  <c r="N39" i="13"/>
  <c r="N45" i="13"/>
  <c r="N33" i="13"/>
  <c r="N29" i="13"/>
  <c r="Q29" i="13" s="1"/>
  <c r="N25" i="13"/>
  <c r="N20" i="13"/>
  <c r="N14" i="13"/>
  <c r="N10" i="13"/>
  <c r="N41" i="13"/>
  <c r="N46" i="13"/>
  <c r="N34" i="13"/>
  <c r="P44" i="13"/>
  <c r="P21" i="13"/>
  <c r="P41" i="13"/>
  <c r="P30" i="13"/>
  <c r="P20" i="13"/>
  <c r="P29" i="13"/>
  <c r="P18" i="13"/>
  <c r="P13" i="13"/>
  <c r="P35" i="13"/>
  <c r="P11" i="13"/>
  <c r="P46" i="13"/>
  <c r="P42" i="13"/>
  <c r="P43" i="13"/>
  <c r="P12" i="13"/>
  <c r="P32" i="13"/>
  <c r="P26" i="13"/>
  <c r="P10" i="13"/>
  <c r="Q45" i="22"/>
  <c r="Q28" i="22"/>
  <c r="Q20" i="22"/>
  <c r="Q47" i="22"/>
  <c r="Q20" i="18"/>
  <c r="Q42" i="16"/>
  <c r="R10" i="16"/>
  <c r="I47" i="2"/>
  <c r="I46" i="2"/>
  <c r="I45" i="2"/>
  <c r="I44" i="2"/>
  <c r="I43" i="2"/>
  <c r="I42" i="2"/>
  <c r="I41" i="2"/>
  <c r="I40" i="2"/>
  <c r="I39" i="2"/>
  <c r="I38" i="2"/>
  <c r="I37" i="2"/>
  <c r="I36" i="2"/>
  <c r="I35" i="2"/>
  <c r="I34" i="2"/>
  <c r="I33" i="2"/>
  <c r="I32" i="2"/>
  <c r="I31" i="2"/>
  <c r="I30" i="2"/>
  <c r="I29" i="2"/>
  <c r="I28" i="2"/>
  <c r="I27" i="2"/>
  <c r="I26" i="2"/>
  <c r="I25" i="2"/>
  <c r="I24" i="2"/>
  <c r="I22" i="2"/>
  <c r="I21" i="2"/>
  <c r="I20" i="2"/>
  <c r="I19" i="2"/>
  <c r="I18" i="2"/>
  <c r="I17" i="2"/>
  <c r="I16" i="2"/>
  <c r="I15" i="2"/>
  <c r="I14" i="2"/>
  <c r="I13" i="2"/>
  <c r="I12" i="2"/>
  <c r="I11" i="2"/>
  <c r="I10" i="2"/>
  <c r="I9" i="2"/>
  <c r="I8" i="2"/>
  <c r="I7" i="2"/>
  <c r="I6" i="2"/>
  <c r="H47" i="2"/>
  <c r="H46" i="2"/>
  <c r="H45" i="2"/>
  <c r="H44" i="2"/>
  <c r="H43" i="2"/>
  <c r="H42" i="2"/>
  <c r="H41" i="2"/>
  <c r="H40" i="2"/>
  <c r="H39" i="2"/>
  <c r="H38" i="2"/>
  <c r="H37" i="2"/>
  <c r="H36" i="2"/>
  <c r="H35" i="2"/>
  <c r="H34" i="2"/>
  <c r="H33" i="2"/>
  <c r="H32" i="2"/>
  <c r="H31" i="2"/>
  <c r="H30" i="2"/>
  <c r="H29" i="2"/>
  <c r="H28" i="2"/>
  <c r="H27" i="2"/>
  <c r="H26" i="2"/>
  <c r="H25" i="2"/>
  <c r="H24" i="2"/>
  <c r="H22" i="2"/>
  <c r="H21" i="2"/>
  <c r="H20" i="2"/>
  <c r="H19" i="2"/>
  <c r="H18" i="2"/>
  <c r="H17" i="2"/>
  <c r="H16" i="2"/>
  <c r="H15" i="2"/>
  <c r="H14" i="2"/>
  <c r="H13" i="2"/>
  <c r="H12" i="2"/>
  <c r="H11" i="2"/>
  <c r="H10" i="2"/>
  <c r="H9" i="2"/>
  <c r="H8" i="2"/>
  <c r="H7" i="2"/>
  <c r="H6" i="2"/>
  <c r="G47" i="2"/>
  <c r="G46" i="2"/>
  <c r="G45" i="2"/>
  <c r="G44" i="2"/>
  <c r="G43" i="2"/>
  <c r="G42" i="2"/>
  <c r="G41" i="2"/>
  <c r="G40" i="2"/>
  <c r="G39" i="2"/>
  <c r="G38" i="2"/>
  <c r="G37" i="2"/>
  <c r="G36" i="2"/>
  <c r="G35" i="2"/>
  <c r="G34" i="2"/>
  <c r="G33" i="2"/>
  <c r="G32" i="2"/>
  <c r="G31" i="2"/>
  <c r="G30" i="2"/>
  <c r="G29" i="2"/>
  <c r="G28" i="2"/>
  <c r="G27" i="2"/>
  <c r="G26" i="2"/>
  <c r="G25" i="2"/>
  <c r="G24" i="2"/>
  <c r="G22" i="2"/>
  <c r="G21" i="2"/>
  <c r="G20" i="2"/>
  <c r="G19" i="2"/>
  <c r="G18" i="2"/>
  <c r="G17" i="2"/>
  <c r="G16" i="2"/>
  <c r="G15" i="2"/>
  <c r="G12" i="2"/>
  <c r="L35" i="1"/>
  <c r="K35" i="1"/>
  <c r="I35" i="1"/>
  <c r="H35" i="1"/>
  <c r="J20" i="1"/>
  <c r="J19" i="1"/>
  <c r="J18" i="1"/>
  <c r="M20" i="1"/>
  <c r="M19" i="1"/>
  <c r="M18" i="1"/>
  <c r="D56" i="2"/>
  <c r="D58" i="2" s="1"/>
  <c r="D57" i="2"/>
  <c r="J21" i="1"/>
  <c r="J34" i="1"/>
  <c r="J33" i="1"/>
  <c r="J32" i="1"/>
  <c r="J31" i="1"/>
  <c r="J30" i="1"/>
  <c r="J29" i="1"/>
  <c r="J28" i="1"/>
  <c r="J27" i="1"/>
  <c r="J26" i="1"/>
  <c r="J25" i="1"/>
  <c r="J24" i="1"/>
  <c r="J23" i="1"/>
  <c r="J22" i="1"/>
  <c r="J17" i="1"/>
  <c r="J16" i="1"/>
  <c r="J15" i="1"/>
  <c r="J14" i="1"/>
  <c r="J13" i="1"/>
  <c r="J12" i="1"/>
  <c r="J11" i="1"/>
  <c r="J10" i="1"/>
  <c r="J9" i="1"/>
  <c r="J8" i="1"/>
  <c r="J36" i="1" s="1"/>
  <c r="J7" i="1"/>
  <c r="J6" i="1"/>
  <c r="J5" i="1"/>
  <c r="L36" i="1"/>
  <c r="K36" i="1"/>
  <c r="I36" i="1"/>
  <c r="H36" i="1"/>
  <c r="M34" i="1"/>
  <c r="M33" i="1"/>
  <c r="M32" i="1"/>
  <c r="M31" i="1"/>
  <c r="M30" i="1"/>
  <c r="M29" i="1"/>
  <c r="M28" i="1"/>
  <c r="M27" i="1"/>
  <c r="M26" i="1"/>
  <c r="M25" i="1"/>
  <c r="M24" i="1"/>
  <c r="M23" i="1"/>
  <c r="M22" i="1"/>
  <c r="M21" i="1"/>
  <c r="M17" i="1"/>
  <c r="M16" i="1"/>
  <c r="M15" i="1"/>
  <c r="M14" i="1"/>
  <c r="M13" i="1"/>
  <c r="M12" i="1"/>
  <c r="M11" i="1"/>
  <c r="M10" i="1"/>
  <c r="M9" i="1"/>
  <c r="M8" i="1"/>
  <c r="M36" i="1"/>
  <c r="M7" i="1"/>
  <c r="M6" i="1"/>
  <c r="M5" i="1"/>
  <c r="G14" i="2"/>
  <c r="G13" i="2"/>
  <c r="G11" i="2"/>
  <c r="G10" i="2"/>
  <c r="G9" i="2"/>
  <c r="G48" i="2" s="1"/>
  <c r="G8" i="2"/>
  <c r="G7" i="2"/>
  <c r="G6" i="2"/>
  <c r="C57" i="2"/>
  <c r="C58" i="2" s="1"/>
  <c r="B57" i="2"/>
  <c r="C56" i="2"/>
  <c r="B56" i="2"/>
  <c r="P31" i="24"/>
  <c r="Q31" i="24"/>
  <c r="P44" i="24"/>
  <c r="P12" i="24"/>
  <c r="P24" i="24"/>
  <c r="P18" i="24"/>
  <c r="P47" i="24"/>
  <c r="P15" i="24"/>
  <c r="P21" i="24"/>
  <c r="P17" i="24"/>
  <c r="P29" i="24"/>
  <c r="P19" i="24"/>
  <c r="P34" i="24"/>
  <c r="P9" i="24"/>
  <c r="R27" i="24"/>
  <c r="P14" i="24"/>
  <c r="Q14" i="24" s="1"/>
  <c r="P22" i="24"/>
  <c r="P23" i="24"/>
  <c r="Q10" i="24"/>
  <c r="Q20" i="24"/>
  <c r="Q27" i="24"/>
  <c r="Q45" i="24"/>
  <c r="O24" i="24"/>
  <c r="R24" i="24" s="1"/>
  <c r="R20" i="24"/>
  <c r="R14" i="24"/>
  <c r="R10" i="24"/>
  <c r="N21" i="24"/>
  <c r="N23" i="24"/>
  <c r="N47" i="24"/>
  <c r="N30" i="24"/>
  <c r="R30" i="24" s="1"/>
  <c r="P37" i="23"/>
  <c r="P36" i="23"/>
  <c r="P42" i="23"/>
  <c r="P47" i="23"/>
  <c r="P15" i="23"/>
  <c r="P38" i="23"/>
  <c r="R38" i="23" s="1"/>
  <c r="P8" i="23"/>
  <c r="P35" i="23"/>
  <c r="P27" i="23"/>
  <c r="P17" i="23"/>
  <c r="P40" i="23"/>
  <c r="P10" i="23"/>
  <c r="R10" i="23" s="1"/>
  <c r="P11" i="23"/>
  <c r="P29" i="23"/>
  <c r="N6" i="23"/>
  <c r="N42" i="23"/>
  <c r="N28" i="23"/>
  <c r="N13" i="23"/>
  <c r="N9" i="23"/>
  <c r="N17" i="23"/>
  <c r="N26" i="23"/>
  <c r="N27" i="23"/>
  <c r="N12" i="23"/>
  <c r="N8" i="23"/>
  <c r="N38" i="23"/>
  <c r="Q38" i="23"/>
  <c r="N30" i="23"/>
  <c r="N11" i="23"/>
  <c r="N7" i="23"/>
  <c r="N45" i="23"/>
  <c r="Q9" i="22"/>
  <c r="R12" i="22"/>
  <c r="R22" i="22"/>
  <c r="R47" i="22"/>
  <c r="Q39" i="22"/>
  <c r="P38" i="18"/>
  <c r="Q38" i="18" s="1"/>
  <c r="P15" i="18"/>
  <c r="P40" i="18"/>
  <c r="P36" i="18"/>
  <c r="R36" i="18"/>
  <c r="P16" i="18"/>
  <c r="P13" i="18"/>
  <c r="P24" i="18"/>
  <c r="Q24" i="18"/>
  <c r="P18" i="18"/>
  <c r="P25" i="18"/>
  <c r="R38" i="18"/>
  <c r="P27" i="18"/>
  <c r="P6" i="18"/>
  <c r="P35" i="18"/>
  <c r="P33" i="18"/>
  <c r="P23" i="18"/>
  <c r="Q7" i="18"/>
  <c r="P29" i="18"/>
  <c r="P37" i="18"/>
  <c r="R37" i="18" s="1"/>
  <c r="P31" i="18"/>
  <c r="P47" i="18"/>
  <c r="R24" i="18"/>
  <c r="P11" i="18"/>
  <c r="P10" i="18"/>
  <c r="P48" i="18" s="1"/>
  <c r="P19" i="18"/>
  <c r="P12" i="18"/>
  <c r="P46" i="18"/>
  <c r="R46" i="18"/>
  <c r="P44" i="18"/>
  <c r="P41" i="18"/>
  <c r="P14" i="18"/>
  <c r="R14" i="18"/>
  <c r="P30" i="18"/>
  <c r="R45" i="18"/>
  <c r="Q26" i="18"/>
  <c r="R21" i="18"/>
  <c r="R9" i="18"/>
  <c r="Q18" i="18"/>
  <c r="R26" i="18"/>
  <c r="Q25" i="16"/>
  <c r="P7" i="16"/>
  <c r="P27" i="16"/>
  <c r="R32" i="16"/>
  <c r="P45" i="16"/>
  <c r="Q45" i="16" s="1"/>
  <c r="P33" i="16"/>
  <c r="P26" i="16"/>
  <c r="R26" i="16" s="1"/>
  <c r="Q40" i="16"/>
  <c r="R13" i="16"/>
  <c r="O16" i="16"/>
  <c r="Q16" i="16" s="1"/>
  <c r="R16" i="16"/>
  <c r="O8" i="16"/>
  <c r="R8" i="16" s="1"/>
  <c r="O30" i="16"/>
  <c r="R30" i="16"/>
  <c r="O41" i="16"/>
  <c r="O13" i="16"/>
  <c r="Q13" i="16"/>
  <c r="O38" i="16"/>
  <c r="R38" i="16"/>
  <c r="Q14" i="16"/>
  <c r="O28" i="16"/>
  <c r="O33" i="16"/>
  <c r="Q33" i="16" s="1"/>
  <c r="O7" i="16"/>
  <c r="O17" i="16"/>
  <c r="O29" i="16"/>
  <c r="O15" i="16"/>
  <c r="O6" i="16"/>
  <c r="O21" i="16"/>
  <c r="R21" i="16" s="1"/>
  <c r="O22" i="16"/>
  <c r="N43" i="16"/>
  <c r="N12" i="16"/>
  <c r="R12" i="16" s="1"/>
  <c r="R38" i="13"/>
  <c r="P7" i="13"/>
  <c r="P23" i="13"/>
  <c r="P47" i="13"/>
  <c r="P25" i="13"/>
  <c r="P24" i="13"/>
  <c r="P45" i="13"/>
  <c r="P40" i="13"/>
  <c r="P15" i="13"/>
  <c r="P27" i="13"/>
  <c r="P22" i="13"/>
  <c r="P31" i="13"/>
  <c r="P34" i="13"/>
  <c r="P38" i="13"/>
  <c r="P19" i="13"/>
  <c r="P9" i="13"/>
  <c r="P37" i="13"/>
  <c r="P33" i="13"/>
  <c r="P39" i="13"/>
  <c r="Q39" i="13"/>
  <c r="O13" i="13"/>
  <c r="Q13" i="13" s="1"/>
  <c r="O11" i="13"/>
  <c r="Q11" i="13"/>
  <c r="O25" i="13"/>
  <c r="Q25" i="13" s="1"/>
  <c r="O39" i="13"/>
  <c r="O15" i="13"/>
  <c r="O31" i="13"/>
  <c r="O24" i="13"/>
  <c r="R24" i="13" s="1"/>
  <c r="O37" i="13"/>
  <c r="Q38" i="13"/>
  <c r="O40" i="13"/>
  <c r="O27" i="13"/>
  <c r="O35" i="13"/>
  <c r="O19" i="13"/>
  <c r="R19" i="13" s="1"/>
  <c r="O14" i="13"/>
  <c r="N16" i="13"/>
  <c r="N15" i="13"/>
  <c r="N36" i="13"/>
  <c r="N26" i="13"/>
  <c r="N11" i="13"/>
  <c r="N40" i="13"/>
  <c r="R40" i="13" s="1"/>
  <c r="R36" i="20"/>
  <c r="Q36" i="20"/>
  <c r="R35" i="20"/>
  <c r="P24" i="20"/>
  <c r="Q24" i="20" s="1"/>
  <c r="P29" i="20"/>
  <c r="R29" i="20" s="1"/>
  <c r="P35" i="20"/>
  <c r="Q35" i="20"/>
  <c r="P23" i="20"/>
  <c r="Q23" i="20" s="1"/>
  <c r="P41" i="20"/>
  <c r="R41" i="20"/>
  <c r="P8" i="20"/>
  <c r="P32" i="20"/>
  <c r="Q32" i="20" s="1"/>
  <c r="Q41" i="20"/>
  <c r="Q35" i="13"/>
  <c r="R46" i="16"/>
  <c r="Q10" i="16"/>
  <c r="Q12" i="16"/>
  <c r="P48" i="22"/>
  <c r="R36" i="22"/>
  <c r="Q23" i="16"/>
  <c r="R23" i="16"/>
  <c r="R45" i="16"/>
  <c r="R43" i="16"/>
  <c r="Q43" i="16"/>
  <c r="R23" i="22"/>
  <c r="Q23" i="22"/>
  <c r="I48" i="2"/>
  <c r="P19" i="2" s="1"/>
  <c r="P39" i="2"/>
  <c r="Q7" i="13"/>
  <c r="R39" i="13"/>
  <c r="P48" i="17"/>
  <c r="Q36" i="18"/>
  <c r="Q8" i="18"/>
  <c r="R15" i="16"/>
  <c r="Q39" i="16"/>
  <c r="R18" i="18"/>
  <c r="O6" i="13"/>
  <c r="O48" i="13" s="1"/>
  <c r="O47" i="13"/>
  <c r="O46" i="13"/>
  <c r="O10" i="13"/>
  <c r="O16" i="13"/>
  <c r="O21" i="13"/>
  <c r="O26" i="13"/>
  <c r="O32" i="13"/>
  <c r="O43" i="13"/>
  <c r="R43" i="13" s="1"/>
  <c r="O42" i="13"/>
  <c r="O34" i="13"/>
  <c r="R34" i="13"/>
  <c r="O12" i="13"/>
  <c r="O17" i="13"/>
  <c r="O22" i="13"/>
  <c r="O28" i="13"/>
  <c r="O33" i="13"/>
  <c r="O44" i="13"/>
  <c r="N27" i="20"/>
  <c r="N46" i="20"/>
  <c r="N45" i="20"/>
  <c r="N7" i="20"/>
  <c r="N48" i="20" s="1"/>
  <c r="N6" i="20"/>
  <c r="N26" i="20"/>
  <c r="N33" i="20"/>
  <c r="N12" i="20"/>
  <c r="N47" i="20"/>
  <c r="N11" i="20"/>
  <c r="P16" i="20"/>
  <c r="R16" i="20" s="1"/>
  <c r="P12" i="20"/>
  <c r="P37" i="20"/>
  <c r="P13" i="20"/>
  <c r="P21" i="20"/>
  <c r="P19" i="20"/>
  <c r="P43" i="20"/>
  <c r="Q43" i="20"/>
  <c r="P33" i="20"/>
  <c r="P42" i="20"/>
  <c r="Q42" i="20" s="1"/>
  <c r="P10" i="20"/>
  <c r="P6" i="20"/>
  <c r="P17" i="20"/>
  <c r="Q17" i="20" s="1"/>
  <c r="P44" i="20"/>
  <c r="R44" i="20"/>
  <c r="P22" i="20"/>
  <c r="Q22" i="20" s="1"/>
  <c r="P9" i="20"/>
  <c r="P34" i="20"/>
  <c r="P14" i="20"/>
  <c r="P25" i="20"/>
  <c r="P20" i="20"/>
  <c r="R20" i="20" s="1"/>
  <c r="P45" i="20"/>
  <c r="P18" i="20"/>
  <c r="R18" i="20" s="1"/>
  <c r="P31" i="20"/>
  <c r="P27" i="20"/>
  <c r="P39" i="20"/>
  <c r="P15" i="20"/>
  <c r="P26" i="20"/>
  <c r="P38" i="20"/>
  <c r="P46" i="20"/>
  <c r="R36" i="16"/>
  <c r="P14" i="13"/>
  <c r="P8" i="13"/>
  <c r="P6" i="13"/>
  <c r="O30" i="13"/>
  <c r="O20" i="13"/>
  <c r="O9" i="13"/>
  <c r="P17" i="13"/>
  <c r="O36" i="13"/>
  <c r="P47" i="20"/>
  <c r="Q37" i="22"/>
  <c r="O45" i="13"/>
  <c r="Q45" i="13" s="1"/>
  <c r="O29" i="13"/>
  <c r="R29" i="13" s="1"/>
  <c r="O18" i="13"/>
  <c r="O8" i="13"/>
  <c r="P16" i="13"/>
  <c r="O41" i="13"/>
  <c r="Q41" i="13"/>
  <c r="O27" i="16"/>
  <c r="O37" i="16"/>
  <c r="Q37" i="16" s="1"/>
  <c r="O44" i="16"/>
  <c r="O9" i="16"/>
  <c r="O35" i="16"/>
  <c r="Q35" i="16" s="1"/>
  <c r="O11" i="16"/>
  <c r="O24" i="16"/>
  <c r="Q24" i="16"/>
  <c r="N31" i="20"/>
  <c r="P11" i="20"/>
  <c r="P30" i="20"/>
  <c r="Q30" i="20"/>
  <c r="P28" i="20"/>
  <c r="Q28" i="20" s="1"/>
  <c r="N44" i="13"/>
  <c r="R44" i="13" s="1"/>
  <c r="N30" i="13"/>
  <c r="R30" i="13" s="1"/>
  <c r="N23" i="13"/>
  <c r="N12" i="13"/>
  <c r="N21" i="13"/>
  <c r="H48" i="17"/>
  <c r="N14" i="22"/>
  <c r="P23" i="23"/>
  <c r="P6" i="23"/>
  <c r="P43" i="23"/>
  <c r="P6" i="24"/>
  <c r="P42" i="24"/>
  <c r="P16" i="24"/>
  <c r="N11" i="18"/>
  <c r="P20" i="21"/>
  <c r="P34" i="21"/>
  <c r="P10" i="21"/>
  <c r="P6" i="21"/>
  <c r="P48" i="21" s="1"/>
  <c r="O15" i="22"/>
  <c r="Q15" i="22" s="1"/>
  <c r="O34" i="24"/>
  <c r="O29" i="24"/>
  <c r="O15" i="24"/>
  <c r="O17" i="24"/>
  <c r="R17" i="24" s="1"/>
  <c r="O12" i="24"/>
  <c r="O40" i="24"/>
  <c r="O18" i="24"/>
  <c r="Q18" i="24" s="1"/>
  <c r="O13" i="24"/>
  <c r="O41" i="24"/>
  <c r="O12" i="18"/>
  <c r="O29" i="18"/>
  <c r="O13" i="18"/>
  <c r="Q13" i="18" s="1"/>
  <c r="O30" i="18"/>
  <c r="O47" i="18"/>
  <c r="O27" i="18"/>
  <c r="Q27" i="18" s="1"/>
  <c r="O39" i="18"/>
  <c r="C58" i="18"/>
  <c r="P37" i="21"/>
  <c r="N13" i="22"/>
  <c r="O18" i="22"/>
  <c r="R18" i="22" s="1"/>
  <c r="O32" i="22"/>
  <c r="O42" i="22"/>
  <c r="P30" i="23"/>
  <c r="P18" i="23"/>
  <c r="O35" i="24"/>
  <c r="O21" i="24"/>
  <c r="Q21" i="24" s="1"/>
  <c r="O46" i="24"/>
  <c r="P40" i="24"/>
  <c r="O23" i="24"/>
  <c r="O7" i="24"/>
  <c r="P43" i="24"/>
  <c r="P37" i="24"/>
  <c r="N13" i="18"/>
  <c r="O41" i="18"/>
  <c r="O32" i="18"/>
  <c r="O13" i="20"/>
  <c r="R13" i="20" s="1"/>
  <c r="P19" i="21"/>
  <c r="O34" i="22"/>
  <c r="O28" i="24"/>
  <c r="B58" i="17"/>
  <c r="G48" i="21"/>
  <c r="H48" i="21"/>
  <c r="O18" i="21" s="1"/>
  <c r="R18" i="21" s="1"/>
  <c r="O34" i="21"/>
  <c r="O17" i="22"/>
  <c r="O31" i="22"/>
  <c r="P46" i="24"/>
  <c r="P38" i="24"/>
  <c r="P26" i="24"/>
  <c r="O19" i="24"/>
  <c r="P39" i="24"/>
  <c r="R39" i="24" s="1"/>
  <c r="P11" i="24"/>
  <c r="Q11" i="24" s="1"/>
  <c r="P32" i="24"/>
  <c r="Q32" i="24" s="1"/>
  <c r="O40" i="18"/>
  <c r="O15" i="18"/>
  <c r="P25" i="21"/>
  <c r="O33" i="24"/>
  <c r="O16" i="18"/>
  <c r="O17" i="18"/>
  <c r="Q17" i="18" s="1"/>
  <c r="N29" i="18"/>
  <c r="O31" i="18"/>
  <c r="O33" i="18"/>
  <c r="Q33" i="18" s="1"/>
  <c r="O34" i="18"/>
  <c r="N39" i="18"/>
  <c r="Q39" i="18" s="1"/>
  <c r="N40" i="18"/>
  <c r="O42" i="18"/>
  <c r="P23" i="21"/>
  <c r="P24" i="21"/>
  <c r="P26" i="21"/>
  <c r="P43" i="21"/>
  <c r="O16" i="22"/>
  <c r="R16" i="22" s="1"/>
  <c r="N23" i="23"/>
  <c r="N39" i="23"/>
  <c r="N19" i="23"/>
  <c r="N35" i="23"/>
  <c r="N46" i="23"/>
  <c r="N18" i="23"/>
  <c r="N34" i="23"/>
  <c r="N24" i="23"/>
  <c r="Q24" i="23" s="1"/>
  <c r="N40" i="23"/>
  <c r="N20" i="23"/>
  <c r="N36" i="23"/>
  <c r="N15" i="23"/>
  <c r="N31" i="23"/>
  <c r="N43" i="23"/>
  <c r="N25" i="23"/>
  <c r="N41" i="23"/>
  <c r="N21" i="23"/>
  <c r="Q21" i="23" s="1"/>
  <c r="N37" i="23"/>
  <c r="N16" i="23"/>
  <c r="N32" i="23"/>
  <c r="N44" i="23"/>
  <c r="R44" i="23" s="1"/>
  <c r="M23" i="23"/>
  <c r="M24" i="23"/>
  <c r="M25" i="23"/>
  <c r="M39" i="23"/>
  <c r="M40" i="23"/>
  <c r="M47" i="23"/>
  <c r="M31" i="24"/>
  <c r="M32" i="24"/>
  <c r="M33" i="24"/>
  <c r="M7" i="2"/>
  <c r="M10" i="2"/>
  <c r="M14" i="2"/>
  <c r="M18" i="2"/>
  <c r="M22" i="2"/>
  <c r="M26" i="2"/>
  <c r="M30" i="2"/>
  <c r="M34" i="2"/>
  <c r="M38" i="2"/>
  <c r="M42" i="2"/>
  <c r="M46" i="2"/>
  <c r="M47" i="17"/>
  <c r="M46" i="23"/>
  <c r="M11" i="2"/>
  <c r="M15" i="2"/>
  <c r="M19" i="2"/>
  <c r="M23" i="2"/>
  <c r="M27" i="2"/>
  <c r="M31" i="2"/>
  <c r="M35" i="2"/>
  <c r="M39" i="2"/>
  <c r="M43" i="2"/>
  <c r="M47" i="2"/>
  <c r="M19" i="21"/>
  <c r="M20" i="21"/>
  <c r="M21" i="21"/>
  <c r="M15" i="22"/>
  <c r="M16" i="22"/>
  <c r="M17" i="22"/>
  <c r="M31" i="22"/>
  <c r="M32" i="22"/>
  <c r="M33" i="22"/>
  <c r="M8" i="2"/>
  <c r="M12" i="2"/>
  <c r="M16" i="2"/>
  <c r="M20" i="2"/>
  <c r="M24" i="2"/>
  <c r="M28" i="2"/>
  <c r="M32" i="2"/>
  <c r="M36" i="2"/>
  <c r="M40" i="2"/>
  <c r="M6" i="21"/>
  <c r="M7" i="21"/>
  <c r="M8" i="21"/>
  <c r="M9" i="21"/>
  <c r="M10" i="21"/>
  <c r="M11" i="21"/>
  <c r="M12" i="21"/>
  <c r="M13" i="21"/>
  <c r="M14" i="21"/>
  <c r="M15" i="21"/>
  <c r="M16" i="21"/>
  <c r="M17" i="21"/>
  <c r="M31" i="21"/>
  <c r="M32" i="21"/>
  <c r="M39" i="21"/>
  <c r="M40" i="21"/>
  <c r="M6" i="22"/>
  <c r="M7" i="22"/>
  <c r="M8" i="22"/>
  <c r="M9" i="22"/>
  <c r="M10" i="22"/>
  <c r="M11" i="22"/>
  <c r="M12" i="22"/>
  <c r="M13" i="22"/>
  <c r="M27" i="22"/>
  <c r="M28" i="22"/>
  <c r="M29" i="22"/>
  <c r="M39" i="22"/>
  <c r="M40" i="22"/>
  <c r="M6" i="23"/>
  <c r="M7" i="23"/>
  <c r="M8" i="23"/>
  <c r="M9" i="23"/>
  <c r="M10" i="23"/>
  <c r="M11" i="23"/>
  <c r="M12" i="23"/>
  <c r="M13" i="23"/>
  <c r="M27" i="23"/>
  <c r="M28" i="23"/>
  <c r="R31" i="24"/>
  <c r="Q22" i="24"/>
  <c r="R22" i="24"/>
  <c r="Q30" i="24"/>
  <c r="R47" i="24"/>
  <c r="R17" i="23"/>
  <c r="R45" i="23"/>
  <c r="Q45" i="23"/>
  <c r="Q17" i="23"/>
  <c r="Q19" i="18"/>
  <c r="R19" i="18"/>
  <c r="Q35" i="18"/>
  <c r="R35" i="18"/>
  <c r="Q14" i="18"/>
  <c r="Q46" i="18"/>
  <c r="Q44" i="18"/>
  <c r="R44" i="18"/>
  <c r="R10" i="18"/>
  <c r="Q10" i="18"/>
  <c r="Q6" i="18"/>
  <c r="R6" i="18"/>
  <c r="R25" i="18"/>
  <c r="Q25" i="18"/>
  <c r="R23" i="18"/>
  <c r="Q23" i="18"/>
  <c r="Q26" i="16"/>
  <c r="R33" i="16"/>
  <c r="Q29" i="16"/>
  <c r="R29" i="16"/>
  <c r="R28" i="16"/>
  <c r="Q28" i="16"/>
  <c r="Q30" i="16"/>
  <c r="Q21" i="16"/>
  <c r="Q17" i="16"/>
  <c r="R17" i="16"/>
  <c r="Q6" i="16"/>
  <c r="R6" i="16"/>
  <c r="Q7" i="16"/>
  <c r="R7" i="16"/>
  <c r="Q38" i="16"/>
  <c r="Q41" i="16"/>
  <c r="R41" i="16"/>
  <c r="R25" i="13"/>
  <c r="R11" i="13"/>
  <c r="R37" i="13"/>
  <c r="Q37" i="13"/>
  <c r="R41" i="13"/>
  <c r="R27" i="13"/>
  <c r="Q27" i="13"/>
  <c r="R13" i="13"/>
  <c r="Q40" i="13"/>
  <c r="Q15" i="13"/>
  <c r="R15" i="13"/>
  <c r="R24" i="20"/>
  <c r="R8" i="20"/>
  <c r="Q8" i="20"/>
  <c r="R42" i="22"/>
  <c r="Q42" i="22"/>
  <c r="Q34" i="24"/>
  <c r="R34" i="24"/>
  <c r="R6" i="20"/>
  <c r="Q6" i="20"/>
  <c r="R21" i="23"/>
  <c r="R39" i="18"/>
  <c r="R34" i="22"/>
  <c r="Q34" i="22"/>
  <c r="R21" i="24"/>
  <c r="Q12" i="24"/>
  <c r="R12" i="24"/>
  <c r="Q30" i="13"/>
  <c r="R20" i="13"/>
  <c r="Q20" i="13"/>
  <c r="Q10" i="20"/>
  <c r="R10" i="20"/>
  <c r="Q47" i="20"/>
  <c r="R47" i="20"/>
  <c r="Q47" i="13"/>
  <c r="R47" i="13"/>
  <c r="M48" i="22"/>
  <c r="Q32" i="23"/>
  <c r="R32" i="23"/>
  <c r="R15" i="23"/>
  <c r="Q15" i="23"/>
  <c r="R24" i="23"/>
  <c r="Q16" i="22"/>
  <c r="Q34" i="18"/>
  <c r="R34" i="18"/>
  <c r="R17" i="18"/>
  <c r="R15" i="18"/>
  <c r="Q15" i="18"/>
  <c r="Q39" i="24"/>
  <c r="N15" i="21"/>
  <c r="N41" i="21"/>
  <c r="N18" i="21"/>
  <c r="N47" i="21"/>
  <c r="N30" i="21"/>
  <c r="N38" i="21"/>
  <c r="N11" i="21"/>
  <c r="N7" i="21"/>
  <c r="N32" i="21"/>
  <c r="N26" i="21"/>
  <c r="N36" i="21"/>
  <c r="N45" i="21"/>
  <c r="N21" i="21"/>
  <c r="N9" i="21"/>
  <c r="N33" i="21"/>
  <c r="N27" i="21"/>
  <c r="N46" i="21"/>
  <c r="N14" i="21"/>
  <c r="N10" i="21"/>
  <c r="N40" i="21"/>
  <c r="N23" i="21"/>
  <c r="R23" i="21" s="1"/>
  <c r="N37" i="21"/>
  <c r="N22" i="21"/>
  <c r="N34" i="21"/>
  <c r="N6" i="21"/>
  <c r="N12" i="21"/>
  <c r="N39" i="21"/>
  <c r="N28" i="21"/>
  <c r="N17" i="21"/>
  <c r="Q17" i="21" s="1"/>
  <c r="N13" i="21"/>
  <c r="N24" i="21"/>
  <c r="N43" i="21"/>
  <c r="N19" i="21"/>
  <c r="N42" i="21"/>
  <c r="N20" i="21"/>
  <c r="N29" i="21"/>
  <c r="N8" i="21"/>
  <c r="Q8" i="21" s="1"/>
  <c r="N31" i="21"/>
  <c r="N16" i="21"/>
  <c r="N25" i="21"/>
  <c r="N35" i="21"/>
  <c r="N44" i="21"/>
  <c r="R13" i="18"/>
  <c r="R23" i="24"/>
  <c r="Q23" i="24"/>
  <c r="R35" i="24"/>
  <c r="Q35" i="24"/>
  <c r="Q32" i="22"/>
  <c r="R32" i="22"/>
  <c r="R27" i="18"/>
  <c r="R13" i="24"/>
  <c r="Q13" i="24"/>
  <c r="Q17" i="24"/>
  <c r="R15" i="22"/>
  <c r="P48" i="24"/>
  <c r="Q6" i="24"/>
  <c r="R6" i="24"/>
  <c r="Q21" i="13"/>
  <c r="R21" i="13"/>
  <c r="Q44" i="13"/>
  <c r="Q11" i="16"/>
  <c r="R11" i="16"/>
  <c r="R37" i="16"/>
  <c r="R15" i="20"/>
  <c r="Q15" i="20"/>
  <c r="Q18" i="20"/>
  <c r="R14" i="20"/>
  <c r="Q14" i="20"/>
  <c r="R42" i="20"/>
  <c r="Q21" i="20"/>
  <c r="R21" i="20"/>
  <c r="Q16" i="20"/>
  <c r="R12" i="20"/>
  <c r="Q12" i="20"/>
  <c r="Q7" i="20"/>
  <c r="Q43" i="13"/>
  <c r="R16" i="13"/>
  <c r="Q16" i="13"/>
  <c r="Q6" i="13"/>
  <c r="R43" i="20"/>
  <c r="P41" i="2"/>
  <c r="P30" i="2"/>
  <c r="P11" i="2"/>
  <c r="P45" i="2"/>
  <c r="P14" i="2"/>
  <c r="P38" i="2"/>
  <c r="P18" i="2"/>
  <c r="P21" i="2"/>
  <c r="P22" i="2"/>
  <c r="P6" i="2"/>
  <c r="P29" i="2"/>
  <c r="P27" i="2"/>
  <c r="P25" i="2"/>
  <c r="P37" i="2"/>
  <c r="P34" i="2"/>
  <c r="P46" i="2"/>
  <c r="P17" i="2"/>
  <c r="P9" i="2"/>
  <c r="P33" i="2"/>
  <c r="P7" i="2"/>
  <c r="N25" i="2"/>
  <c r="N18" i="2"/>
  <c r="N41" i="2"/>
  <c r="N7" i="2"/>
  <c r="N22" i="2"/>
  <c r="N46" i="2"/>
  <c r="N8" i="2"/>
  <c r="N45" i="2"/>
  <c r="N11" i="2"/>
  <c r="N16" i="2"/>
  <c r="N15" i="2"/>
  <c r="N33" i="2"/>
  <c r="Q44" i="20"/>
  <c r="N24" i="2"/>
  <c r="N6" i="2"/>
  <c r="O10" i="21"/>
  <c r="O14" i="21"/>
  <c r="O30" i="21"/>
  <c r="O25" i="21"/>
  <c r="Q25" i="21" s="1"/>
  <c r="O37" i="21"/>
  <c r="O6" i="21"/>
  <c r="O7" i="21"/>
  <c r="Q7" i="21" s="1"/>
  <c r="O11" i="21"/>
  <c r="R11" i="21" s="1"/>
  <c r="O31" i="21"/>
  <c r="O39" i="21"/>
  <c r="O27" i="21"/>
  <c r="Q27" i="21" s="1"/>
  <c r="O26" i="21"/>
  <c r="O45" i="21"/>
  <c r="O42" i="21"/>
  <c r="O8" i="21"/>
  <c r="O12" i="21"/>
  <c r="O16" i="21"/>
  <c r="R16" i="21" s="1"/>
  <c r="O40" i="21"/>
  <c r="O47" i="21"/>
  <c r="R47" i="21" s="1"/>
  <c r="O28" i="21"/>
  <c r="O23" i="21"/>
  <c r="O35" i="21"/>
  <c r="O17" i="21"/>
  <c r="O19" i="21"/>
  <c r="O24" i="21"/>
  <c r="Q24" i="21" s="1"/>
  <c r="O36" i="21"/>
  <c r="R36" i="21" s="1"/>
  <c r="O33" i="21"/>
  <c r="R33" i="21" s="1"/>
  <c r="O13" i="21"/>
  <c r="R13" i="21" s="1"/>
  <c r="O41" i="21"/>
  <c r="R7" i="24"/>
  <c r="Q7" i="24"/>
  <c r="R41" i="24"/>
  <c r="Q41" i="24"/>
  <c r="Q42" i="24"/>
  <c r="R42" i="24"/>
  <c r="R45" i="13"/>
  <c r="R14" i="13"/>
  <c r="Q14" i="13"/>
  <c r="R22" i="20"/>
  <c r="R19" i="20"/>
  <c r="Q19" i="20"/>
  <c r="R27" i="20"/>
  <c r="Q27" i="20"/>
  <c r="R25" i="23"/>
  <c r="Q25" i="23"/>
  <c r="Q42" i="18"/>
  <c r="R42" i="18"/>
  <c r="R33" i="18"/>
  <c r="Q16" i="18"/>
  <c r="R16" i="18"/>
  <c r="R19" i="24"/>
  <c r="Q19" i="24"/>
  <c r="Q31" i="22"/>
  <c r="R31" i="22"/>
  <c r="O48" i="20"/>
  <c r="Q13" i="20"/>
  <c r="Q37" i="24"/>
  <c r="R37" i="24"/>
  <c r="Q18" i="22"/>
  <c r="O20" i="21"/>
  <c r="R20" i="21" s="1"/>
  <c r="Q47" i="18"/>
  <c r="R47" i="18"/>
  <c r="R18" i="24"/>
  <c r="Q15" i="24"/>
  <c r="R15" i="24"/>
  <c r="O21" i="21"/>
  <c r="R12" i="13"/>
  <c r="Q12" i="13"/>
  <c r="R35" i="16"/>
  <c r="R39" i="20"/>
  <c r="Q39" i="20"/>
  <c r="Q34" i="20"/>
  <c r="R34" i="20"/>
  <c r="Q33" i="20"/>
  <c r="R33" i="20"/>
  <c r="Q45" i="20"/>
  <c r="R45" i="20"/>
  <c r="R33" i="13"/>
  <c r="Q33" i="13"/>
  <c r="R10" i="13"/>
  <c r="Q10" i="13"/>
  <c r="R28" i="20"/>
  <c r="R30" i="20"/>
  <c r="Q34" i="13"/>
  <c r="R24" i="16"/>
  <c r="P40" i="2"/>
  <c r="N44" i="2"/>
  <c r="P20" i="2"/>
  <c r="P28" i="2"/>
  <c r="P24" i="2"/>
  <c r="Q44" i="23"/>
  <c r="Q31" i="23"/>
  <c r="R31" i="23"/>
  <c r="R29" i="18"/>
  <c r="Q29" i="18"/>
  <c r="R11" i="24"/>
  <c r="Q41" i="18"/>
  <c r="R41" i="18"/>
  <c r="O29" i="17"/>
  <c r="O28" i="17"/>
  <c r="O24" i="17"/>
  <c r="Q24" i="17" s="1"/>
  <c r="O40" i="17"/>
  <c r="O30" i="17"/>
  <c r="O25" i="17"/>
  <c r="Q25" i="17" s="1"/>
  <c r="O41" i="17"/>
  <c r="R41" i="17" s="1"/>
  <c r="O42" i="17"/>
  <c r="Q42" i="17" s="1"/>
  <c r="O26" i="17"/>
  <c r="O47" i="17"/>
  <c r="O7" i="17"/>
  <c r="O10" i="17"/>
  <c r="O14" i="17"/>
  <c r="O18" i="17"/>
  <c r="Q18" i="17" s="1"/>
  <c r="O22" i="17"/>
  <c r="Q22" i="17" s="1"/>
  <c r="O35" i="17"/>
  <c r="Q35" i="17" s="1"/>
  <c r="O33" i="17"/>
  <c r="O45" i="17"/>
  <c r="O27" i="17"/>
  <c r="Q27" i="17" s="1"/>
  <c r="O23" i="17"/>
  <c r="O39" i="17"/>
  <c r="O11" i="17"/>
  <c r="Q11" i="17" s="1"/>
  <c r="O15" i="17"/>
  <c r="Q15" i="17" s="1"/>
  <c r="O19" i="17"/>
  <c r="Q19" i="17" s="1"/>
  <c r="O36" i="17"/>
  <c r="O34" i="17"/>
  <c r="O8" i="17"/>
  <c r="O16" i="17"/>
  <c r="O38" i="17"/>
  <c r="O32" i="17"/>
  <c r="Q32" i="17" s="1"/>
  <c r="O9" i="17"/>
  <c r="Q9" i="17" s="1"/>
  <c r="O17" i="17"/>
  <c r="R17" i="17" s="1"/>
  <c r="O43" i="17"/>
  <c r="O12" i="17"/>
  <c r="O20" i="17"/>
  <c r="R20" i="17" s="1"/>
  <c r="O44" i="17"/>
  <c r="O13" i="17"/>
  <c r="O21" i="17"/>
  <c r="R21" i="17" s="1"/>
  <c r="O37" i="17"/>
  <c r="O46" i="17"/>
  <c r="Q46" i="17" s="1"/>
  <c r="O31" i="17"/>
  <c r="Q25" i="20"/>
  <c r="R25" i="20"/>
  <c r="R37" i="23"/>
  <c r="Q37" i="23"/>
  <c r="R20" i="23"/>
  <c r="Q20" i="23"/>
  <c r="Q18" i="23"/>
  <c r="R18" i="23"/>
  <c r="R39" i="23"/>
  <c r="Q39" i="23"/>
  <c r="R40" i="18"/>
  <c r="Q40" i="18"/>
  <c r="R31" i="18"/>
  <c r="Q31" i="18"/>
  <c r="R33" i="24"/>
  <c r="Q33" i="24"/>
  <c r="Q26" i="24"/>
  <c r="R26" i="24"/>
  <c r="Q17" i="22"/>
  <c r="R17" i="22"/>
  <c r="R28" i="24"/>
  <c r="Q28" i="24"/>
  <c r="R32" i="18"/>
  <c r="Q32" i="18"/>
  <c r="R43" i="24"/>
  <c r="Q43" i="24"/>
  <c r="Q46" i="24"/>
  <c r="R46" i="24"/>
  <c r="Q30" i="23"/>
  <c r="R30" i="23"/>
  <c r="R13" i="22"/>
  <c r="Q13" i="22"/>
  <c r="R40" i="24"/>
  <c r="Q40" i="24"/>
  <c r="R29" i="24"/>
  <c r="Q29" i="24"/>
  <c r="R16" i="24"/>
  <c r="Q16" i="24"/>
  <c r="Q6" i="23"/>
  <c r="R6" i="23"/>
  <c r="P48" i="23"/>
  <c r="O6" i="17"/>
  <c r="R23" i="13"/>
  <c r="Q23" i="13"/>
  <c r="R32" i="24"/>
  <c r="Q31" i="20"/>
  <c r="R31" i="20"/>
  <c r="Q9" i="16"/>
  <c r="R9" i="16"/>
  <c r="Q9" i="13"/>
  <c r="R9" i="13"/>
  <c r="Q38" i="20"/>
  <c r="R38" i="20"/>
  <c r="R9" i="20"/>
  <c r="Q9" i="20"/>
  <c r="P48" i="20"/>
  <c r="R37" i="20"/>
  <c r="Q37" i="20"/>
  <c r="R11" i="20"/>
  <c r="Q11" i="20"/>
  <c r="R26" i="20"/>
  <c r="Q26" i="20"/>
  <c r="Q46" i="20"/>
  <c r="R46" i="20"/>
  <c r="R26" i="13"/>
  <c r="Q26" i="13"/>
  <c r="R46" i="13"/>
  <c r="Q46" i="13"/>
  <c r="R6" i="13"/>
  <c r="P8" i="2"/>
  <c r="N20" i="2"/>
  <c r="N14" i="2"/>
  <c r="P12" i="2"/>
  <c r="N40" i="2"/>
  <c r="Q37" i="17"/>
  <c r="R37" i="17"/>
  <c r="R35" i="21"/>
  <c r="R8" i="21"/>
  <c r="Q19" i="21"/>
  <c r="R17" i="21"/>
  <c r="R6" i="21"/>
  <c r="Q6" i="21"/>
  <c r="Q23" i="21"/>
  <c r="R21" i="21"/>
  <c r="Q21" i="21"/>
  <c r="Q30" i="21"/>
  <c r="R30" i="21"/>
  <c r="R9" i="17"/>
  <c r="R15" i="17"/>
  <c r="Q41" i="17"/>
  <c r="Q21" i="17"/>
  <c r="R12" i="17"/>
  <c r="Q12" i="17"/>
  <c r="R32" i="17"/>
  <c r="Q34" i="17"/>
  <c r="R34" i="17"/>
  <c r="R11" i="17"/>
  <c r="R45" i="17"/>
  <c r="Q45" i="17"/>
  <c r="R18" i="17"/>
  <c r="R47" i="17"/>
  <c r="Q47" i="17"/>
  <c r="R25" i="17"/>
  <c r="R28" i="17"/>
  <c r="Q28" i="17"/>
  <c r="R25" i="21"/>
  <c r="Q28" i="21"/>
  <c r="R28" i="21"/>
  <c r="Q34" i="21"/>
  <c r="R34" i="21"/>
  <c r="Q40" i="21"/>
  <c r="R40" i="21"/>
  <c r="R27" i="21"/>
  <c r="R45" i="21"/>
  <c r="Q45" i="21"/>
  <c r="R7" i="21"/>
  <c r="Q47" i="21"/>
  <c r="Q20" i="17"/>
  <c r="Q8" i="17"/>
  <c r="R8" i="17"/>
  <c r="Q7" i="17"/>
  <c r="R7" i="17"/>
  <c r="R24" i="17"/>
  <c r="Q31" i="17"/>
  <c r="R31" i="17"/>
  <c r="R13" i="17"/>
  <c r="Q13" i="17"/>
  <c r="R43" i="17"/>
  <c r="Q43" i="17"/>
  <c r="Q38" i="17"/>
  <c r="R38" i="17"/>
  <c r="R36" i="17"/>
  <c r="Q36" i="17"/>
  <c r="Q39" i="17"/>
  <c r="R39" i="17"/>
  <c r="R33" i="17"/>
  <c r="Q33" i="17"/>
  <c r="Q14" i="17"/>
  <c r="R14" i="17"/>
  <c r="Q26" i="17"/>
  <c r="R26" i="17"/>
  <c r="R30" i="17"/>
  <c r="Q30" i="17"/>
  <c r="R29" i="17"/>
  <c r="Q29" i="17"/>
  <c r="Q16" i="21"/>
  <c r="Q20" i="21"/>
  <c r="R24" i="21"/>
  <c r="R39" i="21"/>
  <c r="Q39" i="21"/>
  <c r="Q10" i="21"/>
  <c r="R10" i="21"/>
  <c r="Q33" i="21"/>
  <c r="Q36" i="21"/>
  <c r="Q11" i="21"/>
  <c r="Q18" i="21"/>
  <c r="O48" i="17"/>
  <c r="Q6" i="17"/>
  <c r="R6" i="17"/>
  <c r="R46" i="17"/>
  <c r="Q44" i="17"/>
  <c r="R44" i="17"/>
  <c r="Q17" i="17"/>
  <c r="R16" i="17"/>
  <c r="Q16" i="17"/>
  <c r="R19" i="17"/>
  <c r="R23" i="17"/>
  <c r="Q23" i="17"/>
  <c r="R35" i="17"/>
  <c r="R10" i="17"/>
  <c r="Q10" i="17"/>
  <c r="R42" i="17"/>
  <c r="R40" i="17"/>
  <c r="Q40" i="17"/>
  <c r="R31" i="21"/>
  <c r="Q31" i="21"/>
  <c r="R42" i="21"/>
  <c r="Q42" i="21"/>
  <c r="Q13" i="21"/>
  <c r="R12" i="21"/>
  <c r="Q12" i="21"/>
  <c r="R37" i="21"/>
  <c r="Q37" i="21"/>
  <c r="R14" i="21"/>
  <c r="Q14" i="21"/>
  <c r="Q26" i="21"/>
  <c r="R26" i="21"/>
  <c r="R41" i="21"/>
  <c r="Q41" i="21"/>
  <c r="Q48" i="17" l="1"/>
  <c r="Q25" i="2"/>
  <c r="Q35" i="21"/>
  <c r="R19" i="21"/>
  <c r="N48" i="21"/>
  <c r="Q15" i="21"/>
  <c r="R14" i="22"/>
  <c r="N28" i="2"/>
  <c r="N37" i="2"/>
  <c r="N26" i="2"/>
  <c r="N12" i="2"/>
  <c r="N29" i="2"/>
  <c r="N43" i="2"/>
  <c r="N39" i="2"/>
  <c r="N34" i="2"/>
  <c r="N9" i="2"/>
  <c r="N36" i="2"/>
  <c r="N32" i="2"/>
  <c r="N47" i="2"/>
  <c r="N31" i="2"/>
  <c r="N30" i="2"/>
  <c r="N42" i="2"/>
  <c r="N13" i="2"/>
  <c r="N27" i="2"/>
  <c r="N19" i="2"/>
  <c r="N35" i="2"/>
  <c r="N10" i="2"/>
  <c r="R27" i="17"/>
  <c r="R22" i="17"/>
  <c r="N38" i="2"/>
  <c r="N21" i="2"/>
  <c r="N23" i="2"/>
  <c r="N17" i="2"/>
  <c r="R36" i="13"/>
  <c r="O10" i="2"/>
  <c r="O39" i="2"/>
  <c r="R17" i="20"/>
  <c r="P43" i="2"/>
  <c r="P15" i="2"/>
  <c r="P16" i="2"/>
  <c r="R23" i="20"/>
  <c r="Q37" i="18"/>
  <c r="Q47" i="24"/>
  <c r="H48" i="2"/>
  <c r="O22" i="2"/>
  <c r="R22" i="18"/>
  <c r="Q22" i="18"/>
  <c r="R47" i="16"/>
  <c r="Q47" i="16"/>
  <c r="N48" i="17"/>
  <c r="R28" i="18"/>
  <c r="Q43" i="18"/>
  <c r="R43" i="18"/>
  <c r="R21" i="22"/>
  <c r="R42" i="16"/>
  <c r="Q36" i="16"/>
  <c r="Q20" i="20"/>
  <c r="P35" i="2"/>
  <c r="R32" i="20"/>
  <c r="N48" i="24"/>
  <c r="B58" i="2"/>
  <c r="O8" i="2"/>
  <c r="O12" i="2"/>
  <c r="O16" i="2"/>
  <c r="R16" i="2" s="1"/>
  <c r="O25" i="2"/>
  <c r="R25" i="2" s="1"/>
  <c r="R44" i="22"/>
  <c r="Q44" i="22"/>
  <c r="R6" i="22"/>
  <c r="Q6" i="22"/>
  <c r="Q26" i="22"/>
  <c r="R26" i="22"/>
  <c r="R33" i="22"/>
  <c r="R8" i="24"/>
  <c r="O43" i="21"/>
  <c r="O9" i="21"/>
  <c r="O29" i="21"/>
  <c r="O38" i="21"/>
  <c r="O32" i="21"/>
  <c r="Q32" i="21" s="1"/>
  <c r="O22" i="21"/>
  <c r="O46" i="21"/>
  <c r="Q46" i="21" s="1"/>
  <c r="O15" i="21"/>
  <c r="R15" i="21" s="1"/>
  <c r="O44" i="21"/>
  <c r="P36" i="2"/>
  <c r="P47" i="2"/>
  <c r="P26" i="2"/>
  <c r="P42" i="2"/>
  <c r="P13" i="2"/>
  <c r="P31" i="2"/>
  <c r="P10" i="2"/>
  <c r="R7" i="20"/>
  <c r="P23" i="2"/>
  <c r="Q24" i="13"/>
  <c r="Q24" i="24"/>
  <c r="Q29" i="20"/>
  <c r="O30" i="2"/>
  <c r="O41" i="2"/>
  <c r="R41" i="2" s="1"/>
  <c r="P32" i="2"/>
  <c r="P44" i="2"/>
  <c r="Q19" i="13"/>
  <c r="R34" i="16"/>
  <c r="Q34" i="16"/>
  <c r="Q8" i="16"/>
  <c r="Q38" i="22"/>
  <c r="R38" i="22"/>
  <c r="Q15" i="16"/>
  <c r="Q10" i="23"/>
  <c r="P36" i="13"/>
  <c r="N32" i="13"/>
  <c r="N22" i="13"/>
  <c r="P20" i="16"/>
  <c r="P48" i="16" s="1"/>
  <c r="N22" i="16"/>
  <c r="N27" i="16"/>
  <c r="O7" i="23"/>
  <c r="O11" i="23"/>
  <c r="R11" i="23" s="1"/>
  <c r="O27" i="23"/>
  <c r="O42" i="23"/>
  <c r="O40" i="23"/>
  <c r="Q40" i="23" s="1"/>
  <c r="O26" i="23"/>
  <c r="Q26" i="23" s="1"/>
  <c r="O22" i="23"/>
  <c r="O8" i="23"/>
  <c r="O12" i="23"/>
  <c r="R12" i="23" s="1"/>
  <c r="O28" i="23"/>
  <c r="R28" i="23" s="1"/>
  <c r="O23" i="23"/>
  <c r="Q23" i="23" s="1"/>
  <c r="O41" i="23"/>
  <c r="Q41" i="23" s="1"/>
  <c r="O19" i="23"/>
  <c r="R19" i="23" s="1"/>
  <c r="O35" i="23"/>
  <c r="O46" i="23"/>
  <c r="O16" i="23"/>
  <c r="Q16" i="23" s="1"/>
  <c r="O34" i="23"/>
  <c r="O9" i="23"/>
  <c r="R9" i="23" s="1"/>
  <c r="O13" i="23"/>
  <c r="Q13" i="23" s="1"/>
  <c r="O29" i="23"/>
  <c r="N31" i="13"/>
  <c r="N18" i="13"/>
  <c r="N17" i="13"/>
  <c r="N12" i="18"/>
  <c r="N30" i="18"/>
  <c r="N10" i="22"/>
  <c r="N29" i="22"/>
  <c r="N41" i="22"/>
  <c r="N25" i="22"/>
  <c r="N11" i="22"/>
  <c r="N44" i="16"/>
  <c r="N19" i="16"/>
  <c r="N31" i="16"/>
  <c r="N20" i="16"/>
  <c r="O20" i="16"/>
  <c r="O18" i="16"/>
  <c r="N42" i="13"/>
  <c r="N28" i="13"/>
  <c r="N8" i="13"/>
  <c r="N43" i="22"/>
  <c r="N35" i="22"/>
  <c r="N19" i="22"/>
  <c r="N24" i="22"/>
  <c r="N40" i="22"/>
  <c r="N27" i="22"/>
  <c r="N7" i="22"/>
  <c r="O43" i="23"/>
  <c r="O36" i="23"/>
  <c r="Q36" i="23" s="1"/>
  <c r="O47" i="23"/>
  <c r="O14" i="23"/>
  <c r="O11" i="18"/>
  <c r="O28" i="18"/>
  <c r="Q28" i="18" s="1"/>
  <c r="O8" i="22"/>
  <c r="O10" i="22"/>
  <c r="O14" i="22"/>
  <c r="Q14" i="22" s="1"/>
  <c r="O29" i="22"/>
  <c r="N47" i="23"/>
  <c r="N33" i="23"/>
  <c r="N29" i="23"/>
  <c r="M9" i="2"/>
  <c r="M25" i="2"/>
  <c r="M41" i="2"/>
  <c r="M46" i="18"/>
  <c r="M36" i="23"/>
  <c r="M37" i="23"/>
  <c r="O38" i="24"/>
  <c r="O25" i="24"/>
  <c r="O9" i="24"/>
  <c r="M44" i="2"/>
  <c r="M13" i="2"/>
  <c r="M29" i="2"/>
  <c r="M45" i="2"/>
  <c r="M15" i="13"/>
  <c r="M16" i="13"/>
  <c r="M17" i="13"/>
  <c r="M18" i="13"/>
  <c r="M19" i="13"/>
  <c r="M20" i="13"/>
  <c r="M21" i="13"/>
  <c r="M22" i="13"/>
  <c r="M34" i="13"/>
  <c r="M35" i="13"/>
  <c r="M36" i="13"/>
  <c r="M6" i="17"/>
  <c r="M7" i="17"/>
  <c r="M8" i="17"/>
  <c r="M9" i="17"/>
  <c r="M10" i="17"/>
  <c r="M11" i="17"/>
  <c r="M12" i="17"/>
  <c r="M13" i="17"/>
  <c r="M14" i="17"/>
  <c r="M15" i="17"/>
  <c r="M16" i="17"/>
  <c r="M17" i="17"/>
  <c r="M18" i="17"/>
  <c r="M19" i="17"/>
  <c r="M20" i="17"/>
  <c r="M21" i="17"/>
  <c r="M23" i="17"/>
  <c r="M24" i="17"/>
  <c r="M25" i="17"/>
  <c r="M39" i="17"/>
  <c r="M40" i="17"/>
  <c r="M46" i="17"/>
  <c r="M19" i="18"/>
  <c r="M20" i="18"/>
  <c r="M21" i="18"/>
  <c r="M23" i="18"/>
  <c r="M24" i="18"/>
  <c r="M25" i="18"/>
  <c r="M47" i="18"/>
  <c r="M15" i="20"/>
  <c r="M48" i="20" s="1"/>
  <c r="M16" i="20"/>
  <c r="M17" i="20"/>
  <c r="M27" i="20"/>
  <c r="M28" i="20"/>
  <c r="M29" i="20"/>
  <c r="M39" i="20"/>
  <c r="M40" i="20"/>
  <c r="M35" i="21"/>
  <c r="M48" i="21" s="1"/>
  <c r="M36" i="21"/>
  <c r="M17" i="2"/>
  <c r="M33" i="2"/>
  <c r="M29" i="24"/>
  <c r="O44" i="24"/>
  <c r="O36" i="24"/>
  <c r="M6" i="2"/>
  <c r="M21" i="2"/>
  <c r="M31" i="17"/>
  <c r="M32" i="17"/>
  <c r="M33" i="17"/>
  <c r="M43" i="17"/>
  <c r="M11" i="18"/>
  <c r="M48" i="18" s="1"/>
  <c r="M12" i="18"/>
  <c r="M13" i="18"/>
  <c r="M31" i="18"/>
  <c r="M32" i="18"/>
  <c r="M19" i="23"/>
  <c r="M20" i="23"/>
  <c r="M21" i="23"/>
  <c r="M48" i="23" s="1"/>
  <c r="M43" i="23"/>
  <c r="M19" i="24"/>
  <c r="M20" i="24"/>
  <c r="M21" i="24"/>
  <c r="M23" i="24"/>
  <c r="M24" i="24"/>
  <c r="M25" i="24"/>
  <c r="M39" i="24"/>
  <c r="M40" i="24"/>
  <c r="Q28" i="13" l="1"/>
  <c r="R28" i="13"/>
  <c r="R18" i="13"/>
  <c r="Q18" i="13"/>
  <c r="R35" i="23"/>
  <c r="Q35" i="23"/>
  <c r="Q22" i="21"/>
  <c r="R22" i="21"/>
  <c r="Q9" i="21"/>
  <c r="O48" i="21"/>
  <c r="R9" i="21"/>
  <c r="R40" i="23"/>
  <c r="R39" i="2"/>
  <c r="Q39" i="2"/>
  <c r="Q16" i="2"/>
  <c r="Q33" i="23"/>
  <c r="R33" i="23"/>
  <c r="R19" i="22"/>
  <c r="Q19" i="22"/>
  <c r="Q10" i="22"/>
  <c r="R10" i="22"/>
  <c r="M48" i="13"/>
  <c r="Q8" i="22"/>
  <c r="R8" i="22"/>
  <c r="O48" i="22"/>
  <c r="Q31" i="16"/>
  <c r="R31" i="16"/>
  <c r="Q7" i="23"/>
  <c r="O48" i="23"/>
  <c r="R7" i="23"/>
  <c r="Q48" i="20"/>
  <c r="Q19" i="23"/>
  <c r="N48" i="2"/>
  <c r="Q38" i="24"/>
  <c r="R38" i="24"/>
  <c r="R14" i="23"/>
  <c r="Q14" i="23"/>
  <c r="Q11" i="22"/>
  <c r="R11" i="22"/>
  <c r="Q35" i="22"/>
  <c r="R35" i="22"/>
  <c r="R30" i="18"/>
  <c r="Q30" i="18"/>
  <c r="Q28" i="23"/>
  <c r="Q43" i="22"/>
  <c r="R43" i="22"/>
  <c r="R32" i="13"/>
  <c r="Q32" i="13"/>
  <c r="P48" i="2"/>
  <c r="R44" i="24"/>
  <c r="Q44" i="24"/>
  <c r="Q7" i="22"/>
  <c r="R7" i="22"/>
  <c r="N48" i="22"/>
  <c r="Q20" i="16"/>
  <c r="R20" i="16"/>
  <c r="R47" i="23"/>
  <c r="Q47" i="23"/>
  <c r="Q27" i="22"/>
  <c r="R27" i="22"/>
  <c r="Q42" i="13"/>
  <c r="R42" i="13"/>
  <c r="Q25" i="22"/>
  <c r="R25" i="22"/>
  <c r="R31" i="13"/>
  <c r="Q31" i="13"/>
  <c r="R34" i="23"/>
  <c r="Q34" i="23"/>
  <c r="Q22" i="13"/>
  <c r="R22" i="13"/>
  <c r="R44" i="21"/>
  <c r="Q44" i="21"/>
  <c r="R43" i="21"/>
  <c r="Q43" i="21"/>
  <c r="Q12" i="23"/>
  <c r="R30" i="2"/>
  <c r="Q30" i="2"/>
  <c r="M48" i="2"/>
  <c r="M48" i="17"/>
  <c r="R9" i="24"/>
  <c r="Q9" i="24"/>
  <c r="O48" i="24"/>
  <c r="Q40" i="22"/>
  <c r="R40" i="22"/>
  <c r="R18" i="16"/>
  <c r="Q18" i="16"/>
  <c r="Q48" i="16" s="1"/>
  <c r="O48" i="16"/>
  <c r="Q19" i="16"/>
  <c r="N48" i="16"/>
  <c r="R19" i="16"/>
  <c r="Q41" i="22"/>
  <c r="R41" i="22"/>
  <c r="R12" i="18"/>
  <c r="Q12" i="18"/>
  <c r="N48" i="18"/>
  <c r="R8" i="23"/>
  <c r="Q8" i="23"/>
  <c r="R42" i="23"/>
  <c r="Q42" i="23"/>
  <c r="Q27" i="16"/>
  <c r="R27" i="16"/>
  <c r="R38" i="21"/>
  <c r="Q38" i="21"/>
  <c r="R8" i="2"/>
  <c r="Q8" i="2"/>
  <c r="Q11" i="23"/>
  <c r="Q22" i="2"/>
  <c r="R22" i="2"/>
  <c r="Q31" i="2"/>
  <c r="R31" i="2"/>
  <c r="R32" i="21"/>
  <c r="R36" i="23"/>
  <c r="R26" i="23"/>
  <c r="M48" i="24"/>
  <c r="Q36" i="24"/>
  <c r="R36" i="24"/>
  <c r="Q25" i="24"/>
  <c r="R25" i="24"/>
  <c r="R29" i="23"/>
  <c r="Q29" i="23"/>
  <c r="N48" i="23"/>
  <c r="R11" i="18"/>
  <c r="O48" i="18"/>
  <c r="Q11" i="18"/>
  <c r="Q48" i="18" s="1"/>
  <c r="R43" i="23"/>
  <c r="Q43" i="23"/>
  <c r="Q24" i="22"/>
  <c r="R24" i="22"/>
  <c r="R8" i="13"/>
  <c r="N48" i="13"/>
  <c r="Q8" i="13"/>
  <c r="R44" i="16"/>
  <c r="Q44" i="16"/>
  <c r="R29" i="22"/>
  <c r="Q29" i="22"/>
  <c r="R17" i="13"/>
  <c r="Q17" i="13"/>
  <c r="Q46" i="23"/>
  <c r="R46" i="23"/>
  <c r="Q22" i="23"/>
  <c r="R22" i="23"/>
  <c r="R27" i="23"/>
  <c r="Q27" i="23"/>
  <c r="R22" i="16"/>
  <c r="Q22" i="16"/>
  <c r="Q36" i="13"/>
  <c r="P48" i="13"/>
  <c r="Q29" i="21"/>
  <c r="R29" i="21"/>
  <c r="Q48" i="22"/>
  <c r="R13" i="23"/>
  <c r="O15" i="2"/>
  <c r="O7" i="2"/>
  <c r="O42" i="2"/>
  <c r="Q42" i="2" s="1"/>
  <c r="O23" i="2"/>
  <c r="O21" i="2"/>
  <c r="Q21" i="2" s="1"/>
  <c r="O38" i="2"/>
  <c r="R38" i="2" s="1"/>
  <c r="O9" i="2"/>
  <c r="Q9" i="2" s="1"/>
  <c r="O31" i="2"/>
  <c r="O19" i="2"/>
  <c r="Q19" i="2" s="1"/>
  <c r="O13" i="2"/>
  <c r="Q13" i="2" s="1"/>
  <c r="O33" i="2"/>
  <c r="O43" i="2"/>
  <c r="R43" i="2" s="1"/>
  <c r="O24" i="2"/>
  <c r="O14" i="2"/>
  <c r="O47" i="2"/>
  <c r="O20" i="2"/>
  <c r="O37" i="2"/>
  <c r="R37" i="2" s="1"/>
  <c r="O18" i="2"/>
  <c r="O27" i="2"/>
  <c r="R27" i="2" s="1"/>
  <c r="O35" i="2"/>
  <c r="R35" i="2" s="1"/>
  <c r="O11" i="2"/>
  <c r="O34" i="2"/>
  <c r="Q34" i="2" s="1"/>
  <c r="O32" i="2"/>
  <c r="R32" i="2" s="1"/>
  <c r="O40" i="2"/>
  <c r="O26" i="2"/>
  <c r="Q26" i="2" s="1"/>
  <c r="O44" i="2"/>
  <c r="O6" i="2"/>
  <c r="O46" i="2"/>
  <c r="O28" i="2"/>
  <c r="Q28" i="2" s="1"/>
  <c r="O36" i="2"/>
  <c r="R36" i="2" s="1"/>
  <c r="O29" i="2"/>
  <c r="R29" i="2" s="1"/>
  <c r="O45" i="2"/>
  <c r="O17" i="2"/>
  <c r="R17" i="2" s="1"/>
  <c r="R23" i="23"/>
  <c r="Q23" i="2"/>
  <c r="R23" i="2"/>
  <c r="R10" i="2"/>
  <c r="Q10" i="2"/>
  <c r="R13" i="2"/>
  <c r="R47" i="2"/>
  <c r="Q47" i="2"/>
  <c r="R34" i="2"/>
  <c r="R12" i="2"/>
  <c r="Q12" i="2"/>
  <c r="Q9" i="23"/>
  <c r="R46" i="21"/>
  <c r="R16" i="23"/>
  <c r="R41" i="23"/>
  <c r="Q41" i="2"/>
  <c r="R44" i="2" l="1"/>
  <c r="Q44" i="2"/>
  <c r="R18" i="2"/>
  <c r="Q18" i="2"/>
  <c r="Q14" i="2"/>
  <c r="R14" i="2"/>
  <c r="Q7" i="2"/>
  <c r="R7" i="2"/>
  <c r="R28" i="2"/>
  <c r="Q17" i="2"/>
  <c r="Q48" i="24"/>
  <c r="Q29" i="2"/>
  <c r="Q37" i="2"/>
  <c r="Q36" i="2"/>
  <c r="Q38" i="2"/>
  <c r="R26" i="2"/>
  <c r="Q32" i="2"/>
  <c r="Q35" i="2"/>
  <c r="R11" i="2"/>
  <c r="Q11" i="2"/>
  <c r="Q48" i="23"/>
  <c r="R42" i="2"/>
  <c r="R21" i="2"/>
  <c r="R24" i="2"/>
  <c r="Q24" i="2"/>
  <c r="Q15" i="2"/>
  <c r="R15" i="2"/>
  <c r="R9" i="2"/>
  <c r="Q27" i="2"/>
  <c r="R45" i="2"/>
  <c r="Q45" i="2"/>
  <c r="Q46" i="2"/>
  <c r="R46" i="2"/>
  <c r="R40" i="2"/>
  <c r="Q40" i="2"/>
  <c r="Q20" i="2"/>
  <c r="R20" i="2"/>
  <c r="Q48" i="13"/>
  <c r="Q43" i="2"/>
  <c r="R19" i="2"/>
  <c r="Q48" i="21"/>
  <c r="Q6" i="2"/>
  <c r="O48" i="2"/>
  <c r="R6" i="2"/>
  <c r="R33" i="2"/>
  <c r="Q33" i="2"/>
  <c r="Q48" i="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6F970B0-19B1-40E0-9A45-8B7A0B82E105}" name="supp_file_21" type="6" refreshedVersion="7" background="1" saveData="1">
    <textPr codePage="437" sourceFile="C:\Users\parth\Downloads\supp_file_2.txt">
      <textFields>
        <textField/>
      </textFields>
    </textPr>
  </connection>
</connections>
</file>

<file path=xl/sharedStrings.xml><?xml version="1.0" encoding="utf-8"?>
<sst xmlns="http://schemas.openxmlformats.org/spreadsheetml/2006/main" count="1921" uniqueCount="355">
  <si>
    <t>RPI1</t>
  </si>
  <si>
    <t>1_S1_R1_001.fastq.gz</t>
  </si>
  <si>
    <t>RPI2</t>
  </si>
  <si>
    <t>2_S2_R1_001.fastq.gz</t>
  </si>
  <si>
    <t>RPI3</t>
  </si>
  <si>
    <t>3_S3_R1_001.fastq.gz</t>
  </si>
  <si>
    <t>RPI4</t>
  </si>
  <si>
    <t>4_S4_R1_001.fastq.gz</t>
  </si>
  <si>
    <t>RPI5</t>
  </si>
  <si>
    <t>5_S5_R1_001.fastq.gz</t>
  </si>
  <si>
    <t>RPI6</t>
  </si>
  <si>
    <t>6_S6_R1_001.fastq.gz</t>
  </si>
  <si>
    <t>RPI7</t>
  </si>
  <si>
    <t>7_S7_R1_001.fastq.gz</t>
  </si>
  <si>
    <t>RPI8</t>
  </si>
  <si>
    <t>8_S8_R1_001.fastq.gz</t>
  </si>
  <si>
    <t>RPI9</t>
  </si>
  <si>
    <t>9_S9_R1_001.fastq.gz</t>
  </si>
  <si>
    <t>RPI10</t>
  </si>
  <si>
    <t>10_S10_R1_001.fastq.gz</t>
  </si>
  <si>
    <t>RPI11</t>
  </si>
  <si>
    <t>11_S11_R1_001.fastq.gz</t>
  </si>
  <si>
    <t>RPI12</t>
  </si>
  <si>
    <t>12_S12_R1_001.fastq.gz</t>
  </si>
  <si>
    <t>RPI13</t>
  </si>
  <si>
    <t>13_S13_R1_001.fastq.gz</t>
  </si>
  <si>
    <t>RPI14</t>
  </si>
  <si>
    <t>14_S14_R1_001.fastq.gz</t>
  </si>
  <si>
    <t>RPI15</t>
  </si>
  <si>
    <t>15_S15_R1_001.fastq.gz</t>
  </si>
  <si>
    <t>RPI25</t>
  </si>
  <si>
    <t>16_S16_R1_001.fastq.gz</t>
  </si>
  <si>
    <t>RPI26</t>
  </si>
  <si>
    <t>17_S17_R1_001.fastq.gz</t>
  </si>
  <si>
    <t>RPI27</t>
  </si>
  <si>
    <t>18_S18_R1_001.fastq.gz</t>
  </si>
  <si>
    <t>RPI28</t>
  </si>
  <si>
    <t>19_S19_R1_001.fastq.gz</t>
  </si>
  <si>
    <t>RPI29</t>
  </si>
  <si>
    <t>20_S20_R1_001.fastq.gz</t>
  </si>
  <si>
    <t>RPI30</t>
  </si>
  <si>
    <t>21_S21_R1_001.fastq.gz</t>
  </si>
  <si>
    <t>RPI31</t>
  </si>
  <si>
    <t>22_S22_R1_001.fastq.gz</t>
  </si>
  <si>
    <t>RPI32</t>
  </si>
  <si>
    <t>23_S23_R1_001.fastq.gz</t>
  </si>
  <si>
    <t>RPI33</t>
  </si>
  <si>
    <t>24_S24_R1_001.fastq.gz</t>
  </si>
  <si>
    <t>RPI34</t>
  </si>
  <si>
    <t>25_S25_R1_001.fastq.gz</t>
  </si>
  <si>
    <t>RPI35</t>
  </si>
  <si>
    <t>26_S26_R1_001.fastq.gz</t>
  </si>
  <si>
    <t>RPI36</t>
  </si>
  <si>
    <t>27_S27_R1_001.fastq.gz</t>
  </si>
  <si>
    <t># raw reads</t>
  </si>
  <si>
    <t># reads aligned to SBW25 tRNAs</t>
  </si>
  <si>
    <t>#contigs</t>
  </si>
  <si>
    <t>notes</t>
  </si>
  <si>
    <t>Raw reads</t>
  </si>
  <si>
    <t>Proportions</t>
  </si>
  <si>
    <t xml:space="preserve">Primary tRNA </t>
  </si>
  <si>
    <t>Isotype</t>
  </si>
  <si>
    <t>Gene copy number</t>
  </si>
  <si>
    <t>Gene set</t>
  </si>
  <si>
    <t>Mean</t>
  </si>
  <si>
    <t>SE</t>
  </si>
  <si>
    <t>rep1(sample1)</t>
  </si>
  <si>
    <t>Ala-GGC</t>
  </si>
  <si>
    <t>Arg-ACG</t>
  </si>
  <si>
    <t>Arg-CCG</t>
  </si>
  <si>
    <t>Gly-CCC</t>
  </si>
  <si>
    <t>Gly-GCC</t>
  </si>
  <si>
    <t>Leu-CAA</t>
  </si>
  <si>
    <t>Leu-CAG</t>
  </si>
  <si>
    <t>Leu-GAG</t>
  </si>
  <si>
    <t>Phe-GAA</t>
  </si>
  <si>
    <t>Pro-GGG</t>
  </si>
  <si>
    <t>Ser-CGA</t>
  </si>
  <si>
    <t>Ser-GGA</t>
  </si>
  <si>
    <t>Trp-CCA</t>
  </si>
  <si>
    <t>Val-GAC</t>
  </si>
  <si>
    <t>unused</t>
  </si>
  <si>
    <t>sum used</t>
  </si>
  <si>
    <t>sum total</t>
  </si>
  <si>
    <t>prop used</t>
  </si>
  <si>
    <t>rep1(sample4)</t>
  </si>
  <si>
    <t>Cys-GCA</t>
  </si>
  <si>
    <t>index_seq</t>
  </si>
  <si>
    <t>index_group</t>
  </si>
  <si>
    <t>A</t>
  </si>
  <si>
    <t>B</t>
  </si>
  <si>
    <t>C</t>
  </si>
  <si>
    <t>ATCACG</t>
  </si>
  <si>
    <t>CGATGT</t>
  </si>
  <si>
    <t>TTAGGC</t>
  </si>
  <si>
    <t>TGACCA</t>
  </si>
  <si>
    <t>ACAGTG</t>
  </si>
  <si>
    <t>GCCAAT</t>
  </si>
  <si>
    <t>CAGATC</t>
  </si>
  <si>
    <t>ACTTGA</t>
  </si>
  <si>
    <t>GATCAG</t>
  </si>
  <si>
    <t>TAGCTT</t>
  </si>
  <si>
    <t>GGCTAC</t>
  </si>
  <si>
    <t>CTTGTA</t>
  </si>
  <si>
    <t>AGTCAA</t>
  </si>
  <si>
    <t>AGTTCC</t>
  </si>
  <si>
    <t>ATGTCA</t>
  </si>
  <si>
    <t>ACTGAT</t>
  </si>
  <si>
    <t>ATGAGC</t>
  </si>
  <si>
    <t>ATTCCT</t>
  </si>
  <si>
    <t>CAAAAG</t>
  </si>
  <si>
    <t>CAACTA</t>
  </si>
  <si>
    <t>CACCGG</t>
  </si>
  <si>
    <t>CACGAT</t>
  </si>
  <si>
    <t>CACTCA</t>
  </si>
  <si>
    <t>CAGGCG</t>
  </si>
  <si>
    <t>CATGGC</t>
  </si>
  <si>
    <t>CCAACA</t>
  </si>
  <si>
    <t>strain</t>
  </si>
  <si>
    <t>sample</t>
  </si>
  <si>
    <t>index_name</t>
  </si>
  <si>
    <t>file_names</t>
  </si>
  <si>
    <t># reads 80-151 bp</t>
  </si>
  <si>
    <t>#reads unused</t>
  </si>
  <si>
    <t>%reads_aligned</t>
  </si>
  <si>
    <t>Ala-UGC</t>
  </si>
  <si>
    <t>Arg-CCU</t>
  </si>
  <si>
    <t>Arg-UCU</t>
  </si>
  <si>
    <t>Asp-GUC</t>
  </si>
  <si>
    <t>Gln-UUG</t>
  </si>
  <si>
    <t>Glu-UUC</t>
  </si>
  <si>
    <t>Gly-UCC</t>
  </si>
  <si>
    <t>His-GUG</t>
  </si>
  <si>
    <t>Ile2-CAU</t>
  </si>
  <si>
    <t>Ile-GAU</t>
  </si>
  <si>
    <t>Leu-UAA</t>
  </si>
  <si>
    <t>Leu-UAG</t>
  </si>
  <si>
    <t>Lys-UUU</t>
  </si>
  <si>
    <t>Pro-UGG</t>
  </si>
  <si>
    <t>Ser-GCU</t>
  </si>
  <si>
    <t>Ser-UGA</t>
  </si>
  <si>
    <t>Val-UAC</t>
  </si>
  <si>
    <t>fMet-CAU-1</t>
  </si>
  <si>
    <t>fMet-CAU-2</t>
  </si>
  <si>
    <t>Met-CAU</t>
  </si>
  <si>
    <t>Thr-CGU</t>
  </si>
  <si>
    <t>Thr-GGU</t>
  </si>
  <si>
    <t>Thr-UGU</t>
  </si>
  <si>
    <t>Tyr-GUA</t>
  </si>
  <si>
    <t>Asn-GUU</t>
  </si>
  <si>
    <t>fMet-CAU</t>
  </si>
  <si>
    <t>% size retention</t>
  </si>
  <si>
    <t>n/a</t>
  </si>
  <si>
    <t>sum</t>
  </si>
  <si>
    <t>mean</t>
  </si>
  <si>
    <t>CATTTT</t>
  </si>
  <si>
    <t>In Geneious v 11.1.4: Extract seqeunces 80-151 bp long, align to reference MG1655 (49 unique primary sequences) with no iterations, 10% gaps, 10% mismatch and matching equal reads to neither</t>
  </si>
  <si>
    <r>
      <t xml:space="preserve">YAMAT-seq data. </t>
    </r>
    <r>
      <rPr>
        <sz val="11"/>
        <color rgb="FF000000"/>
        <rFont val="Calibri"/>
        <family val="2"/>
        <scheme val="minor"/>
      </rPr>
      <t xml:space="preserve">The first tab contains index details and a summary of the raw YAMAT-seq reads for each of 30 samples (3 replicates of 5 strains in 2 media): a minimum of  reads of the expected size (80-151 bp) was obtained </t>
    </r>
    <r>
      <rPr>
        <i/>
        <sz val="11"/>
        <color rgb="FF000000"/>
        <rFont val="Calibri"/>
        <family val="2"/>
        <scheme val="minor"/>
      </rPr>
      <t xml:space="preserve">per </t>
    </r>
    <r>
      <rPr>
        <sz val="11"/>
        <color rgb="FF000000"/>
        <rFont val="Calibri"/>
        <family val="2"/>
        <scheme val="minor"/>
      </rPr>
      <t>sample. In each case, between 86.4 % and 93.0 % of these aligned to the list of 49x reference MG1655 tRNA sequences. The following tabs contain the YAMAT-seq data for each of the strain/media combinations tested  Each tab contains (i) the numbers of reads for 49 reference tRNAs, for three replicates (left), (ii) numbers of reference reads for tRNA isotypes in MG1655, (iii) the proportion of each tRNA isotype in the mature tRNA pool for each of the three samples (right), and (iv) a scatter plot of the YAMAT-seq proportions versus the proportion of the tRNA gene set encoding the tRNA isotype.</t>
    </r>
  </si>
  <si>
    <t>Demultiplexed Illumina reads sorted according to 30 indices (0 mismatches allowed in each 6-bp index seqeunce). Each resulting .fasta.gz file was read into Geneious (v11.1.4) without pairing, extracted 80-151 bp reads, aligned to 49 unique MG1655 primary sequences (10 % mismatch/gap rate, max 2-bp gap size, max. 5 ambiguities; no iterations, don't map if equal match)</t>
  </si>
  <si>
    <t>RPI16</t>
  </si>
  <si>
    <t>CCGTCC</t>
  </si>
  <si>
    <t>RPI17</t>
  </si>
  <si>
    <t>GTAGAG</t>
  </si>
  <si>
    <t>RPI18</t>
  </si>
  <si>
    <t>GTCCGC</t>
  </si>
  <si>
    <t>medium</t>
  </si>
  <si>
    <t>poor</t>
  </si>
  <si>
    <t>rich</t>
  </si>
  <si>
    <t>MG1655</t>
  </si>
  <si>
    <t>del_glyVXY</t>
  </si>
  <si>
    <t>del_leuVPQ</t>
  </si>
  <si>
    <t>del_glyU</t>
  </si>
  <si>
    <t>del_thrW</t>
  </si>
  <si>
    <t>28_S28_R1_001.fastq.gz</t>
  </si>
  <si>
    <t>29_S29_R1_001.fastq.gz</t>
  </si>
  <si>
    <t>30_S30_R1_001.fastq.gz</t>
  </si>
  <si>
    <t>MG1655 (wild type) in poor medim (M9+0.05% Galactose)</t>
  </si>
  <si>
    <t>rep2(sample2)</t>
  </si>
  <si>
    <t>rep3(sample3)</t>
  </si>
  <si>
    <t>Gln-CUG</t>
  </si>
  <si>
    <t>Ile2-CAU-1</t>
  </si>
  <si>
    <t>Ile2-CAU-2</t>
  </si>
  <si>
    <t>Leu-CAG-1</t>
  </si>
  <si>
    <t>Leu-CAG-2</t>
  </si>
  <si>
    <t>Pro-CGG</t>
  </si>
  <si>
    <t>Sec-UCA</t>
  </si>
  <si>
    <t>Thr-CGU-1</t>
  </si>
  <si>
    <t>Thr-CGU-2</t>
  </si>
  <si>
    <t>Thr-GGU-1</t>
  </si>
  <si>
    <t>Thr-GGU-2</t>
  </si>
  <si>
    <t>Tyr-GUA-2</t>
  </si>
  <si>
    <t>Tyr-GUA-1</t>
  </si>
  <si>
    <t>Val-GAC-2</t>
  </si>
  <si>
    <t>Val-GAC-1</t>
  </si>
  <si>
    <t>Totals</t>
  </si>
  <si>
    <t>rep2(sample5)</t>
  </si>
  <si>
    <t>rep3(sample6)</t>
  </si>
  <si>
    <t>MG1655 (wild type) in rich medium (rich LB)</t>
  </si>
  <si>
    <t>Missing contigs: Ile2-CAU-2 and Thr-CGU-2. Contigs with very low (&lt;50) reads: fMet-CAU-2, Ile2-CAU-1, Tyr-GUA-2</t>
  </si>
  <si>
    <t>Missing contigs: Ile2-CAU-1, Ile2-CAU-2, Thr-CGU-2. Contigs with very low (&lt;50) reads: none.</t>
  </si>
  <si>
    <t>Missing contigs: Ile2-CAU-2 and Thr-CGU-2. Contigs with very low (&lt;50) reads: Ile2-CAU-1, Tyr-GUA-1</t>
  </si>
  <si>
    <t>Missing contigs: Ile2-CAU-2 and Thr-CGU-2. Contigs with very low (&lt;50) reads: fMet-CAU-2, Ile2-CAU-1, Leu-UAA-1, Tyr-GUA-1, Tyr-GUA-2</t>
  </si>
  <si>
    <t>Missing contigs: Ile2-CAU-2 and Thr-CGU-2. Contigs with very low (&lt;50) reads: fMet-CAU-2, Ile2-CAU-1, Tyr-GUA-1, Tyr-GUA-2</t>
  </si>
  <si>
    <t>Missing contigs: Ile2-CAU-2 and Thr-CGU-2. Contigs with very low (&lt;50) reads: Ile2-CAU-1</t>
  </si>
  <si>
    <t>Missing contigs: Ile2-CAU-2 and Thr-CGU-2. Contigs with very low (&lt;50) reads: Ile2-CAU-1, Tyr-GUA-1, Tyr-GUA-2</t>
  </si>
  <si>
    <t>Missing contigs: Ile2-CAU-2 and Thr-CGU-2. Contigs with very low (&lt;50) reads: Ile2-CAU-1, SecUCA-1, Tyr-GUA-1, Tyr-GUA-2</t>
  </si>
  <si>
    <t>Missing contigs: Ile2-CAU-2 and Thr-CGU-2. Contigs with very low (&lt;50) reads: fMet-CAU-2, Ile2-CAU-1, Sec-UCA-1, Tyr-GUA-1, Tyr-GUA-2</t>
  </si>
  <si>
    <t>Missing contigs: Ile2-CAU-2 and Thr-CGU-2. Contigs with very low (&lt;50) reads: Ile2-CAU-1, Sec-UCA-1, Tyr-GUA-1</t>
  </si>
  <si>
    <t>Missing contigs: Ile2-CAU-2 and Thr-CGU-2. Contigs with very low (&lt;50) reads: Ile2-CAU-1, Leu-CAG-2</t>
  </si>
  <si>
    <t>Missing contigs: Ile2-CAU-1, Ile2-CAU-2, and Thr-CGU-2. Contigs with very low (&lt;50) reads: fMet-CAU-2, Leu-CAG-2, Tyr-GUA-1, Tyr-GUA-2</t>
  </si>
  <si>
    <t>Missing contigs: Ile2-CAU-2, and Thr-CGU-2. Contigs with very low (&lt;50) reads: Ile2-CAU-1, Leu-CAG-2</t>
  </si>
  <si>
    <t>Missing contigs: Ile2-CAU-2, and Thr-CGU-2. Contigs with very low (&lt;50) reads: Ile2-CAU-1, Leu-CAG-2, Tyr-GUA-1</t>
  </si>
  <si>
    <t>Missing contigs: Ile2-CAU-2, and Thr-CGU-2. Contigs with very low (&lt;50) reads: Ile2-CAU-1, Leu-CAG-2, SeC-UCA-1, Tyr-GUA-1</t>
  </si>
  <si>
    <t>Missing contigs: Ile2-CAU-2, and Thr-CGU-2. Contigs with very low (&lt;50) reads: Gly-CCC-1, Ile2-CAU-1</t>
  </si>
  <si>
    <t>Missing contigs: Ile2-CAU-1, Ile2-CAU-2, Thr-CGU-2. Contigs with very low (&lt;50) reads: fMet-CAU-2, Gly-CCC-1, Tyr-GUA-1</t>
  </si>
  <si>
    <t>Missing contigs: Ile2-CAU-2, Gly-CCC-1, Thr-CGU-2. Contigs with very low (&lt;50) reads: Ile2-CAU-1, Gly-CCC-1, Tyr-GUA-1, Tyr-GUA-2</t>
  </si>
  <si>
    <t>Missing contigs: Ile2-CAU-2 and Thr-CGU-2. Contigs with very low (&lt;50) reads: Gly-CCC-1, Ile2-CAU-1, Leu-UAA-1, Tyr-GUA-1, Tyr-GUA-2</t>
  </si>
  <si>
    <t>Missing contigs: Ile2-CAU-2 and Thr-CGU-2. Contigs with very low (&lt;50) reads: Gly-CCC-1, Ile2-CAU-1</t>
  </si>
  <si>
    <t>Missing contigs: Gly-CCC-1, Ile2-CAU-2, Thr-CGU-2. Contigs with very low (&lt;50) reads:  Ile2-CAU-1, Tyr-GUA-1</t>
  </si>
  <si>
    <t>Missing contigs: Ile2-CAU-2, Thr-CGU-1, Thr-CGU-2. Contigs with very low (&lt;50) reads:  Ile2-CAU-1</t>
  </si>
  <si>
    <t>Missing contigs: Ile2-CAU-2, Thr-CGU-2. Contigs with very low (&lt;50) reads: Ile2-CAU-1, Thr-CGU-1, Tyr-GUA-2</t>
  </si>
  <si>
    <t>Missing contigs: Ile2-CAU-2, Thr-CGU-2. Contigs with very low (&lt;50) reads: fMet-CAU-2, Ile2-CAU-1, Thr-CGU-1, Tyr-GUA-1, Tyr-GUA-2</t>
  </si>
  <si>
    <t>Missing contigs: Ile2-CAU-2, Thr-CGU-2. Contigs with very low (&lt;50) reads: Ile2-CAU-1, Thr-CGU-1, Tyr-GUA-1, Tyr-GUA-2</t>
  </si>
  <si>
    <t>Missing contigs: Ile2-CAU-2, Thr-CGU-2. Contigs with very low (&lt;50) reads: fMet-CAU-1, Ile2-CAU-1, Thr-CGU-1, Tyr-GUA-1, Tyr-GUA-2</t>
  </si>
  <si>
    <t>Missing contigs: Ile2-CAU-2, Thr-CGU-1, Thr-CGU-2. Contigs with very low (&lt;50) reads: fMet-CAU-1, Ile2-CAU-1, Leu-UAA-1, Tyr-GUA-1, Tyr-GUA-2</t>
  </si>
  <si>
    <t>MG1655_del_glyVXY in poor medim (M9+0.05% Galactose)</t>
  </si>
  <si>
    <t>rep1(sample7)</t>
  </si>
  <si>
    <t>rep2(sample8)</t>
  </si>
  <si>
    <t>rep3(sample9)</t>
  </si>
  <si>
    <t>rep1(sample10)</t>
  </si>
  <si>
    <t>rep2(sample11)</t>
  </si>
  <si>
    <t>rep3(sample12)</t>
  </si>
  <si>
    <t>MG1655_delglyVXY in rich medim (rich LB)</t>
  </si>
  <si>
    <t>rep1(sample13)</t>
  </si>
  <si>
    <t>rep2(sample14)</t>
  </si>
  <si>
    <t>rep3(sample15)</t>
  </si>
  <si>
    <t>rep1(sample16)</t>
  </si>
  <si>
    <t>rep2(sample17)</t>
  </si>
  <si>
    <t>rep3(sample18)</t>
  </si>
  <si>
    <t>MG1655_del_glyU in poor medim (M9+0.05% Galactose)</t>
  </si>
  <si>
    <t>rep1(sample19)</t>
  </si>
  <si>
    <t>rep2(sample20)</t>
  </si>
  <si>
    <t>rep3(sample21)</t>
  </si>
  <si>
    <t>MG1655_del_glyU in rich medim (rich LB)</t>
  </si>
  <si>
    <t>rep1(sample22)</t>
  </si>
  <si>
    <t>rep2(sample23)</t>
  </si>
  <si>
    <t>rep3(sample24)</t>
  </si>
  <si>
    <t>rep1(sample25)</t>
  </si>
  <si>
    <t>rep2(sample26)</t>
  </si>
  <si>
    <t>rep3(sample27)</t>
  </si>
  <si>
    <t>rep1(sample28)</t>
  </si>
  <si>
    <t>rep2(sample29)</t>
  </si>
  <si>
    <t>rep3(sample30)</t>
  </si>
  <si>
    <t>MG1655_del_leuVPQ in poor medim (M9+0.05% Galactose). Note leuVPQ are three Leu-CAG tRNA genes, deletion removes 2/3 copies of Leu-CAG-1, and 1/1 Leu-CAG-2</t>
  </si>
  <si>
    <t>MG1655_del_thrW in rich medim (rich LB). thrW deletion removes Thr-CGU-1. Thr-CGU-2 is left, but 0 reads detected (ever)</t>
  </si>
  <si>
    <t>tRNA</t>
  </si>
  <si>
    <t>Seq</t>
  </si>
  <si>
    <t>Escherichia_coli_str_K-12_substr_MG1655_tRNA-Ala-GGC-1-2 (tRNAscan-SE ID: chr.trna71) chr:2515584-2515659 (-) Ala (GGC) 76 bp Sc: 75.0</t>
  </si>
  <si>
    <t>GGGGCTATAGCTCAGCTGGGAGAGCGCTTGCATGGCATGCAAGAGGtCAGCGGTTCGATCCCGCTTAGCTCCACCA</t>
  </si>
  <si>
    <t>Escherichia_coli_str_K-12_substr_MG1655_tRNA-Ala-TGC-1-3 (tRNAscan-SE ID: chr.trna42) chr:4034689-4034764 (+) Ala (TGC) 76 bp Sc: 78.1</t>
  </si>
  <si>
    <t>GGGGCTATAGCTCAGCTGGGAGAGCGCCTGCTTTGCACGCAGGAGGtCTGCGGTTCGATCCCGCATAGCTCCACCA</t>
  </si>
  <si>
    <t>Escherichia_coli_str_K-12_substr_MG1655_tRNA-Arg-ACG-1-4 (tRNAscan-SE ID: chr.trna65) chr:2815901-2815977 (-) Arg (ACG) 77 bp Sc: 85.1</t>
  </si>
  <si>
    <t>GCATCCGTAGCTCAGCTGGAtAGAGTACTCGGCTACGAACCGAGCGGtCGGAGGTTCGAATCCTCCCGGATGCACCA</t>
  </si>
  <si>
    <t>Escherichia_coli_str_K-12_substr_MG1655_tRNA-Arg-CCG-1-1 (tRNAscan-SE ID: chr.trna37) chr:3979804-3979880 (+) Arg (CCG) 77 bp Sc: 82.2</t>
  </si>
  <si>
    <t>GCGCCCGTAGCTCAGCTGGAtAGAGCGCTGCCCTCCGGAGGCAGAGGtCTCAGGTTCGAATCCTGTCGGGCGCGCCA</t>
  </si>
  <si>
    <t>Escherichia_coli_str_K-12_substr_MG1655_tRNA-Arg-CCT-1-1 (tRNAscan-SE ID: chr.trna22) chr:2463737-2463811 (+) Arg (CCT) 75 bp Sc: 62.5</t>
  </si>
  <si>
    <t>GTCCTCTTAGTTAAATGGAtATAACGAGCCCCTCCTAAGGGCTAAtTGCAGGTTCGATTCCTGCAGGGGACACCA</t>
  </si>
  <si>
    <t>Escherichia_coli_str_K-12_substr_MG1655_tRNA-Arg-TCT-1-1 (tRNAscan-SE ID: chr.trna7) chr:563947-564023 (+) Arg (TCT) 77 bp Sc: 86.6</t>
  </si>
  <si>
    <t>GCGCCCTTAGCTCAGTTGGAtAGAGCAACGACCTTCTAAGTCGTGGGcCGCAGGTTCGAATCCTGCAGGGCGCGCCA</t>
  </si>
  <si>
    <t>Escherichia_coli_str_K-12_substr_MG1655_tRNA-Asn-GTT-1-4 (tRNAscan-SE ID: chr.trna20) chr:2059690-2059765 (+) Asn (GTT) 76 bp Sc: 79.7</t>
  </si>
  <si>
    <t>TCCTCTGTAGTTCAGTCGGTAGAACGGCGGACTGTTAATCCGTATGtCACTGGTTCGAGTCCAGTCAGAGGAGCCA</t>
  </si>
  <si>
    <t>Escherichia_coli_str_K-12_substr_MG1655_tRNA-Asp-GTC-1-3 (tRNAscan-SE ID: chr.trna35) chr:3944301-3944377 (+) Asp (GTC) 77 bp Sc: 85.5</t>
  </si>
  <si>
    <t>GGAGCGGTAGTTCAGTCGGTtAGAATACCTGCCTGTCACGCAGGGGGtCGCGGGTTCGAGTCCCGTCCGTTCCGCCA</t>
  </si>
  <si>
    <t>Escherichia_coli_str_K-12_substr_MG1655_tRNA-Cys-GCA-1-1 (tRNAscan-SE ID: chr.trna76) chr:1989344-1989417 (-) Cys (GCA) 74 bp Sc: 63.0</t>
  </si>
  <si>
    <t>GGCGCGTTAACAAAGCGGTTATGTAGCGGATTGCAAATCCGTCTaGTCCGGTTCGACTCCGGAACGCGCCTCCA</t>
  </si>
  <si>
    <t>Escherichia_coli_str_K-12_substr_MG1655_tRNA-Gln-CTG-1-2 (tRNAscan-SE ID: chr.trna88) chr:695766-695840 (-) Gln (CTG) 75 bp Sc: 70.8</t>
  </si>
  <si>
    <t>TGGGGTATCGCCAAGCGGTAAGGCACCGGATTCTGATTCCGGCATtCCGAGGTTCGAATCCTCGTACCCCAGCCA</t>
  </si>
  <si>
    <t>Escherichia_coli_str_K-12_substr_MG1655_tRNA-Gln-TTG-1-2 (tRNAscan-SE ID: chr.trna85) chr:696089-696163 (-) Gln (TTG) 75 bp Sc: 70.4</t>
  </si>
  <si>
    <t>TGGGGTATCGCCAAGCGGTAAGGCACCGGTTTTTGATACCGGCATtCCCTGGTTCGAATCCAGGTACCCCAGCCA</t>
  </si>
  <si>
    <t>Escherichia_coli_str_K-12_substr_MG1655_tRNA-Glu-TTC-1-4 (tRNAscan-SE ID: chr.trna48) chr:4207203-4207278 (+) Glu (TTC) 76 bp Sc: 66.6</t>
  </si>
  <si>
    <t>GTCCCCTTCGTCTAGAGGCccAGGACACCGCCCTTTCACGGCGGTAaCAGGGGTTCGAATCCCCTAGGGGACGCCA</t>
  </si>
  <si>
    <t>Escherichia_coli_str_K-12_substr_MG1655_tRNA-Gly-CCC-1-1 (tRNAscan-SE ID: chr.trna63) chr:2996412-2996485 (-) Gly (CCC) 74 bp Sc: 81.1</t>
  </si>
  <si>
    <t>GCGGGCGTAGTTCAATGGTAGAACGAGAGCTTCCCAAGCTCTATaCGAGGGTTCGATTCCCTTCGCCCGCTCCA</t>
  </si>
  <si>
    <t>Escherichia_coli_str_K-12_substr_MG1655_tRNA-Gly-GCC-1-4 (tRNAscan-SE ID: chr.trna51) chr:4389901-4389976 (+) Gly (GCC) 76 bp Sc: 88.4</t>
  </si>
  <si>
    <t>GCGGGAATAGCTCAGTTGGTAGAGCACGACCTTGCCAAGGTCGGGGtCGCGAGTTCGAGTCTCGTTTCCCGCTCCA</t>
  </si>
  <si>
    <t>Escherichia_coli_str_K-12_substr_MG1655_tRNA-Gly-TCC-1-1 (tRNAscan-SE ID: chr.trna46) chr:4173102-4173176 (+) Gly (TCC) 75 bp Sc: 70.6</t>
  </si>
  <si>
    <t>GCGGGCATCGTATAATGGCtATTACCTCAGCCTTCCAAGCTGATGaTGCGGGTTCGATTCCCGCTGCCCGCTCCA</t>
  </si>
  <si>
    <t>Escherichia_coli_str_K-12_substr_MG1655_tRNA-His-GTG-1-1 (tRNAscan-SE ID: chr.trna38) chr:3979939-3980014 (+) His (GTG) 76 bp Sc: 78.7</t>
  </si>
  <si>
    <t>GTGGCTATAGCTCAGTTGGTAGAGCCCTGGATTGTGATTCCAGTTGtCGTGGGTTCGAATCCCATTAGCCACCCCA</t>
  </si>
  <si>
    <t>Escherichia_coli_str_K-12_substr_MG1655_tRNA-Ile-GAT-1-3 (tRNAscan-SE ID: chr.trna41) chr:4034570-4034646 (+) Ile (GAT) 77 bp Sc: 75.8</t>
  </si>
  <si>
    <t>AGGCTTGTAGCTCAGGTGGTtAGAGCGCACCCCTGATAAGGGTGAGGtCGGTGGTTCAAGTCCACTCAGGCCTACCA</t>
  </si>
  <si>
    <t>Escherichia_coli_str_K-12_substr_MG1655_tRNA-Ile2-CAT-1-1 (tRNAscan-SE ID: chr.trna32) chr:3213026-3213101 (+) Ile2 (CAT) 76 bp Sc: 85.1</t>
  </si>
  <si>
    <t>GGCCCCTTAGCTCAGTGGTtAGAGCAGGCGACTCATAATCGCTTGGtCGCTGGTTCAAGTCCAGCAGGGGCCACCA</t>
  </si>
  <si>
    <t>Escherichia_coli_str_K-12_substr_MG1655_tRNA-Ile2-CAT-2-1 (tRNAscan-SE ID: chr.trna69) chr:2783190-2783265 (-) Ile2 (CAT) 76 bp Sc: 84.7</t>
  </si>
  <si>
    <t>GGCCCTTTAGCTCAGTGGTtAGAGCAGGCGACTCATAATCGCTTGGtCGCTGGTTCAAGTCCAGCAAGGGCCACCA</t>
  </si>
  <si>
    <t>Escherichia_coli_str_K-12_substr_MG1655_tRNA-Leu-CAA-1-1 (tRNAscan-SE ID: chr.trna52) chr:4493723-4493807 (+) Leu (CAA) 85 bp Sc: 79.3</t>
  </si>
  <si>
    <t>GCCGAAGTGGCGAAATCGGTaGACGCAGTTGATTCAAAATCAACCGTAGAAATACGTGCCGGTTCGAGTCCGGCCTTCGGCACCA</t>
  </si>
  <si>
    <t>Escherichia_coli_str_K-12_substr_MG1655_tRNA-Leu-CAG-1-3 (tRNAscan-SE ID: chr.trna53) chr:4603633-4603719 (-) Leu (CAG) 87 bp Sc: 67.1</t>
  </si>
  <si>
    <t>GCGAAGGTGGCGGAATTGGTaGACGCGCTAGCTTCAGGTGTTAGTGTCCTTACGGACGTGGGGGTTCAAGTCCCCCCCCTCGCACCA</t>
  </si>
  <si>
    <t>Escherichia_coli_str_K-12_substr_MG1655_tRNA-Leu-CAG-2-1 (tRNAscan-SE ID: chr.trna54) chr:4603518-4603604 (-) Leu (CAG) 87 bp Sc: 65.0</t>
  </si>
  <si>
    <t>GCGAAGGTGGCGGAATTGGTaGACGCGCTAGCTTCAGGTGTTAGTGTTCTTACGGACGTGGGGGTTCAAGTCCCCCCCCTCGCACCA</t>
  </si>
  <si>
    <t>Escherichia_coli_str_K-12_substr_MG1655_tRNA-Leu-GAG-1-1 (tRNAscan-SE ID: chr.trna61) chr:3319500-3319586 (-) Leu (GAG) 87 bp Sc: 64.5</t>
  </si>
  <si>
    <t>GCCGAGGTGGTGGAATTGGTaGACACGCTACCTTGAGGTGGTAGTGCCCAATAGGGCTTACGGGTTCAAGTCCCGTCCTCGGTACCA</t>
  </si>
  <si>
    <t>Escherichia_coli_str_K-12_substr_MG1655_tRNA-Leu-TAA-1-1 (tRNAscan-SE ID: chr.trna77) chr:1989245-1989331 (-) Leu (TAA) 87 bp Sc: 71.7</t>
  </si>
  <si>
    <t>GCCCGGATGGTGGAATCGGTaGACACAAGGGATTTAAAATCCCTCGGCGTTCGCGCTgTGCGGGTTCAAGTCCCGCTCCGGGTACCA</t>
  </si>
  <si>
    <t>Escherichia_coli_str_K-12_substr_MG1655_tRNA-Leu-TAG-1-1 (tRNAscan-SE ID: chr.trna84) chr:696187-696271 (-) Leu (TAG) 85 bp Sc: 74.1</t>
  </si>
  <si>
    <t>GCGGGAGTGGCGAAATTGGTaGACGCACCAGATTTAGGTTCTGGCGCCGCAAGGTGTGCGAGTTCAAGTCTCGCCTCCCGCACCA</t>
  </si>
  <si>
    <t>Escherichia_coli_str_K-12_substr_MG1655_tRNA-Lys-TTT-1-6 (tRNAscan-SE ID: chr.trna26) chr:2518681-2518756 (+) Lys (TTT) 76 bp Sc: 94.9</t>
  </si>
  <si>
    <t>GGGTCGTTAGCTCAGTTGGTAGAGCAGTTGACTTTTAATCAATTGGtCGCAGGTTCGAATCCTGCACGACCCACCA</t>
  </si>
  <si>
    <t>Escherichia_coli_str_K-12_substr_MG1655_tRNA-Met-CAT-1-2 (tRNAscan-SE ID: chr.trna83) chr:696281-696357 (-) Met (CAT) 77 bp Sc: 84.4</t>
  </si>
  <si>
    <t>GGCTACGTAGCTCAGTTGGTtAGAGCACATCACTCATAATGATGGGGtCACAGGTTCGAATCCCGTCGTAGCCACCA</t>
  </si>
  <si>
    <t>Escherichia_coli_str_K-12_substr_MG1655_tRNA-Phe-GAA-1-2 (tRNAscan-SE ID: chr.trna56) chr:4359869-4359944 (-) Phe (GAA) 76 bp Sc: 75.3</t>
  </si>
  <si>
    <t>GCCCGGATAGCTCAGTCGGTAGAGCAGGGGATTGAAAATCCCCGTGtCCTTGGTTCGATTCCGAGTCCGGGCACCA</t>
  </si>
  <si>
    <t>Escherichia_coli_str_K-12_substr_MG1655_tRNA-Pro-CGG-1-1 (tRNAscan-SE ID: chr.trna57) chr:3706045-3706121 (-) Pro (CGG) 77 bp Sc: 76.0</t>
  </si>
  <si>
    <t>CGGTGATTGGCGCAGCCtGGTAGCGCACTTCGTTCGGGACGAAGGGGtCGGAGGTTCGAATCCTCTATCACCGACCA</t>
  </si>
  <si>
    <t>Escherichia_coli_str_K-12_substr_MG1655_tRNA-Pro-GGG-1-1 (tRNAscan-SE ID: chr.trna21) chr:2283639-2283715 (+) Pro (GGG) 77 bp Sc: 67.3</t>
  </si>
  <si>
    <t>CGGCACGTAGCGCAGCCtGGTAGCGCACCGTCATGGGGTGTCGGGGGtCGGAGGTTCAAATCCTCTCGTGCCGACCA</t>
  </si>
  <si>
    <t>Escherichia_coli_str_K-12_substr_MG1655_tRNA-Pro-TGG-1-1 (tRNAscan-SE ID: chr.trna40) chr:3980164-3980240 (+) Pro (TGG) 77 bp Sc: 82.4</t>
  </si>
  <si>
    <t>CGGCGAGTAGCGCAGCTtGGTAGCGCAACTGGTTTGGGACCAGTGGGtCGGAGGTTCGAATCCTCTCTCGCCGACCA</t>
  </si>
  <si>
    <t>Escherichia_coli_str_K-12_substr_MG1655_tRNA-SeC-TCA-1-1 (tRNAscan-SE ID: chr.trna33) chr:3833651-3833745 (+) SeC (TCA) 95 bp Sc: 142.5</t>
  </si>
  <si>
    <t>GGAAGATCGTCGTCTCCGGTGAGGCGGCTGGACTTCAAATCCAGTTGGGGCCGCCAGCGGTCCCGGGCAGGTTCGACTCCTGTGATCTTCCGCCA</t>
  </si>
  <si>
    <t>Escherichia_coli_str_K-12_substr_MG1655_tRNA-Ser-CGA-1-1 (tRNAscan-SE ID: chr.trna74) chr:2040898-2040987 (-) Ser (CGA) 90 bp Sc: 90.4</t>
  </si>
  <si>
    <t>GGAGAGATGCCGGAGCGGCtgAACGGACCGGTCTCGAAAACCGGAGTAGGGGCAACTCTACCGGGGGTTCAAATCCCCCTCTCTCCGCCA</t>
  </si>
  <si>
    <t>Escherichia_coli_str_K-12_substr_MG1655_tRNA-Ser-GCT-1-1 (tRNAscan-SE ID: chr.trna64) chr:2815981-2816073 (-) Ser (GCT) 93 bp Sc: 83.4</t>
  </si>
  <si>
    <t>GGTGAGGTGGCCGAGAGGCtgAAGGCGCTCCCCTGCTAAGGGAGTATGCGGTCAAAaGCTGCATCCGGGGTTCGAATCCCCGCCTCACCGCCA</t>
  </si>
  <si>
    <t>Escherichia_coli_str_K-12_substr_MG1655_tRNA-Ser-GGA-1-2 (tRNAscan-SE ID: chr.trna80) chr:1096970-1097057 (-) Ser (GGA) 88 bp Sc: 76.9</t>
  </si>
  <si>
    <t>GGTGAGGTGTCCGAGTGGCtgAAGGAGCACGCCTGGAAAGTGTGTATACGGCAACGTATCGGGGGTTCGAATCCCCCCCTCACCGCCA</t>
  </si>
  <si>
    <t>Escherichia_coli_str_K-12_substr_MG1655_tRNA-Ser-TGA-1-1 (tRNAscan-SE ID: chr.trna81) chr:1030849-1030936 (-) Ser (TGA) 88 bp Sc: 83.5</t>
  </si>
  <si>
    <t>GGAAGTGTGGCCGAGCGGTtgAAGGCACCGGTCTTGAAAACCGGCGACCCGAAAGGGTTCCAGAGTTCGAATCTCTGCGCTTCCGCCA</t>
  </si>
  <si>
    <t>Escherichia_coli_str_K-12_substr_MG1655_tRNA-Thr-CGT-1-1 (tRNAscan-SE ID: chr.trna5) chr:262095-262170 (+) Thr (CGT) 76 bp Sc: 85.1</t>
  </si>
  <si>
    <t>GCCGATATAGCTCAGTTGGTAGAGCAGCGCATTCGTAATGCGAAGGtCGTAGGTTCGACTCCTATTATCGGCACCA</t>
  </si>
  <si>
    <t>Escherichia_coli_str_K-12_substr_MG1655_tRNA-Thr-CGT-2-1 (tRNAscan-SE ID: chr.trna6) chr:296408-296478 (+) Thr (CGT) 71 bp Sc: 44.2</t>
  </si>
  <si>
    <t>GTAGTTAAAAATGCaTTAACATCGCATTCGTAATGCGAAGGtCGTAGGTTCGACTCCTATTATCGGCACCA</t>
  </si>
  <si>
    <t>Escherichia_coli_str_K-12_substr_MG1655_tRNA-Thr-GGT-1-1 (tRNAscan-SE ID: chr.trna47) chr:4173183-4173258 (+) Thr (GGT) 76 bp Sc: 84.7</t>
  </si>
  <si>
    <t>GCTGATATAGCTCAGTTGGTAGAGCGCACCCTTGGTAAGGGTGAGGtCGGCAGTTCGAATCTGCCTATCAGCACCA</t>
  </si>
  <si>
    <t>Escherichia_coli_str_K-12_substr_MG1655_tRNA-Thr-GGT-2-1 (tRNAscan-SE ID: chr.trna60) chr:3421008-3421083 (-) Thr (GGT) 76 bp Sc: 79.8</t>
  </si>
  <si>
    <t>GCTGATATGGCTCAGTTGGTAGAGCGCACCCTTGGTAAGGGTGAGGtCCCCAGTTCGACTCTGGGTATCAGCACCA</t>
  </si>
  <si>
    <t>Escherichia_coli_str_K-12_substr_MG1655_tRNA-Thr-TGT-1-1 (tRNAscan-SE ID: chr.trna44) chr:4172817-4172892 (+) Thr (TGT) 76 bp Sc: 81.3</t>
  </si>
  <si>
    <t>GCCGACTTAGCTCAGTAGGTAGAGCAACTGACTTGTAATCAGTAGGtCACCAGTTCGATTCCGGTAGTCGGCACCA</t>
  </si>
  <si>
    <t>Escherichia_coli_str_K-12_substr_MG1655_tRNA-Trp-CCA-1-1 (tRNAscan-SE ID: chr.trna36) chr:3944386-3944461 (+) Trp (CCA) 76 bp Sc: 79.9</t>
  </si>
  <si>
    <t>AGGGGCGTAGTTCAATTGGTAGAGCACCGGTCTCCAAAACCGGGTGtTGGGAGTTCGAGTCTCTCCGCCCCTGCCA</t>
  </si>
  <si>
    <t>Escherichia_coli_str_K-12_substr_MG1655_tRNA-Tyr-GTA-1-1 (tRNAscan-SE ID: chr.trna45) chr:4172901-4172985 (+) Tyr (GTA) 85 bp Sc: 73.0</t>
  </si>
  <si>
    <t>GGTGGGGTTCCCGAGCGGCcaAAGGGAGCAGACTGTAAATCTGCCGTCACAGACTtCGAAGGTTCGAATCCTTCCCCCACCACCA</t>
  </si>
  <si>
    <t>Escherichia_coli_str_K-12_substr_MG1655_tRNA-Tyr-GTA-2-2 (tRNAscan-SE ID: chr.trna78) chr:1286943-1287027 (-) Tyr (GTA) 85 bp Sc: 72.2</t>
  </si>
  <si>
    <t>GGTGGGGTTCCCGAGCGGCcaAAGGGAGCAGACTGTAAATCTGCCGTCATCGACTtCGAAGGTTCGAATCCTTCCCCCACCACCA</t>
  </si>
  <si>
    <t>Escherichia_coli_str_K-12_substr_MG1655_tRNA-Val-GAC-1-1 (tRNAscan-SE ID: chr.trna17) chr:1744722-1744798 (+) Val (GAC) 77 bp Sc: 85.9</t>
  </si>
  <si>
    <t>GCGTCCGTAGCTCAGTTGGTtAGAGCACCACCTTGACATGGTGGGGGtCGGTGGTTCGAGTCCACTCGGACGCACCA</t>
  </si>
  <si>
    <t>Escherichia_coli_str_K-12_substr_MG1655_tRNA-Val-GAC-2-1 (tRNAscan-SE ID: chr.trna16) chr:1744641-1744717 (+) Val (GAC) 77 bp Sc: 82.5</t>
  </si>
  <si>
    <t>GCGTTCATAGCTCAGTTGGTtAGAGCACCACCTTGACATGGTGGGGGtCGTTGGTTCGAGTCCAATTGAACGCACCA</t>
  </si>
  <si>
    <t>Escherichia_coli_str_K-12_substr_MG1655_tRNA-Val-TAC-1-5 (tRNAscan-SE ID: chr.trna25) chr:2518601-2518676 (+) Val (TAC) 76 bp Sc: 84.6</t>
  </si>
  <si>
    <t>GGGTGATTAGCTCAGCTGGGAGAGCACCTCCCTTACAAGGAGGGGGtCGGCGGTTCGATCCCGTCATCACCCACCA</t>
  </si>
  <si>
    <t>Escherichia_coli_str_K-12_substr_MG1655_tRNA-fMet-CAT-1-3 (tRNAscan-SE ID: chr.trna30) chr:2945035-2945111 (+) fMet (CAT) 77 bp Sc: 77.5</t>
  </si>
  <si>
    <t>CGCGGGGTGGAGCAGCCtGGTAGCTCGTCGGGCTCATAACCCGAAGGtCGTCGGTTCAAATCCGGCCCCCGCAACCA</t>
  </si>
  <si>
    <t>Escherichia_coli_str_K-12_substr_MG1655_tRNA-fMet-CAT-2-1 (tRNAscan-SE ID: chr.trna62) chr:3315641-3315717 (-) fMet (CAT) 77 bp Sc: 75.5</t>
  </si>
  <si>
    <t>CGCGGGGTGGAGCAGCCtGGTAGCTCGTCGGGCTCATAACCCGAAGAtCGTCGGTTCAAATCCGGCCCCCGCAACCA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</si>
</sst>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b/>
      <sz val="12"/>
      <color theme="1"/>
      <name val="Calibri"/>
      <family val="2"/>
      <scheme val="minor"/>
    </font>
    <font>
      <sz val="12"/>
      <color theme="1"/>
      <name val="Calibri"/>
      <family val="2"/>
    </font>
    <font>
      <b/>
      <sz val="12"/>
      <color theme="1"/>
      <name val="Calibri"/>
      <family val="2"/>
    </font>
    <font>
      <sz val="12"/>
      <color rgb="FF000000"/>
      <name val="Calibri"/>
      <family val="2"/>
    </font>
    <font>
      <u/>
      <sz val="12"/>
      <color theme="10"/>
      <name val="Calibri"/>
      <family val="2"/>
      <scheme val="minor"/>
    </font>
    <font>
      <u/>
      <sz val="12"/>
      <color theme="11"/>
      <name val="Calibri"/>
      <family val="2"/>
      <scheme val="minor"/>
    </font>
    <font>
      <b/>
      <sz val="11"/>
      <color rgb="FF000000"/>
      <name val="Calibri"/>
      <family val="2"/>
      <scheme val="minor"/>
    </font>
    <font>
      <sz val="11"/>
      <color rgb="FF000000"/>
      <name val="Calibri"/>
      <family val="2"/>
      <scheme val="minor"/>
    </font>
    <font>
      <i/>
      <sz val="11"/>
      <color rgb="FF000000"/>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style="thin">
        <color auto="1"/>
      </top>
      <bottom/>
      <diagonal/>
    </border>
    <border>
      <left/>
      <right/>
      <top style="thin">
        <color auto="1"/>
      </top>
      <bottom style="thin">
        <color auto="1"/>
      </bottom>
      <diagonal/>
    </border>
    <border>
      <left/>
      <right/>
      <top/>
      <bottom style="thin">
        <color auto="1"/>
      </bottom>
      <diagonal/>
    </border>
  </borders>
  <cellStyleXfs count="69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4">
    <xf numFmtId="0" fontId="0" fillId="0" borderId="0" xfId="0"/>
    <xf numFmtId="0" fontId="1" fillId="0" borderId="0" xfId="0" applyFont="1"/>
    <xf numFmtId="0" fontId="0" fillId="0" borderId="1" xfId="0" applyBorder="1"/>
    <xf numFmtId="0" fontId="2" fillId="0" borderId="0" xfId="0" applyFont="1" applyBorder="1" applyAlignment="1"/>
    <xf numFmtId="0" fontId="2" fillId="0" borderId="0" xfId="0" applyFont="1"/>
    <xf numFmtId="0" fontId="3" fillId="0" borderId="0" xfId="0" applyFont="1" applyBorder="1" applyAlignment="1">
      <alignment horizontal="left" vertical="center"/>
    </xf>
    <xf numFmtId="0" fontId="3" fillId="0" borderId="0" xfId="0" applyFont="1" applyFill="1" applyBorder="1" applyAlignment="1">
      <alignment horizontal="left" vertical="center"/>
    </xf>
    <xf numFmtId="0" fontId="3" fillId="0" borderId="0" xfId="0" applyFont="1" applyAlignment="1">
      <alignment horizontal="left"/>
    </xf>
    <xf numFmtId="0" fontId="2" fillId="0" borderId="0" xfId="0" applyFont="1" applyBorder="1" applyAlignment="1">
      <alignment vertical="center"/>
    </xf>
    <xf numFmtId="3" fontId="2" fillId="0" borderId="0" xfId="0" applyNumberFormat="1" applyFont="1"/>
    <xf numFmtId="3" fontId="2" fillId="0" borderId="2" xfId="0" applyNumberFormat="1" applyFont="1" applyBorder="1"/>
    <xf numFmtId="0" fontId="2" fillId="0" borderId="0" xfId="0" applyFont="1" applyFill="1"/>
    <xf numFmtId="0" fontId="7" fillId="0" borderId="0" xfId="0" applyFont="1"/>
    <xf numFmtId="0" fontId="0" fillId="0" borderId="0" xfId="0" applyFill="1"/>
    <xf numFmtId="0" fontId="2" fillId="0" borderId="2" xfId="0" applyFont="1" applyFill="1" applyBorder="1" applyAlignment="1">
      <alignment vertical="center"/>
    </xf>
    <xf numFmtId="0" fontId="2" fillId="0" borderId="0" xfId="0" applyFont="1" applyFill="1" applyBorder="1" applyAlignment="1">
      <alignment vertical="center"/>
    </xf>
    <xf numFmtId="0" fontId="2" fillId="0" borderId="1" xfId="0" applyFont="1" applyBorder="1"/>
    <xf numFmtId="0" fontId="2" fillId="0" borderId="2" xfId="0" applyFont="1" applyBorder="1"/>
    <xf numFmtId="0" fontId="0" fillId="0" borderId="3" xfId="0" applyBorder="1"/>
    <xf numFmtId="0" fontId="0" fillId="0" borderId="3" xfId="0" applyFill="1" applyBorder="1"/>
    <xf numFmtId="3" fontId="2" fillId="0" borderId="0" xfId="0" applyNumberFormat="1" applyFont="1" applyFill="1"/>
    <xf numFmtId="4" fontId="2" fillId="0" borderId="0" xfId="0" applyNumberFormat="1" applyFont="1"/>
    <xf numFmtId="3" fontId="4" fillId="0" borderId="0" xfId="0" applyNumberFormat="1" applyFont="1" applyFill="1" applyBorder="1" applyAlignment="1">
      <alignment vertical="center"/>
    </xf>
    <xf numFmtId="0" fontId="0" fillId="2" borderId="0" xfId="0" applyFill="1"/>
  </cellXfs>
  <cellStyles count="69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Normal" xfId="0" builtinId="0"/>
  </cellStyles>
  <dxfs count="0"/>
  <tableStyles count="0" defaultTableStyle="TableStyleMedium2" defaultPivotStyle="PivotStyleLight16"/>
  <colors>
    <mruColors>
      <color rgb="FFFF40FF"/>
      <color rgb="FF21FF80"/>
      <color rgb="FF0432FF"/>
      <color rgb="FF00F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MG1655_poor</a:t>
            </a:r>
          </a:p>
        </c:rich>
      </c:tx>
      <c:layout>
        <c:manualLayout>
          <c:xMode val="edge"/>
          <c:yMode val="edge"/>
          <c:x val="0.681878453038674"/>
          <c:y val="3.8751345532831001E-2"/>
        </c:manualLayout>
      </c:layout>
      <c:overlay val="1"/>
      <c:spPr>
        <a:noFill/>
        <a:ln>
          <a:noFill/>
        </a:ln>
        <a:effectLst/>
      </c:spPr>
    </c:title>
    <c:autoTitleDeleted val="0"/>
    <c:plotArea>
      <c:layout>
        <c:manualLayout>
          <c:layoutTarget val="inner"/>
          <c:xMode val="edge"/>
          <c:yMode val="edge"/>
          <c:x val="0.19651585678861999"/>
          <c:y val="2.3681377825619E-2"/>
          <c:w val="0.74927828772784599"/>
          <c:h val="0.84197350465745102"/>
        </c:manualLayout>
      </c:layout>
      <c:scatterChart>
        <c:scatterStyle val="lineMarker"/>
        <c:varyColors val="0"/>
        <c:ser>
          <c:idx val="0"/>
          <c:order val="0"/>
          <c:tx>
            <c:v>SBW25</c:v>
          </c:tx>
          <c:spPr>
            <a:ln w="25400" cap="rnd">
              <a:noFill/>
              <a:round/>
            </a:ln>
            <a:effectLst/>
          </c:spPr>
          <c:marker>
            <c:symbol val="circle"/>
            <c:size val="7"/>
            <c:spPr>
              <a:solidFill>
                <a:schemeClr val="bg1">
                  <a:lumMod val="75000"/>
                </a:schemeClr>
              </a:solidFill>
              <a:ln w="9525">
                <a:solidFill>
                  <a:schemeClr val="bg1">
                    <a:lumMod val="50000"/>
                  </a:schemeClr>
                </a:solidFill>
              </a:ln>
              <a:effectLst/>
            </c:spPr>
          </c:marker>
          <c:dPt>
            <c:idx val="3"/>
            <c:bubble3D val="0"/>
            <c:extLst>
              <c:ext xmlns:c16="http://schemas.microsoft.com/office/drawing/2014/chart" uri="{C3380CC4-5D6E-409C-BE32-E72D297353CC}">
                <c16:uniqueId val="{00000001-626A-C644-AE2B-A2354B6DE683}"/>
              </c:ext>
            </c:extLst>
          </c:dPt>
          <c:dPt>
            <c:idx val="8"/>
            <c:bubble3D val="0"/>
            <c:extLst>
              <c:ext xmlns:c16="http://schemas.microsoft.com/office/drawing/2014/chart" uri="{C3380CC4-5D6E-409C-BE32-E72D297353CC}">
                <c16:uniqueId val="{00000000-626A-C644-AE2B-A2354B6DE683}"/>
              </c:ext>
            </c:extLst>
          </c:dPt>
          <c:errBars>
            <c:errDir val="y"/>
            <c:errBarType val="both"/>
            <c:errValType val="cust"/>
            <c:noEndCap val="0"/>
            <c:plus>
              <c:numRef>
                <c:f>wt_poor!$R$6:$R$44</c:f>
                <c:numCache>
                  <c:formatCode>General</c:formatCode>
                  <c:ptCount val="39"/>
                  <c:pt idx="0">
                    <c:v>2.128525647042653E-3</c:v>
                  </c:pt>
                  <c:pt idx="1">
                    <c:v>6.5650230990277596E-3</c:v>
                  </c:pt>
                  <c:pt idx="2">
                    <c:v>1.5425473669220386E-3</c:v>
                  </c:pt>
                  <c:pt idx="3">
                    <c:v>1.5772371559814614E-5</c:v>
                  </c:pt>
                  <c:pt idx="4">
                    <c:v>1.0669409823875576E-5</c:v>
                  </c:pt>
                  <c:pt idx="5">
                    <c:v>2.0490026742864782E-4</c:v>
                  </c:pt>
                  <c:pt idx="6">
                    <c:v>7.6553353302151166E-3</c:v>
                  </c:pt>
                  <c:pt idx="7">
                    <c:v>8.7368636112262216E-3</c:v>
                  </c:pt>
                  <c:pt idx="8">
                    <c:v>7.3934941980141849E-4</c:v>
                  </c:pt>
                  <c:pt idx="9">
                    <c:v>1.2617720936535407E-4</c:v>
                  </c:pt>
                  <c:pt idx="10">
                    <c:v>2.6752267881255203E-3</c:v>
                  </c:pt>
                  <c:pt idx="11">
                    <c:v>2.4733766735792872E-3</c:v>
                  </c:pt>
                  <c:pt idx="12">
                    <c:v>7.3501133209963028E-4</c:v>
                  </c:pt>
                  <c:pt idx="13">
                    <c:v>1.4429024574917084E-4</c:v>
                  </c:pt>
                  <c:pt idx="14">
                    <c:v>5.2571707957883964E-3</c:v>
                  </c:pt>
                  <c:pt idx="15">
                    <c:v>6.4020614234821009E-4</c:v>
                  </c:pt>
                  <c:pt idx="16">
                    <c:v>4.4276890198150783E-5</c:v>
                  </c:pt>
                  <c:pt idx="17">
                    <c:v>8.0851323701099927E-7</c:v>
                  </c:pt>
                  <c:pt idx="18">
                    <c:v>3.3603048652888008E-4</c:v>
                  </c:pt>
                  <c:pt idx="19">
                    <c:v>1.8480115624388122E-5</c:v>
                  </c:pt>
                  <c:pt idx="20">
                    <c:v>5.1538446539708569E-3</c:v>
                  </c:pt>
                  <c:pt idx="21">
                    <c:v>2.5172612430042154E-4</c:v>
                  </c:pt>
                  <c:pt idx="22">
                    <c:v>6.1484292121251311E-5</c:v>
                  </c:pt>
                  <c:pt idx="23">
                    <c:v>6.9127262819353088E-4</c:v>
                  </c:pt>
                  <c:pt idx="24">
                    <c:v>1.1126208017164867E-3</c:v>
                  </c:pt>
                  <c:pt idx="25">
                    <c:v>3.2496062116021084E-4</c:v>
                  </c:pt>
                  <c:pt idx="26">
                    <c:v>7.2141303735680649E-5</c:v>
                  </c:pt>
                  <c:pt idx="27">
                    <c:v>6.1539639076964156E-6</c:v>
                  </c:pt>
                  <c:pt idx="28">
                    <c:v>7.7948696635095496E-5</c:v>
                  </c:pt>
                  <c:pt idx="29">
                    <c:v>5.4898567648045853E-5</c:v>
                  </c:pt>
                  <c:pt idx="30">
                    <c:v>5.8489815483839539E-6</c:v>
                  </c:pt>
                  <c:pt idx="31">
                    <c:v>1.8773561133967215E-5</c:v>
                  </c:pt>
                  <c:pt idx="32">
                    <c:v>1.6401210532231249E-3</c:v>
                  </c:pt>
                  <c:pt idx="33">
                    <c:v>6.4000826756154829E-4</c:v>
                  </c:pt>
                  <c:pt idx="34">
                    <c:v>9.9281727640351063E-5</c:v>
                  </c:pt>
                  <c:pt idx="35">
                    <c:v>2.3557485147744937E-4</c:v>
                  </c:pt>
                  <c:pt idx="36">
                    <c:v>2.7016371695009703E-3</c:v>
                  </c:pt>
                  <c:pt idx="37">
                    <c:v>7.9301734376568966E-4</c:v>
                  </c:pt>
                  <c:pt idx="38">
                    <c:v>4.6301193509159234E-5</c:v>
                  </c:pt>
                </c:numCache>
              </c:numRef>
            </c:plus>
            <c:minus>
              <c:numRef>
                <c:f>wt_poor!$R$6:$R$44</c:f>
                <c:numCache>
                  <c:formatCode>General</c:formatCode>
                  <c:ptCount val="39"/>
                  <c:pt idx="0">
                    <c:v>2.128525647042653E-3</c:v>
                  </c:pt>
                  <c:pt idx="1">
                    <c:v>6.5650230990277596E-3</c:v>
                  </c:pt>
                  <c:pt idx="2">
                    <c:v>1.5425473669220386E-3</c:v>
                  </c:pt>
                  <c:pt idx="3">
                    <c:v>1.5772371559814614E-5</c:v>
                  </c:pt>
                  <c:pt idx="4">
                    <c:v>1.0669409823875576E-5</c:v>
                  </c:pt>
                  <c:pt idx="5">
                    <c:v>2.0490026742864782E-4</c:v>
                  </c:pt>
                  <c:pt idx="6">
                    <c:v>7.6553353302151166E-3</c:v>
                  </c:pt>
                  <c:pt idx="7">
                    <c:v>8.7368636112262216E-3</c:v>
                  </c:pt>
                  <c:pt idx="8">
                    <c:v>7.3934941980141849E-4</c:v>
                  </c:pt>
                  <c:pt idx="9">
                    <c:v>1.2617720936535407E-4</c:v>
                  </c:pt>
                  <c:pt idx="10">
                    <c:v>2.6752267881255203E-3</c:v>
                  </c:pt>
                  <c:pt idx="11">
                    <c:v>2.4733766735792872E-3</c:v>
                  </c:pt>
                  <c:pt idx="12">
                    <c:v>7.3501133209963028E-4</c:v>
                  </c:pt>
                  <c:pt idx="13">
                    <c:v>1.4429024574917084E-4</c:v>
                  </c:pt>
                  <c:pt idx="14">
                    <c:v>5.2571707957883964E-3</c:v>
                  </c:pt>
                  <c:pt idx="15">
                    <c:v>6.4020614234821009E-4</c:v>
                  </c:pt>
                  <c:pt idx="16">
                    <c:v>4.4276890198150783E-5</c:v>
                  </c:pt>
                  <c:pt idx="17">
                    <c:v>8.0851323701099927E-7</c:v>
                  </c:pt>
                  <c:pt idx="18">
                    <c:v>3.3603048652888008E-4</c:v>
                  </c:pt>
                  <c:pt idx="19">
                    <c:v>1.8480115624388122E-5</c:v>
                  </c:pt>
                  <c:pt idx="20">
                    <c:v>5.1538446539708569E-3</c:v>
                  </c:pt>
                  <c:pt idx="21">
                    <c:v>2.5172612430042154E-4</c:v>
                  </c:pt>
                  <c:pt idx="22">
                    <c:v>6.1484292121251311E-5</c:v>
                  </c:pt>
                  <c:pt idx="23">
                    <c:v>6.9127262819353088E-4</c:v>
                  </c:pt>
                  <c:pt idx="24">
                    <c:v>1.1126208017164867E-3</c:v>
                  </c:pt>
                  <c:pt idx="25">
                    <c:v>3.2496062116021084E-4</c:v>
                  </c:pt>
                  <c:pt idx="26">
                    <c:v>7.2141303735680649E-5</c:v>
                  </c:pt>
                  <c:pt idx="27">
                    <c:v>6.1539639076964156E-6</c:v>
                  </c:pt>
                  <c:pt idx="28">
                    <c:v>7.7948696635095496E-5</c:v>
                  </c:pt>
                  <c:pt idx="29">
                    <c:v>5.4898567648045853E-5</c:v>
                  </c:pt>
                  <c:pt idx="30">
                    <c:v>5.8489815483839539E-6</c:v>
                  </c:pt>
                  <c:pt idx="31">
                    <c:v>1.8773561133967215E-5</c:v>
                  </c:pt>
                  <c:pt idx="32">
                    <c:v>1.6401210532231249E-3</c:v>
                  </c:pt>
                  <c:pt idx="33">
                    <c:v>6.4000826756154829E-4</c:v>
                  </c:pt>
                  <c:pt idx="34">
                    <c:v>9.9281727640351063E-5</c:v>
                  </c:pt>
                  <c:pt idx="35">
                    <c:v>2.3557485147744937E-4</c:v>
                  </c:pt>
                  <c:pt idx="36">
                    <c:v>2.7016371695009703E-3</c:v>
                  </c:pt>
                  <c:pt idx="37">
                    <c:v>7.9301734376568966E-4</c:v>
                  </c:pt>
                  <c:pt idx="38">
                    <c:v>4.6301193509159234E-5</c:v>
                  </c:pt>
                </c:numCache>
              </c:numRef>
            </c:minus>
            <c:spPr>
              <a:noFill/>
              <a:ln w="9525" cap="flat" cmpd="sng" algn="ctr">
                <a:solidFill>
                  <a:schemeClr val="tx1"/>
                </a:solidFill>
                <a:round/>
              </a:ln>
              <a:effectLst/>
            </c:spPr>
          </c:errBars>
          <c:xVal>
            <c:numRef>
              <c:f>wt_poor!$M$6:$M$44</c:f>
              <c:numCache>
                <c:formatCode>General</c:formatCode>
                <c:ptCount val="39"/>
                <c:pt idx="0">
                  <c:v>2.2988505747126436E-2</c:v>
                </c:pt>
                <c:pt idx="1">
                  <c:v>3.4482758620689655E-2</c:v>
                </c:pt>
                <c:pt idx="2">
                  <c:v>4.5977011494252873E-2</c:v>
                </c:pt>
                <c:pt idx="3">
                  <c:v>1.1494252873563218E-2</c:v>
                </c:pt>
                <c:pt idx="4">
                  <c:v>1.1494252873563218E-2</c:v>
                </c:pt>
                <c:pt idx="5">
                  <c:v>1.1494252873563218E-2</c:v>
                </c:pt>
                <c:pt idx="6">
                  <c:v>4.5977011494252873E-2</c:v>
                </c:pt>
                <c:pt idx="7">
                  <c:v>3.4482758620689655E-2</c:v>
                </c:pt>
                <c:pt idx="8">
                  <c:v>1.1494252873563218E-2</c:v>
                </c:pt>
                <c:pt idx="9">
                  <c:v>4.5977011494252873E-2</c:v>
                </c:pt>
                <c:pt idx="10">
                  <c:v>2.2988505747126436E-2</c:v>
                </c:pt>
                <c:pt idx="11">
                  <c:v>2.2988505747126436E-2</c:v>
                </c:pt>
                <c:pt idx="12">
                  <c:v>4.5977011494252873E-2</c:v>
                </c:pt>
                <c:pt idx="13">
                  <c:v>1.1494252873563218E-2</c:v>
                </c:pt>
                <c:pt idx="14">
                  <c:v>4.5977011494252873E-2</c:v>
                </c:pt>
                <c:pt idx="15">
                  <c:v>1.1494252873563218E-2</c:v>
                </c:pt>
                <c:pt idx="16">
                  <c:v>1.1494252873563218E-2</c:v>
                </c:pt>
                <c:pt idx="17">
                  <c:v>2.2988505747126436E-2</c:v>
                </c:pt>
                <c:pt idx="18">
                  <c:v>3.4482758620689655E-2</c:v>
                </c:pt>
                <c:pt idx="19">
                  <c:v>1.1494252873563218E-2</c:v>
                </c:pt>
                <c:pt idx="20">
                  <c:v>4.5977011494252873E-2</c:v>
                </c:pt>
                <c:pt idx="21">
                  <c:v>1.1494252873563218E-2</c:v>
                </c:pt>
                <c:pt idx="22">
                  <c:v>1.1494252873563218E-2</c:v>
                </c:pt>
                <c:pt idx="23">
                  <c:v>1.1494252873563218E-2</c:v>
                </c:pt>
                <c:pt idx="24">
                  <c:v>6.8965517241379309E-2</c:v>
                </c:pt>
                <c:pt idx="25">
                  <c:v>2.2988505747126436E-2</c:v>
                </c:pt>
                <c:pt idx="26">
                  <c:v>2.2988505747126436E-2</c:v>
                </c:pt>
                <c:pt idx="27">
                  <c:v>1.1494252873563218E-2</c:v>
                </c:pt>
                <c:pt idx="28">
                  <c:v>1.1494252873563218E-2</c:v>
                </c:pt>
                <c:pt idx="29">
                  <c:v>1.1494252873563218E-2</c:v>
                </c:pt>
                <c:pt idx="30">
                  <c:v>1.1494252873563218E-2</c:v>
                </c:pt>
                <c:pt idx="31">
                  <c:v>1.1494252873563218E-2</c:v>
                </c:pt>
                <c:pt idx="32">
                  <c:v>1.1494252873563218E-2</c:v>
                </c:pt>
                <c:pt idx="33">
                  <c:v>2.2988505747126436E-2</c:v>
                </c:pt>
                <c:pt idx="34">
                  <c:v>1.1494252873563218E-2</c:v>
                </c:pt>
                <c:pt idx="35">
                  <c:v>2.2988505747126436E-2</c:v>
                </c:pt>
                <c:pt idx="36">
                  <c:v>2.2988505747126436E-2</c:v>
                </c:pt>
                <c:pt idx="37">
                  <c:v>1.1494252873563218E-2</c:v>
                </c:pt>
                <c:pt idx="38">
                  <c:v>1.1494252873563218E-2</c:v>
                </c:pt>
              </c:numCache>
            </c:numRef>
          </c:xVal>
          <c:yVal>
            <c:numRef>
              <c:f>wt_poor!$Q$6:$Q$44</c:f>
              <c:numCache>
                <c:formatCode>General</c:formatCode>
                <c:ptCount val="39"/>
                <c:pt idx="0">
                  <c:v>2.4626517580496794E-2</c:v>
                </c:pt>
                <c:pt idx="1">
                  <c:v>6.0457864978766762E-2</c:v>
                </c:pt>
                <c:pt idx="2">
                  <c:v>7.7017082872162775E-3</c:v>
                </c:pt>
                <c:pt idx="3">
                  <c:v>9.7022719109403788E-4</c:v>
                </c:pt>
                <c:pt idx="4">
                  <c:v>2.0805199909300007E-4</c:v>
                </c:pt>
                <c:pt idx="5">
                  <c:v>3.9424492849842426E-3</c:v>
                </c:pt>
                <c:pt idx="6">
                  <c:v>8.35763085704921E-2</c:v>
                </c:pt>
                <c:pt idx="7">
                  <c:v>0.1465245251999287</c:v>
                </c:pt>
                <c:pt idx="8">
                  <c:v>1.0336528232060757E-2</c:v>
                </c:pt>
                <c:pt idx="9">
                  <c:v>2.5307658484007527E-4</c:v>
                </c:pt>
                <c:pt idx="10">
                  <c:v>3.333510916382277E-2</c:v>
                </c:pt>
                <c:pt idx="11">
                  <c:v>3.5380780959681252E-2</c:v>
                </c:pt>
                <c:pt idx="12">
                  <c:v>0.13520222903266169</c:v>
                </c:pt>
                <c:pt idx="13">
                  <c:v>6.2990053523353613E-3</c:v>
                </c:pt>
                <c:pt idx="14">
                  <c:v>0.17423938627510671</c:v>
                </c:pt>
                <c:pt idx="15">
                  <c:v>1.767819729051234E-2</c:v>
                </c:pt>
                <c:pt idx="16">
                  <c:v>1.9767568926201741E-4</c:v>
                </c:pt>
                <c:pt idx="17">
                  <c:v>1.5776519840299643E-6</c:v>
                </c:pt>
                <c:pt idx="18">
                  <c:v>8.7888519172572028E-3</c:v>
                </c:pt>
                <c:pt idx="19">
                  <c:v>5.246870660725189E-4</c:v>
                </c:pt>
                <c:pt idx="20">
                  <c:v>4.0480497704875891E-2</c:v>
                </c:pt>
                <c:pt idx="21">
                  <c:v>1.1147200778676182E-3</c:v>
                </c:pt>
                <c:pt idx="22">
                  <c:v>4.1521753374510931E-4</c:v>
                </c:pt>
                <c:pt idx="23">
                  <c:v>5.5903412458519928E-3</c:v>
                </c:pt>
                <c:pt idx="24">
                  <c:v>3.3395735761662042E-2</c:v>
                </c:pt>
                <c:pt idx="25">
                  <c:v>6.3049753648085115E-3</c:v>
                </c:pt>
                <c:pt idx="26">
                  <c:v>6.2191185400836885E-4</c:v>
                </c:pt>
                <c:pt idx="27">
                  <c:v>7.2192113292236153E-4</c:v>
                </c:pt>
                <c:pt idx="28">
                  <c:v>2.5052011919232445E-3</c:v>
                </c:pt>
                <c:pt idx="29">
                  <c:v>2.9408557316601227E-3</c:v>
                </c:pt>
                <c:pt idx="30">
                  <c:v>8.5058418209000251E-5</c:v>
                </c:pt>
                <c:pt idx="31">
                  <c:v>3.2740447911972919E-4</c:v>
                </c:pt>
                <c:pt idx="32">
                  <c:v>2.7949439120206792E-2</c:v>
                </c:pt>
                <c:pt idx="33">
                  <c:v>1.9744818113193074E-2</c:v>
                </c:pt>
                <c:pt idx="34">
                  <c:v>7.7469487161590763E-4</c:v>
                </c:pt>
                <c:pt idx="35">
                  <c:v>3.3702697675968654E-3</c:v>
                </c:pt>
                <c:pt idx="36">
                  <c:v>1.4944165390615804E-2</c:v>
                </c:pt>
                <c:pt idx="37">
                  <c:v>1.9397976516526468E-2</c:v>
                </c:pt>
                <c:pt idx="38">
                  <c:v>1.4130782508672386E-3</c:v>
                </c:pt>
              </c:numCache>
            </c:numRef>
          </c:yVal>
          <c:smooth val="0"/>
          <c:extLst>
            <c:ext xmlns:c16="http://schemas.microsoft.com/office/drawing/2014/chart" uri="{C3380CC4-5D6E-409C-BE32-E72D297353CC}">
              <c16:uniqueId val="{00000000-EE0B-9F42-8895-D1BBF965B5EF}"/>
            </c:ext>
          </c:extLst>
        </c:ser>
        <c:dLbls>
          <c:showLegendKey val="0"/>
          <c:showVal val="0"/>
          <c:showCatName val="0"/>
          <c:showSerName val="0"/>
          <c:showPercent val="0"/>
          <c:showBubbleSize val="0"/>
        </c:dLbls>
        <c:axId val="2114955320"/>
        <c:axId val="2109596264"/>
      </c:scatterChart>
      <c:valAx>
        <c:axId val="2114955320"/>
        <c:scaling>
          <c:orientation val="minMax"/>
          <c:max val="0.0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500" b="1">
                    <a:solidFill>
                      <a:schemeClr val="tx1"/>
                    </a:solidFill>
                    <a:latin typeface="Arial" panose="020B0604020202020204" pitchFamily="34" charset="0"/>
                    <a:cs typeface="Arial" panose="020B0604020202020204" pitchFamily="34" charset="0"/>
                  </a:rPr>
                  <a:t>Proportion</a:t>
                </a:r>
                <a:r>
                  <a:rPr lang="en-US" sz="1500" b="1" baseline="0">
                    <a:solidFill>
                      <a:schemeClr val="tx1"/>
                    </a:solidFill>
                    <a:latin typeface="Arial" panose="020B0604020202020204" pitchFamily="34" charset="0"/>
                    <a:cs typeface="Arial" panose="020B0604020202020204" pitchFamily="34" charset="0"/>
                  </a:rPr>
                  <a:t> of isotype in tRNA gene set</a:t>
                </a:r>
                <a:endParaRPr lang="en-US" sz="1500" b="1">
                  <a:solidFill>
                    <a:schemeClr val="tx1"/>
                  </a:solidFill>
                  <a:latin typeface="Arial" panose="020B0604020202020204" pitchFamily="34" charset="0"/>
                  <a:cs typeface="Arial" panose="020B0604020202020204" pitchFamily="34" charset="0"/>
                </a:endParaRPr>
              </a:p>
            </c:rich>
          </c:tx>
          <c:layout>
            <c:manualLayout>
              <c:xMode val="edge"/>
              <c:yMode val="edge"/>
              <c:x val="0.21263546798029601"/>
              <c:y val="0.95392895586652304"/>
            </c:manualLayout>
          </c:layout>
          <c:overlay val="0"/>
          <c:spPr>
            <a:noFill/>
            <a:ln>
              <a:noFill/>
            </a:ln>
            <a:effectLst/>
          </c:sp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109596264"/>
        <c:crosses val="autoZero"/>
        <c:crossBetween val="midCat"/>
      </c:valAx>
      <c:valAx>
        <c:axId val="2109596264"/>
        <c:scaling>
          <c:orientation val="minMax"/>
          <c:max val="0.19"/>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600" b="1">
                    <a:solidFill>
                      <a:schemeClr val="tx1"/>
                    </a:solidFill>
                    <a:latin typeface="Arial" panose="020B0604020202020204" pitchFamily="34" charset="0"/>
                    <a:cs typeface="Arial" panose="020B0604020202020204" pitchFamily="34" charset="0"/>
                  </a:rPr>
                  <a:t>Proportion</a:t>
                </a:r>
                <a:r>
                  <a:rPr lang="en-US" sz="1600" b="1" baseline="0">
                    <a:solidFill>
                      <a:schemeClr val="tx1"/>
                    </a:solidFill>
                    <a:latin typeface="Arial" panose="020B0604020202020204" pitchFamily="34" charset="0"/>
                    <a:cs typeface="Arial" panose="020B0604020202020204" pitchFamily="34" charset="0"/>
                  </a:rPr>
                  <a:t> of isotype in tRNA-seq</a:t>
                </a:r>
                <a:endParaRPr lang="en-US" sz="1600" b="1">
                  <a:solidFill>
                    <a:schemeClr val="tx1"/>
                  </a:solidFill>
                  <a:latin typeface="Arial" panose="020B0604020202020204" pitchFamily="34" charset="0"/>
                  <a:cs typeface="Arial" panose="020B0604020202020204" pitchFamily="34" charset="0"/>
                </a:endParaRPr>
              </a:p>
            </c:rich>
          </c:tx>
          <c:layout>
            <c:manualLayout>
              <c:xMode val="edge"/>
              <c:yMode val="edge"/>
              <c:x val="5.2447538885225598E-3"/>
              <c:y val="0.133505505030386"/>
            </c:manualLayout>
          </c:layout>
          <c:overlay val="0"/>
          <c:spPr>
            <a:noFill/>
            <a:ln>
              <a:noFill/>
            </a:ln>
            <a:effectLst/>
          </c:sp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114955320"/>
        <c:crosses val="autoZero"/>
        <c:crossBetween val="midCat"/>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delthrW_rich</a:t>
            </a:r>
          </a:p>
        </c:rich>
      </c:tx>
      <c:layout>
        <c:manualLayout>
          <c:xMode val="edge"/>
          <c:yMode val="edge"/>
          <c:x val="0.681878453038674"/>
          <c:y val="3.8751345532831001E-2"/>
        </c:manualLayout>
      </c:layout>
      <c:overlay val="1"/>
      <c:spPr>
        <a:noFill/>
        <a:ln>
          <a:noFill/>
        </a:ln>
        <a:effectLst/>
      </c:spPr>
    </c:title>
    <c:autoTitleDeleted val="0"/>
    <c:plotArea>
      <c:layout>
        <c:manualLayout>
          <c:layoutTarget val="inner"/>
          <c:xMode val="edge"/>
          <c:yMode val="edge"/>
          <c:x val="0.19651585678861999"/>
          <c:y val="2.3681377825619E-2"/>
          <c:w val="0.74927828772784599"/>
          <c:h val="0.84197350465745102"/>
        </c:manualLayout>
      </c:layout>
      <c:scatterChart>
        <c:scatterStyle val="lineMarker"/>
        <c:varyColors val="0"/>
        <c:ser>
          <c:idx val="0"/>
          <c:order val="0"/>
          <c:tx>
            <c:v>SBW25</c:v>
          </c:tx>
          <c:spPr>
            <a:ln w="25400" cap="rnd">
              <a:noFill/>
              <a:round/>
            </a:ln>
            <a:effectLst/>
          </c:spPr>
          <c:marker>
            <c:symbol val="circle"/>
            <c:size val="7"/>
            <c:spPr>
              <a:solidFill>
                <a:schemeClr val="bg1">
                  <a:lumMod val="75000"/>
                </a:schemeClr>
              </a:solidFill>
              <a:ln w="9525">
                <a:solidFill>
                  <a:schemeClr val="bg1">
                    <a:lumMod val="50000"/>
                  </a:schemeClr>
                </a:solidFill>
              </a:ln>
              <a:effectLst/>
            </c:spPr>
          </c:marker>
          <c:dPt>
            <c:idx val="3"/>
            <c:bubble3D val="0"/>
            <c:extLst>
              <c:ext xmlns:c16="http://schemas.microsoft.com/office/drawing/2014/chart" uri="{C3380CC4-5D6E-409C-BE32-E72D297353CC}">
                <c16:uniqueId val="{00000000-61ED-EA4C-9426-89A9CC09B58F}"/>
              </c:ext>
            </c:extLst>
          </c:dPt>
          <c:dPt>
            <c:idx val="8"/>
            <c:bubble3D val="0"/>
            <c:extLst>
              <c:ext xmlns:c16="http://schemas.microsoft.com/office/drawing/2014/chart" uri="{C3380CC4-5D6E-409C-BE32-E72D297353CC}">
                <c16:uniqueId val="{00000001-61ED-EA4C-9426-89A9CC09B58F}"/>
              </c:ext>
            </c:extLst>
          </c:dPt>
          <c:errBars>
            <c:errDir val="y"/>
            <c:errBarType val="both"/>
            <c:errValType val="cust"/>
            <c:noEndCap val="0"/>
            <c:plus>
              <c:numRef>
                <c:f>delthrW_rich!$R$6:$R$44</c:f>
                <c:numCache>
                  <c:formatCode>General</c:formatCode>
                  <c:ptCount val="39"/>
                  <c:pt idx="0">
                    <c:v>1.268727543988704E-3</c:v>
                  </c:pt>
                  <c:pt idx="1">
                    <c:v>2.667300357197885E-3</c:v>
                  </c:pt>
                  <c:pt idx="2">
                    <c:v>4.4409089708822735E-5</c:v>
                  </c:pt>
                  <c:pt idx="3">
                    <c:v>8.0577795194372478E-5</c:v>
                  </c:pt>
                  <c:pt idx="4">
                    <c:v>2.6621817352563796E-5</c:v>
                  </c:pt>
                  <c:pt idx="5">
                    <c:v>1.6445657384597378E-4</c:v>
                  </c:pt>
                  <c:pt idx="6">
                    <c:v>3.5753484860410372E-3</c:v>
                  </c:pt>
                  <c:pt idx="7">
                    <c:v>3.9255303877014291E-3</c:v>
                  </c:pt>
                  <c:pt idx="8">
                    <c:v>1.0948967387819138E-3</c:v>
                  </c:pt>
                  <c:pt idx="9">
                    <c:v>2.652327492140888E-5</c:v>
                  </c:pt>
                  <c:pt idx="10">
                    <c:v>5.9936869350091541E-3</c:v>
                  </c:pt>
                  <c:pt idx="11">
                    <c:v>4.3891288276108062E-3</c:v>
                  </c:pt>
                  <c:pt idx="12">
                    <c:v>6.4814670374875628E-3</c:v>
                  </c:pt>
                  <c:pt idx="13">
                    <c:v>1.9887238518401701E-4</c:v>
                  </c:pt>
                  <c:pt idx="14">
                    <c:v>1.0110365792492854E-2</c:v>
                  </c:pt>
                  <c:pt idx="15">
                    <c:v>1.5012863457160128E-3</c:v>
                  </c:pt>
                  <c:pt idx="16">
                    <c:v>1.2423403304395274E-5</c:v>
                  </c:pt>
                  <c:pt idx="17">
                    <c:v>3.9634115188759281E-7</c:v>
                  </c:pt>
                  <c:pt idx="18">
                    <c:v>6.487864477237099E-5</c:v>
                  </c:pt>
                  <c:pt idx="19">
                    <c:v>8.7313173880566611E-6</c:v>
                  </c:pt>
                  <c:pt idx="20">
                    <c:v>1.3708527694630925E-3</c:v>
                  </c:pt>
                  <c:pt idx="21">
                    <c:v>1.2607327770856666E-4</c:v>
                  </c:pt>
                  <c:pt idx="22">
                    <c:v>1.2202274511022135E-5</c:v>
                  </c:pt>
                  <c:pt idx="23">
                    <c:v>4.8717709879468786E-4</c:v>
                  </c:pt>
                  <c:pt idx="24">
                    <c:v>2.1959404067801529E-3</c:v>
                  </c:pt>
                  <c:pt idx="25">
                    <c:v>3.3789437194336786E-4</c:v>
                  </c:pt>
                  <c:pt idx="26">
                    <c:v>3.9089582840596232E-5</c:v>
                  </c:pt>
                  <c:pt idx="27">
                    <c:v>5.8987854389275084E-5</c:v>
                  </c:pt>
                  <c:pt idx="28">
                    <c:v>9.5798396170165948E-5</c:v>
                  </c:pt>
                  <c:pt idx="29">
                    <c:v>1.398510389496302E-4</c:v>
                  </c:pt>
                  <c:pt idx="30">
                    <c:v>1.6639919900419437E-5</c:v>
                  </c:pt>
                  <c:pt idx="31">
                    <c:v>1.0993939952008209E-5</c:v>
                  </c:pt>
                  <c:pt idx="32">
                    <c:v>8.0971691629055237E-4</c:v>
                  </c:pt>
                  <c:pt idx="33">
                    <c:v>7.0365881946469284E-4</c:v>
                  </c:pt>
                  <c:pt idx="34">
                    <c:v>7.9446450429179264E-5</c:v>
                  </c:pt>
                  <c:pt idx="35">
                    <c:v>1.2095230120538167E-6</c:v>
                  </c:pt>
                  <c:pt idx="36">
                    <c:v>5.2025369475837814E-4</c:v>
                  </c:pt>
                  <c:pt idx="37">
                    <c:v>2.2493781404186587E-3</c:v>
                  </c:pt>
                  <c:pt idx="38">
                    <c:v>5.6812742747716431E-5</c:v>
                  </c:pt>
                </c:numCache>
              </c:numRef>
            </c:plus>
            <c:minus>
              <c:numRef>
                <c:f>delthrW_rich!$R$6:$R$44</c:f>
                <c:numCache>
                  <c:formatCode>General</c:formatCode>
                  <c:ptCount val="39"/>
                  <c:pt idx="0">
                    <c:v>1.268727543988704E-3</c:v>
                  </c:pt>
                  <c:pt idx="1">
                    <c:v>2.667300357197885E-3</c:v>
                  </c:pt>
                  <c:pt idx="2">
                    <c:v>4.4409089708822735E-5</c:v>
                  </c:pt>
                  <c:pt idx="3">
                    <c:v>8.0577795194372478E-5</c:v>
                  </c:pt>
                  <c:pt idx="4">
                    <c:v>2.6621817352563796E-5</c:v>
                  </c:pt>
                  <c:pt idx="5">
                    <c:v>1.6445657384597378E-4</c:v>
                  </c:pt>
                  <c:pt idx="6">
                    <c:v>3.5753484860410372E-3</c:v>
                  </c:pt>
                  <c:pt idx="7">
                    <c:v>3.9255303877014291E-3</c:v>
                  </c:pt>
                  <c:pt idx="8">
                    <c:v>1.0948967387819138E-3</c:v>
                  </c:pt>
                  <c:pt idx="9">
                    <c:v>2.652327492140888E-5</c:v>
                  </c:pt>
                  <c:pt idx="10">
                    <c:v>5.9936869350091541E-3</c:v>
                  </c:pt>
                  <c:pt idx="11">
                    <c:v>4.3891288276108062E-3</c:v>
                  </c:pt>
                  <c:pt idx="12">
                    <c:v>6.4814670374875628E-3</c:v>
                  </c:pt>
                  <c:pt idx="13">
                    <c:v>1.9887238518401701E-4</c:v>
                  </c:pt>
                  <c:pt idx="14">
                    <c:v>1.0110365792492854E-2</c:v>
                  </c:pt>
                  <c:pt idx="15">
                    <c:v>1.5012863457160128E-3</c:v>
                  </c:pt>
                  <c:pt idx="16">
                    <c:v>1.2423403304395274E-5</c:v>
                  </c:pt>
                  <c:pt idx="17">
                    <c:v>3.9634115188759281E-7</c:v>
                  </c:pt>
                  <c:pt idx="18">
                    <c:v>6.487864477237099E-5</c:v>
                  </c:pt>
                  <c:pt idx="19">
                    <c:v>8.7313173880566611E-6</c:v>
                  </c:pt>
                  <c:pt idx="20">
                    <c:v>1.3708527694630925E-3</c:v>
                  </c:pt>
                  <c:pt idx="21">
                    <c:v>1.2607327770856666E-4</c:v>
                  </c:pt>
                  <c:pt idx="22">
                    <c:v>1.2202274511022135E-5</c:v>
                  </c:pt>
                  <c:pt idx="23">
                    <c:v>4.8717709879468786E-4</c:v>
                  </c:pt>
                  <c:pt idx="24">
                    <c:v>2.1959404067801529E-3</c:v>
                  </c:pt>
                  <c:pt idx="25">
                    <c:v>3.3789437194336786E-4</c:v>
                  </c:pt>
                  <c:pt idx="26">
                    <c:v>3.9089582840596232E-5</c:v>
                  </c:pt>
                  <c:pt idx="27">
                    <c:v>5.8987854389275084E-5</c:v>
                  </c:pt>
                  <c:pt idx="28">
                    <c:v>9.5798396170165948E-5</c:v>
                  </c:pt>
                  <c:pt idx="29">
                    <c:v>1.398510389496302E-4</c:v>
                  </c:pt>
                  <c:pt idx="30">
                    <c:v>1.6639919900419437E-5</c:v>
                  </c:pt>
                  <c:pt idx="31">
                    <c:v>1.0993939952008209E-5</c:v>
                  </c:pt>
                  <c:pt idx="32">
                    <c:v>8.0971691629055237E-4</c:v>
                  </c:pt>
                  <c:pt idx="33">
                    <c:v>7.0365881946469284E-4</c:v>
                  </c:pt>
                  <c:pt idx="34">
                    <c:v>7.9446450429179264E-5</c:v>
                  </c:pt>
                  <c:pt idx="35">
                    <c:v>1.2095230120538167E-6</c:v>
                  </c:pt>
                  <c:pt idx="36">
                    <c:v>5.2025369475837814E-4</c:v>
                  </c:pt>
                  <c:pt idx="37">
                    <c:v>2.2493781404186587E-3</c:v>
                  </c:pt>
                  <c:pt idx="38">
                    <c:v>5.6812742747716431E-5</c:v>
                  </c:pt>
                </c:numCache>
              </c:numRef>
            </c:minus>
            <c:spPr>
              <a:noFill/>
              <a:ln w="9525" cap="flat" cmpd="sng" algn="ctr">
                <a:solidFill>
                  <a:schemeClr val="tx1"/>
                </a:solidFill>
                <a:round/>
              </a:ln>
              <a:effectLst/>
            </c:spPr>
          </c:errBars>
          <c:xVal>
            <c:numRef>
              <c:f>delthrW_rich!$M$6:$M$44</c:f>
              <c:numCache>
                <c:formatCode>General</c:formatCode>
                <c:ptCount val="39"/>
                <c:pt idx="0">
                  <c:v>2.3255813953488372E-2</c:v>
                </c:pt>
                <c:pt idx="1">
                  <c:v>3.4883720930232558E-2</c:v>
                </c:pt>
                <c:pt idx="2">
                  <c:v>4.6511627906976744E-2</c:v>
                </c:pt>
                <c:pt idx="3">
                  <c:v>1.1627906976744186E-2</c:v>
                </c:pt>
                <c:pt idx="4">
                  <c:v>1.1627906976744186E-2</c:v>
                </c:pt>
                <c:pt idx="5">
                  <c:v>1.1627906976744186E-2</c:v>
                </c:pt>
                <c:pt idx="6">
                  <c:v>4.6511627906976744E-2</c:v>
                </c:pt>
                <c:pt idx="7">
                  <c:v>3.4883720930232558E-2</c:v>
                </c:pt>
                <c:pt idx="8">
                  <c:v>1.1627906976744186E-2</c:v>
                </c:pt>
                <c:pt idx="9">
                  <c:v>4.6511627906976744E-2</c:v>
                </c:pt>
                <c:pt idx="10">
                  <c:v>2.3255813953488372E-2</c:v>
                </c:pt>
                <c:pt idx="11">
                  <c:v>2.3255813953488372E-2</c:v>
                </c:pt>
                <c:pt idx="12">
                  <c:v>4.6511627906976744E-2</c:v>
                </c:pt>
                <c:pt idx="13">
                  <c:v>1.1627906976744186E-2</c:v>
                </c:pt>
                <c:pt idx="14">
                  <c:v>4.6511627906976744E-2</c:v>
                </c:pt>
                <c:pt idx="15">
                  <c:v>1.1627906976744186E-2</c:v>
                </c:pt>
                <c:pt idx="16">
                  <c:v>1.1627906976744186E-2</c:v>
                </c:pt>
                <c:pt idx="17">
                  <c:v>2.3255813953488372E-2</c:v>
                </c:pt>
                <c:pt idx="18">
                  <c:v>3.4883720930232558E-2</c:v>
                </c:pt>
                <c:pt idx="19">
                  <c:v>1.1627906976744186E-2</c:v>
                </c:pt>
                <c:pt idx="20">
                  <c:v>4.6511627906976744E-2</c:v>
                </c:pt>
                <c:pt idx="21">
                  <c:v>1.1627906976744186E-2</c:v>
                </c:pt>
                <c:pt idx="22">
                  <c:v>1.1627906976744186E-2</c:v>
                </c:pt>
                <c:pt idx="23">
                  <c:v>1.1627906976744186E-2</c:v>
                </c:pt>
                <c:pt idx="24">
                  <c:v>6.9767441860465115E-2</c:v>
                </c:pt>
                <c:pt idx="25">
                  <c:v>2.3255813953488372E-2</c:v>
                </c:pt>
                <c:pt idx="26">
                  <c:v>2.3255813953488372E-2</c:v>
                </c:pt>
                <c:pt idx="27">
                  <c:v>1.1627906976744186E-2</c:v>
                </c:pt>
                <c:pt idx="28">
                  <c:v>1.1627906976744186E-2</c:v>
                </c:pt>
                <c:pt idx="29">
                  <c:v>1.1627906976744186E-2</c:v>
                </c:pt>
                <c:pt idx="30">
                  <c:v>1.1627906976744186E-2</c:v>
                </c:pt>
                <c:pt idx="31">
                  <c:v>1.1627906976744186E-2</c:v>
                </c:pt>
                <c:pt idx="32">
                  <c:v>1.1627906976744186E-2</c:v>
                </c:pt>
                <c:pt idx="33">
                  <c:v>2.3255813953488372E-2</c:v>
                </c:pt>
                <c:pt idx="34">
                  <c:v>1.1627906976744186E-2</c:v>
                </c:pt>
                <c:pt idx="35">
                  <c:v>1.1627906976744186E-2</c:v>
                </c:pt>
                <c:pt idx="36">
                  <c:v>2.3255813953488372E-2</c:v>
                </c:pt>
                <c:pt idx="37">
                  <c:v>1.1627906976744186E-2</c:v>
                </c:pt>
                <c:pt idx="38">
                  <c:v>1.1627906976744186E-2</c:v>
                </c:pt>
              </c:numCache>
            </c:numRef>
          </c:xVal>
          <c:yVal>
            <c:numRef>
              <c:f>delthrW_rich!$Q$6:$Q$44</c:f>
              <c:numCache>
                <c:formatCode>General</c:formatCode>
                <c:ptCount val="39"/>
                <c:pt idx="0">
                  <c:v>3.0307219944857498E-2</c:v>
                </c:pt>
                <c:pt idx="1">
                  <c:v>5.7621804962420607E-2</c:v>
                </c:pt>
                <c:pt idx="2">
                  <c:v>3.7882628637829429E-3</c:v>
                </c:pt>
                <c:pt idx="3">
                  <c:v>9.0176706510183304E-4</c:v>
                </c:pt>
                <c:pt idx="4">
                  <c:v>4.4931370621172101E-4</c:v>
                </c:pt>
                <c:pt idx="5">
                  <c:v>3.3980289289578694E-3</c:v>
                </c:pt>
                <c:pt idx="6">
                  <c:v>9.1800840037586207E-2</c:v>
                </c:pt>
                <c:pt idx="7">
                  <c:v>0.1473509602417595</c:v>
                </c:pt>
                <c:pt idx="8">
                  <c:v>8.6941041405386669E-3</c:v>
                </c:pt>
                <c:pt idx="9">
                  <c:v>2.620209283213367E-4</c:v>
                </c:pt>
                <c:pt idx="10">
                  <c:v>7.5872817627556599E-2</c:v>
                </c:pt>
                <c:pt idx="11">
                  <c:v>6.4651012111898623E-2</c:v>
                </c:pt>
                <c:pt idx="12">
                  <c:v>0.10893432151226186</c:v>
                </c:pt>
                <c:pt idx="13">
                  <c:v>6.0841326971418251E-3</c:v>
                </c:pt>
                <c:pt idx="14">
                  <c:v>0.16303078017651193</c:v>
                </c:pt>
                <c:pt idx="15">
                  <c:v>1.6073577013971177E-2</c:v>
                </c:pt>
                <c:pt idx="16">
                  <c:v>1.7416151352506721E-4</c:v>
                </c:pt>
                <c:pt idx="17">
                  <c:v>1.671768621461808E-5</c:v>
                </c:pt>
                <c:pt idx="18">
                  <c:v>7.8808911695204872E-3</c:v>
                </c:pt>
                <c:pt idx="19">
                  <c:v>2.4465900817957875E-4</c:v>
                </c:pt>
                <c:pt idx="20">
                  <c:v>4.4166815803215985E-2</c:v>
                </c:pt>
                <c:pt idx="21">
                  <c:v>9.9310288356102669E-4</c:v>
                </c:pt>
                <c:pt idx="22">
                  <c:v>7.3262060472490436E-5</c:v>
                </c:pt>
                <c:pt idx="23">
                  <c:v>7.2417674846541298E-3</c:v>
                </c:pt>
                <c:pt idx="24">
                  <c:v>3.5010969142175392E-2</c:v>
                </c:pt>
                <c:pt idx="25">
                  <c:v>8.4902640786564329E-3</c:v>
                </c:pt>
                <c:pt idx="26">
                  <c:v>1.8988566291393421E-4</c:v>
                </c:pt>
                <c:pt idx="27">
                  <c:v>1.1487460788930607E-3</c:v>
                </c:pt>
                <c:pt idx="28">
                  <c:v>2.5253325815146142E-3</c:v>
                </c:pt>
                <c:pt idx="29">
                  <c:v>3.1916027883485444E-3</c:v>
                </c:pt>
                <c:pt idx="30">
                  <c:v>1.0648268130207304E-4</c:v>
                </c:pt>
                <c:pt idx="31">
                  <c:v>1.6600451724090164E-4</c:v>
                </c:pt>
                <c:pt idx="32">
                  <c:v>1.8597233387425666E-2</c:v>
                </c:pt>
                <c:pt idx="33">
                  <c:v>1.9670915737389726E-2</c:v>
                </c:pt>
                <c:pt idx="34">
                  <c:v>6.9702757289323049E-4</c:v>
                </c:pt>
                <c:pt idx="35">
                  <c:v>2.4143454869400083E-6</c:v>
                </c:pt>
                <c:pt idx="36">
                  <c:v>1.0875592360003426E-2</c:v>
                </c:pt>
                <c:pt idx="37">
                  <c:v>2.1084477008801186E-2</c:v>
                </c:pt>
                <c:pt idx="38">
                  <c:v>5.7566820505110694E-4</c:v>
                </c:pt>
              </c:numCache>
            </c:numRef>
          </c:yVal>
          <c:smooth val="0"/>
          <c:extLst>
            <c:ext xmlns:c16="http://schemas.microsoft.com/office/drawing/2014/chart" uri="{C3380CC4-5D6E-409C-BE32-E72D297353CC}">
              <c16:uniqueId val="{00000002-61ED-EA4C-9426-89A9CC09B58F}"/>
            </c:ext>
          </c:extLst>
        </c:ser>
        <c:dLbls>
          <c:showLegendKey val="0"/>
          <c:showVal val="0"/>
          <c:showCatName val="0"/>
          <c:showSerName val="0"/>
          <c:showPercent val="0"/>
          <c:showBubbleSize val="0"/>
        </c:dLbls>
        <c:axId val="2061857176"/>
        <c:axId val="2061775208"/>
      </c:scatterChart>
      <c:valAx>
        <c:axId val="2061857176"/>
        <c:scaling>
          <c:orientation val="minMax"/>
          <c:max val="0.0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500" b="1">
                    <a:solidFill>
                      <a:schemeClr val="tx1"/>
                    </a:solidFill>
                    <a:latin typeface="Arial" panose="020B0604020202020204" pitchFamily="34" charset="0"/>
                    <a:cs typeface="Arial" panose="020B0604020202020204" pitchFamily="34" charset="0"/>
                  </a:rPr>
                  <a:t>Proportion</a:t>
                </a:r>
                <a:r>
                  <a:rPr lang="en-US" sz="1500" b="1" baseline="0">
                    <a:solidFill>
                      <a:schemeClr val="tx1"/>
                    </a:solidFill>
                    <a:latin typeface="Arial" panose="020B0604020202020204" pitchFamily="34" charset="0"/>
                    <a:cs typeface="Arial" panose="020B0604020202020204" pitchFamily="34" charset="0"/>
                  </a:rPr>
                  <a:t> of isotype in tRNA gene set</a:t>
                </a:r>
                <a:endParaRPr lang="en-US" sz="1500" b="1">
                  <a:solidFill>
                    <a:schemeClr val="tx1"/>
                  </a:solidFill>
                  <a:latin typeface="Arial" panose="020B0604020202020204" pitchFamily="34" charset="0"/>
                  <a:cs typeface="Arial" panose="020B0604020202020204" pitchFamily="34" charset="0"/>
                </a:endParaRPr>
              </a:p>
            </c:rich>
          </c:tx>
          <c:layout>
            <c:manualLayout>
              <c:xMode val="edge"/>
              <c:yMode val="edge"/>
              <c:x val="0.21263546798029601"/>
              <c:y val="0.95392895586652304"/>
            </c:manualLayout>
          </c:layout>
          <c:overlay val="0"/>
          <c:spPr>
            <a:noFill/>
            <a:ln>
              <a:noFill/>
            </a:ln>
            <a:effectLst/>
          </c:sp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061775208"/>
        <c:crosses val="autoZero"/>
        <c:crossBetween val="midCat"/>
      </c:valAx>
      <c:valAx>
        <c:axId val="2061775208"/>
        <c:scaling>
          <c:orientation val="minMax"/>
          <c:max val="0.19"/>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600" b="1">
                    <a:solidFill>
                      <a:schemeClr val="tx1"/>
                    </a:solidFill>
                    <a:latin typeface="Arial" panose="020B0604020202020204" pitchFamily="34" charset="0"/>
                    <a:cs typeface="Arial" panose="020B0604020202020204" pitchFamily="34" charset="0"/>
                  </a:rPr>
                  <a:t>Proportion</a:t>
                </a:r>
                <a:r>
                  <a:rPr lang="en-US" sz="1600" b="1" baseline="0">
                    <a:solidFill>
                      <a:schemeClr val="tx1"/>
                    </a:solidFill>
                    <a:latin typeface="Arial" panose="020B0604020202020204" pitchFamily="34" charset="0"/>
                    <a:cs typeface="Arial" panose="020B0604020202020204" pitchFamily="34" charset="0"/>
                  </a:rPr>
                  <a:t> of isotype in tRNA-seq</a:t>
                </a:r>
                <a:endParaRPr lang="en-US" sz="1600" b="1">
                  <a:solidFill>
                    <a:schemeClr val="tx1"/>
                  </a:solidFill>
                  <a:latin typeface="Arial" panose="020B0604020202020204" pitchFamily="34" charset="0"/>
                  <a:cs typeface="Arial" panose="020B0604020202020204" pitchFamily="34" charset="0"/>
                </a:endParaRPr>
              </a:p>
            </c:rich>
          </c:tx>
          <c:layout>
            <c:manualLayout>
              <c:xMode val="edge"/>
              <c:yMode val="edge"/>
              <c:x val="5.2447538885225598E-3"/>
              <c:y val="0.133505505030386"/>
            </c:manualLayout>
          </c:layout>
          <c:overlay val="0"/>
          <c:spPr>
            <a:noFill/>
            <a:ln>
              <a:noFill/>
            </a:ln>
            <a:effectLst/>
          </c:sp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061857176"/>
        <c:crosses val="autoZero"/>
        <c:crossBetween val="midCat"/>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MG1655_rich</a:t>
            </a:r>
          </a:p>
        </c:rich>
      </c:tx>
      <c:layout>
        <c:manualLayout>
          <c:xMode val="edge"/>
          <c:yMode val="edge"/>
          <c:x val="0.681878453038674"/>
          <c:y val="3.8751345532831001E-2"/>
        </c:manualLayout>
      </c:layout>
      <c:overlay val="1"/>
      <c:spPr>
        <a:noFill/>
        <a:ln>
          <a:noFill/>
        </a:ln>
        <a:effectLst/>
      </c:spPr>
    </c:title>
    <c:autoTitleDeleted val="0"/>
    <c:plotArea>
      <c:layout>
        <c:manualLayout>
          <c:layoutTarget val="inner"/>
          <c:xMode val="edge"/>
          <c:yMode val="edge"/>
          <c:x val="0.19651585678861999"/>
          <c:y val="2.3681377825619E-2"/>
          <c:w val="0.74927828772784599"/>
          <c:h val="0.84197350465745102"/>
        </c:manualLayout>
      </c:layout>
      <c:scatterChart>
        <c:scatterStyle val="lineMarker"/>
        <c:varyColors val="0"/>
        <c:ser>
          <c:idx val="0"/>
          <c:order val="0"/>
          <c:tx>
            <c:v>SBW25</c:v>
          </c:tx>
          <c:spPr>
            <a:ln w="25400" cap="rnd">
              <a:noFill/>
              <a:round/>
            </a:ln>
            <a:effectLst/>
          </c:spPr>
          <c:marker>
            <c:symbol val="circle"/>
            <c:size val="7"/>
            <c:spPr>
              <a:solidFill>
                <a:schemeClr val="bg1">
                  <a:lumMod val="75000"/>
                </a:schemeClr>
              </a:solidFill>
              <a:ln w="9525">
                <a:solidFill>
                  <a:schemeClr val="bg1">
                    <a:lumMod val="50000"/>
                  </a:schemeClr>
                </a:solidFill>
              </a:ln>
              <a:effectLst/>
            </c:spPr>
          </c:marker>
          <c:dPt>
            <c:idx val="3"/>
            <c:bubble3D val="0"/>
            <c:extLst>
              <c:ext xmlns:c16="http://schemas.microsoft.com/office/drawing/2014/chart" uri="{C3380CC4-5D6E-409C-BE32-E72D297353CC}">
                <c16:uniqueId val="{00000000-4FEE-6A4C-B4C9-F71400F9ADF7}"/>
              </c:ext>
            </c:extLst>
          </c:dPt>
          <c:dPt>
            <c:idx val="8"/>
            <c:bubble3D val="0"/>
            <c:extLst>
              <c:ext xmlns:c16="http://schemas.microsoft.com/office/drawing/2014/chart" uri="{C3380CC4-5D6E-409C-BE32-E72D297353CC}">
                <c16:uniqueId val="{00000001-4FEE-6A4C-B4C9-F71400F9ADF7}"/>
              </c:ext>
            </c:extLst>
          </c:dPt>
          <c:errBars>
            <c:errDir val="y"/>
            <c:errBarType val="both"/>
            <c:errValType val="cust"/>
            <c:noEndCap val="0"/>
            <c:plus>
              <c:numRef>
                <c:f>wt_rich!$R$6:$R$44</c:f>
                <c:numCache>
                  <c:formatCode>General</c:formatCode>
                  <c:ptCount val="39"/>
                  <c:pt idx="0">
                    <c:v>3.3118608649655598E-4</c:v>
                  </c:pt>
                  <c:pt idx="1">
                    <c:v>2.4356758408173506E-3</c:v>
                  </c:pt>
                  <c:pt idx="2">
                    <c:v>1.1818006334372621E-3</c:v>
                  </c:pt>
                  <c:pt idx="3">
                    <c:v>8.3023232055593567E-5</c:v>
                  </c:pt>
                  <c:pt idx="4">
                    <c:v>1.6147676365617823E-5</c:v>
                  </c:pt>
                  <c:pt idx="5">
                    <c:v>7.7466912232900323E-5</c:v>
                  </c:pt>
                  <c:pt idx="6">
                    <c:v>2.5934326761676515E-3</c:v>
                  </c:pt>
                  <c:pt idx="7">
                    <c:v>6.8984398495787304E-3</c:v>
                  </c:pt>
                  <c:pt idx="8">
                    <c:v>3.2537680278624178E-4</c:v>
                  </c:pt>
                  <c:pt idx="9">
                    <c:v>1.5405431005314151E-4</c:v>
                  </c:pt>
                  <c:pt idx="10">
                    <c:v>3.178293672350748E-3</c:v>
                  </c:pt>
                  <c:pt idx="11">
                    <c:v>1.5191624079024734E-3</c:v>
                  </c:pt>
                  <c:pt idx="12">
                    <c:v>9.868059516836788E-4</c:v>
                  </c:pt>
                  <c:pt idx="13">
                    <c:v>3.9209154766786452E-4</c:v>
                  </c:pt>
                  <c:pt idx="14">
                    <c:v>7.517469955495802E-3</c:v>
                  </c:pt>
                  <c:pt idx="15">
                    <c:v>1.5603336852167981E-3</c:v>
                  </c:pt>
                  <c:pt idx="16">
                    <c:v>4.2097585594941882E-5</c:v>
                  </c:pt>
                  <c:pt idx="17">
                    <c:v>1.1835177183351266E-6</c:v>
                  </c:pt>
                  <c:pt idx="18">
                    <c:v>3.337814553688822E-4</c:v>
                  </c:pt>
                  <c:pt idx="19">
                    <c:v>1.6030292055537893E-5</c:v>
                  </c:pt>
                  <c:pt idx="20">
                    <c:v>3.2102189619575079E-3</c:v>
                  </c:pt>
                  <c:pt idx="21">
                    <c:v>2.3520967208736312E-4</c:v>
                  </c:pt>
                  <c:pt idx="22">
                    <c:v>5.2354405512681928E-6</c:v>
                  </c:pt>
                  <c:pt idx="23">
                    <c:v>1.0869001830955656E-3</c:v>
                  </c:pt>
                  <c:pt idx="24">
                    <c:v>1.72380002528926E-3</c:v>
                  </c:pt>
                  <c:pt idx="25">
                    <c:v>9.0916622170428946E-4</c:v>
                  </c:pt>
                  <c:pt idx="26">
                    <c:v>1.3688571606856749E-5</c:v>
                  </c:pt>
                  <c:pt idx="27">
                    <c:v>4.8738480593265115E-5</c:v>
                  </c:pt>
                  <c:pt idx="28">
                    <c:v>6.9159620770322942E-5</c:v>
                  </c:pt>
                  <c:pt idx="29">
                    <c:v>1.3828974340471983E-4</c:v>
                  </c:pt>
                  <c:pt idx="30">
                    <c:v>4.8178252047291584E-6</c:v>
                  </c:pt>
                  <c:pt idx="31">
                    <c:v>1.8397636432360399E-5</c:v>
                  </c:pt>
                  <c:pt idx="32">
                    <c:v>1.7311268569519256E-3</c:v>
                  </c:pt>
                  <c:pt idx="33">
                    <c:v>6.1674988012692738E-4</c:v>
                  </c:pt>
                  <c:pt idx="34">
                    <c:v>1.9207692138552656E-5</c:v>
                  </c:pt>
                  <c:pt idx="35">
                    <c:v>3.9139111345094763E-4</c:v>
                  </c:pt>
                  <c:pt idx="36">
                    <c:v>2.0634881830525519E-3</c:v>
                  </c:pt>
                  <c:pt idx="37">
                    <c:v>1.1023562082985293E-3</c:v>
                  </c:pt>
                  <c:pt idx="38">
                    <c:v>4.9927268658376265E-5</c:v>
                  </c:pt>
                </c:numCache>
              </c:numRef>
            </c:plus>
            <c:minus>
              <c:numRef>
                <c:f>wt_rich!$R$6:$R$44</c:f>
                <c:numCache>
                  <c:formatCode>General</c:formatCode>
                  <c:ptCount val="39"/>
                  <c:pt idx="0">
                    <c:v>3.3118608649655598E-4</c:v>
                  </c:pt>
                  <c:pt idx="1">
                    <c:v>2.4356758408173506E-3</c:v>
                  </c:pt>
                  <c:pt idx="2">
                    <c:v>1.1818006334372621E-3</c:v>
                  </c:pt>
                  <c:pt idx="3">
                    <c:v>8.3023232055593567E-5</c:v>
                  </c:pt>
                  <c:pt idx="4">
                    <c:v>1.6147676365617823E-5</c:v>
                  </c:pt>
                  <c:pt idx="5">
                    <c:v>7.7466912232900323E-5</c:v>
                  </c:pt>
                  <c:pt idx="6">
                    <c:v>2.5934326761676515E-3</c:v>
                  </c:pt>
                  <c:pt idx="7">
                    <c:v>6.8984398495787304E-3</c:v>
                  </c:pt>
                  <c:pt idx="8">
                    <c:v>3.2537680278624178E-4</c:v>
                  </c:pt>
                  <c:pt idx="9">
                    <c:v>1.5405431005314151E-4</c:v>
                  </c:pt>
                  <c:pt idx="10">
                    <c:v>3.178293672350748E-3</c:v>
                  </c:pt>
                  <c:pt idx="11">
                    <c:v>1.5191624079024734E-3</c:v>
                  </c:pt>
                  <c:pt idx="12">
                    <c:v>9.868059516836788E-4</c:v>
                  </c:pt>
                  <c:pt idx="13">
                    <c:v>3.9209154766786452E-4</c:v>
                  </c:pt>
                  <c:pt idx="14">
                    <c:v>7.517469955495802E-3</c:v>
                  </c:pt>
                  <c:pt idx="15">
                    <c:v>1.5603336852167981E-3</c:v>
                  </c:pt>
                  <c:pt idx="16">
                    <c:v>4.2097585594941882E-5</c:v>
                  </c:pt>
                  <c:pt idx="17">
                    <c:v>1.1835177183351266E-6</c:v>
                  </c:pt>
                  <c:pt idx="18">
                    <c:v>3.337814553688822E-4</c:v>
                  </c:pt>
                  <c:pt idx="19">
                    <c:v>1.6030292055537893E-5</c:v>
                  </c:pt>
                  <c:pt idx="20">
                    <c:v>3.2102189619575079E-3</c:v>
                  </c:pt>
                  <c:pt idx="21">
                    <c:v>2.3520967208736312E-4</c:v>
                  </c:pt>
                  <c:pt idx="22">
                    <c:v>5.2354405512681928E-6</c:v>
                  </c:pt>
                  <c:pt idx="23">
                    <c:v>1.0869001830955656E-3</c:v>
                  </c:pt>
                  <c:pt idx="24">
                    <c:v>1.72380002528926E-3</c:v>
                  </c:pt>
                  <c:pt idx="25">
                    <c:v>9.0916622170428946E-4</c:v>
                  </c:pt>
                  <c:pt idx="26">
                    <c:v>1.3688571606856749E-5</c:v>
                  </c:pt>
                  <c:pt idx="27">
                    <c:v>4.8738480593265115E-5</c:v>
                  </c:pt>
                  <c:pt idx="28">
                    <c:v>6.9159620770322942E-5</c:v>
                  </c:pt>
                  <c:pt idx="29">
                    <c:v>1.3828974340471983E-4</c:v>
                  </c:pt>
                  <c:pt idx="30">
                    <c:v>4.8178252047291584E-6</c:v>
                  </c:pt>
                  <c:pt idx="31">
                    <c:v>1.8397636432360399E-5</c:v>
                  </c:pt>
                  <c:pt idx="32">
                    <c:v>1.7311268569519256E-3</c:v>
                  </c:pt>
                  <c:pt idx="33">
                    <c:v>6.1674988012692738E-4</c:v>
                  </c:pt>
                  <c:pt idx="34">
                    <c:v>1.9207692138552656E-5</c:v>
                  </c:pt>
                  <c:pt idx="35">
                    <c:v>3.9139111345094763E-4</c:v>
                  </c:pt>
                  <c:pt idx="36">
                    <c:v>2.0634881830525519E-3</c:v>
                  </c:pt>
                  <c:pt idx="37">
                    <c:v>1.1023562082985293E-3</c:v>
                  </c:pt>
                  <c:pt idx="38">
                    <c:v>4.9927268658376265E-5</c:v>
                  </c:pt>
                </c:numCache>
              </c:numRef>
            </c:minus>
            <c:spPr>
              <a:noFill/>
              <a:ln w="9525" cap="flat" cmpd="sng" algn="ctr">
                <a:solidFill>
                  <a:schemeClr val="tx1"/>
                </a:solidFill>
                <a:round/>
              </a:ln>
              <a:effectLst/>
            </c:spPr>
          </c:errBars>
          <c:xVal>
            <c:numRef>
              <c:f>wt_rich!$M$6:$M$44</c:f>
              <c:numCache>
                <c:formatCode>General</c:formatCode>
                <c:ptCount val="39"/>
                <c:pt idx="0">
                  <c:v>2.2988505747126436E-2</c:v>
                </c:pt>
                <c:pt idx="1">
                  <c:v>3.4482758620689655E-2</c:v>
                </c:pt>
                <c:pt idx="2">
                  <c:v>4.5977011494252873E-2</c:v>
                </c:pt>
                <c:pt idx="3">
                  <c:v>1.1494252873563218E-2</c:v>
                </c:pt>
                <c:pt idx="4">
                  <c:v>1.1494252873563218E-2</c:v>
                </c:pt>
                <c:pt idx="5">
                  <c:v>1.1494252873563218E-2</c:v>
                </c:pt>
                <c:pt idx="6">
                  <c:v>4.5977011494252873E-2</c:v>
                </c:pt>
                <c:pt idx="7">
                  <c:v>3.4482758620689655E-2</c:v>
                </c:pt>
                <c:pt idx="8">
                  <c:v>1.1494252873563218E-2</c:v>
                </c:pt>
                <c:pt idx="9">
                  <c:v>4.5977011494252873E-2</c:v>
                </c:pt>
                <c:pt idx="10">
                  <c:v>2.2988505747126436E-2</c:v>
                </c:pt>
                <c:pt idx="11">
                  <c:v>2.2988505747126436E-2</c:v>
                </c:pt>
                <c:pt idx="12">
                  <c:v>4.5977011494252873E-2</c:v>
                </c:pt>
                <c:pt idx="13">
                  <c:v>1.1494252873563218E-2</c:v>
                </c:pt>
                <c:pt idx="14">
                  <c:v>4.5977011494252873E-2</c:v>
                </c:pt>
                <c:pt idx="15">
                  <c:v>1.1494252873563218E-2</c:v>
                </c:pt>
                <c:pt idx="16">
                  <c:v>1.1494252873563218E-2</c:v>
                </c:pt>
                <c:pt idx="17">
                  <c:v>2.2988505747126436E-2</c:v>
                </c:pt>
                <c:pt idx="18">
                  <c:v>3.4482758620689655E-2</c:v>
                </c:pt>
                <c:pt idx="19">
                  <c:v>1.1494252873563218E-2</c:v>
                </c:pt>
                <c:pt idx="20">
                  <c:v>4.5977011494252873E-2</c:v>
                </c:pt>
                <c:pt idx="21">
                  <c:v>1.1494252873563218E-2</c:v>
                </c:pt>
                <c:pt idx="22">
                  <c:v>1.1494252873563218E-2</c:v>
                </c:pt>
                <c:pt idx="23">
                  <c:v>1.1494252873563218E-2</c:v>
                </c:pt>
                <c:pt idx="24">
                  <c:v>6.8965517241379309E-2</c:v>
                </c:pt>
                <c:pt idx="25">
                  <c:v>2.2988505747126436E-2</c:v>
                </c:pt>
                <c:pt idx="26">
                  <c:v>2.2988505747126436E-2</c:v>
                </c:pt>
                <c:pt idx="27">
                  <c:v>1.1494252873563218E-2</c:v>
                </c:pt>
                <c:pt idx="28">
                  <c:v>1.1494252873563218E-2</c:v>
                </c:pt>
                <c:pt idx="29">
                  <c:v>1.1494252873563218E-2</c:v>
                </c:pt>
                <c:pt idx="30">
                  <c:v>1.1494252873563218E-2</c:v>
                </c:pt>
                <c:pt idx="31">
                  <c:v>1.1494252873563218E-2</c:v>
                </c:pt>
                <c:pt idx="32">
                  <c:v>1.1494252873563218E-2</c:v>
                </c:pt>
                <c:pt idx="33">
                  <c:v>2.2988505747126436E-2</c:v>
                </c:pt>
                <c:pt idx="34">
                  <c:v>1.1494252873563218E-2</c:v>
                </c:pt>
                <c:pt idx="35">
                  <c:v>2.2988505747126436E-2</c:v>
                </c:pt>
                <c:pt idx="36">
                  <c:v>2.2988505747126436E-2</c:v>
                </c:pt>
                <c:pt idx="37">
                  <c:v>1.1494252873563218E-2</c:v>
                </c:pt>
                <c:pt idx="38">
                  <c:v>1.1494252873563218E-2</c:v>
                </c:pt>
              </c:numCache>
            </c:numRef>
          </c:xVal>
          <c:yVal>
            <c:numRef>
              <c:f>wt_rich!$Q$6:$Q$44</c:f>
              <c:numCache>
                <c:formatCode>General</c:formatCode>
                <c:ptCount val="39"/>
                <c:pt idx="0">
                  <c:v>3.1687630194679801E-2</c:v>
                </c:pt>
                <c:pt idx="1">
                  <c:v>6.4064042749743325E-2</c:v>
                </c:pt>
                <c:pt idx="2">
                  <c:v>6.7006873220116668E-3</c:v>
                </c:pt>
                <c:pt idx="3">
                  <c:v>1.1634590091200332E-3</c:v>
                </c:pt>
                <c:pt idx="4">
                  <c:v>4.5144621695569049E-4</c:v>
                </c:pt>
                <c:pt idx="5">
                  <c:v>3.0492495981389576E-3</c:v>
                </c:pt>
                <c:pt idx="6">
                  <c:v>7.6517309237592646E-2</c:v>
                </c:pt>
                <c:pt idx="7">
                  <c:v>0.13975139037501774</c:v>
                </c:pt>
                <c:pt idx="8">
                  <c:v>5.1881877230335249E-3</c:v>
                </c:pt>
                <c:pt idx="9">
                  <c:v>5.2921411596080689E-4</c:v>
                </c:pt>
                <c:pt idx="10">
                  <c:v>5.3176814596395318E-2</c:v>
                </c:pt>
                <c:pt idx="11">
                  <c:v>4.8232963896276099E-2</c:v>
                </c:pt>
                <c:pt idx="12">
                  <c:v>0.108980016707016</c:v>
                </c:pt>
                <c:pt idx="13">
                  <c:v>6.5951145165833733E-3</c:v>
                </c:pt>
                <c:pt idx="14">
                  <c:v>0.18122188681271534</c:v>
                </c:pt>
                <c:pt idx="15">
                  <c:v>1.9523887231485074E-2</c:v>
                </c:pt>
                <c:pt idx="16">
                  <c:v>2.8110250109042158E-4</c:v>
                </c:pt>
                <c:pt idx="17">
                  <c:v>1.9934872745135834E-5</c:v>
                </c:pt>
                <c:pt idx="18">
                  <c:v>8.0452355973278915E-3</c:v>
                </c:pt>
                <c:pt idx="19">
                  <c:v>2.3798020865953943E-4</c:v>
                </c:pt>
                <c:pt idx="20">
                  <c:v>4.9121401744572031E-2</c:v>
                </c:pt>
                <c:pt idx="21">
                  <c:v>1.6545393794288132E-3</c:v>
                </c:pt>
                <c:pt idx="22">
                  <c:v>5.9797581609267309E-5</c:v>
                </c:pt>
                <c:pt idx="23">
                  <c:v>9.4822363210478738E-3</c:v>
                </c:pt>
                <c:pt idx="24">
                  <c:v>3.1187537068006314E-2</c:v>
                </c:pt>
                <c:pt idx="25">
                  <c:v>9.8195526746104583E-3</c:v>
                </c:pt>
                <c:pt idx="26">
                  <c:v>1.9391895074046884E-4</c:v>
                </c:pt>
                <c:pt idx="27">
                  <c:v>8.7627317923045589E-4</c:v>
                </c:pt>
                <c:pt idx="28">
                  <c:v>2.9465669847649977E-3</c:v>
                </c:pt>
                <c:pt idx="29">
                  <c:v>3.0465087069660997E-3</c:v>
                </c:pt>
                <c:pt idx="30">
                  <c:v>7.7957089476588505E-5</c:v>
                </c:pt>
                <c:pt idx="31">
                  <c:v>1.0507936522307065E-4</c:v>
                </c:pt>
                <c:pt idx="32">
                  <c:v>2.020719046188248E-2</c:v>
                </c:pt>
                <c:pt idx="33">
                  <c:v>2.1725335126018503E-2</c:v>
                </c:pt>
                <c:pt idx="34">
                  <c:v>5.0717291963499778E-4</c:v>
                </c:pt>
                <c:pt idx="35">
                  <c:v>5.7840110167261807E-3</c:v>
                </c:pt>
                <c:pt idx="36">
                  <c:v>1.6358609814535897E-2</c:v>
                </c:pt>
                <c:pt idx="37">
                  <c:v>2.0742136350778175E-2</c:v>
                </c:pt>
                <c:pt idx="38">
                  <c:v>4.6371661490090697E-4</c:v>
                </c:pt>
              </c:numCache>
            </c:numRef>
          </c:yVal>
          <c:smooth val="0"/>
          <c:extLst>
            <c:ext xmlns:c16="http://schemas.microsoft.com/office/drawing/2014/chart" uri="{C3380CC4-5D6E-409C-BE32-E72D297353CC}">
              <c16:uniqueId val="{00000002-4FEE-6A4C-B4C9-F71400F9ADF7}"/>
            </c:ext>
          </c:extLst>
        </c:ser>
        <c:dLbls>
          <c:showLegendKey val="0"/>
          <c:showVal val="0"/>
          <c:showCatName val="0"/>
          <c:showSerName val="0"/>
          <c:showPercent val="0"/>
          <c:showBubbleSize val="0"/>
        </c:dLbls>
        <c:axId val="2104182088"/>
        <c:axId val="2104147400"/>
      </c:scatterChart>
      <c:valAx>
        <c:axId val="2104182088"/>
        <c:scaling>
          <c:orientation val="minMax"/>
          <c:max val="0.0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500" b="1">
                    <a:solidFill>
                      <a:schemeClr val="tx1"/>
                    </a:solidFill>
                    <a:latin typeface="Arial" panose="020B0604020202020204" pitchFamily="34" charset="0"/>
                    <a:cs typeface="Arial" panose="020B0604020202020204" pitchFamily="34" charset="0"/>
                  </a:rPr>
                  <a:t>Proportion</a:t>
                </a:r>
                <a:r>
                  <a:rPr lang="en-US" sz="1500" b="1" baseline="0">
                    <a:solidFill>
                      <a:schemeClr val="tx1"/>
                    </a:solidFill>
                    <a:latin typeface="Arial" panose="020B0604020202020204" pitchFamily="34" charset="0"/>
                    <a:cs typeface="Arial" panose="020B0604020202020204" pitchFamily="34" charset="0"/>
                  </a:rPr>
                  <a:t> of isotype in tRNA gene set</a:t>
                </a:r>
                <a:endParaRPr lang="en-US" sz="1500" b="1">
                  <a:solidFill>
                    <a:schemeClr val="tx1"/>
                  </a:solidFill>
                  <a:latin typeface="Arial" panose="020B0604020202020204" pitchFamily="34" charset="0"/>
                  <a:cs typeface="Arial" panose="020B0604020202020204" pitchFamily="34" charset="0"/>
                </a:endParaRPr>
              </a:p>
            </c:rich>
          </c:tx>
          <c:layout>
            <c:manualLayout>
              <c:xMode val="edge"/>
              <c:yMode val="edge"/>
              <c:x val="0.21263546798029601"/>
              <c:y val="0.95392895586652304"/>
            </c:manualLayout>
          </c:layout>
          <c:overlay val="0"/>
          <c:spPr>
            <a:noFill/>
            <a:ln>
              <a:noFill/>
            </a:ln>
            <a:effectLst/>
          </c:sp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104147400"/>
        <c:crosses val="autoZero"/>
        <c:crossBetween val="midCat"/>
      </c:valAx>
      <c:valAx>
        <c:axId val="2104147400"/>
        <c:scaling>
          <c:orientation val="minMax"/>
          <c:max val="0.19"/>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600" b="1">
                    <a:solidFill>
                      <a:schemeClr val="tx1"/>
                    </a:solidFill>
                    <a:latin typeface="Arial" panose="020B0604020202020204" pitchFamily="34" charset="0"/>
                    <a:cs typeface="Arial" panose="020B0604020202020204" pitchFamily="34" charset="0"/>
                  </a:rPr>
                  <a:t>Proportion</a:t>
                </a:r>
                <a:r>
                  <a:rPr lang="en-US" sz="1600" b="1" baseline="0">
                    <a:solidFill>
                      <a:schemeClr val="tx1"/>
                    </a:solidFill>
                    <a:latin typeface="Arial" panose="020B0604020202020204" pitchFamily="34" charset="0"/>
                    <a:cs typeface="Arial" panose="020B0604020202020204" pitchFamily="34" charset="0"/>
                  </a:rPr>
                  <a:t> of isotype in tRNA-seq</a:t>
                </a:r>
                <a:endParaRPr lang="en-US" sz="1600" b="1">
                  <a:solidFill>
                    <a:schemeClr val="tx1"/>
                  </a:solidFill>
                  <a:latin typeface="Arial" panose="020B0604020202020204" pitchFamily="34" charset="0"/>
                  <a:cs typeface="Arial" panose="020B0604020202020204" pitchFamily="34" charset="0"/>
                </a:endParaRPr>
              </a:p>
            </c:rich>
          </c:tx>
          <c:layout>
            <c:manualLayout>
              <c:xMode val="edge"/>
              <c:yMode val="edge"/>
              <c:x val="5.2447538885225598E-3"/>
              <c:y val="0.133505505030386"/>
            </c:manualLayout>
          </c:layout>
          <c:overlay val="0"/>
          <c:spPr>
            <a:noFill/>
            <a:ln>
              <a:noFill/>
            </a:ln>
            <a:effectLst/>
          </c:sp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104182088"/>
        <c:crosses val="autoZero"/>
        <c:crossBetween val="midCat"/>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delglyVXY_poor</a:t>
            </a:r>
          </a:p>
        </c:rich>
      </c:tx>
      <c:layout>
        <c:manualLayout>
          <c:xMode val="edge"/>
          <c:yMode val="edge"/>
          <c:x val="0.681878453038674"/>
          <c:y val="3.8751345532831001E-2"/>
        </c:manualLayout>
      </c:layout>
      <c:overlay val="1"/>
      <c:spPr>
        <a:noFill/>
        <a:ln>
          <a:noFill/>
        </a:ln>
        <a:effectLst/>
      </c:spPr>
    </c:title>
    <c:autoTitleDeleted val="0"/>
    <c:plotArea>
      <c:layout>
        <c:manualLayout>
          <c:layoutTarget val="inner"/>
          <c:xMode val="edge"/>
          <c:yMode val="edge"/>
          <c:x val="0.19651585678861999"/>
          <c:y val="2.3681377825619E-2"/>
          <c:w val="0.74927828772784599"/>
          <c:h val="0.84197350465745102"/>
        </c:manualLayout>
      </c:layout>
      <c:scatterChart>
        <c:scatterStyle val="lineMarker"/>
        <c:varyColors val="0"/>
        <c:ser>
          <c:idx val="0"/>
          <c:order val="0"/>
          <c:tx>
            <c:v>SBW25</c:v>
          </c:tx>
          <c:spPr>
            <a:ln w="25400" cap="rnd">
              <a:noFill/>
              <a:round/>
            </a:ln>
            <a:effectLst/>
          </c:spPr>
          <c:marker>
            <c:symbol val="circle"/>
            <c:size val="7"/>
            <c:spPr>
              <a:solidFill>
                <a:schemeClr val="bg1">
                  <a:lumMod val="75000"/>
                </a:schemeClr>
              </a:solidFill>
              <a:ln w="9525">
                <a:solidFill>
                  <a:schemeClr val="bg1">
                    <a:lumMod val="50000"/>
                  </a:schemeClr>
                </a:solidFill>
              </a:ln>
              <a:effectLst/>
            </c:spPr>
          </c:marker>
          <c:dPt>
            <c:idx val="3"/>
            <c:bubble3D val="0"/>
            <c:extLst>
              <c:ext xmlns:c16="http://schemas.microsoft.com/office/drawing/2014/chart" uri="{C3380CC4-5D6E-409C-BE32-E72D297353CC}">
                <c16:uniqueId val="{00000000-D759-414C-A2A0-68BA2D11ACCF}"/>
              </c:ext>
            </c:extLst>
          </c:dPt>
          <c:dPt>
            <c:idx val="8"/>
            <c:bubble3D val="0"/>
            <c:extLst>
              <c:ext xmlns:c16="http://schemas.microsoft.com/office/drawing/2014/chart" uri="{C3380CC4-5D6E-409C-BE32-E72D297353CC}">
                <c16:uniqueId val="{00000001-D759-414C-A2A0-68BA2D11ACCF}"/>
              </c:ext>
            </c:extLst>
          </c:dPt>
          <c:errBars>
            <c:errDir val="y"/>
            <c:errBarType val="both"/>
            <c:errValType val="cust"/>
            <c:noEndCap val="0"/>
            <c:plus>
              <c:numRef>
                <c:f>delglyVXY_poor!$R$6:$R$44</c:f>
                <c:numCache>
                  <c:formatCode>General</c:formatCode>
                  <c:ptCount val="39"/>
                  <c:pt idx="0">
                    <c:v>1.7173497713213583E-3</c:v>
                  </c:pt>
                  <c:pt idx="1">
                    <c:v>4.5314792741978464E-3</c:v>
                  </c:pt>
                  <c:pt idx="2">
                    <c:v>1.4588745554050689E-3</c:v>
                  </c:pt>
                  <c:pt idx="3">
                    <c:v>5.5119711608045952E-5</c:v>
                  </c:pt>
                  <c:pt idx="4">
                    <c:v>3.7939770506069684E-5</c:v>
                  </c:pt>
                  <c:pt idx="5">
                    <c:v>1.2816214971992301E-4</c:v>
                  </c:pt>
                  <c:pt idx="6">
                    <c:v>6.8888235100686068E-3</c:v>
                  </c:pt>
                  <c:pt idx="7">
                    <c:v>6.2125710742355908E-3</c:v>
                  </c:pt>
                  <c:pt idx="8">
                    <c:v>8.8606281242804754E-4</c:v>
                  </c:pt>
                  <c:pt idx="9">
                    <c:v>1.0368496714329169E-4</c:v>
                  </c:pt>
                  <c:pt idx="10">
                    <c:v>2.7043353485298994E-3</c:v>
                  </c:pt>
                  <c:pt idx="11">
                    <c:v>2.3739185895026893E-3</c:v>
                  </c:pt>
                  <c:pt idx="12">
                    <c:v>6.7229751269552761E-3</c:v>
                  </c:pt>
                  <c:pt idx="13">
                    <c:v>1.301324203379951E-4</c:v>
                  </c:pt>
                  <c:pt idx="14">
                    <c:v>3.2668522759537735E-3</c:v>
                  </c:pt>
                  <c:pt idx="15">
                    <c:v>1.0019585811827858E-3</c:v>
                  </c:pt>
                  <c:pt idx="16">
                    <c:v>3.0891680913302867E-5</c:v>
                  </c:pt>
                  <c:pt idx="17">
                    <c:v>5.2433479858269051E-7</c:v>
                  </c:pt>
                  <c:pt idx="18">
                    <c:v>6.7183895506888359E-4</c:v>
                  </c:pt>
                  <c:pt idx="19">
                    <c:v>5.3277284060503199E-5</c:v>
                  </c:pt>
                  <c:pt idx="20">
                    <c:v>5.8346454017824539E-3</c:v>
                  </c:pt>
                  <c:pt idx="21">
                    <c:v>2.3249009107149479E-4</c:v>
                  </c:pt>
                  <c:pt idx="22">
                    <c:v>4.1415251880279108E-5</c:v>
                  </c:pt>
                  <c:pt idx="23">
                    <c:v>6.8762684117111496E-4</c:v>
                  </c:pt>
                  <c:pt idx="24">
                    <c:v>2.946250990184144E-3</c:v>
                  </c:pt>
                  <c:pt idx="25">
                    <c:v>5.5941079033260978E-4</c:v>
                  </c:pt>
                  <c:pt idx="26">
                    <c:v>2.352491111912819E-5</c:v>
                  </c:pt>
                  <c:pt idx="27">
                    <c:v>3.6599718239168701E-5</c:v>
                  </c:pt>
                  <c:pt idx="28">
                    <c:v>4.3913783016090421E-5</c:v>
                  </c:pt>
                  <c:pt idx="29">
                    <c:v>1.011425008128205E-4</c:v>
                  </c:pt>
                  <c:pt idx="30">
                    <c:v>1.0965323161615263E-5</c:v>
                  </c:pt>
                  <c:pt idx="31">
                    <c:v>7.2949764873710588E-5</c:v>
                  </c:pt>
                  <c:pt idx="32">
                    <c:v>1.3198534391724631E-3</c:v>
                  </c:pt>
                  <c:pt idx="33">
                    <c:v>1.1727124564828368E-3</c:v>
                  </c:pt>
                  <c:pt idx="34">
                    <c:v>7.9439993479582099E-5</c:v>
                  </c:pt>
                  <c:pt idx="35">
                    <c:v>4.1810809066808766E-4</c:v>
                  </c:pt>
                  <c:pt idx="36">
                    <c:v>1.4450010127149489E-3</c:v>
                  </c:pt>
                  <c:pt idx="37">
                    <c:v>8.4376283240034404E-4</c:v>
                  </c:pt>
                  <c:pt idx="38">
                    <c:v>1.8340347539467662E-4</c:v>
                  </c:pt>
                </c:numCache>
              </c:numRef>
            </c:plus>
            <c:minus>
              <c:numRef>
                <c:f>delglyVXY_poor!$R$6:$R$44</c:f>
                <c:numCache>
                  <c:formatCode>General</c:formatCode>
                  <c:ptCount val="39"/>
                  <c:pt idx="0">
                    <c:v>1.7173497713213583E-3</c:v>
                  </c:pt>
                  <c:pt idx="1">
                    <c:v>4.5314792741978464E-3</c:v>
                  </c:pt>
                  <c:pt idx="2">
                    <c:v>1.4588745554050689E-3</c:v>
                  </c:pt>
                  <c:pt idx="3">
                    <c:v>5.5119711608045952E-5</c:v>
                  </c:pt>
                  <c:pt idx="4">
                    <c:v>3.7939770506069684E-5</c:v>
                  </c:pt>
                  <c:pt idx="5">
                    <c:v>1.2816214971992301E-4</c:v>
                  </c:pt>
                  <c:pt idx="6">
                    <c:v>6.8888235100686068E-3</c:v>
                  </c:pt>
                  <c:pt idx="7">
                    <c:v>6.2125710742355908E-3</c:v>
                  </c:pt>
                  <c:pt idx="8">
                    <c:v>8.8606281242804754E-4</c:v>
                  </c:pt>
                  <c:pt idx="9">
                    <c:v>1.0368496714329169E-4</c:v>
                  </c:pt>
                  <c:pt idx="10">
                    <c:v>2.7043353485298994E-3</c:v>
                  </c:pt>
                  <c:pt idx="11">
                    <c:v>2.3739185895026893E-3</c:v>
                  </c:pt>
                  <c:pt idx="12">
                    <c:v>6.7229751269552761E-3</c:v>
                  </c:pt>
                  <c:pt idx="13">
                    <c:v>1.301324203379951E-4</c:v>
                  </c:pt>
                  <c:pt idx="14">
                    <c:v>3.2668522759537735E-3</c:v>
                  </c:pt>
                  <c:pt idx="15">
                    <c:v>1.0019585811827858E-3</c:v>
                  </c:pt>
                  <c:pt idx="16">
                    <c:v>3.0891680913302867E-5</c:v>
                  </c:pt>
                  <c:pt idx="17">
                    <c:v>5.2433479858269051E-7</c:v>
                  </c:pt>
                  <c:pt idx="18">
                    <c:v>6.7183895506888359E-4</c:v>
                  </c:pt>
                  <c:pt idx="19">
                    <c:v>5.3277284060503199E-5</c:v>
                  </c:pt>
                  <c:pt idx="20">
                    <c:v>5.8346454017824539E-3</c:v>
                  </c:pt>
                  <c:pt idx="21">
                    <c:v>2.3249009107149479E-4</c:v>
                  </c:pt>
                  <c:pt idx="22">
                    <c:v>4.1415251880279108E-5</c:v>
                  </c:pt>
                  <c:pt idx="23">
                    <c:v>6.8762684117111496E-4</c:v>
                  </c:pt>
                  <c:pt idx="24">
                    <c:v>2.946250990184144E-3</c:v>
                  </c:pt>
                  <c:pt idx="25">
                    <c:v>5.5941079033260978E-4</c:v>
                  </c:pt>
                  <c:pt idx="26">
                    <c:v>2.352491111912819E-5</c:v>
                  </c:pt>
                  <c:pt idx="27">
                    <c:v>3.6599718239168701E-5</c:v>
                  </c:pt>
                  <c:pt idx="28">
                    <c:v>4.3913783016090421E-5</c:v>
                  </c:pt>
                  <c:pt idx="29">
                    <c:v>1.011425008128205E-4</c:v>
                  </c:pt>
                  <c:pt idx="30">
                    <c:v>1.0965323161615263E-5</c:v>
                  </c:pt>
                  <c:pt idx="31">
                    <c:v>7.2949764873710588E-5</c:v>
                  </c:pt>
                  <c:pt idx="32">
                    <c:v>1.3198534391724631E-3</c:v>
                  </c:pt>
                  <c:pt idx="33">
                    <c:v>1.1727124564828368E-3</c:v>
                  </c:pt>
                  <c:pt idx="34">
                    <c:v>7.9439993479582099E-5</c:v>
                  </c:pt>
                  <c:pt idx="35">
                    <c:v>4.1810809066808766E-4</c:v>
                  </c:pt>
                  <c:pt idx="36">
                    <c:v>1.4450010127149489E-3</c:v>
                  </c:pt>
                  <c:pt idx="37">
                    <c:v>8.4376283240034404E-4</c:v>
                  </c:pt>
                  <c:pt idx="38">
                    <c:v>1.8340347539467662E-4</c:v>
                  </c:pt>
                </c:numCache>
              </c:numRef>
            </c:minus>
            <c:spPr>
              <a:noFill/>
              <a:ln w="9525" cap="flat" cmpd="sng" algn="ctr">
                <a:solidFill>
                  <a:schemeClr val="tx1"/>
                </a:solidFill>
                <a:round/>
              </a:ln>
              <a:effectLst/>
            </c:spPr>
          </c:errBars>
          <c:xVal>
            <c:numRef>
              <c:f>delglyVXY_poor!$M$6:$M$44</c:f>
              <c:numCache>
                <c:formatCode>General</c:formatCode>
                <c:ptCount val="39"/>
                <c:pt idx="0">
                  <c:v>2.3809523809523808E-2</c:v>
                </c:pt>
                <c:pt idx="1">
                  <c:v>3.5714285714285712E-2</c:v>
                </c:pt>
                <c:pt idx="2">
                  <c:v>4.7619047619047616E-2</c:v>
                </c:pt>
                <c:pt idx="3">
                  <c:v>1.1904761904761904E-2</c:v>
                </c:pt>
                <c:pt idx="4">
                  <c:v>1.1904761904761904E-2</c:v>
                </c:pt>
                <c:pt idx="5">
                  <c:v>1.1904761904761904E-2</c:v>
                </c:pt>
                <c:pt idx="6">
                  <c:v>4.7619047619047616E-2</c:v>
                </c:pt>
                <c:pt idx="7">
                  <c:v>3.5714285714285712E-2</c:v>
                </c:pt>
                <c:pt idx="8">
                  <c:v>1.1904761904761904E-2</c:v>
                </c:pt>
                <c:pt idx="9">
                  <c:v>4.7619047619047616E-2</c:v>
                </c:pt>
                <c:pt idx="10">
                  <c:v>2.3809523809523808E-2</c:v>
                </c:pt>
                <c:pt idx="11">
                  <c:v>2.3809523809523808E-2</c:v>
                </c:pt>
                <c:pt idx="12">
                  <c:v>4.7619047619047616E-2</c:v>
                </c:pt>
                <c:pt idx="13">
                  <c:v>1.1904761904761904E-2</c:v>
                </c:pt>
                <c:pt idx="14">
                  <c:v>1.1904761904761904E-2</c:v>
                </c:pt>
                <c:pt idx="15">
                  <c:v>1.1904761904761904E-2</c:v>
                </c:pt>
                <c:pt idx="16">
                  <c:v>1.1904761904761904E-2</c:v>
                </c:pt>
                <c:pt idx="17">
                  <c:v>2.3809523809523808E-2</c:v>
                </c:pt>
                <c:pt idx="18">
                  <c:v>3.5714285714285712E-2</c:v>
                </c:pt>
                <c:pt idx="19">
                  <c:v>1.1904761904761904E-2</c:v>
                </c:pt>
                <c:pt idx="20">
                  <c:v>4.7619047619047616E-2</c:v>
                </c:pt>
                <c:pt idx="21">
                  <c:v>1.1904761904761904E-2</c:v>
                </c:pt>
                <c:pt idx="22">
                  <c:v>1.1904761904761904E-2</c:v>
                </c:pt>
                <c:pt idx="23">
                  <c:v>1.1904761904761904E-2</c:v>
                </c:pt>
                <c:pt idx="24">
                  <c:v>7.1428571428571425E-2</c:v>
                </c:pt>
                <c:pt idx="25">
                  <c:v>2.3809523809523808E-2</c:v>
                </c:pt>
                <c:pt idx="26">
                  <c:v>2.3809523809523808E-2</c:v>
                </c:pt>
                <c:pt idx="27">
                  <c:v>1.1904761904761904E-2</c:v>
                </c:pt>
                <c:pt idx="28">
                  <c:v>1.1904761904761904E-2</c:v>
                </c:pt>
                <c:pt idx="29">
                  <c:v>1.1904761904761904E-2</c:v>
                </c:pt>
                <c:pt idx="30">
                  <c:v>1.1904761904761904E-2</c:v>
                </c:pt>
                <c:pt idx="31">
                  <c:v>1.1904761904761904E-2</c:v>
                </c:pt>
                <c:pt idx="32">
                  <c:v>1.1904761904761904E-2</c:v>
                </c:pt>
                <c:pt idx="33">
                  <c:v>2.3809523809523808E-2</c:v>
                </c:pt>
                <c:pt idx="34">
                  <c:v>1.1904761904761904E-2</c:v>
                </c:pt>
                <c:pt idx="35">
                  <c:v>2.3809523809523808E-2</c:v>
                </c:pt>
                <c:pt idx="36">
                  <c:v>2.3809523809523808E-2</c:v>
                </c:pt>
                <c:pt idx="37">
                  <c:v>1.1904761904761904E-2</c:v>
                </c:pt>
                <c:pt idx="38">
                  <c:v>1.1904761904761904E-2</c:v>
                </c:pt>
              </c:numCache>
            </c:numRef>
          </c:xVal>
          <c:yVal>
            <c:numRef>
              <c:f>delglyVXY_poor!$Q$6:$Q$44</c:f>
              <c:numCache>
                <c:formatCode>General</c:formatCode>
                <c:ptCount val="39"/>
                <c:pt idx="0">
                  <c:v>3.6759569780975811E-2</c:v>
                </c:pt>
                <c:pt idx="1">
                  <c:v>6.8473052624793709E-2</c:v>
                </c:pt>
                <c:pt idx="2">
                  <c:v>7.6473422691188163E-3</c:v>
                </c:pt>
                <c:pt idx="3">
                  <c:v>1.0613830741507328E-3</c:v>
                </c:pt>
                <c:pt idx="4">
                  <c:v>3.4520396568398946E-4</c:v>
                </c:pt>
                <c:pt idx="5">
                  <c:v>4.2661240013187399E-3</c:v>
                </c:pt>
                <c:pt idx="6">
                  <c:v>0.10697995207289658</c:v>
                </c:pt>
                <c:pt idx="7">
                  <c:v>0.15953616045644911</c:v>
                </c:pt>
                <c:pt idx="8">
                  <c:v>1.3231002079507557E-2</c:v>
                </c:pt>
                <c:pt idx="9">
                  <c:v>3.2031046835209856E-4</c:v>
                </c:pt>
                <c:pt idx="10">
                  <c:v>3.3751984577689929E-2</c:v>
                </c:pt>
                <c:pt idx="11">
                  <c:v>3.6381849098027552E-2</c:v>
                </c:pt>
                <c:pt idx="12">
                  <c:v>0.14462759946810397</c:v>
                </c:pt>
                <c:pt idx="13">
                  <c:v>8.6494374244112607E-3</c:v>
                </c:pt>
                <c:pt idx="14">
                  <c:v>6.0602420682287085E-2</c:v>
                </c:pt>
                <c:pt idx="15">
                  <c:v>2.1984358463816439E-2</c:v>
                </c:pt>
                <c:pt idx="16">
                  <c:v>2.6937194687053388E-4</c:v>
                </c:pt>
                <c:pt idx="17">
                  <c:v>3.2666255750433803E-6</c:v>
                </c:pt>
                <c:pt idx="18">
                  <c:v>7.4659873430774591E-3</c:v>
                </c:pt>
                <c:pt idx="19">
                  <c:v>4.7572142804145565E-4</c:v>
                </c:pt>
                <c:pt idx="20">
                  <c:v>4.7129544839809329E-2</c:v>
                </c:pt>
                <c:pt idx="21">
                  <c:v>1.3978392293549895E-3</c:v>
                </c:pt>
                <c:pt idx="22">
                  <c:v>7.0216595570223711E-4</c:v>
                </c:pt>
                <c:pt idx="23">
                  <c:v>6.6560212184420819E-3</c:v>
                </c:pt>
                <c:pt idx="24">
                  <c:v>3.5190475005068833E-2</c:v>
                </c:pt>
                <c:pt idx="25">
                  <c:v>7.7937009147951387E-3</c:v>
                </c:pt>
                <c:pt idx="26">
                  <c:v>4.4427081447955403E-4</c:v>
                </c:pt>
                <c:pt idx="27">
                  <c:v>6.3885345536873891E-4</c:v>
                </c:pt>
                <c:pt idx="28">
                  <c:v>3.4785674877156453E-3</c:v>
                </c:pt>
                <c:pt idx="29">
                  <c:v>3.4439318054881652E-3</c:v>
                </c:pt>
                <c:pt idx="30">
                  <c:v>9.7705977709002518E-5</c:v>
                </c:pt>
                <c:pt idx="31">
                  <c:v>4.4372429493142249E-4</c:v>
                </c:pt>
                <c:pt idx="32">
                  <c:v>2.8677530122676747E-2</c:v>
                </c:pt>
                <c:pt idx="33">
                  <c:v>1.9531083962169519E-2</c:v>
                </c:pt>
                <c:pt idx="34">
                  <c:v>6.7940146053783752E-4</c:v>
                </c:pt>
                <c:pt idx="35">
                  <c:v>3.9982727511569663E-3</c:v>
                </c:pt>
                <c:pt idx="36">
                  <c:v>1.7169066185765046E-2</c:v>
                </c:pt>
                <c:pt idx="37">
                  <c:v>2.0603471165058226E-2</c:v>
                </c:pt>
                <c:pt idx="38">
                  <c:v>1.3338714635576078E-3</c:v>
                </c:pt>
              </c:numCache>
            </c:numRef>
          </c:yVal>
          <c:smooth val="0"/>
          <c:extLst>
            <c:ext xmlns:c16="http://schemas.microsoft.com/office/drawing/2014/chart" uri="{C3380CC4-5D6E-409C-BE32-E72D297353CC}">
              <c16:uniqueId val="{00000002-D759-414C-A2A0-68BA2D11ACCF}"/>
            </c:ext>
          </c:extLst>
        </c:ser>
        <c:dLbls>
          <c:showLegendKey val="0"/>
          <c:showVal val="0"/>
          <c:showCatName val="0"/>
          <c:showSerName val="0"/>
          <c:showPercent val="0"/>
          <c:showBubbleSize val="0"/>
        </c:dLbls>
        <c:axId val="2104011048"/>
        <c:axId val="2103984552"/>
      </c:scatterChart>
      <c:valAx>
        <c:axId val="2104011048"/>
        <c:scaling>
          <c:orientation val="minMax"/>
          <c:max val="0.0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500" b="1">
                    <a:solidFill>
                      <a:schemeClr val="tx1"/>
                    </a:solidFill>
                    <a:latin typeface="Arial" panose="020B0604020202020204" pitchFamily="34" charset="0"/>
                    <a:cs typeface="Arial" panose="020B0604020202020204" pitchFamily="34" charset="0"/>
                  </a:rPr>
                  <a:t>Proportion</a:t>
                </a:r>
                <a:r>
                  <a:rPr lang="en-US" sz="1500" b="1" baseline="0">
                    <a:solidFill>
                      <a:schemeClr val="tx1"/>
                    </a:solidFill>
                    <a:latin typeface="Arial" panose="020B0604020202020204" pitchFamily="34" charset="0"/>
                    <a:cs typeface="Arial" panose="020B0604020202020204" pitchFamily="34" charset="0"/>
                  </a:rPr>
                  <a:t> of isotype in tRNA gene set</a:t>
                </a:r>
                <a:endParaRPr lang="en-US" sz="1500" b="1">
                  <a:solidFill>
                    <a:schemeClr val="tx1"/>
                  </a:solidFill>
                  <a:latin typeface="Arial" panose="020B0604020202020204" pitchFamily="34" charset="0"/>
                  <a:cs typeface="Arial" panose="020B0604020202020204" pitchFamily="34" charset="0"/>
                </a:endParaRPr>
              </a:p>
            </c:rich>
          </c:tx>
          <c:layout>
            <c:manualLayout>
              <c:xMode val="edge"/>
              <c:yMode val="edge"/>
              <c:x val="0.21263546798029601"/>
              <c:y val="0.95392895586652304"/>
            </c:manualLayout>
          </c:layout>
          <c:overlay val="0"/>
          <c:spPr>
            <a:noFill/>
            <a:ln>
              <a:noFill/>
            </a:ln>
            <a:effectLst/>
          </c:sp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103984552"/>
        <c:crosses val="autoZero"/>
        <c:crossBetween val="midCat"/>
      </c:valAx>
      <c:valAx>
        <c:axId val="2103984552"/>
        <c:scaling>
          <c:orientation val="minMax"/>
          <c:max val="0.19"/>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600" b="1">
                    <a:solidFill>
                      <a:schemeClr val="tx1"/>
                    </a:solidFill>
                    <a:latin typeface="Arial" panose="020B0604020202020204" pitchFamily="34" charset="0"/>
                    <a:cs typeface="Arial" panose="020B0604020202020204" pitchFamily="34" charset="0"/>
                  </a:rPr>
                  <a:t>Proportion</a:t>
                </a:r>
                <a:r>
                  <a:rPr lang="en-US" sz="1600" b="1" baseline="0">
                    <a:solidFill>
                      <a:schemeClr val="tx1"/>
                    </a:solidFill>
                    <a:latin typeface="Arial" panose="020B0604020202020204" pitchFamily="34" charset="0"/>
                    <a:cs typeface="Arial" panose="020B0604020202020204" pitchFamily="34" charset="0"/>
                  </a:rPr>
                  <a:t> of isotype in tRNA-seq</a:t>
                </a:r>
                <a:endParaRPr lang="en-US" sz="1600" b="1">
                  <a:solidFill>
                    <a:schemeClr val="tx1"/>
                  </a:solidFill>
                  <a:latin typeface="Arial" panose="020B0604020202020204" pitchFamily="34" charset="0"/>
                  <a:cs typeface="Arial" panose="020B0604020202020204" pitchFamily="34" charset="0"/>
                </a:endParaRPr>
              </a:p>
            </c:rich>
          </c:tx>
          <c:layout>
            <c:manualLayout>
              <c:xMode val="edge"/>
              <c:yMode val="edge"/>
              <c:x val="5.2447538885225598E-3"/>
              <c:y val="0.133505505030386"/>
            </c:manualLayout>
          </c:layout>
          <c:overlay val="0"/>
          <c:spPr>
            <a:noFill/>
            <a:ln>
              <a:noFill/>
            </a:ln>
            <a:effectLst/>
          </c:sp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104011048"/>
        <c:crosses val="autoZero"/>
        <c:crossBetween val="midCat"/>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delglyVXY_rich</a:t>
            </a:r>
          </a:p>
        </c:rich>
      </c:tx>
      <c:layout>
        <c:manualLayout>
          <c:xMode val="edge"/>
          <c:yMode val="edge"/>
          <c:x val="0.681878453038674"/>
          <c:y val="3.8751345532831001E-2"/>
        </c:manualLayout>
      </c:layout>
      <c:overlay val="1"/>
      <c:spPr>
        <a:noFill/>
        <a:ln>
          <a:noFill/>
        </a:ln>
        <a:effectLst/>
      </c:spPr>
    </c:title>
    <c:autoTitleDeleted val="0"/>
    <c:plotArea>
      <c:layout>
        <c:manualLayout>
          <c:layoutTarget val="inner"/>
          <c:xMode val="edge"/>
          <c:yMode val="edge"/>
          <c:x val="0.19651585678861999"/>
          <c:y val="2.3681377825619E-2"/>
          <c:w val="0.74927828772784599"/>
          <c:h val="0.84197350465745102"/>
        </c:manualLayout>
      </c:layout>
      <c:scatterChart>
        <c:scatterStyle val="lineMarker"/>
        <c:varyColors val="0"/>
        <c:ser>
          <c:idx val="0"/>
          <c:order val="0"/>
          <c:tx>
            <c:v>SBW25</c:v>
          </c:tx>
          <c:spPr>
            <a:ln w="25400" cap="rnd">
              <a:noFill/>
              <a:round/>
            </a:ln>
            <a:effectLst/>
          </c:spPr>
          <c:marker>
            <c:symbol val="circle"/>
            <c:size val="7"/>
            <c:spPr>
              <a:solidFill>
                <a:schemeClr val="bg1">
                  <a:lumMod val="75000"/>
                </a:schemeClr>
              </a:solidFill>
              <a:ln w="9525">
                <a:solidFill>
                  <a:schemeClr val="bg1">
                    <a:lumMod val="50000"/>
                  </a:schemeClr>
                </a:solidFill>
              </a:ln>
              <a:effectLst/>
            </c:spPr>
          </c:marker>
          <c:dPt>
            <c:idx val="3"/>
            <c:bubble3D val="0"/>
            <c:extLst>
              <c:ext xmlns:c16="http://schemas.microsoft.com/office/drawing/2014/chart" uri="{C3380CC4-5D6E-409C-BE32-E72D297353CC}">
                <c16:uniqueId val="{00000000-F2CA-C441-820A-8C5449BE27DC}"/>
              </c:ext>
            </c:extLst>
          </c:dPt>
          <c:dPt>
            <c:idx val="8"/>
            <c:bubble3D val="0"/>
            <c:extLst>
              <c:ext xmlns:c16="http://schemas.microsoft.com/office/drawing/2014/chart" uri="{C3380CC4-5D6E-409C-BE32-E72D297353CC}">
                <c16:uniqueId val="{00000001-F2CA-C441-820A-8C5449BE27DC}"/>
              </c:ext>
            </c:extLst>
          </c:dPt>
          <c:errBars>
            <c:errDir val="y"/>
            <c:errBarType val="both"/>
            <c:errValType val="cust"/>
            <c:noEndCap val="0"/>
            <c:plus>
              <c:numRef>
                <c:f>delglyVXY_rich!$R$6:$R$44</c:f>
                <c:numCache>
                  <c:formatCode>General</c:formatCode>
                  <c:ptCount val="39"/>
                  <c:pt idx="0">
                    <c:v>1.3067464144042998E-3</c:v>
                  </c:pt>
                  <c:pt idx="1">
                    <c:v>1.8715523944037805E-3</c:v>
                  </c:pt>
                  <c:pt idx="2">
                    <c:v>1.4788476443254844E-4</c:v>
                  </c:pt>
                  <c:pt idx="3">
                    <c:v>6.3479770265829127E-5</c:v>
                  </c:pt>
                  <c:pt idx="4">
                    <c:v>1.8104719355804275E-5</c:v>
                  </c:pt>
                  <c:pt idx="5">
                    <c:v>1.7006461230794744E-4</c:v>
                  </c:pt>
                  <c:pt idx="6">
                    <c:v>1.5839793920227367E-3</c:v>
                  </c:pt>
                  <c:pt idx="7">
                    <c:v>1.3975768793611672E-3</c:v>
                  </c:pt>
                  <c:pt idx="8">
                    <c:v>1.8396012272592054E-4</c:v>
                  </c:pt>
                  <c:pt idx="9">
                    <c:v>1.4045153554856205E-5</c:v>
                  </c:pt>
                  <c:pt idx="10">
                    <c:v>1.0846131804652442E-3</c:v>
                  </c:pt>
                  <c:pt idx="11">
                    <c:v>1.3204384670795341E-3</c:v>
                  </c:pt>
                  <c:pt idx="12">
                    <c:v>1.3704590121636172E-3</c:v>
                  </c:pt>
                  <c:pt idx="13">
                    <c:v>1.3689355841364548E-4</c:v>
                  </c:pt>
                  <c:pt idx="14">
                    <c:v>1.6070144744524323E-3</c:v>
                  </c:pt>
                  <c:pt idx="15">
                    <c:v>1.9996995394126255E-4</c:v>
                  </c:pt>
                  <c:pt idx="16">
                    <c:v>4.4795289425871948E-6</c:v>
                  </c:pt>
                  <c:pt idx="17">
                    <c:v>2.8525492836922228E-6</c:v>
                  </c:pt>
                  <c:pt idx="18">
                    <c:v>1.637573571063558E-4</c:v>
                  </c:pt>
                  <c:pt idx="19">
                    <c:v>1.856968724118754E-5</c:v>
                  </c:pt>
                  <c:pt idx="20">
                    <c:v>9.8796244433195946E-4</c:v>
                  </c:pt>
                  <c:pt idx="21">
                    <c:v>8.47701646308101E-5</c:v>
                  </c:pt>
                  <c:pt idx="22">
                    <c:v>5.0045450321746861E-6</c:v>
                  </c:pt>
                  <c:pt idx="23">
                    <c:v>1.3094115308673549E-4</c:v>
                  </c:pt>
                  <c:pt idx="24">
                    <c:v>7.6254991109031675E-4</c:v>
                  </c:pt>
                  <c:pt idx="25">
                    <c:v>1.8530618813082176E-4</c:v>
                  </c:pt>
                  <c:pt idx="26">
                    <c:v>4.0148129581165025E-6</c:v>
                  </c:pt>
                  <c:pt idx="27">
                    <c:v>2.2106916032449999E-5</c:v>
                  </c:pt>
                  <c:pt idx="28">
                    <c:v>8.1329991414470817E-5</c:v>
                  </c:pt>
                  <c:pt idx="29">
                    <c:v>1.4789060295771202E-4</c:v>
                  </c:pt>
                  <c:pt idx="30">
                    <c:v>3.5613194584824536E-6</c:v>
                  </c:pt>
                  <c:pt idx="31">
                    <c:v>6.9945936046221542E-6</c:v>
                  </c:pt>
                  <c:pt idx="32">
                    <c:v>6.3735696382066992E-4</c:v>
                  </c:pt>
                  <c:pt idx="33">
                    <c:v>1.1189527368060818E-4</c:v>
                  </c:pt>
                  <c:pt idx="34">
                    <c:v>6.8130334754862163E-5</c:v>
                  </c:pt>
                  <c:pt idx="35">
                    <c:v>1.603395424872244E-4</c:v>
                  </c:pt>
                  <c:pt idx="36">
                    <c:v>7.8191091970310136E-4</c:v>
                  </c:pt>
                  <c:pt idx="37">
                    <c:v>3.1278377446618608E-4</c:v>
                  </c:pt>
                  <c:pt idx="38">
                    <c:v>3.8630565725675264E-5</c:v>
                  </c:pt>
                </c:numCache>
              </c:numRef>
            </c:plus>
            <c:minus>
              <c:numRef>
                <c:f>delglyVXY_rich!$R$6:$R$44</c:f>
                <c:numCache>
                  <c:formatCode>General</c:formatCode>
                  <c:ptCount val="39"/>
                  <c:pt idx="0">
                    <c:v>1.3067464144042998E-3</c:v>
                  </c:pt>
                  <c:pt idx="1">
                    <c:v>1.8715523944037805E-3</c:v>
                  </c:pt>
                  <c:pt idx="2">
                    <c:v>1.4788476443254844E-4</c:v>
                  </c:pt>
                  <c:pt idx="3">
                    <c:v>6.3479770265829127E-5</c:v>
                  </c:pt>
                  <c:pt idx="4">
                    <c:v>1.8104719355804275E-5</c:v>
                  </c:pt>
                  <c:pt idx="5">
                    <c:v>1.7006461230794744E-4</c:v>
                  </c:pt>
                  <c:pt idx="6">
                    <c:v>1.5839793920227367E-3</c:v>
                  </c:pt>
                  <c:pt idx="7">
                    <c:v>1.3975768793611672E-3</c:v>
                  </c:pt>
                  <c:pt idx="8">
                    <c:v>1.8396012272592054E-4</c:v>
                  </c:pt>
                  <c:pt idx="9">
                    <c:v>1.4045153554856205E-5</c:v>
                  </c:pt>
                  <c:pt idx="10">
                    <c:v>1.0846131804652442E-3</c:v>
                  </c:pt>
                  <c:pt idx="11">
                    <c:v>1.3204384670795341E-3</c:v>
                  </c:pt>
                  <c:pt idx="12">
                    <c:v>1.3704590121636172E-3</c:v>
                  </c:pt>
                  <c:pt idx="13">
                    <c:v>1.3689355841364548E-4</c:v>
                  </c:pt>
                  <c:pt idx="14">
                    <c:v>1.6070144744524323E-3</c:v>
                  </c:pt>
                  <c:pt idx="15">
                    <c:v>1.9996995394126255E-4</c:v>
                  </c:pt>
                  <c:pt idx="16">
                    <c:v>4.4795289425871948E-6</c:v>
                  </c:pt>
                  <c:pt idx="17">
                    <c:v>2.8525492836922228E-6</c:v>
                  </c:pt>
                  <c:pt idx="18">
                    <c:v>1.637573571063558E-4</c:v>
                  </c:pt>
                  <c:pt idx="19">
                    <c:v>1.856968724118754E-5</c:v>
                  </c:pt>
                  <c:pt idx="20">
                    <c:v>9.8796244433195946E-4</c:v>
                  </c:pt>
                  <c:pt idx="21">
                    <c:v>8.47701646308101E-5</c:v>
                  </c:pt>
                  <c:pt idx="22">
                    <c:v>5.0045450321746861E-6</c:v>
                  </c:pt>
                  <c:pt idx="23">
                    <c:v>1.3094115308673549E-4</c:v>
                  </c:pt>
                  <c:pt idx="24">
                    <c:v>7.6254991109031675E-4</c:v>
                  </c:pt>
                  <c:pt idx="25">
                    <c:v>1.8530618813082176E-4</c:v>
                  </c:pt>
                  <c:pt idx="26">
                    <c:v>4.0148129581165025E-6</c:v>
                  </c:pt>
                  <c:pt idx="27">
                    <c:v>2.2106916032449999E-5</c:v>
                  </c:pt>
                  <c:pt idx="28">
                    <c:v>8.1329991414470817E-5</c:v>
                  </c:pt>
                  <c:pt idx="29">
                    <c:v>1.4789060295771202E-4</c:v>
                  </c:pt>
                  <c:pt idx="30">
                    <c:v>3.5613194584824536E-6</c:v>
                  </c:pt>
                  <c:pt idx="31">
                    <c:v>6.9945936046221542E-6</c:v>
                  </c:pt>
                  <c:pt idx="32">
                    <c:v>6.3735696382066992E-4</c:v>
                  </c:pt>
                  <c:pt idx="33">
                    <c:v>1.1189527368060818E-4</c:v>
                  </c:pt>
                  <c:pt idx="34">
                    <c:v>6.8130334754862163E-5</c:v>
                  </c:pt>
                  <c:pt idx="35">
                    <c:v>1.603395424872244E-4</c:v>
                  </c:pt>
                  <c:pt idx="36">
                    <c:v>7.8191091970310136E-4</c:v>
                  </c:pt>
                  <c:pt idx="37">
                    <c:v>3.1278377446618608E-4</c:v>
                  </c:pt>
                  <c:pt idx="38">
                    <c:v>3.8630565725675264E-5</c:v>
                  </c:pt>
                </c:numCache>
              </c:numRef>
            </c:minus>
            <c:spPr>
              <a:noFill/>
              <a:ln w="9525" cap="flat" cmpd="sng" algn="ctr">
                <a:solidFill>
                  <a:schemeClr val="tx1"/>
                </a:solidFill>
                <a:round/>
              </a:ln>
              <a:effectLst/>
            </c:spPr>
          </c:errBars>
          <c:xVal>
            <c:numRef>
              <c:f>delglyVXY_rich!$M$6:$M$44</c:f>
              <c:numCache>
                <c:formatCode>General</c:formatCode>
                <c:ptCount val="39"/>
                <c:pt idx="0">
                  <c:v>2.3809523809523808E-2</c:v>
                </c:pt>
                <c:pt idx="1">
                  <c:v>3.5714285714285712E-2</c:v>
                </c:pt>
                <c:pt idx="2">
                  <c:v>4.7619047619047616E-2</c:v>
                </c:pt>
                <c:pt idx="3">
                  <c:v>1.1904761904761904E-2</c:v>
                </c:pt>
                <c:pt idx="4">
                  <c:v>1.1904761904761904E-2</c:v>
                </c:pt>
                <c:pt idx="5">
                  <c:v>1.1904761904761904E-2</c:v>
                </c:pt>
                <c:pt idx="6">
                  <c:v>4.7619047619047616E-2</c:v>
                </c:pt>
                <c:pt idx="7">
                  <c:v>3.5714285714285712E-2</c:v>
                </c:pt>
                <c:pt idx="8">
                  <c:v>1.1904761904761904E-2</c:v>
                </c:pt>
                <c:pt idx="9">
                  <c:v>4.7619047619047616E-2</c:v>
                </c:pt>
                <c:pt idx="10">
                  <c:v>2.3809523809523808E-2</c:v>
                </c:pt>
                <c:pt idx="11">
                  <c:v>2.3809523809523808E-2</c:v>
                </c:pt>
                <c:pt idx="12">
                  <c:v>4.7619047619047616E-2</c:v>
                </c:pt>
                <c:pt idx="13">
                  <c:v>1.1904761904761904E-2</c:v>
                </c:pt>
                <c:pt idx="14">
                  <c:v>1.1904761904761904E-2</c:v>
                </c:pt>
                <c:pt idx="15">
                  <c:v>1.1904761904761904E-2</c:v>
                </c:pt>
                <c:pt idx="16">
                  <c:v>1.1904761904761904E-2</c:v>
                </c:pt>
                <c:pt idx="17">
                  <c:v>2.3809523809523808E-2</c:v>
                </c:pt>
                <c:pt idx="18">
                  <c:v>3.5714285714285712E-2</c:v>
                </c:pt>
                <c:pt idx="19">
                  <c:v>1.1904761904761904E-2</c:v>
                </c:pt>
                <c:pt idx="20">
                  <c:v>4.7619047619047616E-2</c:v>
                </c:pt>
                <c:pt idx="21">
                  <c:v>1.1904761904761904E-2</c:v>
                </c:pt>
                <c:pt idx="22">
                  <c:v>1.1904761904761904E-2</c:v>
                </c:pt>
                <c:pt idx="23">
                  <c:v>1.1904761904761904E-2</c:v>
                </c:pt>
                <c:pt idx="24">
                  <c:v>7.1428571428571425E-2</c:v>
                </c:pt>
                <c:pt idx="25">
                  <c:v>2.3809523809523808E-2</c:v>
                </c:pt>
                <c:pt idx="26">
                  <c:v>2.3809523809523808E-2</c:v>
                </c:pt>
                <c:pt idx="27">
                  <c:v>1.1904761904761904E-2</c:v>
                </c:pt>
                <c:pt idx="28">
                  <c:v>1.1904761904761904E-2</c:v>
                </c:pt>
                <c:pt idx="29">
                  <c:v>1.1904761904761904E-2</c:v>
                </c:pt>
                <c:pt idx="30">
                  <c:v>1.1904761904761904E-2</c:v>
                </c:pt>
                <c:pt idx="31">
                  <c:v>1.1904761904761904E-2</c:v>
                </c:pt>
                <c:pt idx="32">
                  <c:v>1.1904761904761904E-2</c:v>
                </c:pt>
                <c:pt idx="33">
                  <c:v>2.3809523809523808E-2</c:v>
                </c:pt>
                <c:pt idx="34">
                  <c:v>1.1904761904761904E-2</c:v>
                </c:pt>
                <c:pt idx="35">
                  <c:v>2.3809523809523808E-2</c:v>
                </c:pt>
                <c:pt idx="36">
                  <c:v>2.3809523809523808E-2</c:v>
                </c:pt>
                <c:pt idx="37">
                  <c:v>1.1904761904761904E-2</c:v>
                </c:pt>
                <c:pt idx="38">
                  <c:v>1.1904761904761904E-2</c:v>
                </c:pt>
              </c:numCache>
            </c:numRef>
          </c:xVal>
          <c:yVal>
            <c:numRef>
              <c:f>delglyVXY_rich!$Q$6:$Q$44</c:f>
              <c:numCache>
                <c:formatCode>General</c:formatCode>
                <c:ptCount val="39"/>
                <c:pt idx="0">
                  <c:v>4.8520808400638861E-2</c:v>
                </c:pt>
                <c:pt idx="1">
                  <c:v>6.8679398684019177E-2</c:v>
                </c:pt>
                <c:pt idx="2">
                  <c:v>4.9849833551092147E-3</c:v>
                </c:pt>
                <c:pt idx="3">
                  <c:v>1.1570475323727314E-3</c:v>
                </c:pt>
                <c:pt idx="4">
                  <c:v>6.1845861181114039E-4</c:v>
                </c:pt>
                <c:pt idx="5">
                  <c:v>2.5279677801915632E-3</c:v>
                </c:pt>
                <c:pt idx="6">
                  <c:v>0.13881351855231716</c:v>
                </c:pt>
                <c:pt idx="7">
                  <c:v>0.15003368059287958</c:v>
                </c:pt>
                <c:pt idx="8">
                  <c:v>7.4327963925922636E-3</c:v>
                </c:pt>
                <c:pt idx="9">
                  <c:v>3.3662732711491251E-4</c:v>
                </c:pt>
                <c:pt idx="10">
                  <c:v>5.0278163758562248E-2</c:v>
                </c:pt>
                <c:pt idx="11">
                  <c:v>4.3327536431330617E-2</c:v>
                </c:pt>
                <c:pt idx="12">
                  <c:v>0.1318368519769908</c:v>
                </c:pt>
                <c:pt idx="13">
                  <c:v>7.8822299941576999E-3</c:v>
                </c:pt>
                <c:pt idx="14">
                  <c:v>7.1410440942133266E-2</c:v>
                </c:pt>
                <c:pt idx="15">
                  <c:v>1.8729609543330854E-2</c:v>
                </c:pt>
                <c:pt idx="16">
                  <c:v>2.3287236020964389E-4</c:v>
                </c:pt>
                <c:pt idx="17">
                  <c:v>1.4735487324362464E-5</c:v>
                </c:pt>
                <c:pt idx="18">
                  <c:v>5.0110337127022885E-3</c:v>
                </c:pt>
                <c:pt idx="19">
                  <c:v>2.748179616368118E-4</c:v>
                </c:pt>
                <c:pt idx="20">
                  <c:v>4.372062998896039E-2</c:v>
                </c:pt>
                <c:pt idx="21">
                  <c:v>1.5817712843835879E-3</c:v>
                </c:pt>
                <c:pt idx="22">
                  <c:v>1.5737162983715794E-4</c:v>
                </c:pt>
                <c:pt idx="23">
                  <c:v>8.3083699624837866E-3</c:v>
                </c:pt>
                <c:pt idx="24">
                  <c:v>1.8924777352692428E-2</c:v>
                </c:pt>
                <c:pt idx="25">
                  <c:v>7.9382506004208059E-3</c:v>
                </c:pt>
                <c:pt idx="26">
                  <c:v>1.4203984542597331E-4</c:v>
                </c:pt>
                <c:pt idx="27">
                  <c:v>9.1923158958120358E-4</c:v>
                </c:pt>
                <c:pt idx="28">
                  <c:v>5.2865457360899287E-3</c:v>
                </c:pt>
                <c:pt idx="29">
                  <c:v>3.2635263789095766E-3</c:v>
                </c:pt>
                <c:pt idx="30">
                  <c:v>6.3869115584272657E-5</c:v>
                </c:pt>
                <c:pt idx="31">
                  <c:v>1.3604306681034108E-4</c:v>
                </c:pt>
                <c:pt idx="32">
                  <c:v>2.903152179589338E-2</c:v>
                </c:pt>
                <c:pt idx="33">
                  <c:v>1.8572535469831203E-2</c:v>
                </c:pt>
                <c:pt idx="34">
                  <c:v>8.8170301297214437E-4</c:v>
                </c:pt>
                <c:pt idx="35">
                  <c:v>4.7597875286336799E-3</c:v>
                </c:pt>
                <c:pt idx="36">
                  <c:v>1.4997066069438889E-2</c:v>
                </c:pt>
                <c:pt idx="37">
                  <c:v>1.6338897423148705E-2</c:v>
                </c:pt>
                <c:pt idx="38">
                  <c:v>4.3178029153827826E-4</c:v>
                </c:pt>
              </c:numCache>
            </c:numRef>
          </c:yVal>
          <c:smooth val="0"/>
          <c:extLst>
            <c:ext xmlns:c16="http://schemas.microsoft.com/office/drawing/2014/chart" uri="{C3380CC4-5D6E-409C-BE32-E72D297353CC}">
              <c16:uniqueId val="{00000002-F2CA-C441-820A-8C5449BE27DC}"/>
            </c:ext>
          </c:extLst>
        </c:ser>
        <c:dLbls>
          <c:showLegendKey val="0"/>
          <c:showVal val="0"/>
          <c:showCatName val="0"/>
          <c:showSerName val="0"/>
          <c:showPercent val="0"/>
          <c:showBubbleSize val="0"/>
        </c:dLbls>
        <c:axId val="2103849480"/>
        <c:axId val="2103824824"/>
      </c:scatterChart>
      <c:valAx>
        <c:axId val="2103849480"/>
        <c:scaling>
          <c:orientation val="minMax"/>
          <c:max val="0.0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500" b="1">
                    <a:solidFill>
                      <a:schemeClr val="tx1"/>
                    </a:solidFill>
                    <a:latin typeface="Arial" panose="020B0604020202020204" pitchFamily="34" charset="0"/>
                    <a:cs typeface="Arial" panose="020B0604020202020204" pitchFamily="34" charset="0"/>
                  </a:rPr>
                  <a:t>Proportion</a:t>
                </a:r>
                <a:r>
                  <a:rPr lang="en-US" sz="1500" b="1" baseline="0">
                    <a:solidFill>
                      <a:schemeClr val="tx1"/>
                    </a:solidFill>
                    <a:latin typeface="Arial" panose="020B0604020202020204" pitchFamily="34" charset="0"/>
                    <a:cs typeface="Arial" panose="020B0604020202020204" pitchFamily="34" charset="0"/>
                  </a:rPr>
                  <a:t> of isotype in tRNA gene set</a:t>
                </a:r>
                <a:endParaRPr lang="en-US" sz="1500" b="1">
                  <a:solidFill>
                    <a:schemeClr val="tx1"/>
                  </a:solidFill>
                  <a:latin typeface="Arial" panose="020B0604020202020204" pitchFamily="34" charset="0"/>
                  <a:cs typeface="Arial" panose="020B0604020202020204" pitchFamily="34" charset="0"/>
                </a:endParaRPr>
              </a:p>
            </c:rich>
          </c:tx>
          <c:layout>
            <c:manualLayout>
              <c:xMode val="edge"/>
              <c:yMode val="edge"/>
              <c:x val="0.21263546798029601"/>
              <c:y val="0.95392895586652304"/>
            </c:manualLayout>
          </c:layout>
          <c:overlay val="0"/>
          <c:spPr>
            <a:noFill/>
            <a:ln>
              <a:noFill/>
            </a:ln>
            <a:effectLst/>
          </c:sp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103824824"/>
        <c:crosses val="autoZero"/>
        <c:crossBetween val="midCat"/>
      </c:valAx>
      <c:valAx>
        <c:axId val="2103824824"/>
        <c:scaling>
          <c:orientation val="minMax"/>
          <c:max val="0.19"/>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600" b="1">
                    <a:solidFill>
                      <a:schemeClr val="tx1"/>
                    </a:solidFill>
                    <a:latin typeface="Arial" panose="020B0604020202020204" pitchFamily="34" charset="0"/>
                    <a:cs typeface="Arial" panose="020B0604020202020204" pitchFamily="34" charset="0"/>
                  </a:rPr>
                  <a:t>Proportion</a:t>
                </a:r>
                <a:r>
                  <a:rPr lang="en-US" sz="1600" b="1" baseline="0">
                    <a:solidFill>
                      <a:schemeClr val="tx1"/>
                    </a:solidFill>
                    <a:latin typeface="Arial" panose="020B0604020202020204" pitchFamily="34" charset="0"/>
                    <a:cs typeface="Arial" panose="020B0604020202020204" pitchFamily="34" charset="0"/>
                  </a:rPr>
                  <a:t> of isotype in tRNA-seq</a:t>
                </a:r>
                <a:endParaRPr lang="en-US" sz="1600" b="1">
                  <a:solidFill>
                    <a:schemeClr val="tx1"/>
                  </a:solidFill>
                  <a:latin typeface="Arial" panose="020B0604020202020204" pitchFamily="34" charset="0"/>
                  <a:cs typeface="Arial" panose="020B0604020202020204" pitchFamily="34" charset="0"/>
                </a:endParaRPr>
              </a:p>
            </c:rich>
          </c:tx>
          <c:layout>
            <c:manualLayout>
              <c:xMode val="edge"/>
              <c:yMode val="edge"/>
              <c:x val="5.2447538885225598E-3"/>
              <c:y val="0.133505505030386"/>
            </c:manualLayout>
          </c:layout>
          <c:overlay val="0"/>
          <c:spPr>
            <a:noFill/>
            <a:ln>
              <a:noFill/>
            </a:ln>
            <a:effectLst/>
          </c:sp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103849480"/>
        <c:crosses val="autoZero"/>
        <c:crossBetween val="midCat"/>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delleuVPQ_poor</a:t>
            </a:r>
          </a:p>
        </c:rich>
      </c:tx>
      <c:layout>
        <c:manualLayout>
          <c:xMode val="edge"/>
          <c:yMode val="edge"/>
          <c:x val="0.681878453038674"/>
          <c:y val="3.8751345532831001E-2"/>
        </c:manualLayout>
      </c:layout>
      <c:overlay val="1"/>
      <c:spPr>
        <a:noFill/>
        <a:ln>
          <a:noFill/>
        </a:ln>
        <a:effectLst/>
      </c:spPr>
    </c:title>
    <c:autoTitleDeleted val="0"/>
    <c:plotArea>
      <c:layout>
        <c:manualLayout>
          <c:layoutTarget val="inner"/>
          <c:xMode val="edge"/>
          <c:yMode val="edge"/>
          <c:x val="0.19651585678861999"/>
          <c:y val="2.3681377825619E-2"/>
          <c:w val="0.74927828772784599"/>
          <c:h val="0.84197350465745102"/>
        </c:manualLayout>
      </c:layout>
      <c:scatterChart>
        <c:scatterStyle val="lineMarker"/>
        <c:varyColors val="0"/>
        <c:ser>
          <c:idx val="0"/>
          <c:order val="0"/>
          <c:tx>
            <c:v>SBW25</c:v>
          </c:tx>
          <c:spPr>
            <a:ln w="25400" cap="rnd">
              <a:noFill/>
              <a:round/>
            </a:ln>
            <a:effectLst/>
          </c:spPr>
          <c:marker>
            <c:symbol val="circle"/>
            <c:size val="7"/>
            <c:spPr>
              <a:solidFill>
                <a:schemeClr val="bg1">
                  <a:lumMod val="75000"/>
                </a:schemeClr>
              </a:solidFill>
              <a:ln w="9525">
                <a:solidFill>
                  <a:schemeClr val="bg1">
                    <a:lumMod val="50000"/>
                  </a:schemeClr>
                </a:solidFill>
              </a:ln>
              <a:effectLst/>
            </c:spPr>
          </c:marker>
          <c:dPt>
            <c:idx val="3"/>
            <c:bubble3D val="0"/>
            <c:extLst>
              <c:ext xmlns:c16="http://schemas.microsoft.com/office/drawing/2014/chart" uri="{C3380CC4-5D6E-409C-BE32-E72D297353CC}">
                <c16:uniqueId val="{00000000-4D23-6E4A-AEA3-C7AA234559CC}"/>
              </c:ext>
            </c:extLst>
          </c:dPt>
          <c:dPt>
            <c:idx val="8"/>
            <c:bubble3D val="0"/>
            <c:extLst>
              <c:ext xmlns:c16="http://schemas.microsoft.com/office/drawing/2014/chart" uri="{C3380CC4-5D6E-409C-BE32-E72D297353CC}">
                <c16:uniqueId val="{00000001-4D23-6E4A-AEA3-C7AA234559CC}"/>
              </c:ext>
            </c:extLst>
          </c:dPt>
          <c:errBars>
            <c:errDir val="y"/>
            <c:errBarType val="both"/>
            <c:errValType val="cust"/>
            <c:noEndCap val="0"/>
            <c:plus>
              <c:numRef>
                <c:f>delleuVPQ_poor!$R$6:$R$44</c:f>
                <c:numCache>
                  <c:formatCode>General</c:formatCode>
                  <c:ptCount val="39"/>
                  <c:pt idx="0">
                    <c:v>1.8512598408448148E-3</c:v>
                  </c:pt>
                  <c:pt idx="1">
                    <c:v>5.0684755731682605E-3</c:v>
                  </c:pt>
                  <c:pt idx="2">
                    <c:v>1.1961074188467354E-3</c:v>
                  </c:pt>
                  <c:pt idx="3">
                    <c:v>7.1528466457198425E-5</c:v>
                  </c:pt>
                  <c:pt idx="4">
                    <c:v>2.9272371827679053E-6</c:v>
                  </c:pt>
                  <c:pt idx="5">
                    <c:v>2.4158983136799271E-4</c:v>
                  </c:pt>
                  <c:pt idx="6">
                    <c:v>3.8921795678124619E-3</c:v>
                  </c:pt>
                  <c:pt idx="7">
                    <c:v>5.0166327467183391E-3</c:v>
                  </c:pt>
                  <c:pt idx="8">
                    <c:v>3.6944967018211417E-4</c:v>
                  </c:pt>
                  <c:pt idx="9">
                    <c:v>7.0745137174665996E-5</c:v>
                  </c:pt>
                  <c:pt idx="10">
                    <c:v>1.3228447980032523E-3</c:v>
                  </c:pt>
                  <c:pt idx="11">
                    <c:v>1.0159779730878481E-3</c:v>
                  </c:pt>
                  <c:pt idx="12">
                    <c:v>3.6214995082670095E-3</c:v>
                  </c:pt>
                  <c:pt idx="13">
                    <c:v>1.1129074754860022E-4</c:v>
                  </c:pt>
                  <c:pt idx="14">
                    <c:v>4.2269583424086486E-3</c:v>
                  </c:pt>
                  <c:pt idx="15">
                    <c:v>4.7935049931849586E-4</c:v>
                  </c:pt>
                  <c:pt idx="16">
                    <c:v>3.0897004791601847E-5</c:v>
                  </c:pt>
                  <c:pt idx="17">
                    <c:v>7.1421108055531188E-7</c:v>
                  </c:pt>
                  <c:pt idx="18">
                    <c:v>2.5855474598589787E-4</c:v>
                  </c:pt>
                  <c:pt idx="19">
                    <c:v>4.8366710497016754E-5</c:v>
                  </c:pt>
                  <c:pt idx="20">
                    <c:v>7.5236451493379368E-4</c:v>
                  </c:pt>
                  <c:pt idx="21">
                    <c:v>1.7592500153616134E-4</c:v>
                  </c:pt>
                  <c:pt idx="22">
                    <c:v>5.3216230574117504E-5</c:v>
                  </c:pt>
                  <c:pt idx="23">
                    <c:v>5.3565986749090318E-4</c:v>
                  </c:pt>
                  <c:pt idx="24">
                    <c:v>3.2416680702920639E-3</c:v>
                  </c:pt>
                  <c:pt idx="25">
                    <c:v>4.5327545872674685E-4</c:v>
                  </c:pt>
                  <c:pt idx="26">
                    <c:v>8.6812770221982014E-5</c:v>
                  </c:pt>
                  <c:pt idx="27">
                    <c:v>7.2907232153440431E-5</c:v>
                  </c:pt>
                  <c:pt idx="28">
                    <c:v>7.7202088055223754E-5</c:v>
                  </c:pt>
                  <c:pt idx="29">
                    <c:v>5.7619929420487951E-5</c:v>
                  </c:pt>
                  <c:pt idx="30">
                    <c:v>4.1856557034704992E-6</c:v>
                  </c:pt>
                  <c:pt idx="31">
                    <c:v>2.1137193520210965E-5</c:v>
                  </c:pt>
                  <c:pt idx="32">
                    <c:v>2.8900086284691655E-3</c:v>
                  </c:pt>
                  <c:pt idx="33">
                    <c:v>5.3125398516130884E-4</c:v>
                  </c:pt>
                  <c:pt idx="34">
                    <c:v>3.0275807039616861E-5</c:v>
                  </c:pt>
                  <c:pt idx="35">
                    <c:v>2.4570113359513514E-4</c:v>
                  </c:pt>
                  <c:pt idx="36">
                    <c:v>1.9414734608890745E-3</c:v>
                  </c:pt>
                  <c:pt idx="37">
                    <c:v>1.2449609386664705E-3</c:v>
                  </c:pt>
                  <c:pt idx="38">
                    <c:v>3.6773562411752405E-5</c:v>
                  </c:pt>
                </c:numCache>
              </c:numRef>
            </c:plus>
            <c:minus>
              <c:numRef>
                <c:f>delleuVPQ_poor!$R$6:$R$44</c:f>
                <c:numCache>
                  <c:formatCode>General</c:formatCode>
                  <c:ptCount val="39"/>
                  <c:pt idx="0">
                    <c:v>1.8512598408448148E-3</c:v>
                  </c:pt>
                  <c:pt idx="1">
                    <c:v>5.0684755731682605E-3</c:v>
                  </c:pt>
                  <c:pt idx="2">
                    <c:v>1.1961074188467354E-3</c:v>
                  </c:pt>
                  <c:pt idx="3">
                    <c:v>7.1528466457198425E-5</c:v>
                  </c:pt>
                  <c:pt idx="4">
                    <c:v>2.9272371827679053E-6</c:v>
                  </c:pt>
                  <c:pt idx="5">
                    <c:v>2.4158983136799271E-4</c:v>
                  </c:pt>
                  <c:pt idx="6">
                    <c:v>3.8921795678124619E-3</c:v>
                  </c:pt>
                  <c:pt idx="7">
                    <c:v>5.0166327467183391E-3</c:v>
                  </c:pt>
                  <c:pt idx="8">
                    <c:v>3.6944967018211417E-4</c:v>
                  </c:pt>
                  <c:pt idx="9">
                    <c:v>7.0745137174665996E-5</c:v>
                  </c:pt>
                  <c:pt idx="10">
                    <c:v>1.3228447980032523E-3</c:v>
                  </c:pt>
                  <c:pt idx="11">
                    <c:v>1.0159779730878481E-3</c:v>
                  </c:pt>
                  <c:pt idx="12">
                    <c:v>3.6214995082670095E-3</c:v>
                  </c:pt>
                  <c:pt idx="13">
                    <c:v>1.1129074754860022E-4</c:v>
                  </c:pt>
                  <c:pt idx="14">
                    <c:v>4.2269583424086486E-3</c:v>
                  </c:pt>
                  <c:pt idx="15">
                    <c:v>4.7935049931849586E-4</c:v>
                  </c:pt>
                  <c:pt idx="16">
                    <c:v>3.0897004791601847E-5</c:v>
                  </c:pt>
                  <c:pt idx="17">
                    <c:v>7.1421108055531188E-7</c:v>
                  </c:pt>
                  <c:pt idx="18">
                    <c:v>2.5855474598589787E-4</c:v>
                  </c:pt>
                  <c:pt idx="19">
                    <c:v>4.8366710497016754E-5</c:v>
                  </c:pt>
                  <c:pt idx="20">
                    <c:v>7.5236451493379368E-4</c:v>
                  </c:pt>
                  <c:pt idx="21">
                    <c:v>1.7592500153616134E-4</c:v>
                  </c:pt>
                  <c:pt idx="22">
                    <c:v>5.3216230574117504E-5</c:v>
                  </c:pt>
                  <c:pt idx="23">
                    <c:v>5.3565986749090318E-4</c:v>
                  </c:pt>
                  <c:pt idx="24">
                    <c:v>3.2416680702920639E-3</c:v>
                  </c:pt>
                  <c:pt idx="25">
                    <c:v>4.5327545872674685E-4</c:v>
                  </c:pt>
                  <c:pt idx="26">
                    <c:v>8.6812770221982014E-5</c:v>
                  </c:pt>
                  <c:pt idx="27">
                    <c:v>7.2907232153440431E-5</c:v>
                  </c:pt>
                  <c:pt idx="28">
                    <c:v>7.7202088055223754E-5</c:v>
                  </c:pt>
                  <c:pt idx="29">
                    <c:v>5.7619929420487951E-5</c:v>
                  </c:pt>
                  <c:pt idx="30">
                    <c:v>4.1856557034704992E-6</c:v>
                  </c:pt>
                  <c:pt idx="31">
                    <c:v>2.1137193520210965E-5</c:v>
                  </c:pt>
                  <c:pt idx="32">
                    <c:v>2.8900086284691655E-3</c:v>
                  </c:pt>
                  <c:pt idx="33">
                    <c:v>5.3125398516130884E-4</c:v>
                  </c:pt>
                  <c:pt idx="34">
                    <c:v>3.0275807039616861E-5</c:v>
                  </c:pt>
                  <c:pt idx="35">
                    <c:v>2.4570113359513514E-4</c:v>
                  </c:pt>
                  <c:pt idx="36">
                    <c:v>1.9414734608890745E-3</c:v>
                  </c:pt>
                  <c:pt idx="37">
                    <c:v>1.2449609386664705E-3</c:v>
                  </c:pt>
                  <c:pt idx="38">
                    <c:v>3.6773562411752405E-5</c:v>
                  </c:pt>
                </c:numCache>
              </c:numRef>
            </c:minus>
            <c:spPr>
              <a:noFill/>
              <a:ln w="9525" cap="flat" cmpd="sng" algn="ctr">
                <a:solidFill>
                  <a:schemeClr val="tx1"/>
                </a:solidFill>
                <a:round/>
              </a:ln>
              <a:effectLst/>
            </c:spPr>
          </c:errBars>
          <c:xVal>
            <c:numRef>
              <c:f>delleuVPQ_poor!$M$6:$M$44</c:f>
              <c:numCache>
                <c:formatCode>General</c:formatCode>
                <c:ptCount val="39"/>
                <c:pt idx="0">
                  <c:v>2.3809523809523808E-2</c:v>
                </c:pt>
                <c:pt idx="1">
                  <c:v>3.5714285714285712E-2</c:v>
                </c:pt>
                <c:pt idx="2">
                  <c:v>4.7619047619047616E-2</c:v>
                </c:pt>
                <c:pt idx="3">
                  <c:v>1.1904761904761904E-2</c:v>
                </c:pt>
                <c:pt idx="4">
                  <c:v>1.1904761904761904E-2</c:v>
                </c:pt>
                <c:pt idx="5">
                  <c:v>1.1904761904761904E-2</c:v>
                </c:pt>
                <c:pt idx="6">
                  <c:v>4.7619047619047616E-2</c:v>
                </c:pt>
                <c:pt idx="7">
                  <c:v>3.5714285714285712E-2</c:v>
                </c:pt>
                <c:pt idx="8">
                  <c:v>1.1904761904761904E-2</c:v>
                </c:pt>
                <c:pt idx="9">
                  <c:v>4.7619047619047616E-2</c:v>
                </c:pt>
                <c:pt idx="10">
                  <c:v>2.3809523809523808E-2</c:v>
                </c:pt>
                <c:pt idx="11">
                  <c:v>2.3809523809523808E-2</c:v>
                </c:pt>
                <c:pt idx="12">
                  <c:v>4.7619047619047616E-2</c:v>
                </c:pt>
                <c:pt idx="13">
                  <c:v>1.1904761904761904E-2</c:v>
                </c:pt>
                <c:pt idx="14">
                  <c:v>4.7619047619047616E-2</c:v>
                </c:pt>
                <c:pt idx="15">
                  <c:v>1.1904761904761904E-2</c:v>
                </c:pt>
                <c:pt idx="16">
                  <c:v>1.1904761904761904E-2</c:v>
                </c:pt>
                <c:pt idx="17">
                  <c:v>2.3809523809523808E-2</c:v>
                </c:pt>
                <c:pt idx="18">
                  <c:v>3.5714285714285712E-2</c:v>
                </c:pt>
                <c:pt idx="19">
                  <c:v>1.1904761904761904E-2</c:v>
                </c:pt>
                <c:pt idx="20">
                  <c:v>1.1904761904761904E-2</c:v>
                </c:pt>
                <c:pt idx="21">
                  <c:v>1.1904761904761904E-2</c:v>
                </c:pt>
                <c:pt idx="22">
                  <c:v>1.1904761904761904E-2</c:v>
                </c:pt>
                <c:pt idx="23">
                  <c:v>1.1904761904761904E-2</c:v>
                </c:pt>
                <c:pt idx="24">
                  <c:v>7.1428571428571425E-2</c:v>
                </c:pt>
                <c:pt idx="25">
                  <c:v>2.3809523809523808E-2</c:v>
                </c:pt>
                <c:pt idx="26">
                  <c:v>2.3809523809523808E-2</c:v>
                </c:pt>
                <c:pt idx="27">
                  <c:v>1.1904761904761904E-2</c:v>
                </c:pt>
                <c:pt idx="28">
                  <c:v>1.1904761904761904E-2</c:v>
                </c:pt>
                <c:pt idx="29">
                  <c:v>1.1904761904761904E-2</c:v>
                </c:pt>
                <c:pt idx="30">
                  <c:v>1.1904761904761904E-2</c:v>
                </c:pt>
                <c:pt idx="31">
                  <c:v>1.1904761904761904E-2</c:v>
                </c:pt>
                <c:pt idx="32">
                  <c:v>1.1904761904761904E-2</c:v>
                </c:pt>
                <c:pt idx="33">
                  <c:v>2.3809523809523808E-2</c:v>
                </c:pt>
                <c:pt idx="34">
                  <c:v>1.1904761904761904E-2</c:v>
                </c:pt>
                <c:pt idx="35">
                  <c:v>2.3809523809523808E-2</c:v>
                </c:pt>
                <c:pt idx="36">
                  <c:v>2.3809523809523808E-2</c:v>
                </c:pt>
                <c:pt idx="37">
                  <c:v>1.1904761904761904E-2</c:v>
                </c:pt>
                <c:pt idx="38">
                  <c:v>1.1904761904761904E-2</c:v>
                </c:pt>
              </c:numCache>
            </c:numRef>
          </c:xVal>
          <c:yVal>
            <c:numRef>
              <c:f>delleuVPQ_poor!$Q$6:$Q$44</c:f>
              <c:numCache>
                <c:formatCode>General</c:formatCode>
                <c:ptCount val="39"/>
                <c:pt idx="0">
                  <c:v>2.503791801011258E-2</c:v>
                </c:pt>
                <c:pt idx="1">
                  <c:v>6.2873739259726266E-2</c:v>
                </c:pt>
                <c:pt idx="2">
                  <c:v>7.7695279389410413E-3</c:v>
                </c:pt>
                <c:pt idx="3">
                  <c:v>1.0373232579378741E-3</c:v>
                </c:pt>
                <c:pt idx="4">
                  <c:v>2.2402766661417327E-4</c:v>
                </c:pt>
                <c:pt idx="5">
                  <c:v>4.5405379496239965E-3</c:v>
                </c:pt>
                <c:pt idx="6">
                  <c:v>8.17856540525565E-2</c:v>
                </c:pt>
                <c:pt idx="7">
                  <c:v>0.1516547099492134</c:v>
                </c:pt>
                <c:pt idx="8">
                  <c:v>1.1163634070727934E-2</c:v>
                </c:pt>
                <c:pt idx="9">
                  <c:v>2.6023938356791392E-4</c:v>
                </c:pt>
                <c:pt idx="10">
                  <c:v>3.1048612513249876E-2</c:v>
                </c:pt>
                <c:pt idx="11">
                  <c:v>3.5623499799336038E-2</c:v>
                </c:pt>
                <c:pt idx="12">
                  <c:v>0.14237111334445768</c:v>
                </c:pt>
                <c:pt idx="13">
                  <c:v>7.396105446678243E-3</c:v>
                </c:pt>
                <c:pt idx="14">
                  <c:v>0.17760614737850511</c:v>
                </c:pt>
                <c:pt idx="15">
                  <c:v>2.0475720030521196E-2</c:v>
                </c:pt>
                <c:pt idx="16">
                  <c:v>2.2711179104035911E-4</c:v>
                </c:pt>
                <c:pt idx="17">
                  <c:v>1.4109273877133771E-6</c:v>
                </c:pt>
                <c:pt idx="18">
                  <c:v>8.3129176767624841E-3</c:v>
                </c:pt>
                <c:pt idx="19">
                  <c:v>4.8491064293050996E-4</c:v>
                </c:pt>
                <c:pt idx="20">
                  <c:v>1.5872922591005357E-2</c:v>
                </c:pt>
                <c:pt idx="21">
                  <c:v>1.0769526140816334E-3</c:v>
                </c:pt>
                <c:pt idx="22">
                  <c:v>3.6686852492228181E-4</c:v>
                </c:pt>
                <c:pt idx="23">
                  <c:v>6.1736084759302784E-3</c:v>
                </c:pt>
                <c:pt idx="24">
                  <c:v>3.8253874641168473E-2</c:v>
                </c:pt>
                <c:pt idx="25">
                  <c:v>6.7281862477866624E-3</c:v>
                </c:pt>
                <c:pt idx="26">
                  <c:v>5.193378616945056E-4</c:v>
                </c:pt>
                <c:pt idx="27">
                  <c:v>6.7922964289771851E-4</c:v>
                </c:pt>
                <c:pt idx="28">
                  <c:v>2.6308418410258536E-3</c:v>
                </c:pt>
                <c:pt idx="29">
                  <c:v>3.0133515977095685E-3</c:v>
                </c:pt>
                <c:pt idx="30">
                  <c:v>9.4457084909414359E-5</c:v>
                </c:pt>
                <c:pt idx="31">
                  <c:v>3.5038341753027154E-4</c:v>
                </c:pt>
                <c:pt idx="32">
                  <c:v>2.7459181732466826E-2</c:v>
                </c:pt>
                <c:pt idx="33">
                  <c:v>2.0734114823065156E-2</c:v>
                </c:pt>
                <c:pt idx="34">
                  <c:v>6.2074358890391271E-4</c:v>
                </c:pt>
                <c:pt idx="35">
                  <c:v>3.1901546661383395E-3</c:v>
                </c:pt>
                <c:pt idx="36">
                  <c:v>1.3740004811651434E-2</c:v>
                </c:pt>
                <c:pt idx="37">
                  <c:v>1.9577396389959079E-2</c:v>
                </c:pt>
                <c:pt idx="38">
                  <c:v>1.2713505750636463E-3</c:v>
                </c:pt>
              </c:numCache>
            </c:numRef>
          </c:yVal>
          <c:smooth val="0"/>
          <c:extLst>
            <c:ext xmlns:c16="http://schemas.microsoft.com/office/drawing/2014/chart" uri="{C3380CC4-5D6E-409C-BE32-E72D297353CC}">
              <c16:uniqueId val="{00000002-4D23-6E4A-AEA3-C7AA234559CC}"/>
            </c:ext>
          </c:extLst>
        </c:ser>
        <c:dLbls>
          <c:showLegendKey val="0"/>
          <c:showVal val="0"/>
          <c:showCatName val="0"/>
          <c:showSerName val="0"/>
          <c:showPercent val="0"/>
          <c:showBubbleSize val="0"/>
        </c:dLbls>
        <c:axId val="2103705656"/>
        <c:axId val="2103690968"/>
      </c:scatterChart>
      <c:valAx>
        <c:axId val="2103705656"/>
        <c:scaling>
          <c:orientation val="minMax"/>
          <c:max val="0.0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500" b="1">
                    <a:solidFill>
                      <a:schemeClr val="tx1"/>
                    </a:solidFill>
                    <a:latin typeface="Arial" panose="020B0604020202020204" pitchFamily="34" charset="0"/>
                    <a:cs typeface="Arial" panose="020B0604020202020204" pitchFamily="34" charset="0"/>
                  </a:rPr>
                  <a:t>Proportion</a:t>
                </a:r>
                <a:r>
                  <a:rPr lang="en-US" sz="1500" b="1" baseline="0">
                    <a:solidFill>
                      <a:schemeClr val="tx1"/>
                    </a:solidFill>
                    <a:latin typeface="Arial" panose="020B0604020202020204" pitchFamily="34" charset="0"/>
                    <a:cs typeface="Arial" panose="020B0604020202020204" pitchFamily="34" charset="0"/>
                  </a:rPr>
                  <a:t> of isotype in tRNA gene set</a:t>
                </a:r>
                <a:endParaRPr lang="en-US" sz="1500" b="1">
                  <a:solidFill>
                    <a:schemeClr val="tx1"/>
                  </a:solidFill>
                  <a:latin typeface="Arial" panose="020B0604020202020204" pitchFamily="34" charset="0"/>
                  <a:cs typeface="Arial" panose="020B0604020202020204" pitchFamily="34" charset="0"/>
                </a:endParaRPr>
              </a:p>
            </c:rich>
          </c:tx>
          <c:layout>
            <c:manualLayout>
              <c:xMode val="edge"/>
              <c:yMode val="edge"/>
              <c:x val="0.21263546798029601"/>
              <c:y val="0.95392895586652304"/>
            </c:manualLayout>
          </c:layout>
          <c:overlay val="0"/>
          <c:spPr>
            <a:noFill/>
            <a:ln>
              <a:noFill/>
            </a:ln>
            <a:effectLst/>
          </c:sp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103690968"/>
        <c:crosses val="autoZero"/>
        <c:crossBetween val="midCat"/>
      </c:valAx>
      <c:valAx>
        <c:axId val="2103690968"/>
        <c:scaling>
          <c:orientation val="minMax"/>
          <c:max val="0.19"/>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600" b="1">
                    <a:solidFill>
                      <a:schemeClr val="tx1"/>
                    </a:solidFill>
                    <a:latin typeface="Arial" panose="020B0604020202020204" pitchFamily="34" charset="0"/>
                    <a:cs typeface="Arial" panose="020B0604020202020204" pitchFamily="34" charset="0"/>
                  </a:rPr>
                  <a:t>Proportion</a:t>
                </a:r>
                <a:r>
                  <a:rPr lang="en-US" sz="1600" b="1" baseline="0">
                    <a:solidFill>
                      <a:schemeClr val="tx1"/>
                    </a:solidFill>
                    <a:latin typeface="Arial" panose="020B0604020202020204" pitchFamily="34" charset="0"/>
                    <a:cs typeface="Arial" panose="020B0604020202020204" pitchFamily="34" charset="0"/>
                  </a:rPr>
                  <a:t> of isotype in tRNA-seq</a:t>
                </a:r>
                <a:endParaRPr lang="en-US" sz="1600" b="1">
                  <a:solidFill>
                    <a:schemeClr val="tx1"/>
                  </a:solidFill>
                  <a:latin typeface="Arial" panose="020B0604020202020204" pitchFamily="34" charset="0"/>
                  <a:cs typeface="Arial" panose="020B0604020202020204" pitchFamily="34" charset="0"/>
                </a:endParaRPr>
              </a:p>
            </c:rich>
          </c:tx>
          <c:layout>
            <c:manualLayout>
              <c:xMode val="edge"/>
              <c:yMode val="edge"/>
              <c:x val="5.2447538885225598E-3"/>
              <c:y val="0.133505505030386"/>
            </c:manualLayout>
          </c:layout>
          <c:overlay val="0"/>
          <c:spPr>
            <a:noFill/>
            <a:ln>
              <a:noFill/>
            </a:ln>
            <a:effectLst/>
          </c:sp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103705656"/>
        <c:crosses val="autoZero"/>
        <c:crossBetween val="midCat"/>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delleuVPQ_rich</a:t>
            </a:r>
          </a:p>
        </c:rich>
      </c:tx>
      <c:layout>
        <c:manualLayout>
          <c:xMode val="edge"/>
          <c:yMode val="edge"/>
          <c:x val="0.681878453038674"/>
          <c:y val="3.8751345532831001E-2"/>
        </c:manualLayout>
      </c:layout>
      <c:overlay val="1"/>
      <c:spPr>
        <a:noFill/>
        <a:ln>
          <a:noFill/>
        </a:ln>
        <a:effectLst/>
      </c:spPr>
    </c:title>
    <c:autoTitleDeleted val="0"/>
    <c:plotArea>
      <c:layout>
        <c:manualLayout>
          <c:layoutTarget val="inner"/>
          <c:xMode val="edge"/>
          <c:yMode val="edge"/>
          <c:x val="0.19651585678861999"/>
          <c:y val="2.3681377825619E-2"/>
          <c:w val="0.74927828772784599"/>
          <c:h val="0.84197350465745102"/>
        </c:manualLayout>
      </c:layout>
      <c:scatterChart>
        <c:scatterStyle val="lineMarker"/>
        <c:varyColors val="0"/>
        <c:ser>
          <c:idx val="0"/>
          <c:order val="0"/>
          <c:tx>
            <c:v>SBW25</c:v>
          </c:tx>
          <c:spPr>
            <a:ln w="25400" cap="rnd">
              <a:noFill/>
              <a:round/>
            </a:ln>
            <a:effectLst/>
          </c:spPr>
          <c:marker>
            <c:symbol val="circle"/>
            <c:size val="7"/>
            <c:spPr>
              <a:solidFill>
                <a:schemeClr val="bg1">
                  <a:lumMod val="75000"/>
                </a:schemeClr>
              </a:solidFill>
              <a:ln w="9525">
                <a:solidFill>
                  <a:schemeClr val="bg1">
                    <a:lumMod val="50000"/>
                  </a:schemeClr>
                </a:solidFill>
              </a:ln>
              <a:effectLst/>
            </c:spPr>
          </c:marker>
          <c:dPt>
            <c:idx val="3"/>
            <c:bubble3D val="0"/>
            <c:extLst>
              <c:ext xmlns:c16="http://schemas.microsoft.com/office/drawing/2014/chart" uri="{C3380CC4-5D6E-409C-BE32-E72D297353CC}">
                <c16:uniqueId val="{00000000-86E2-4D47-8B79-26124CF20F4B}"/>
              </c:ext>
            </c:extLst>
          </c:dPt>
          <c:dPt>
            <c:idx val="8"/>
            <c:bubble3D val="0"/>
            <c:extLst>
              <c:ext xmlns:c16="http://schemas.microsoft.com/office/drawing/2014/chart" uri="{C3380CC4-5D6E-409C-BE32-E72D297353CC}">
                <c16:uniqueId val="{00000001-86E2-4D47-8B79-26124CF20F4B}"/>
              </c:ext>
            </c:extLst>
          </c:dPt>
          <c:errBars>
            <c:errDir val="y"/>
            <c:errBarType val="both"/>
            <c:errValType val="cust"/>
            <c:noEndCap val="0"/>
            <c:plus>
              <c:numRef>
                <c:f>delleuVPQ_rich!$R$6:$R$44</c:f>
                <c:numCache>
                  <c:formatCode>General</c:formatCode>
                  <c:ptCount val="39"/>
                  <c:pt idx="0">
                    <c:v>1.469110530874925E-3</c:v>
                  </c:pt>
                  <c:pt idx="1">
                    <c:v>2.1215440341297827E-3</c:v>
                  </c:pt>
                  <c:pt idx="2">
                    <c:v>3.4598666071775151E-4</c:v>
                  </c:pt>
                  <c:pt idx="3">
                    <c:v>5.5482669125006191E-5</c:v>
                  </c:pt>
                  <c:pt idx="4">
                    <c:v>5.4992394159596683E-5</c:v>
                  </c:pt>
                  <c:pt idx="5">
                    <c:v>9.4751217382497367E-5</c:v>
                  </c:pt>
                  <c:pt idx="6">
                    <c:v>1.428088890845718E-3</c:v>
                  </c:pt>
                  <c:pt idx="7">
                    <c:v>4.039783472639911E-4</c:v>
                  </c:pt>
                  <c:pt idx="8">
                    <c:v>3.7093363989597659E-4</c:v>
                  </c:pt>
                  <c:pt idx="9">
                    <c:v>5.9829011689054468E-5</c:v>
                  </c:pt>
                  <c:pt idx="10">
                    <c:v>1.11013174441979E-3</c:v>
                  </c:pt>
                  <c:pt idx="11">
                    <c:v>7.3570599392696039E-4</c:v>
                  </c:pt>
                  <c:pt idx="12">
                    <c:v>3.5744913484037103E-3</c:v>
                  </c:pt>
                  <c:pt idx="13">
                    <c:v>9.4114439742849218E-5</c:v>
                  </c:pt>
                  <c:pt idx="14">
                    <c:v>4.4273121979960832E-3</c:v>
                  </c:pt>
                  <c:pt idx="15">
                    <c:v>6.8818801452303984E-4</c:v>
                  </c:pt>
                  <c:pt idx="16">
                    <c:v>1.6024690646746099E-7</c:v>
                  </c:pt>
                  <c:pt idx="17">
                    <c:v>2.5749649729968069E-6</c:v>
                  </c:pt>
                  <c:pt idx="18">
                    <c:v>3.5154972392346554E-4</c:v>
                  </c:pt>
                  <c:pt idx="19">
                    <c:v>5.0328036626319199E-6</c:v>
                  </c:pt>
                  <c:pt idx="20">
                    <c:v>5.6213840875660116E-4</c:v>
                  </c:pt>
                  <c:pt idx="21">
                    <c:v>1.1151824154903446E-4</c:v>
                  </c:pt>
                  <c:pt idx="22">
                    <c:v>1.3845505988490145E-5</c:v>
                  </c:pt>
                  <c:pt idx="23">
                    <c:v>4.381019041668113E-5</c:v>
                  </c:pt>
                  <c:pt idx="24">
                    <c:v>1.9370270987580972E-3</c:v>
                  </c:pt>
                  <c:pt idx="25">
                    <c:v>5.7424511850196001E-4</c:v>
                  </c:pt>
                  <c:pt idx="26">
                    <c:v>2.9144775217142281E-5</c:v>
                  </c:pt>
                  <c:pt idx="27">
                    <c:v>6.3920734672660365E-5</c:v>
                  </c:pt>
                  <c:pt idx="28">
                    <c:v>9.2142215477874909E-5</c:v>
                  </c:pt>
                  <c:pt idx="29">
                    <c:v>5.3710629560736048E-5</c:v>
                  </c:pt>
                  <c:pt idx="30">
                    <c:v>4.3023404122825456E-6</c:v>
                  </c:pt>
                  <c:pt idx="31">
                    <c:v>8.8660798606498377E-6</c:v>
                  </c:pt>
                  <c:pt idx="32">
                    <c:v>4.9338015959687063E-4</c:v>
                  </c:pt>
                  <c:pt idx="33">
                    <c:v>4.6314955532114652E-5</c:v>
                  </c:pt>
                  <c:pt idx="34">
                    <c:v>1.6625950444528521E-5</c:v>
                  </c:pt>
                  <c:pt idx="35">
                    <c:v>1.7456016397905739E-4</c:v>
                  </c:pt>
                  <c:pt idx="36">
                    <c:v>6.2724356954752707E-4</c:v>
                  </c:pt>
                  <c:pt idx="37">
                    <c:v>7.5600592695394093E-4</c:v>
                  </c:pt>
                  <c:pt idx="38">
                    <c:v>2.9936021723626498E-5</c:v>
                  </c:pt>
                </c:numCache>
              </c:numRef>
            </c:plus>
            <c:minus>
              <c:numRef>
                <c:f>delleuVPQ_rich!$R$6:$R$44</c:f>
                <c:numCache>
                  <c:formatCode>General</c:formatCode>
                  <c:ptCount val="39"/>
                  <c:pt idx="0">
                    <c:v>1.469110530874925E-3</c:v>
                  </c:pt>
                  <c:pt idx="1">
                    <c:v>2.1215440341297827E-3</c:v>
                  </c:pt>
                  <c:pt idx="2">
                    <c:v>3.4598666071775151E-4</c:v>
                  </c:pt>
                  <c:pt idx="3">
                    <c:v>5.5482669125006191E-5</c:v>
                  </c:pt>
                  <c:pt idx="4">
                    <c:v>5.4992394159596683E-5</c:v>
                  </c:pt>
                  <c:pt idx="5">
                    <c:v>9.4751217382497367E-5</c:v>
                  </c:pt>
                  <c:pt idx="6">
                    <c:v>1.428088890845718E-3</c:v>
                  </c:pt>
                  <c:pt idx="7">
                    <c:v>4.039783472639911E-4</c:v>
                  </c:pt>
                  <c:pt idx="8">
                    <c:v>3.7093363989597659E-4</c:v>
                  </c:pt>
                  <c:pt idx="9">
                    <c:v>5.9829011689054468E-5</c:v>
                  </c:pt>
                  <c:pt idx="10">
                    <c:v>1.11013174441979E-3</c:v>
                  </c:pt>
                  <c:pt idx="11">
                    <c:v>7.3570599392696039E-4</c:v>
                  </c:pt>
                  <c:pt idx="12">
                    <c:v>3.5744913484037103E-3</c:v>
                  </c:pt>
                  <c:pt idx="13">
                    <c:v>9.4114439742849218E-5</c:v>
                  </c:pt>
                  <c:pt idx="14">
                    <c:v>4.4273121979960832E-3</c:v>
                  </c:pt>
                  <c:pt idx="15">
                    <c:v>6.8818801452303984E-4</c:v>
                  </c:pt>
                  <c:pt idx="16">
                    <c:v>1.6024690646746099E-7</c:v>
                  </c:pt>
                  <c:pt idx="17">
                    <c:v>2.5749649729968069E-6</c:v>
                  </c:pt>
                  <c:pt idx="18">
                    <c:v>3.5154972392346554E-4</c:v>
                  </c:pt>
                  <c:pt idx="19">
                    <c:v>5.0328036626319199E-6</c:v>
                  </c:pt>
                  <c:pt idx="20">
                    <c:v>5.6213840875660116E-4</c:v>
                  </c:pt>
                  <c:pt idx="21">
                    <c:v>1.1151824154903446E-4</c:v>
                  </c:pt>
                  <c:pt idx="22">
                    <c:v>1.3845505988490145E-5</c:v>
                  </c:pt>
                  <c:pt idx="23">
                    <c:v>4.381019041668113E-5</c:v>
                  </c:pt>
                  <c:pt idx="24">
                    <c:v>1.9370270987580972E-3</c:v>
                  </c:pt>
                  <c:pt idx="25">
                    <c:v>5.7424511850196001E-4</c:v>
                  </c:pt>
                  <c:pt idx="26">
                    <c:v>2.9144775217142281E-5</c:v>
                  </c:pt>
                  <c:pt idx="27">
                    <c:v>6.3920734672660365E-5</c:v>
                  </c:pt>
                  <c:pt idx="28">
                    <c:v>9.2142215477874909E-5</c:v>
                  </c:pt>
                  <c:pt idx="29">
                    <c:v>5.3710629560736048E-5</c:v>
                  </c:pt>
                  <c:pt idx="30">
                    <c:v>4.3023404122825456E-6</c:v>
                  </c:pt>
                  <c:pt idx="31">
                    <c:v>8.8660798606498377E-6</c:v>
                  </c:pt>
                  <c:pt idx="32">
                    <c:v>4.9338015959687063E-4</c:v>
                  </c:pt>
                  <c:pt idx="33">
                    <c:v>4.6314955532114652E-5</c:v>
                  </c:pt>
                  <c:pt idx="34">
                    <c:v>1.6625950444528521E-5</c:v>
                  </c:pt>
                  <c:pt idx="35">
                    <c:v>1.7456016397905739E-4</c:v>
                  </c:pt>
                  <c:pt idx="36">
                    <c:v>6.2724356954752707E-4</c:v>
                  </c:pt>
                  <c:pt idx="37">
                    <c:v>7.5600592695394093E-4</c:v>
                  </c:pt>
                  <c:pt idx="38">
                    <c:v>2.9936021723626498E-5</c:v>
                  </c:pt>
                </c:numCache>
              </c:numRef>
            </c:minus>
            <c:spPr>
              <a:noFill/>
              <a:ln w="9525" cap="flat" cmpd="sng" algn="ctr">
                <a:solidFill>
                  <a:schemeClr val="tx1"/>
                </a:solidFill>
                <a:round/>
              </a:ln>
              <a:effectLst/>
            </c:spPr>
          </c:errBars>
          <c:xVal>
            <c:numRef>
              <c:f>delleuVPQ_rich!$M$6:$M$44</c:f>
              <c:numCache>
                <c:formatCode>General</c:formatCode>
                <c:ptCount val="39"/>
                <c:pt idx="0">
                  <c:v>2.3809523809523808E-2</c:v>
                </c:pt>
                <c:pt idx="1">
                  <c:v>3.5714285714285712E-2</c:v>
                </c:pt>
                <c:pt idx="2">
                  <c:v>4.7619047619047616E-2</c:v>
                </c:pt>
                <c:pt idx="3">
                  <c:v>1.1904761904761904E-2</c:v>
                </c:pt>
                <c:pt idx="4">
                  <c:v>1.1904761904761904E-2</c:v>
                </c:pt>
                <c:pt idx="5">
                  <c:v>1.1904761904761904E-2</c:v>
                </c:pt>
                <c:pt idx="6">
                  <c:v>4.7619047619047616E-2</c:v>
                </c:pt>
                <c:pt idx="7">
                  <c:v>3.5714285714285712E-2</c:v>
                </c:pt>
                <c:pt idx="8">
                  <c:v>1.1904761904761904E-2</c:v>
                </c:pt>
                <c:pt idx="9">
                  <c:v>4.7619047619047616E-2</c:v>
                </c:pt>
                <c:pt idx="10">
                  <c:v>2.3809523809523808E-2</c:v>
                </c:pt>
                <c:pt idx="11">
                  <c:v>2.3809523809523808E-2</c:v>
                </c:pt>
                <c:pt idx="12">
                  <c:v>4.7619047619047616E-2</c:v>
                </c:pt>
                <c:pt idx="13">
                  <c:v>1.1904761904761904E-2</c:v>
                </c:pt>
                <c:pt idx="14">
                  <c:v>4.7619047619047616E-2</c:v>
                </c:pt>
                <c:pt idx="15">
                  <c:v>1.1904761904761904E-2</c:v>
                </c:pt>
                <c:pt idx="16">
                  <c:v>1.1904761904761904E-2</c:v>
                </c:pt>
                <c:pt idx="17">
                  <c:v>2.3809523809523808E-2</c:v>
                </c:pt>
                <c:pt idx="18">
                  <c:v>3.5714285714285712E-2</c:v>
                </c:pt>
                <c:pt idx="19">
                  <c:v>1.1904761904761904E-2</c:v>
                </c:pt>
                <c:pt idx="20">
                  <c:v>1.1904761904761904E-2</c:v>
                </c:pt>
                <c:pt idx="21">
                  <c:v>1.1904761904761904E-2</c:v>
                </c:pt>
                <c:pt idx="22">
                  <c:v>1.1904761904761904E-2</c:v>
                </c:pt>
                <c:pt idx="23">
                  <c:v>1.1904761904761904E-2</c:v>
                </c:pt>
                <c:pt idx="24">
                  <c:v>7.1428571428571425E-2</c:v>
                </c:pt>
                <c:pt idx="25">
                  <c:v>2.3809523809523808E-2</c:v>
                </c:pt>
                <c:pt idx="26">
                  <c:v>2.3809523809523808E-2</c:v>
                </c:pt>
                <c:pt idx="27">
                  <c:v>1.1904761904761904E-2</c:v>
                </c:pt>
                <c:pt idx="28">
                  <c:v>1.1904761904761904E-2</c:v>
                </c:pt>
                <c:pt idx="29">
                  <c:v>1.1904761904761904E-2</c:v>
                </c:pt>
                <c:pt idx="30">
                  <c:v>1.1904761904761904E-2</c:v>
                </c:pt>
                <c:pt idx="31">
                  <c:v>1.1904761904761904E-2</c:v>
                </c:pt>
                <c:pt idx="32">
                  <c:v>1.1904761904761904E-2</c:v>
                </c:pt>
                <c:pt idx="33">
                  <c:v>2.3809523809523808E-2</c:v>
                </c:pt>
                <c:pt idx="34">
                  <c:v>1.1904761904761904E-2</c:v>
                </c:pt>
                <c:pt idx="35">
                  <c:v>2.3809523809523808E-2</c:v>
                </c:pt>
                <c:pt idx="36">
                  <c:v>2.3809523809523808E-2</c:v>
                </c:pt>
                <c:pt idx="37">
                  <c:v>1.1904761904761904E-2</c:v>
                </c:pt>
                <c:pt idx="38">
                  <c:v>1.1904761904761904E-2</c:v>
                </c:pt>
              </c:numCache>
            </c:numRef>
          </c:xVal>
          <c:yVal>
            <c:numRef>
              <c:f>delleuVPQ_rich!$Q$6:$Q$44</c:f>
              <c:numCache>
                <c:formatCode>General</c:formatCode>
                <c:ptCount val="39"/>
                <c:pt idx="0">
                  <c:v>3.7865665294633012E-2</c:v>
                </c:pt>
                <c:pt idx="1">
                  <c:v>7.7307668912350969E-2</c:v>
                </c:pt>
                <c:pt idx="2">
                  <c:v>7.5824684400105551E-3</c:v>
                </c:pt>
                <c:pt idx="3">
                  <c:v>8.1125843026585976E-4</c:v>
                </c:pt>
                <c:pt idx="4">
                  <c:v>6.581723196849319E-4</c:v>
                </c:pt>
                <c:pt idx="5">
                  <c:v>2.6426678635865578E-3</c:v>
                </c:pt>
                <c:pt idx="6">
                  <c:v>8.0202948606543381E-2</c:v>
                </c:pt>
                <c:pt idx="7">
                  <c:v>0.14375759066197016</c:v>
                </c:pt>
                <c:pt idx="8">
                  <c:v>7.2279795028578351E-3</c:v>
                </c:pt>
                <c:pt idx="9">
                  <c:v>8.1561241634958096E-4</c:v>
                </c:pt>
                <c:pt idx="10">
                  <c:v>5.4359109626966794E-2</c:v>
                </c:pt>
                <c:pt idx="11">
                  <c:v>5.1198307267440075E-2</c:v>
                </c:pt>
                <c:pt idx="12">
                  <c:v>9.1051600253730117E-2</c:v>
                </c:pt>
                <c:pt idx="13">
                  <c:v>6.5229722956956365E-3</c:v>
                </c:pt>
                <c:pt idx="14">
                  <c:v>0.16560389459253708</c:v>
                </c:pt>
                <c:pt idx="15">
                  <c:v>1.7047183899252874E-2</c:v>
                </c:pt>
                <c:pt idx="16">
                  <c:v>3.6775116448197978E-4</c:v>
                </c:pt>
                <c:pt idx="17">
                  <c:v>2.1978634047830259E-5</c:v>
                </c:pt>
                <c:pt idx="18">
                  <c:v>9.7521354855392237E-3</c:v>
                </c:pt>
                <c:pt idx="19">
                  <c:v>2.7035311094213854E-4</c:v>
                </c:pt>
                <c:pt idx="20">
                  <c:v>2.1911769381776591E-2</c:v>
                </c:pt>
                <c:pt idx="21">
                  <c:v>2.0909137415113348E-3</c:v>
                </c:pt>
                <c:pt idx="22">
                  <c:v>1.4144629419983614E-4</c:v>
                </c:pt>
                <c:pt idx="23">
                  <c:v>9.9880469156235097E-3</c:v>
                </c:pt>
                <c:pt idx="24">
                  <c:v>4.2851625764603496E-2</c:v>
                </c:pt>
                <c:pt idx="25">
                  <c:v>1.0361446219803915E-2</c:v>
                </c:pt>
                <c:pt idx="26">
                  <c:v>3.1198430903571652E-4</c:v>
                </c:pt>
                <c:pt idx="27">
                  <c:v>9.721476705827712E-4</c:v>
                </c:pt>
                <c:pt idx="28">
                  <c:v>2.9224472529467988E-3</c:v>
                </c:pt>
                <c:pt idx="29">
                  <c:v>3.0242590785183742E-3</c:v>
                </c:pt>
                <c:pt idx="30">
                  <c:v>7.5766257816846328E-5</c:v>
                </c:pt>
                <c:pt idx="31">
                  <c:v>1.600835076839916E-4</c:v>
                </c:pt>
                <c:pt idx="32">
                  <c:v>1.9160908475711599E-2</c:v>
                </c:pt>
                <c:pt idx="33">
                  <c:v>2.1225659166478141E-2</c:v>
                </c:pt>
                <c:pt idx="34">
                  <c:v>6.2253140193534986E-4</c:v>
                </c:pt>
                <c:pt idx="35">
                  <c:v>7.2899188479176079E-3</c:v>
                </c:pt>
                <c:pt idx="36">
                  <c:v>1.9570792880373989E-2</c:v>
                </c:pt>
                <c:pt idx="37">
                  <c:v>2.4508310463289083E-2</c:v>
                </c:pt>
                <c:pt idx="38">
                  <c:v>4.9558915744130994E-4</c:v>
                </c:pt>
              </c:numCache>
            </c:numRef>
          </c:yVal>
          <c:smooth val="0"/>
          <c:extLst>
            <c:ext xmlns:c16="http://schemas.microsoft.com/office/drawing/2014/chart" uri="{C3380CC4-5D6E-409C-BE32-E72D297353CC}">
              <c16:uniqueId val="{00000002-86E2-4D47-8B79-26124CF20F4B}"/>
            </c:ext>
          </c:extLst>
        </c:ser>
        <c:dLbls>
          <c:showLegendKey val="0"/>
          <c:showVal val="0"/>
          <c:showCatName val="0"/>
          <c:showSerName val="0"/>
          <c:showPercent val="0"/>
          <c:showBubbleSize val="0"/>
        </c:dLbls>
        <c:axId val="2103282664"/>
        <c:axId val="2103289912"/>
      </c:scatterChart>
      <c:valAx>
        <c:axId val="2103282664"/>
        <c:scaling>
          <c:orientation val="minMax"/>
          <c:max val="0.0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500" b="1">
                    <a:solidFill>
                      <a:schemeClr val="tx1"/>
                    </a:solidFill>
                    <a:latin typeface="Arial" panose="020B0604020202020204" pitchFamily="34" charset="0"/>
                    <a:cs typeface="Arial" panose="020B0604020202020204" pitchFamily="34" charset="0"/>
                  </a:rPr>
                  <a:t>Proportion</a:t>
                </a:r>
                <a:r>
                  <a:rPr lang="en-US" sz="1500" b="1" baseline="0">
                    <a:solidFill>
                      <a:schemeClr val="tx1"/>
                    </a:solidFill>
                    <a:latin typeface="Arial" panose="020B0604020202020204" pitchFamily="34" charset="0"/>
                    <a:cs typeface="Arial" panose="020B0604020202020204" pitchFamily="34" charset="0"/>
                  </a:rPr>
                  <a:t> of isotype in tRNA gene set</a:t>
                </a:r>
                <a:endParaRPr lang="en-US" sz="1500" b="1">
                  <a:solidFill>
                    <a:schemeClr val="tx1"/>
                  </a:solidFill>
                  <a:latin typeface="Arial" panose="020B0604020202020204" pitchFamily="34" charset="0"/>
                  <a:cs typeface="Arial" panose="020B0604020202020204" pitchFamily="34" charset="0"/>
                </a:endParaRPr>
              </a:p>
            </c:rich>
          </c:tx>
          <c:layout>
            <c:manualLayout>
              <c:xMode val="edge"/>
              <c:yMode val="edge"/>
              <c:x val="0.21263546798029601"/>
              <c:y val="0.95392895586652304"/>
            </c:manualLayout>
          </c:layout>
          <c:overlay val="0"/>
          <c:spPr>
            <a:noFill/>
            <a:ln>
              <a:noFill/>
            </a:ln>
            <a:effectLst/>
          </c:sp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103289912"/>
        <c:crosses val="autoZero"/>
        <c:crossBetween val="midCat"/>
      </c:valAx>
      <c:valAx>
        <c:axId val="2103289912"/>
        <c:scaling>
          <c:orientation val="minMax"/>
          <c:max val="0.19"/>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600" b="1">
                    <a:solidFill>
                      <a:schemeClr val="tx1"/>
                    </a:solidFill>
                    <a:latin typeface="Arial" panose="020B0604020202020204" pitchFamily="34" charset="0"/>
                    <a:cs typeface="Arial" panose="020B0604020202020204" pitchFamily="34" charset="0"/>
                  </a:rPr>
                  <a:t>Proportion</a:t>
                </a:r>
                <a:r>
                  <a:rPr lang="en-US" sz="1600" b="1" baseline="0">
                    <a:solidFill>
                      <a:schemeClr val="tx1"/>
                    </a:solidFill>
                    <a:latin typeface="Arial" panose="020B0604020202020204" pitchFamily="34" charset="0"/>
                    <a:cs typeface="Arial" panose="020B0604020202020204" pitchFamily="34" charset="0"/>
                  </a:rPr>
                  <a:t> of isotype in tRNA-seq</a:t>
                </a:r>
                <a:endParaRPr lang="en-US" sz="1600" b="1">
                  <a:solidFill>
                    <a:schemeClr val="tx1"/>
                  </a:solidFill>
                  <a:latin typeface="Arial" panose="020B0604020202020204" pitchFamily="34" charset="0"/>
                  <a:cs typeface="Arial" panose="020B0604020202020204" pitchFamily="34" charset="0"/>
                </a:endParaRPr>
              </a:p>
            </c:rich>
          </c:tx>
          <c:layout>
            <c:manualLayout>
              <c:xMode val="edge"/>
              <c:yMode val="edge"/>
              <c:x val="5.2447538885225598E-3"/>
              <c:y val="0.133505505030386"/>
            </c:manualLayout>
          </c:layout>
          <c:overlay val="0"/>
          <c:spPr>
            <a:noFill/>
            <a:ln>
              <a:noFill/>
            </a:ln>
            <a:effectLst/>
          </c:sp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103282664"/>
        <c:crosses val="autoZero"/>
        <c:crossBetween val="midCat"/>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delglyU_poor</a:t>
            </a:r>
          </a:p>
        </c:rich>
      </c:tx>
      <c:layout>
        <c:manualLayout>
          <c:xMode val="edge"/>
          <c:yMode val="edge"/>
          <c:x val="0.681878453038674"/>
          <c:y val="3.8751345532831001E-2"/>
        </c:manualLayout>
      </c:layout>
      <c:overlay val="1"/>
      <c:spPr>
        <a:noFill/>
        <a:ln>
          <a:noFill/>
        </a:ln>
        <a:effectLst/>
      </c:spPr>
    </c:title>
    <c:autoTitleDeleted val="0"/>
    <c:plotArea>
      <c:layout>
        <c:manualLayout>
          <c:layoutTarget val="inner"/>
          <c:xMode val="edge"/>
          <c:yMode val="edge"/>
          <c:x val="0.19651585678861999"/>
          <c:y val="2.3681377825619E-2"/>
          <c:w val="0.74927828772784599"/>
          <c:h val="0.84197350465745102"/>
        </c:manualLayout>
      </c:layout>
      <c:scatterChart>
        <c:scatterStyle val="lineMarker"/>
        <c:varyColors val="0"/>
        <c:ser>
          <c:idx val="0"/>
          <c:order val="0"/>
          <c:tx>
            <c:v>SBW25</c:v>
          </c:tx>
          <c:spPr>
            <a:ln w="25400" cap="rnd">
              <a:noFill/>
              <a:round/>
            </a:ln>
            <a:effectLst/>
          </c:spPr>
          <c:marker>
            <c:symbol val="circle"/>
            <c:size val="7"/>
            <c:spPr>
              <a:solidFill>
                <a:schemeClr val="bg1">
                  <a:lumMod val="75000"/>
                </a:schemeClr>
              </a:solidFill>
              <a:ln w="9525">
                <a:solidFill>
                  <a:schemeClr val="bg1">
                    <a:lumMod val="50000"/>
                  </a:schemeClr>
                </a:solidFill>
              </a:ln>
              <a:effectLst/>
            </c:spPr>
          </c:marker>
          <c:dPt>
            <c:idx val="3"/>
            <c:bubble3D val="0"/>
            <c:extLst>
              <c:ext xmlns:c16="http://schemas.microsoft.com/office/drawing/2014/chart" uri="{C3380CC4-5D6E-409C-BE32-E72D297353CC}">
                <c16:uniqueId val="{00000000-8532-BB49-88A3-A4655D29F079}"/>
              </c:ext>
            </c:extLst>
          </c:dPt>
          <c:dPt>
            <c:idx val="8"/>
            <c:bubble3D val="0"/>
            <c:extLst>
              <c:ext xmlns:c16="http://schemas.microsoft.com/office/drawing/2014/chart" uri="{C3380CC4-5D6E-409C-BE32-E72D297353CC}">
                <c16:uniqueId val="{00000001-8532-BB49-88A3-A4655D29F079}"/>
              </c:ext>
            </c:extLst>
          </c:dPt>
          <c:errBars>
            <c:errDir val="y"/>
            <c:errBarType val="both"/>
            <c:errValType val="cust"/>
            <c:noEndCap val="0"/>
            <c:plus>
              <c:numRef>
                <c:f>delglyU_poor!$R$6:$R$44</c:f>
                <c:numCache>
                  <c:formatCode>General</c:formatCode>
                  <c:ptCount val="39"/>
                  <c:pt idx="0">
                    <c:v>9.0308162198582116E-4</c:v>
                  </c:pt>
                  <c:pt idx="1">
                    <c:v>2.3157508582991224E-3</c:v>
                  </c:pt>
                  <c:pt idx="2">
                    <c:v>6.9243949206241186E-4</c:v>
                  </c:pt>
                  <c:pt idx="3">
                    <c:v>1.1209525628922592E-4</c:v>
                  </c:pt>
                  <c:pt idx="4">
                    <c:v>2.0181879325073634E-5</c:v>
                  </c:pt>
                  <c:pt idx="5">
                    <c:v>1.000237156548977E-4</c:v>
                  </c:pt>
                  <c:pt idx="6">
                    <c:v>2.0601540408289876E-3</c:v>
                  </c:pt>
                  <c:pt idx="7">
                    <c:v>4.1465559932871363E-3</c:v>
                  </c:pt>
                  <c:pt idx="8">
                    <c:v>5.8141412204546395E-4</c:v>
                  </c:pt>
                  <c:pt idx="9">
                    <c:v>4.0603191111785364E-5</c:v>
                  </c:pt>
                  <c:pt idx="10">
                    <c:v>1.4496045582787168E-3</c:v>
                  </c:pt>
                  <c:pt idx="11">
                    <c:v>2.3326929114008688E-3</c:v>
                  </c:pt>
                  <c:pt idx="12">
                    <c:v>3.2127541988680956E-3</c:v>
                  </c:pt>
                  <c:pt idx="13">
                    <c:v>9.7123886663714271E-7</c:v>
                  </c:pt>
                  <c:pt idx="14">
                    <c:v>7.253764336126076E-3</c:v>
                  </c:pt>
                  <c:pt idx="15">
                    <c:v>8.1657987174179908E-4</c:v>
                  </c:pt>
                  <c:pt idx="16">
                    <c:v>1.9747537572359869E-5</c:v>
                  </c:pt>
                  <c:pt idx="17">
                    <c:v>1.0240750954928703E-6</c:v>
                  </c:pt>
                  <c:pt idx="18">
                    <c:v>7.5698855226931654E-4</c:v>
                  </c:pt>
                  <c:pt idx="19">
                    <c:v>1.2812771009389142E-4</c:v>
                  </c:pt>
                  <c:pt idx="20">
                    <c:v>3.7547448097212501E-3</c:v>
                  </c:pt>
                  <c:pt idx="21">
                    <c:v>9.6862349930172168E-5</c:v>
                  </c:pt>
                  <c:pt idx="22">
                    <c:v>7.6221684945352146E-5</c:v>
                  </c:pt>
                  <c:pt idx="23">
                    <c:v>2.1290719708611552E-4</c:v>
                  </c:pt>
                  <c:pt idx="24">
                    <c:v>4.3837663587112568E-3</c:v>
                  </c:pt>
                  <c:pt idx="25">
                    <c:v>3.6869598290273207E-4</c:v>
                  </c:pt>
                  <c:pt idx="26">
                    <c:v>1.4610825302139048E-4</c:v>
                  </c:pt>
                  <c:pt idx="27">
                    <c:v>6.5943631657981727E-5</c:v>
                  </c:pt>
                  <c:pt idx="28">
                    <c:v>1.2162512113289904E-4</c:v>
                  </c:pt>
                  <c:pt idx="29">
                    <c:v>2.8354858355646821E-5</c:v>
                  </c:pt>
                  <c:pt idx="30">
                    <c:v>1.1718616417830003E-5</c:v>
                  </c:pt>
                  <c:pt idx="31">
                    <c:v>1.0264984454701749E-5</c:v>
                  </c:pt>
                  <c:pt idx="32">
                    <c:v>2.0326741287073481E-3</c:v>
                  </c:pt>
                  <c:pt idx="33">
                    <c:v>3.14547709919073E-4</c:v>
                  </c:pt>
                  <c:pt idx="34">
                    <c:v>1.7034648585177806E-4</c:v>
                  </c:pt>
                  <c:pt idx="35">
                    <c:v>1.5107338793013853E-4</c:v>
                  </c:pt>
                  <c:pt idx="36">
                    <c:v>1.3266882339075649E-3</c:v>
                  </c:pt>
                  <c:pt idx="37">
                    <c:v>2.4078399648133292E-3</c:v>
                  </c:pt>
                  <c:pt idx="38">
                    <c:v>5.7551569213782518E-5</c:v>
                  </c:pt>
                </c:numCache>
              </c:numRef>
            </c:plus>
            <c:minus>
              <c:numRef>
                <c:f>delglyU_poor!$R$6:$R$44</c:f>
                <c:numCache>
                  <c:formatCode>General</c:formatCode>
                  <c:ptCount val="39"/>
                  <c:pt idx="0">
                    <c:v>9.0308162198582116E-4</c:v>
                  </c:pt>
                  <c:pt idx="1">
                    <c:v>2.3157508582991224E-3</c:v>
                  </c:pt>
                  <c:pt idx="2">
                    <c:v>6.9243949206241186E-4</c:v>
                  </c:pt>
                  <c:pt idx="3">
                    <c:v>1.1209525628922592E-4</c:v>
                  </c:pt>
                  <c:pt idx="4">
                    <c:v>2.0181879325073634E-5</c:v>
                  </c:pt>
                  <c:pt idx="5">
                    <c:v>1.000237156548977E-4</c:v>
                  </c:pt>
                  <c:pt idx="6">
                    <c:v>2.0601540408289876E-3</c:v>
                  </c:pt>
                  <c:pt idx="7">
                    <c:v>4.1465559932871363E-3</c:v>
                  </c:pt>
                  <c:pt idx="8">
                    <c:v>5.8141412204546395E-4</c:v>
                  </c:pt>
                  <c:pt idx="9">
                    <c:v>4.0603191111785364E-5</c:v>
                  </c:pt>
                  <c:pt idx="10">
                    <c:v>1.4496045582787168E-3</c:v>
                  </c:pt>
                  <c:pt idx="11">
                    <c:v>2.3326929114008688E-3</c:v>
                  </c:pt>
                  <c:pt idx="12">
                    <c:v>3.2127541988680956E-3</c:v>
                  </c:pt>
                  <c:pt idx="13">
                    <c:v>9.7123886663714271E-7</c:v>
                  </c:pt>
                  <c:pt idx="14">
                    <c:v>7.253764336126076E-3</c:v>
                  </c:pt>
                  <c:pt idx="15">
                    <c:v>8.1657987174179908E-4</c:v>
                  </c:pt>
                  <c:pt idx="16">
                    <c:v>1.9747537572359869E-5</c:v>
                  </c:pt>
                  <c:pt idx="17">
                    <c:v>1.0240750954928703E-6</c:v>
                  </c:pt>
                  <c:pt idx="18">
                    <c:v>7.5698855226931654E-4</c:v>
                  </c:pt>
                  <c:pt idx="19">
                    <c:v>1.2812771009389142E-4</c:v>
                  </c:pt>
                  <c:pt idx="20">
                    <c:v>3.7547448097212501E-3</c:v>
                  </c:pt>
                  <c:pt idx="21">
                    <c:v>9.6862349930172168E-5</c:v>
                  </c:pt>
                  <c:pt idx="22">
                    <c:v>7.6221684945352146E-5</c:v>
                  </c:pt>
                  <c:pt idx="23">
                    <c:v>2.1290719708611552E-4</c:v>
                  </c:pt>
                  <c:pt idx="24">
                    <c:v>4.3837663587112568E-3</c:v>
                  </c:pt>
                  <c:pt idx="25">
                    <c:v>3.6869598290273207E-4</c:v>
                  </c:pt>
                  <c:pt idx="26">
                    <c:v>1.4610825302139048E-4</c:v>
                  </c:pt>
                  <c:pt idx="27">
                    <c:v>6.5943631657981727E-5</c:v>
                  </c:pt>
                  <c:pt idx="28">
                    <c:v>1.2162512113289904E-4</c:v>
                  </c:pt>
                  <c:pt idx="29">
                    <c:v>2.8354858355646821E-5</c:v>
                  </c:pt>
                  <c:pt idx="30">
                    <c:v>1.1718616417830003E-5</c:v>
                  </c:pt>
                  <c:pt idx="31">
                    <c:v>1.0264984454701749E-5</c:v>
                  </c:pt>
                  <c:pt idx="32">
                    <c:v>2.0326741287073481E-3</c:v>
                  </c:pt>
                  <c:pt idx="33">
                    <c:v>3.14547709919073E-4</c:v>
                  </c:pt>
                  <c:pt idx="34">
                    <c:v>1.7034648585177806E-4</c:v>
                  </c:pt>
                  <c:pt idx="35">
                    <c:v>1.5107338793013853E-4</c:v>
                  </c:pt>
                  <c:pt idx="36">
                    <c:v>1.3266882339075649E-3</c:v>
                  </c:pt>
                  <c:pt idx="37">
                    <c:v>2.4078399648133292E-3</c:v>
                  </c:pt>
                  <c:pt idx="38">
                    <c:v>5.7551569213782518E-5</c:v>
                  </c:pt>
                </c:numCache>
              </c:numRef>
            </c:minus>
            <c:spPr>
              <a:noFill/>
              <a:ln w="9525" cap="flat" cmpd="sng" algn="ctr">
                <a:solidFill>
                  <a:schemeClr val="tx1"/>
                </a:solidFill>
                <a:round/>
              </a:ln>
              <a:effectLst/>
            </c:spPr>
          </c:errBars>
          <c:xVal>
            <c:numRef>
              <c:f>delglyU_poor!$M$6:$M$44</c:f>
              <c:numCache>
                <c:formatCode>General</c:formatCode>
                <c:ptCount val="39"/>
                <c:pt idx="0">
                  <c:v>2.3255813953488372E-2</c:v>
                </c:pt>
                <c:pt idx="1">
                  <c:v>3.4883720930232558E-2</c:v>
                </c:pt>
                <c:pt idx="2">
                  <c:v>4.6511627906976744E-2</c:v>
                </c:pt>
                <c:pt idx="3">
                  <c:v>1.1627906976744186E-2</c:v>
                </c:pt>
                <c:pt idx="4">
                  <c:v>1.1627906976744186E-2</c:v>
                </c:pt>
                <c:pt idx="5">
                  <c:v>1.1627906976744186E-2</c:v>
                </c:pt>
                <c:pt idx="6">
                  <c:v>4.6511627906976744E-2</c:v>
                </c:pt>
                <c:pt idx="7">
                  <c:v>3.4883720930232558E-2</c:v>
                </c:pt>
                <c:pt idx="8">
                  <c:v>1.1627906976744186E-2</c:v>
                </c:pt>
                <c:pt idx="9">
                  <c:v>4.6511627906976744E-2</c:v>
                </c:pt>
                <c:pt idx="10">
                  <c:v>2.3255813953488372E-2</c:v>
                </c:pt>
                <c:pt idx="11">
                  <c:v>2.3255813953488372E-2</c:v>
                </c:pt>
                <c:pt idx="12">
                  <c:v>4.6511627906976744E-2</c:v>
                </c:pt>
                <c:pt idx="13">
                  <c:v>0</c:v>
                </c:pt>
                <c:pt idx="14">
                  <c:v>4.6511627906976744E-2</c:v>
                </c:pt>
                <c:pt idx="15">
                  <c:v>1.1627906976744186E-2</c:v>
                </c:pt>
                <c:pt idx="16">
                  <c:v>1.1627906976744186E-2</c:v>
                </c:pt>
                <c:pt idx="17">
                  <c:v>2.3255813953488372E-2</c:v>
                </c:pt>
                <c:pt idx="18">
                  <c:v>3.4883720930232558E-2</c:v>
                </c:pt>
                <c:pt idx="19">
                  <c:v>1.1627906976744186E-2</c:v>
                </c:pt>
                <c:pt idx="20">
                  <c:v>4.6511627906976744E-2</c:v>
                </c:pt>
                <c:pt idx="21">
                  <c:v>1.1627906976744186E-2</c:v>
                </c:pt>
                <c:pt idx="22">
                  <c:v>1.1627906976744186E-2</c:v>
                </c:pt>
                <c:pt idx="23">
                  <c:v>1.1627906976744186E-2</c:v>
                </c:pt>
                <c:pt idx="24">
                  <c:v>6.9767441860465115E-2</c:v>
                </c:pt>
                <c:pt idx="25">
                  <c:v>2.3255813953488372E-2</c:v>
                </c:pt>
                <c:pt idx="26">
                  <c:v>2.3255813953488372E-2</c:v>
                </c:pt>
                <c:pt idx="27">
                  <c:v>1.1627906976744186E-2</c:v>
                </c:pt>
                <c:pt idx="28">
                  <c:v>1.1627906976744186E-2</c:v>
                </c:pt>
                <c:pt idx="29">
                  <c:v>1.1627906976744186E-2</c:v>
                </c:pt>
                <c:pt idx="30">
                  <c:v>1.1627906976744186E-2</c:v>
                </c:pt>
                <c:pt idx="31">
                  <c:v>1.1627906976744186E-2</c:v>
                </c:pt>
                <c:pt idx="32">
                  <c:v>1.1627906976744186E-2</c:v>
                </c:pt>
                <c:pt idx="33">
                  <c:v>2.3255813953488372E-2</c:v>
                </c:pt>
                <c:pt idx="34">
                  <c:v>1.1627906976744186E-2</c:v>
                </c:pt>
                <c:pt idx="35">
                  <c:v>2.3255813953488372E-2</c:v>
                </c:pt>
                <c:pt idx="36">
                  <c:v>2.3255813953488372E-2</c:v>
                </c:pt>
                <c:pt idx="37">
                  <c:v>1.1627906976744186E-2</c:v>
                </c:pt>
                <c:pt idx="38">
                  <c:v>1.1627906976744186E-2</c:v>
                </c:pt>
              </c:numCache>
            </c:numRef>
          </c:xVal>
          <c:yVal>
            <c:numRef>
              <c:f>delglyU_poor!$Q$6:$Q$44</c:f>
              <c:numCache>
                <c:formatCode>General</c:formatCode>
                <c:ptCount val="39"/>
                <c:pt idx="0">
                  <c:v>2.6298737903813457E-2</c:v>
                </c:pt>
                <c:pt idx="1">
                  <c:v>6.7414042168433941E-2</c:v>
                </c:pt>
                <c:pt idx="2">
                  <c:v>5.9042565404919612E-3</c:v>
                </c:pt>
                <c:pt idx="3">
                  <c:v>7.3709261077737579E-4</c:v>
                </c:pt>
                <c:pt idx="4">
                  <c:v>2.7269393589713584E-4</c:v>
                </c:pt>
                <c:pt idx="5">
                  <c:v>3.8460731808892868E-3</c:v>
                </c:pt>
                <c:pt idx="6">
                  <c:v>8.589991627256606E-2</c:v>
                </c:pt>
                <c:pt idx="7">
                  <c:v>0.15372337520410007</c:v>
                </c:pt>
                <c:pt idx="8">
                  <c:v>1.4680686640554254E-2</c:v>
                </c:pt>
                <c:pt idx="9">
                  <c:v>2.3924691213248646E-4</c:v>
                </c:pt>
                <c:pt idx="10">
                  <c:v>3.6434771151404345E-2</c:v>
                </c:pt>
                <c:pt idx="11">
                  <c:v>4.1809583160826724E-2</c:v>
                </c:pt>
                <c:pt idx="12">
                  <c:v>0.11594753037440719</c:v>
                </c:pt>
                <c:pt idx="13">
                  <c:v>1.7033028415538671E-6</c:v>
                </c:pt>
                <c:pt idx="14">
                  <c:v>0.14864039982986499</c:v>
                </c:pt>
                <c:pt idx="15">
                  <c:v>1.6040572428744366E-2</c:v>
                </c:pt>
                <c:pt idx="16">
                  <c:v>2.2448809265058207E-4</c:v>
                </c:pt>
                <c:pt idx="17">
                  <c:v>1.9258543448337621E-6</c:v>
                </c:pt>
                <c:pt idx="18">
                  <c:v>9.0215916466985461E-3</c:v>
                </c:pt>
                <c:pt idx="19">
                  <c:v>5.7714263320383908E-4</c:v>
                </c:pt>
                <c:pt idx="20">
                  <c:v>3.9995630443702156E-2</c:v>
                </c:pt>
                <c:pt idx="21">
                  <c:v>7.5333936483290012E-4</c:v>
                </c:pt>
                <c:pt idx="22">
                  <c:v>3.4615642701719718E-4</c:v>
                </c:pt>
                <c:pt idx="23">
                  <c:v>5.1191314432560489E-3</c:v>
                </c:pt>
                <c:pt idx="24">
                  <c:v>4.6391885194667005E-2</c:v>
                </c:pt>
                <c:pt idx="25">
                  <c:v>6.7513186989625997E-3</c:v>
                </c:pt>
                <c:pt idx="26">
                  <c:v>5.5956364684390158E-4</c:v>
                </c:pt>
                <c:pt idx="27">
                  <c:v>6.9718290837615009E-4</c:v>
                </c:pt>
                <c:pt idx="28">
                  <c:v>2.431546122678548E-3</c:v>
                </c:pt>
                <c:pt idx="29">
                  <c:v>2.9305997935547994E-3</c:v>
                </c:pt>
                <c:pt idx="30">
                  <c:v>1.0846760220885955E-4</c:v>
                </c:pt>
                <c:pt idx="31">
                  <c:v>4.4580896586850579E-4</c:v>
                </c:pt>
                <c:pt idx="32">
                  <c:v>2.3688060310245326E-2</c:v>
                </c:pt>
                <c:pt idx="33">
                  <c:v>1.8952702249457703E-2</c:v>
                </c:pt>
                <c:pt idx="34">
                  <c:v>7.7328926345573035E-4</c:v>
                </c:pt>
                <c:pt idx="35">
                  <c:v>4.0496271758147196E-3</c:v>
                </c:pt>
                <c:pt idx="36">
                  <c:v>1.5885677033124903E-2</c:v>
                </c:pt>
                <c:pt idx="37">
                  <c:v>2.6191183309163507E-2</c:v>
                </c:pt>
                <c:pt idx="38">
                  <c:v>1.066583971457198E-3</c:v>
                </c:pt>
              </c:numCache>
            </c:numRef>
          </c:yVal>
          <c:smooth val="0"/>
          <c:extLst>
            <c:ext xmlns:c16="http://schemas.microsoft.com/office/drawing/2014/chart" uri="{C3380CC4-5D6E-409C-BE32-E72D297353CC}">
              <c16:uniqueId val="{00000002-8532-BB49-88A3-A4655D29F079}"/>
            </c:ext>
          </c:extLst>
        </c:ser>
        <c:dLbls>
          <c:showLegendKey val="0"/>
          <c:showVal val="0"/>
          <c:showCatName val="0"/>
          <c:showSerName val="0"/>
          <c:showPercent val="0"/>
          <c:showBubbleSize val="0"/>
        </c:dLbls>
        <c:axId val="2103620216"/>
        <c:axId val="2103606184"/>
      </c:scatterChart>
      <c:valAx>
        <c:axId val="2103620216"/>
        <c:scaling>
          <c:orientation val="minMax"/>
          <c:max val="0.0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500" b="1">
                    <a:solidFill>
                      <a:schemeClr val="tx1"/>
                    </a:solidFill>
                    <a:latin typeface="Arial" panose="020B0604020202020204" pitchFamily="34" charset="0"/>
                    <a:cs typeface="Arial" panose="020B0604020202020204" pitchFamily="34" charset="0"/>
                  </a:rPr>
                  <a:t>Proportion</a:t>
                </a:r>
                <a:r>
                  <a:rPr lang="en-US" sz="1500" b="1" baseline="0">
                    <a:solidFill>
                      <a:schemeClr val="tx1"/>
                    </a:solidFill>
                    <a:latin typeface="Arial" panose="020B0604020202020204" pitchFamily="34" charset="0"/>
                    <a:cs typeface="Arial" panose="020B0604020202020204" pitchFamily="34" charset="0"/>
                  </a:rPr>
                  <a:t> of isotype in tRNA gene set</a:t>
                </a:r>
                <a:endParaRPr lang="en-US" sz="1500" b="1">
                  <a:solidFill>
                    <a:schemeClr val="tx1"/>
                  </a:solidFill>
                  <a:latin typeface="Arial" panose="020B0604020202020204" pitchFamily="34" charset="0"/>
                  <a:cs typeface="Arial" panose="020B0604020202020204" pitchFamily="34" charset="0"/>
                </a:endParaRPr>
              </a:p>
            </c:rich>
          </c:tx>
          <c:layout>
            <c:manualLayout>
              <c:xMode val="edge"/>
              <c:yMode val="edge"/>
              <c:x val="0.21263546798029601"/>
              <c:y val="0.95392895586652304"/>
            </c:manualLayout>
          </c:layout>
          <c:overlay val="0"/>
          <c:spPr>
            <a:noFill/>
            <a:ln>
              <a:noFill/>
            </a:ln>
            <a:effectLst/>
          </c:sp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103606184"/>
        <c:crosses val="autoZero"/>
        <c:crossBetween val="midCat"/>
      </c:valAx>
      <c:valAx>
        <c:axId val="2103606184"/>
        <c:scaling>
          <c:orientation val="minMax"/>
          <c:max val="0.19"/>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600" b="1">
                    <a:solidFill>
                      <a:schemeClr val="tx1"/>
                    </a:solidFill>
                    <a:latin typeface="Arial" panose="020B0604020202020204" pitchFamily="34" charset="0"/>
                    <a:cs typeface="Arial" panose="020B0604020202020204" pitchFamily="34" charset="0"/>
                  </a:rPr>
                  <a:t>Proportion</a:t>
                </a:r>
                <a:r>
                  <a:rPr lang="en-US" sz="1600" b="1" baseline="0">
                    <a:solidFill>
                      <a:schemeClr val="tx1"/>
                    </a:solidFill>
                    <a:latin typeface="Arial" panose="020B0604020202020204" pitchFamily="34" charset="0"/>
                    <a:cs typeface="Arial" panose="020B0604020202020204" pitchFamily="34" charset="0"/>
                  </a:rPr>
                  <a:t> of isotype in tRNA-seq</a:t>
                </a:r>
                <a:endParaRPr lang="en-US" sz="1600" b="1">
                  <a:solidFill>
                    <a:schemeClr val="tx1"/>
                  </a:solidFill>
                  <a:latin typeface="Arial" panose="020B0604020202020204" pitchFamily="34" charset="0"/>
                  <a:cs typeface="Arial" panose="020B0604020202020204" pitchFamily="34" charset="0"/>
                </a:endParaRPr>
              </a:p>
            </c:rich>
          </c:tx>
          <c:layout>
            <c:manualLayout>
              <c:xMode val="edge"/>
              <c:yMode val="edge"/>
              <c:x val="5.2447538885225598E-3"/>
              <c:y val="0.133505505030386"/>
            </c:manualLayout>
          </c:layout>
          <c:overlay val="0"/>
          <c:spPr>
            <a:noFill/>
            <a:ln>
              <a:noFill/>
            </a:ln>
            <a:effectLst/>
          </c:sp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103620216"/>
        <c:crosses val="autoZero"/>
        <c:crossBetween val="midCat"/>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delglyU_rich</a:t>
            </a:r>
          </a:p>
        </c:rich>
      </c:tx>
      <c:layout>
        <c:manualLayout>
          <c:xMode val="edge"/>
          <c:yMode val="edge"/>
          <c:x val="0.681878453038674"/>
          <c:y val="3.8751345532831001E-2"/>
        </c:manualLayout>
      </c:layout>
      <c:overlay val="1"/>
      <c:spPr>
        <a:noFill/>
        <a:ln>
          <a:noFill/>
        </a:ln>
        <a:effectLst/>
      </c:spPr>
    </c:title>
    <c:autoTitleDeleted val="0"/>
    <c:plotArea>
      <c:layout>
        <c:manualLayout>
          <c:layoutTarget val="inner"/>
          <c:xMode val="edge"/>
          <c:yMode val="edge"/>
          <c:x val="0.19651585678861999"/>
          <c:y val="2.3681377825619E-2"/>
          <c:w val="0.74927828772784599"/>
          <c:h val="0.84197350465745102"/>
        </c:manualLayout>
      </c:layout>
      <c:scatterChart>
        <c:scatterStyle val="lineMarker"/>
        <c:varyColors val="0"/>
        <c:ser>
          <c:idx val="0"/>
          <c:order val="0"/>
          <c:tx>
            <c:v>SBW25</c:v>
          </c:tx>
          <c:spPr>
            <a:ln w="25400" cap="rnd">
              <a:noFill/>
              <a:round/>
            </a:ln>
            <a:effectLst/>
          </c:spPr>
          <c:marker>
            <c:symbol val="circle"/>
            <c:size val="7"/>
            <c:spPr>
              <a:solidFill>
                <a:schemeClr val="bg1">
                  <a:lumMod val="75000"/>
                </a:schemeClr>
              </a:solidFill>
              <a:ln w="9525">
                <a:solidFill>
                  <a:schemeClr val="bg1">
                    <a:lumMod val="50000"/>
                  </a:schemeClr>
                </a:solidFill>
              </a:ln>
              <a:effectLst/>
            </c:spPr>
          </c:marker>
          <c:dPt>
            <c:idx val="3"/>
            <c:bubble3D val="0"/>
            <c:extLst>
              <c:ext xmlns:c16="http://schemas.microsoft.com/office/drawing/2014/chart" uri="{C3380CC4-5D6E-409C-BE32-E72D297353CC}">
                <c16:uniqueId val="{00000000-5236-0540-83A1-2458B120E084}"/>
              </c:ext>
            </c:extLst>
          </c:dPt>
          <c:dPt>
            <c:idx val="8"/>
            <c:bubble3D val="0"/>
            <c:extLst>
              <c:ext xmlns:c16="http://schemas.microsoft.com/office/drawing/2014/chart" uri="{C3380CC4-5D6E-409C-BE32-E72D297353CC}">
                <c16:uniqueId val="{00000001-5236-0540-83A1-2458B120E084}"/>
              </c:ext>
            </c:extLst>
          </c:dPt>
          <c:errBars>
            <c:errDir val="y"/>
            <c:errBarType val="both"/>
            <c:errValType val="cust"/>
            <c:noEndCap val="0"/>
            <c:plus>
              <c:numRef>
                <c:f>delglyU_rich!$R$6:$R$44</c:f>
                <c:numCache>
                  <c:formatCode>General</c:formatCode>
                  <c:ptCount val="39"/>
                  <c:pt idx="0">
                    <c:v>8.5709226621208715E-4</c:v>
                  </c:pt>
                  <c:pt idx="1">
                    <c:v>1.0511567740884701E-3</c:v>
                  </c:pt>
                  <c:pt idx="2">
                    <c:v>4.4235989006728346E-4</c:v>
                  </c:pt>
                  <c:pt idx="3">
                    <c:v>8.6310333237566344E-5</c:v>
                  </c:pt>
                  <c:pt idx="4">
                    <c:v>2.5559414371326741E-5</c:v>
                  </c:pt>
                  <c:pt idx="5">
                    <c:v>1.4479834193931114E-4</c:v>
                  </c:pt>
                  <c:pt idx="6">
                    <c:v>2.8008874253628684E-3</c:v>
                  </c:pt>
                  <c:pt idx="7">
                    <c:v>2.2698170561881873E-3</c:v>
                  </c:pt>
                  <c:pt idx="8">
                    <c:v>4.4346872120165604E-4</c:v>
                  </c:pt>
                  <c:pt idx="9">
                    <c:v>1.8950258619085558E-5</c:v>
                  </c:pt>
                  <c:pt idx="10">
                    <c:v>2.0011276740262785E-3</c:v>
                  </c:pt>
                  <c:pt idx="11">
                    <c:v>1.4557681288730046E-3</c:v>
                  </c:pt>
                  <c:pt idx="12">
                    <c:v>1.5186259278617286E-3</c:v>
                  </c:pt>
                  <c:pt idx="13">
                    <c:v>1.7897313762809489E-6</c:v>
                  </c:pt>
                  <c:pt idx="14">
                    <c:v>1.4059554988685938E-3</c:v>
                  </c:pt>
                  <c:pt idx="15">
                    <c:v>4.8929322146413492E-4</c:v>
                  </c:pt>
                  <c:pt idx="16">
                    <c:v>5.8034274230237765E-6</c:v>
                  </c:pt>
                  <c:pt idx="17">
                    <c:v>2.9777776043223102E-6</c:v>
                  </c:pt>
                  <c:pt idx="18">
                    <c:v>2.8094104447065914E-4</c:v>
                  </c:pt>
                  <c:pt idx="19">
                    <c:v>3.1701088598845898E-5</c:v>
                  </c:pt>
                  <c:pt idx="20">
                    <c:v>4.895058709245277E-3</c:v>
                  </c:pt>
                  <c:pt idx="21">
                    <c:v>1.2147041106492277E-4</c:v>
                  </c:pt>
                  <c:pt idx="22">
                    <c:v>7.7300306811814085E-6</c:v>
                  </c:pt>
                  <c:pt idx="23">
                    <c:v>4.25115817486645E-4</c:v>
                  </c:pt>
                  <c:pt idx="24">
                    <c:v>7.8532565588828435E-4</c:v>
                  </c:pt>
                  <c:pt idx="25">
                    <c:v>8.0762251116270052E-4</c:v>
                  </c:pt>
                  <c:pt idx="26">
                    <c:v>1.6232728163809516E-5</c:v>
                  </c:pt>
                  <c:pt idx="27">
                    <c:v>7.6268013550848359E-5</c:v>
                  </c:pt>
                  <c:pt idx="28">
                    <c:v>1.1040530549139136E-4</c:v>
                  </c:pt>
                  <c:pt idx="29">
                    <c:v>1.7473803044877075E-4</c:v>
                  </c:pt>
                  <c:pt idx="30">
                    <c:v>7.7283185731996072E-6</c:v>
                  </c:pt>
                  <c:pt idx="31">
                    <c:v>1.0790089309040449E-5</c:v>
                  </c:pt>
                  <c:pt idx="32">
                    <c:v>6.1841093173312881E-4</c:v>
                  </c:pt>
                  <c:pt idx="33">
                    <c:v>2.8341071906315846E-4</c:v>
                  </c:pt>
                  <c:pt idx="34">
                    <c:v>4.2817585595706685E-5</c:v>
                  </c:pt>
                  <c:pt idx="35">
                    <c:v>3.7616243897634115E-4</c:v>
                  </c:pt>
                  <c:pt idx="36">
                    <c:v>3.1555250653734015E-4</c:v>
                  </c:pt>
                  <c:pt idx="37">
                    <c:v>4.9253018056883411E-4</c:v>
                  </c:pt>
                  <c:pt idx="38">
                    <c:v>4.4654180937685045E-5</c:v>
                  </c:pt>
                </c:numCache>
              </c:numRef>
            </c:plus>
            <c:minus>
              <c:numRef>
                <c:f>delglyU_rich!$R$6:$R$44</c:f>
                <c:numCache>
                  <c:formatCode>General</c:formatCode>
                  <c:ptCount val="39"/>
                  <c:pt idx="0">
                    <c:v>8.5709226621208715E-4</c:v>
                  </c:pt>
                  <c:pt idx="1">
                    <c:v>1.0511567740884701E-3</c:v>
                  </c:pt>
                  <c:pt idx="2">
                    <c:v>4.4235989006728346E-4</c:v>
                  </c:pt>
                  <c:pt idx="3">
                    <c:v>8.6310333237566344E-5</c:v>
                  </c:pt>
                  <c:pt idx="4">
                    <c:v>2.5559414371326741E-5</c:v>
                  </c:pt>
                  <c:pt idx="5">
                    <c:v>1.4479834193931114E-4</c:v>
                  </c:pt>
                  <c:pt idx="6">
                    <c:v>2.8008874253628684E-3</c:v>
                  </c:pt>
                  <c:pt idx="7">
                    <c:v>2.2698170561881873E-3</c:v>
                  </c:pt>
                  <c:pt idx="8">
                    <c:v>4.4346872120165604E-4</c:v>
                  </c:pt>
                  <c:pt idx="9">
                    <c:v>1.8950258619085558E-5</c:v>
                  </c:pt>
                  <c:pt idx="10">
                    <c:v>2.0011276740262785E-3</c:v>
                  </c:pt>
                  <c:pt idx="11">
                    <c:v>1.4557681288730046E-3</c:v>
                  </c:pt>
                  <c:pt idx="12">
                    <c:v>1.5186259278617286E-3</c:v>
                  </c:pt>
                  <c:pt idx="13">
                    <c:v>1.7897313762809489E-6</c:v>
                  </c:pt>
                  <c:pt idx="14">
                    <c:v>1.4059554988685938E-3</c:v>
                  </c:pt>
                  <c:pt idx="15">
                    <c:v>4.8929322146413492E-4</c:v>
                  </c:pt>
                  <c:pt idx="16">
                    <c:v>5.8034274230237765E-6</c:v>
                  </c:pt>
                  <c:pt idx="17">
                    <c:v>2.9777776043223102E-6</c:v>
                  </c:pt>
                  <c:pt idx="18">
                    <c:v>2.8094104447065914E-4</c:v>
                  </c:pt>
                  <c:pt idx="19">
                    <c:v>3.1701088598845898E-5</c:v>
                  </c:pt>
                  <c:pt idx="20">
                    <c:v>4.895058709245277E-3</c:v>
                  </c:pt>
                  <c:pt idx="21">
                    <c:v>1.2147041106492277E-4</c:v>
                  </c:pt>
                  <c:pt idx="22">
                    <c:v>7.7300306811814085E-6</c:v>
                  </c:pt>
                  <c:pt idx="23">
                    <c:v>4.25115817486645E-4</c:v>
                  </c:pt>
                  <c:pt idx="24">
                    <c:v>7.8532565588828435E-4</c:v>
                  </c:pt>
                  <c:pt idx="25">
                    <c:v>8.0762251116270052E-4</c:v>
                  </c:pt>
                  <c:pt idx="26">
                    <c:v>1.6232728163809516E-5</c:v>
                  </c:pt>
                  <c:pt idx="27">
                    <c:v>7.6268013550848359E-5</c:v>
                  </c:pt>
                  <c:pt idx="28">
                    <c:v>1.1040530549139136E-4</c:v>
                  </c:pt>
                  <c:pt idx="29">
                    <c:v>1.7473803044877075E-4</c:v>
                  </c:pt>
                  <c:pt idx="30">
                    <c:v>7.7283185731996072E-6</c:v>
                  </c:pt>
                  <c:pt idx="31">
                    <c:v>1.0790089309040449E-5</c:v>
                  </c:pt>
                  <c:pt idx="32">
                    <c:v>6.1841093173312881E-4</c:v>
                  </c:pt>
                  <c:pt idx="33">
                    <c:v>2.8341071906315846E-4</c:v>
                  </c:pt>
                  <c:pt idx="34">
                    <c:v>4.2817585595706685E-5</c:v>
                  </c:pt>
                  <c:pt idx="35">
                    <c:v>3.7616243897634115E-4</c:v>
                  </c:pt>
                  <c:pt idx="36">
                    <c:v>3.1555250653734015E-4</c:v>
                  </c:pt>
                  <c:pt idx="37">
                    <c:v>4.9253018056883411E-4</c:v>
                  </c:pt>
                  <c:pt idx="38">
                    <c:v>4.4654180937685045E-5</c:v>
                  </c:pt>
                </c:numCache>
              </c:numRef>
            </c:minus>
            <c:spPr>
              <a:noFill/>
              <a:ln w="9525" cap="flat" cmpd="sng" algn="ctr">
                <a:solidFill>
                  <a:schemeClr val="tx1"/>
                </a:solidFill>
                <a:round/>
              </a:ln>
              <a:effectLst/>
            </c:spPr>
          </c:errBars>
          <c:xVal>
            <c:numRef>
              <c:f>delglyU_rich!$M$6:$M$44</c:f>
              <c:numCache>
                <c:formatCode>General</c:formatCode>
                <c:ptCount val="39"/>
                <c:pt idx="0">
                  <c:v>2.3255813953488372E-2</c:v>
                </c:pt>
                <c:pt idx="1">
                  <c:v>3.4883720930232558E-2</c:v>
                </c:pt>
                <c:pt idx="2">
                  <c:v>4.6511627906976744E-2</c:v>
                </c:pt>
                <c:pt idx="3">
                  <c:v>1.1627906976744186E-2</c:v>
                </c:pt>
                <c:pt idx="4">
                  <c:v>1.1627906976744186E-2</c:v>
                </c:pt>
                <c:pt idx="5">
                  <c:v>1.1627906976744186E-2</c:v>
                </c:pt>
                <c:pt idx="6">
                  <c:v>4.6511627906976744E-2</c:v>
                </c:pt>
                <c:pt idx="7">
                  <c:v>3.4883720930232558E-2</c:v>
                </c:pt>
                <c:pt idx="8">
                  <c:v>1.1627906976744186E-2</c:v>
                </c:pt>
                <c:pt idx="9">
                  <c:v>4.6511627906976744E-2</c:v>
                </c:pt>
                <c:pt idx="10">
                  <c:v>2.3255813953488372E-2</c:v>
                </c:pt>
                <c:pt idx="11">
                  <c:v>2.3255813953488372E-2</c:v>
                </c:pt>
                <c:pt idx="12">
                  <c:v>4.6511627906976744E-2</c:v>
                </c:pt>
                <c:pt idx="13">
                  <c:v>0</c:v>
                </c:pt>
                <c:pt idx="14">
                  <c:v>4.6511627906976744E-2</c:v>
                </c:pt>
                <c:pt idx="15">
                  <c:v>1.1627906976744186E-2</c:v>
                </c:pt>
                <c:pt idx="16">
                  <c:v>1.1627906976744186E-2</c:v>
                </c:pt>
                <c:pt idx="17">
                  <c:v>2.3255813953488372E-2</c:v>
                </c:pt>
                <c:pt idx="18">
                  <c:v>3.4883720930232558E-2</c:v>
                </c:pt>
                <c:pt idx="19">
                  <c:v>1.1627906976744186E-2</c:v>
                </c:pt>
                <c:pt idx="20">
                  <c:v>4.6511627906976744E-2</c:v>
                </c:pt>
                <c:pt idx="21">
                  <c:v>1.1627906976744186E-2</c:v>
                </c:pt>
                <c:pt idx="22">
                  <c:v>1.1627906976744186E-2</c:v>
                </c:pt>
                <c:pt idx="23">
                  <c:v>1.1627906976744186E-2</c:v>
                </c:pt>
                <c:pt idx="24">
                  <c:v>6.9767441860465115E-2</c:v>
                </c:pt>
                <c:pt idx="25">
                  <c:v>2.3255813953488372E-2</c:v>
                </c:pt>
                <c:pt idx="26">
                  <c:v>2.3255813953488372E-2</c:v>
                </c:pt>
                <c:pt idx="27">
                  <c:v>1.1627906976744186E-2</c:v>
                </c:pt>
                <c:pt idx="28">
                  <c:v>1.1627906976744186E-2</c:v>
                </c:pt>
                <c:pt idx="29">
                  <c:v>1.1627906976744186E-2</c:v>
                </c:pt>
                <c:pt idx="30">
                  <c:v>1.1627906976744186E-2</c:v>
                </c:pt>
                <c:pt idx="31">
                  <c:v>1.1627906976744186E-2</c:v>
                </c:pt>
                <c:pt idx="32">
                  <c:v>1.1627906976744186E-2</c:v>
                </c:pt>
                <c:pt idx="33">
                  <c:v>2.3255813953488372E-2</c:v>
                </c:pt>
                <c:pt idx="34">
                  <c:v>1.1627906976744186E-2</c:v>
                </c:pt>
                <c:pt idx="35">
                  <c:v>2.3255813953488372E-2</c:v>
                </c:pt>
                <c:pt idx="36">
                  <c:v>2.3255813953488372E-2</c:v>
                </c:pt>
                <c:pt idx="37">
                  <c:v>1.1627906976744186E-2</c:v>
                </c:pt>
                <c:pt idx="38">
                  <c:v>1.1627906976744186E-2</c:v>
                </c:pt>
              </c:numCache>
            </c:numRef>
          </c:xVal>
          <c:yVal>
            <c:numRef>
              <c:f>delglyU_rich!$Q$6:$Q$44</c:f>
              <c:numCache>
                <c:formatCode>General</c:formatCode>
                <c:ptCount val="39"/>
                <c:pt idx="0">
                  <c:v>3.3238589631989973E-2</c:v>
                </c:pt>
                <c:pt idx="1">
                  <c:v>6.4583182759188548E-2</c:v>
                </c:pt>
                <c:pt idx="2">
                  <c:v>4.005617103405499E-3</c:v>
                </c:pt>
                <c:pt idx="3">
                  <c:v>8.816515073784059E-4</c:v>
                </c:pt>
                <c:pt idx="4">
                  <c:v>5.0221230527113523E-4</c:v>
                </c:pt>
                <c:pt idx="5">
                  <c:v>2.643404696267363E-3</c:v>
                </c:pt>
                <c:pt idx="6">
                  <c:v>8.4796017553599737E-2</c:v>
                </c:pt>
                <c:pt idx="7">
                  <c:v>0.15201407300540346</c:v>
                </c:pt>
                <c:pt idx="8">
                  <c:v>7.3148773052318129E-3</c:v>
                </c:pt>
                <c:pt idx="9">
                  <c:v>3.6186598179368932E-4</c:v>
                </c:pt>
                <c:pt idx="10">
                  <c:v>6.5181841469119026E-2</c:v>
                </c:pt>
                <c:pt idx="11">
                  <c:v>5.9047999742342754E-2</c:v>
                </c:pt>
                <c:pt idx="12">
                  <c:v>9.9046933862992015E-2</c:v>
                </c:pt>
                <c:pt idx="13">
                  <c:v>2.9805958612894663E-6</c:v>
                </c:pt>
                <c:pt idx="14">
                  <c:v>0.17323744920248263</c:v>
                </c:pt>
                <c:pt idx="15">
                  <c:v>1.7871117078306329E-2</c:v>
                </c:pt>
                <c:pt idx="16">
                  <c:v>2.1359010616576622E-4</c:v>
                </c:pt>
                <c:pt idx="17">
                  <c:v>2.6013537476121521E-5</c:v>
                </c:pt>
                <c:pt idx="18">
                  <c:v>8.3515641112273057E-3</c:v>
                </c:pt>
                <c:pt idx="19">
                  <c:v>2.2319148421199968E-4</c:v>
                </c:pt>
                <c:pt idx="20">
                  <c:v>4.1191427119507636E-2</c:v>
                </c:pt>
                <c:pt idx="21">
                  <c:v>9.3753205748523286E-4</c:v>
                </c:pt>
                <c:pt idx="22">
                  <c:v>5.4646901782641072E-5</c:v>
                </c:pt>
                <c:pt idx="23">
                  <c:v>7.7572366065381962E-3</c:v>
                </c:pt>
                <c:pt idx="24">
                  <c:v>3.4238492217741924E-2</c:v>
                </c:pt>
                <c:pt idx="25">
                  <c:v>7.7972808741688842E-3</c:v>
                </c:pt>
                <c:pt idx="26">
                  <c:v>1.9162369829588412E-4</c:v>
                </c:pt>
                <c:pt idx="27">
                  <c:v>1.0212689076205678E-3</c:v>
                </c:pt>
                <c:pt idx="28">
                  <c:v>2.8795672436819956E-3</c:v>
                </c:pt>
                <c:pt idx="29">
                  <c:v>3.1228101413364965E-3</c:v>
                </c:pt>
                <c:pt idx="30">
                  <c:v>9.2845227117234819E-5</c:v>
                </c:pt>
                <c:pt idx="31">
                  <c:v>1.3971350035798323E-4</c:v>
                </c:pt>
                <c:pt idx="32">
                  <c:v>1.9985587857363801E-2</c:v>
                </c:pt>
                <c:pt idx="33">
                  <c:v>2.1609224807546887E-2</c:v>
                </c:pt>
                <c:pt idx="34">
                  <c:v>6.0874117059385761E-4</c:v>
                </c:pt>
                <c:pt idx="35">
                  <c:v>5.3611972943745437E-3</c:v>
                </c:pt>
                <c:pt idx="36">
                  <c:v>1.3791600685822575E-2</c:v>
                </c:pt>
                <c:pt idx="37">
                  <c:v>2.2179946550900845E-2</c:v>
                </c:pt>
                <c:pt idx="38">
                  <c:v>4.8666248165295635E-4</c:v>
                </c:pt>
              </c:numCache>
            </c:numRef>
          </c:yVal>
          <c:smooth val="0"/>
          <c:extLst>
            <c:ext xmlns:c16="http://schemas.microsoft.com/office/drawing/2014/chart" uri="{C3380CC4-5D6E-409C-BE32-E72D297353CC}">
              <c16:uniqueId val="{00000002-5236-0540-83A1-2458B120E084}"/>
            </c:ext>
          </c:extLst>
        </c:ser>
        <c:dLbls>
          <c:showLegendKey val="0"/>
          <c:showVal val="0"/>
          <c:showCatName val="0"/>
          <c:showSerName val="0"/>
          <c:showPercent val="0"/>
          <c:showBubbleSize val="0"/>
        </c:dLbls>
        <c:axId val="2103510136"/>
        <c:axId val="2103504184"/>
      </c:scatterChart>
      <c:valAx>
        <c:axId val="2103510136"/>
        <c:scaling>
          <c:orientation val="minMax"/>
          <c:max val="0.0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500" b="1">
                    <a:solidFill>
                      <a:schemeClr val="tx1"/>
                    </a:solidFill>
                    <a:latin typeface="Arial" panose="020B0604020202020204" pitchFamily="34" charset="0"/>
                    <a:cs typeface="Arial" panose="020B0604020202020204" pitchFamily="34" charset="0"/>
                  </a:rPr>
                  <a:t>Proportion</a:t>
                </a:r>
                <a:r>
                  <a:rPr lang="en-US" sz="1500" b="1" baseline="0">
                    <a:solidFill>
                      <a:schemeClr val="tx1"/>
                    </a:solidFill>
                    <a:latin typeface="Arial" panose="020B0604020202020204" pitchFamily="34" charset="0"/>
                    <a:cs typeface="Arial" panose="020B0604020202020204" pitchFamily="34" charset="0"/>
                  </a:rPr>
                  <a:t> of isotype in tRNA gene set</a:t>
                </a:r>
                <a:endParaRPr lang="en-US" sz="1500" b="1">
                  <a:solidFill>
                    <a:schemeClr val="tx1"/>
                  </a:solidFill>
                  <a:latin typeface="Arial" panose="020B0604020202020204" pitchFamily="34" charset="0"/>
                  <a:cs typeface="Arial" panose="020B0604020202020204" pitchFamily="34" charset="0"/>
                </a:endParaRPr>
              </a:p>
            </c:rich>
          </c:tx>
          <c:layout>
            <c:manualLayout>
              <c:xMode val="edge"/>
              <c:yMode val="edge"/>
              <c:x val="0.21263546798029601"/>
              <c:y val="0.95392895586652304"/>
            </c:manualLayout>
          </c:layout>
          <c:overlay val="0"/>
          <c:spPr>
            <a:noFill/>
            <a:ln>
              <a:noFill/>
            </a:ln>
            <a:effectLst/>
          </c:sp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103504184"/>
        <c:crosses val="autoZero"/>
        <c:crossBetween val="midCat"/>
      </c:valAx>
      <c:valAx>
        <c:axId val="2103504184"/>
        <c:scaling>
          <c:orientation val="minMax"/>
          <c:max val="0.15"/>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600" b="1">
                    <a:solidFill>
                      <a:schemeClr val="tx1"/>
                    </a:solidFill>
                    <a:latin typeface="Arial" panose="020B0604020202020204" pitchFamily="34" charset="0"/>
                    <a:cs typeface="Arial" panose="020B0604020202020204" pitchFamily="34" charset="0"/>
                  </a:rPr>
                  <a:t>Proportion</a:t>
                </a:r>
                <a:r>
                  <a:rPr lang="en-US" sz="1600" b="1" baseline="0">
                    <a:solidFill>
                      <a:schemeClr val="tx1"/>
                    </a:solidFill>
                    <a:latin typeface="Arial" panose="020B0604020202020204" pitchFamily="34" charset="0"/>
                    <a:cs typeface="Arial" panose="020B0604020202020204" pitchFamily="34" charset="0"/>
                  </a:rPr>
                  <a:t> of isotype in tRNA-seq</a:t>
                </a:r>
                <a:endParaRPr lang="en-US" sz="1600" b="1">
                  <a:solidFill>
                    <a:schemeClr val="tx1"/>
                  </a:solidFill>
                  <a:latin typeface="Arial" panose="020B0604020202020204" pitchFamily="34" charset="0"/>
                  <a:cs typeface="Arial" panose="020B0604020202020204" pitchFamily="34" charset="0"/>
                </a:endParaRPr>
              </a:p>
            </c:rich>
          </c:tx>
          <c:layout>
            <c:manualLayout>
              <c:xMode val="edge"/>
              <c:yMode val="edge"/>
              <c:x val="5.2447538885225598E-3"/>
              <c:y val="0.133505505030386"/>
            </c:manualLayout>
          </c:layout>
          <c:overlay val="0"/>
          <c:spPr>
            <a:noFill/>
            <a:ln>
              <a:noFill/>
            </a:ln>
            <a:effectLst/>
          </c:sp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103510136"/>
        <c:crosses val="autoZero"/>
        <c:crossBetween val="midCat"/>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delthrW_poor</a:t>
            </a:r>
          </a:p>
        </c:rich>
      </c:tx>
      <c:layout>
        <c:manualLayout>
          <c:xMode val="edge"/>
          <c:yMode val="edge"/>
          <c:x val="0.681878453038674"/>
          <c:y val="3.8751345532831001E-2"/>
        </c:manualLayout>
      </c:layout>
      <c:overlay val="1"/>
      <c:spPr>
        <a:noFill/>
        <a:ln>
          <a:noFill/>
        </a:ln>
        <a:effectLst/>
      </c:spPr>
    </c:title>
    <c:autoTitleDeleted val="0"/>
    <c:plotArea>
      <c:layout>
        <c:manualLayout>
          <c:layoutTarget val="inner"/>
          <c:xMode val="edge"/>
          <c:yMode val="edge"/>
          <c:x val="0.19651585678861999"/>
          <c:y val="2.3681377825619E-2"/>
          <c:w val="0.74927828772784599"/>
          <c:h val="0.84197350465745102"/>
        </c:manualLayout>
      </c:layout>
      <c:scatterChart>
        <c:scatterStyle val="lineMarker"/>
        <c:varyColors val="0"/>
        <c:ser>
          <c:idx val="0"/>
          <c:order val="0"/>
          <c:tx>
            <c:v>SBW25</c:v>
          </c:tx>
          <c:spPr>
            <a:ln w="25400" cap="rnd">
              <a:noFill/>
              <a:round/>
            </a:ln>
            <a:effectLst/>
          </c:spPr>
          <c:marker>
            <c:symbol val="circle"/>
            <c:size val="7"/>
            <c:spPr>
              <a:solidFill>
                <a:schemeClr val="bg1">
                  <a:lumMod val="75000"/>
                </a:schemeClr>
              </a:solidFill>
              <a:ln w="9525">
                <a:solidFill>
                  <a:schemeClr val="bg1">
                    <a:lumMod val="50000"/>
                  </a:schemeClr>
                </a:solidFill>
              </a:ln>
              <a:effectLst/>
            </c:spPr>
          </c:marker>
          <c:dPt>
            <c:idx val="3"/>
            <c:bubble3D val="0"/>
            <c:extLst>
              <c:ext xmlns:c16="http://schemas.microsoft.com/office/drawing/2014/chart" uri="{C3380CC4-5D6E-409C-BE32-E72D297353CC}">
                <c16:uniqueId val="{00000000-C3D8-2F40-B7F1-AD35B03223A5}"/>
              </c:ext>
            </c:extLst>
          </c:dPt>
          <c:dPt>
            <c:idx val="8"/>
            <c:bubble3D val="0"/>
            <c:extLst>
              <c:ext xmlns:c16="http://schemas.microsoft.com/office/drawing/2014/chart" uri="{C3380CC4-5D6E-409C-BE32-E72D297353CC}">
                <c16:uniqueId val="{00000001-C3D8-2F40-B7F1-AD35B03223A5}"/>
              </c:ext>
            </c:extLst>
          </c:dPt>
          <c:errBars>
            <c:errDir val="y"/>
            <c:errBarType val="both"/>
            <c:errValType val="cust"/>
            <c:noEndCap val="0"/>
            <c:plus>
              <c:numRef>
                <c:f>delthrW_poor!$R$6:$R$44</c:f>
                <c:numCache>
                  <c:formatCode>General</c:formatCode>
                  <c:ptCount val="39"/>
                  <c:pt idx="0">
                    <c:v>1.2104223418150282E-3</c:v>
                  </c:pt>
                  <c:pt idx="1">
                    <c:v>3.8218916688493843E-3</c:v>
                  </c:pt>
                  <c:pt idx="2">
                    <c:v>6.5896479025827207E-4</c:v>
                  </c:pt>
                  <c:pt idx="3">
                    <c:v>6.1487259950206437E-5</c:v>
                  </c:pt>
                  <c:pt idx="4">
                    <c:v>7.4242554651483069E-6</c:v>
                  </c:pt>
                  <c:pt idx="5">
                    <c:v>8.3155764518666052E-5</c:v>
                  </c:pt>
                  <c:pt idx="6">
                    <c:v>2.870116761232605E-3</c:v>
                  </c:pt>
                  <c:pt idx="7">
                    <c:v>3.8349699068065189E-3</c:v>
                  </c:pt>
                  <c:pt idx="8">
                    <c:v>5.7118473070511683E-4</c:v>
                  </c:pt>
                  <c:pt idx="9">
                    <c:v>2.6769738551629962E-5</c:v>
                  </c:pt>
                  <c:pt idx="10">
                    <c:v>2.3687414520959277E-3</c:v>
                  </c:pt>
                  <c:pt idx="11">
                    <c:v>2.0306513525723022E-3</c:v>
                  </c:pt>
                  <c:pt idx="12">
                    <c:v>4.3985480063435034E-3</c:v>
                  </c:pt>
                  <c:pt idx="13">
                    <c:v>1.1073915935315519E-4</c:v>
                  </c:pt>
                  <c:pt idx="14">
                    <c:v>1.7284664078040493E-3</c:v>
                  </c:pt>
                  <c:pt idx="15">
                    <c:v>5.676911553498976E-4</c:v>
                  </c:pt>
                  <c:pt idx="16">
                    <c:v>1.90885845389306E-5</c:v>
                  </c:pt>
                  <c:pt idx="17">
                    <c:v>7.3798478305651704E-7</c:v>
                  </c:pt>
                  <c:pt idx="18">
                    <c:v>7.2116250605242763E-4</c:v>
                  </c:pt>
                  <c:pt idx="19">
                    <c:v>7.8468717964739115E-5</c:v>
                  </c:pt>
                  <c:pt idx="20">
                    <c:v>1.7358112616876142E-3</c:v>
                  </c:pt>
                  <c:pt idx="21">
                    <c:v>3.3905939261458881E-5</c:v>
                  </c:pt>
                  <c:pt idx="22">
                    <c:v>4.7872903622447076E-5</c:v>
                  </c:pt>
                  <c:pt idx="23">
                    <c:v>3.1071769461518776E-4</c:v>
                  </c:pt>
                  <c:pt idx="24">
                    <c:v>1.5202790894599636E-3</c:v>
                  </c:pt>
                  <c:pt idx="25">
                    <c:v>9.0295085814984285E-5</c:v>
                  </c:pt>
                  <c:pt idx="26">
                    <c:v>1.3993351790440371E-4</c:v>
                  </c:pt>
                  <c:pt idx="27">
                    <c:v>6.1458588812627813E-5</c:v>
                  </c:pt>
                  <c:pt idx="28">
                    <c:v>2.7194841404011224E-5</c:v>
                  </c:pt>
                  <c:pt idx="29">
                    <c:v>1.0793603984017782E-4</c:v>
                  </c:pt>
                  <c:pt idx="30">
                    <c:v>1.2923914633318095E-5</c:v>
                  </c:pt>
                  <c:pt idx="31">
                    <c:v>2.3686910215107438E-5</c:v>
                  </c:pt>
                  <c:pt idx="32">
                    <c:v>1.4606714861666178E-3</c:v>
                  </c:pt>
                  <c:pt idx="33">
                    <c:v>1.3492593037607789E-3</c:v>
                  </c:pt>
                  <c:pt idx="34">
                    <c:v>1.2284499411482932E-4</c:v>
                  </c:pt>
                  <c:pt idx="35">
                    <c:v>1.0379295833251809E-6</c:v>
                  </c:pt>
                  <c:pt idx="36">
                    <c:v>1.0078855349515397E-3</c:v>
                  </c:pt>
                  <c:pt idx="37">
                    <c:v>1.2357770026699946E-3</c:v>
                  </c:pt>
                  <c:pt idx="38">
                    <c:v>1.2961058012312377E-4</c:v>
                  </c:pt>
                </c:numCache>
              </c:numRef>
            </c:plus>
            <c:minus>
              <c:numRef>
                <c:f>delthrW_poor!$R$6:$R$44</c:f>
                <c:numCache>
                  <c:formatCode>General</c:formatCode>
                  <c:ptCount val="39"/>
                  <c:pt idx="0">
                    <c:v>1.2104223418150282E-3</c:v>
                  </c:pt>
                  <c:pt idx="1">
                    <c:v>3.8218916688493843E-3</c:v>
                  </c:pt>
                  <c:pt idx="2">
                    <c:v>6.5896479025827207E-4</c:v>
                  </c:pt>
                  <c:pt idx="3">
                    <c:v>6.1487259950206437E-5</c:v>
                  </c:pt>
                  <c:pt idx="4">
                    <c:v>7.4242554651483069E-6</c:v>
                  </c:pt>
                  <c:pt idx="5">
                    <c:v>8.3155764518666052E-5</c:v>
                  </c:pt>
                  <c:pt idx="6">
                    <c:v>2.870116761232605E-3</c:v>
                  </c:pt>
                  <c:pt idx="7">
                    <c:v>3.8349699068065189E-3</c:v>
                  </c:pt>
                  <c:pt idx="8">
                    <c:v>5.7118473070511683E-4</c:v>
                  </c:pt>
                  <c:pt idx="9">
                    <c:v>2.6769738551629962E-5</c:v>
                  </c:pt>
                  <c:pt idx="10">
                    <c:v>2.3687414520959277E-3</c:v>
                  </c:pt>
                  <c:pt idx="11">
                    <c:v>2.0306513525723022E-3</c:v>
                  </c:pt>
                  <c:pt idx="12">
                    <c:v>4.3985480063435034E-3</c:v>
                  </c:pt>
                  <c:pt idx="13">
                    <c:v>1.1073915935315519E-4</c:v>
                  </c:pt>
                  <c:pt idx="14">
                    <c:v>1.7284664078040493E-3</c:v>
                  </c:pt>
                  <c:pt idx="15">
                    <c:v>5.676911553498976E-4</c:v>
                  </c:pt>
                  <c:pt idx="16">
                    <c:v>1.90885845389306E-5</c:v>
                  </c:pt>
                  <c:pt idx="17">
                    <c:v>7.3798478305651704E-7</c:v>
                  </c:pt>
                  <c:pt idx="18">
                    <c:v>7.2116250605242763E-4</c:v>
                  </c:pt>
                  <c:pt idx="19">
                    <c:v>7.8468717964739115E-5</c:v>
                  </c:pt>
                  <c:pt idx="20">
                    <c:v>1.7358112616876142E-3</c:v>
                  </c:pt>
                  <c:pt idx="21">
                    <c:v>3.3905939261458881E-5</c:v>
                  </c:pt>
                  <c:pt idx="22">
                    <c:v>4.7872903622447076E-5</c:v>
                  </c:pt>
                  <c:pt idx="23">
                    <c:v>3.1071769461518776E-4</c:v>
                  </c:pt>
                  <c:pt idx="24">
                    <c:v>1.5202790894599636E-3</c:v>
                  </c:pt>
                  <c:pt idx="25">
                    <c:v>9.0295085814984285E-5</c:v>
                  </c:pt>
                  <c:pt idx="26">
                    <c:v>1.3993351790440371E-4</c:v>
                  </c:pt>
                  <c:pt idx="27">
                    <c:v>6.1458588812627813E-5</c:v>
                  </c:pt>
                  <c:pt idx="28">
                    <c:v>2.7194841404011224E-5</c:v>
                  </c:pt>
                  <c:pt idx="29">
                    <c:v>1.0793603984017782E-4</c:v>
                  </c:pt>
                  <c:pt idx="30">
                    <c:v>1.2923914633318095E-5</c:v>
                  </c:pt>
                  <c:pt idx="31">
                    <c:v>2.3686910215107438E-5</c:v>
                  </c:pt>
                  <c:pt idx="32">
                    <c:v>1.4606714861666178E-3</c:v>
                  </c:pt>
                  <c:pt idx="33">
                    <c:v>1.3492593037607789E-3</c:v>
                  </c:pt>
                  <c:pt idx="34">
                    <c:v>1.2284499411482932E-4</c:v>
                  </c:pt>
                  <c:pt idx="35">
                    <c:v>1.0379295833251809E-6</c:v>
                  </c:pt>
                  <c:pt idx="36">
                    <c:v>1.0078855349515397E-3</c:v>
                  </c:pt>
                  <c:pt idx="37">
                    <c:v>1.2357770026699946E-3</c:v>
                  </c:pt>
                  <c:pt idx="38">
                    <c:v>1.2961058012312377E-4</c:v>
                  </c:pt>
                </c:numCache>
              </c:numRef>
            </c:minus>
            <c:spPr>
              <a:noFill/>
              <a:ln w="9525" cap="flat" cmpd="sng" algn="ctr">
                <a:solidFill>
                  <a:schemeClr val="tx1"/>
                </a:solidFill>
                <a:round/>
              </a:ln>
              <a:effectLst/>
            </c:spPr>
          </c:errBars>
          <c:xVal>
            <c:numRef>
              <c:f>delthrW_poor!$M$6:$M$44</c:f>
              <c:numCache>
                <c:formatCode>General</c:formatCode>
                <c:ptCount val="39"/>
                <c:pt idx="0">
                  <c:v>2.3255813953488372E-2</c:v>
                </c:pt>
                <c:pt idx="1">
                  <c:v>3.4883720930232558E-2</c:v>
                </c:pt>
                <c:pt idx="2">
                  <c:v>4.6511627906976744E-2</c:v>
                </c:pt>
                <c:pt idx="3">
                  <c:v>1.1627906976744186E-2</c:v>
                </c:pt>
                <c:pt idx="4">
                  <c:v>1.1627906976744186E-2</c:v>
                </c:pt>
                <c:pt idx="5">
                  <c:v>1.1627906976744186E-2</c:v>
                </c:pt>
                <c:pt idx="6">
                  <c:v>4.6511627906976744E-2</c:v>
                </c:pt>
                <c:pt idx="7">
                  <c:v>3.4883720930232558E-2</c:v>
                </c:pt>
                <c:pt idx="8">
                  <c:v>1.1627906976744186E-2</c:v>
                </c:pt>
                <c:pt idx="9">
                  <c:v>4.6511627906976744E-2</c:v>
                </c:pt>
                <c:pt idx="10">
                  <c:v>2.3255813953488372E-2</c:v>
                </c:pt>
                <c:pt idx="11">
                  <c:v>2.3255813953488372E-2</c:v>
                </c:pt>
                <c:pt idx="12">
                  <c:v>4.6511627906976744E-2</c:v>
                </c:pt>
                <c:pt idx="13">
                  <c:v>1.1627906976744186E-2</c:v>
                </c:pt>
                <c:pt idx="14">
                  <c:v>4.6511627906976744E-2</c:v>
                </c:pt>
                <c:pt idx="15">
                  <c:v>1.1627906976744186E-2</c:v>
                </c:pt>
                <c:pt idx="16">
                  <c:v>1.1627906976744186E-2</c:v>
                </c:pt>
                <c:pt idx="17">
                  <c:v>2.3255813953488372E-2</c:v>
                </c:pt>
                <c:pt idx="18">
                  <c:v>3.4883720930232558E-2</c:v>
                </c:pt>
                <c:pt idx="19">
                  <c:v>1.1627906976744186E-2</c:v>
                </c:pt>
                <c:pt idx="20">
                  <c:v>4.6511627906976744E-2</c:v>
                </c:pt>
                <c:pt idx="21">
                  <c:v>1.1627906976744186E-2</c:v>
                </c:pt>
                <c:pt idx="22">
                  <c:v>1.1627906976744186E-2</c:v>
                </c:pt>
                <c:pt idx="23">
                  <c:v>1.1627906976744186E-2</c:v>
                </c:pt>
                <c:pt idx="24">
                  <c:v>6.9767441860465115E-2</c:v>
                </c:pt>
                <c:pt idx="25">
                  <c:v>2.3255813953488372E-2</c:v>
                </c:pt>
                <c:pt idx="26">
                  <c:v>2.3255813953488372E-2</c:v>
                </c:pt>
                <c:pt idx="27">
                  <c:v>1.1627906976744186E-2</c:v>
                </c:pt>
                <c:pt idx="28">
                  <c:v>1.1627906976744186E-2</c:v>
                </c:pt>
                <c:pt idx="29">
                  <c:v>1.1627906976744186E-2</c:v>
                </c:pt>
                <c:pt idx="30">
                  <c:v>1.1627906976744186E-2</c:v>
                </c:pt>
                <c:pt idx="31">
                  <c:v>1.1627906976744186E-2</c:v>
                </c:pt>
                <c:pt idx="32">
                  <c:v>1.1627906976744186E-2</c:v>
                </c:pt>
                <c:pt idx="33">
                  <c:v>2.3255813953488372E-2</c:v>
                </c:pt>
                <c:pt idx="34">
                  <c:v>1.1627906976744186E-2</c:v>
                </c:pt>
                <c:pt idx="35">
                  <c:v>1.1627906976744186E-2</c:v>
                </c:pt>
                <c:pt idx="36">
                  <c:v>2.3255813953488372E-2</c:v>
                </c:pt>
                <c:pt idx="37">
                  <c:v>1.1627906976744186E-2</c:v>
                </c:pt>
                <c:pt idx="38">
                  <c:v>1.1627906976744186E-2</c:v>
                </c:pt>
              </c:numCache>
            </c:numRef>
          </c:xVal>
          <c:yVal>
            <c:numRef>
              <c:f>delthrW_poor!$Q$6:$Q$44</c:f>
              <c:numCache>
                <c:formatCode>General</c:formatCode>
                <c:ptCount val="39"/>
                <c:pt idx="0">
                  <c:v>2.4748201921216195E-2</c:v>
                </c:pt>
                <c:pt idx="1">
                  <c:v>6.0914166568245588E-2</c:v>
                </c:pt>
                <c:pt idx="2">
                  <c:v>5.8341197300108456E-3</c:v>
                </c:pt>
                <c:pt idx="3">
                  <c:v>8.9030907858326407E-4</c:v>
                </c:pt>
                <c:pt idx="4">
                  <c:v>2.1590078825387761E-4</c:v>
                </c:pt>
                <c:pt idx="5">
                  <c:v>4.3302318683732174E-3</c:v>
                </c:pt>
                <c:pt idx="6">
                  <c:v>9.1545263623441453E-2</c:v>
                </c:pt>
                <c:pt idx="7">
                  <c:v>0.15843540490262523</c:v>
                </c:pt>
                <c:pt idx="8">
                  <c:v>1.5242146901491978E-2</c:v>
                </c:pt>
                <c:pt idx="9">
                  <c:v>1.7879216633742757E-4</c:v>
                </c:pt>
                <c:pt idx="10">
                  <c:v>4.0714430231003233E-2</c:v>
                </c:pt>
                <c:pt idx="11">
                  <c:v>4.451458249839272E-2</c:v>
                </c:pt>
                <c:pt idx="12">
                  <c:v>0.12611518265254598</c:v>
                </c:pt>
                <c:pt idx="13">
                  <c:v>6.3498269104539E-3</c:v>
                </c:pt>
                <c:pt idx="14">
                  <c:v>0.1582181631648564</c:v>
                </c:pt>
                <c:pt idx="15">
                  <c:v>1.8155658450407015E-2</c:v>
                </c:pt>
                <c:pt idx="16">
                  <c:v>1.9261715293327562E-4</c:v>
                </c:pt>
                <c:pt idx="17">
                  <c:v>3.6432394256157407E-6</c:v>
                </c:pt>
                <c:pt idx="18">
                  <c:v>9.3525204478258229E-3</c:v>
                </c:pt>
                <c:pt idx="19">
                  <c:v>6.6651446626205988E-4</c:v>
                </c:pt>
                <c:pt idx="20">
                  <c:v>3.8517814188192036E-2</c:v>
                </c:pt>
                <c:pt idx="21">
                  <c:v>6.6150150634058545E-4</c:v>
                </c:pt>
                <c:pt idx="22">
                  <c:v>3.4076789808318617E-4</c:v>
                </c:pt>
                <c:pt idx="23">
                  <c:v>4.9861056069027123E-3</c:v>
                </c:pt>
                <c:pt idx="24">
                  <c:v>4.3987048591838412E-2</c:v>
                </c:pt>
                <c:pt idx="25">
                  <c:v>6.6642349279885139E-3</c:v>
                </c:pt>
                <c:pt idx="26">
                  <c:v>6.5685085990724095E-4</c:v>
                </c:pt>
                <c:pt idx="27">
                  <c:v>8.0487192601149239E-4</c:v>
                </c:pt>
                <c:pt idx="28">
                  <c:v>2.4428291296431435E-3</c:v>
                </c:pt>
                <c:pt idx="29">
                  <c:v>3.346019274593548E-3</c:v>
                </c:pt>
                <c:pt idx="30">
                  <c:v>1.1236099948688056E-4</c:v>
                </c:pt>
                <c:pt idx="31">
                  <c:v>4.6488882739254754E-4</c:v>
                </c:pt>
                <c:pt idx="32">
                  <c:v>2.6817620011334878E-2</c:v>
                </c:pt>
                <c:pt idx="33">
                  <c:v>1.9763829121550832E-2</c:v>
                </c:pt>
                <c:pt idx="34">
                  <c:v>8.4932410305219583E-4</c:v>
                </c:pt>
                <c:pt idx="35">
                  <c:v>1.9819387600986942E-6</c:v>
                </c:pt>
                <c:pt idx="36">
                  <c:v>1.3582275905612763E-2</c:v>
                </c:pt>
                <c:pt idx="37">
                  <c:v>2.4152328823191297E-2</c:v>
                </c:pt>
                <c:pt idx="38">
                  <c:v>1.4903467184418089E-3</c:v>
                </c:pt>
              </c:numCache>
            </c:numRef>
          </c:yVal>
          <c:smooth val="0"/>
          <c:extLst>
            <c:ext xmlns:c16="http://schemas.microsoft.com/office/drawing/2014/chart" uri="{C3380CC4-5D6E-409C-BE32-E72D297353CC}">
              <c16:uniqueId val="{00000002-C3D8-2F40-B7F1-AD35B03223A5}"/>
            </c:ext>
          </c:extLst>
        </c:ser>
        <c:dLbls>
          <c:showLegendKey val="0"/>
          <c:showVal val="0"/>
          <c:showCatName val="0"/>
          <c:showSerName val="0"/>
          <c:showPercent val="0"/>
          <c:showBubbleSize val="0"/>
        </c:dLbls>
        <c:axId val="2103457976"/>
        <c:axId val="2103450952"/>
      </c:scatterChart>
      <c:valAx>
        <c:axId val="2103457976"/>
        <c:scaling>
          <c:orientation val="minMax"/>
          <c:max val="0.0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500" b="1">
                    <a:solidFill>
                      <a:schemeClr val="tx1"/>
                    </a:solidFill>
                    <a:latin typeface="Arial" panose="020B0604020202020204" pitchFamily="34" charset="0"/>
                    <a:cs typeface="Arial" panose="020B0604020202020204" pitchFamily="34" charset="0"/>
                  </a:rPr>
                  <a:t>Proportion</a:t>
                </a:r>
                <a:r>
                  <a:rPr lang="en-US" sz="1500" b="1" baseline="0">
                    <a:solidFill>
                      <a:schemeClr val="tx1"/>
                    </a:solidFill>
                    <a:latin typeface="Arial" panose="020B0604020202020204" pitchFamily="34" charset="0"/>
                    <a:cs typeface="Arial" panose="020B0604020202020204" pitchFamily="34" charset="0"/>
                  </a:rPr>
                  <a:t> of isotype in tRNA gene set</a:t>
                </a:r>
                <a:endParaRPr lang="en-US" sz="1500" b="1">
                  <a:solidFill>
                    <a:schemeClr val="tx1"/>
                  </a:solidFill>
                  <a:latin typeface="Arial" panose="020B0604020202020204" pitchFamily="34" charset="0"/>
                  <a:cs typeface="Arial" panose="020B0604020202020204" pitchFamily="34" charset="0"/>
                </a:endParaRPr>
              </a:p>
            </c:rich>
          </c:tx>
          <c:layout>
            <c:manualLayout>
              <c:xMode val="edge"/>
              <c:yMode val="edge"/>
              <c:x val="0.21263546798029601"/>
              <c:y val="0.95392895586652304"/>
            </c:manualLayout>
          </c:layout>
          <c:overlay val="0"/>
          <c:spPr>
            <a:noFill/>
            <a:ln>
              <a:noFill/>
            </a:ln>
            <a:effectLst/>
          </c:sp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103450952"/>
        <c:crosses val="autoZero"/>
        <c:crossBetween val="midCat"/>
      </c:valAx>
      <c:valAx>
        <c:axId val="2103450952"/>
        <c:scaling>
          <c:orientation val="minMax"/>
          <c:max val="0.19"/>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600" b="1">
                    <a:solidFill>
                      <a:schemeClr val="tx1"/>
                    </a:solidFill>
                    <a:latin typeface="Arial" panose="020B0604020202020204" pitchFamily="34" charset="0"/>
                    <a:cs typeface="Arial" panose="020B0604020202020204" pitchFamily="34" charset="0"/>
                  </a:rPr>
                  <a:t>Proportion</a:t>
                </a:r>
                <a:r>
                  <a:rPr lang="en-US" sz="1600" b="1" baseline="0">
                    <a:solidFill>
                      <a:schemeClr val="tx1"/>
                    </a:solidFill>
                    <a:latin typeface="Arial" panose="020B0604020202020204" pitchFamily="34" charset="0"/>
                    <a:cs typeface="Arial" panose="020B0604020202020204" pitchFamily="34" charset="0"/>
                  </a:rPr>
                  <a:t> of isotype in tRNA-seq</a:t>
                </a:r>
                <a:endParaRPr lang="en-US" sz="1600" b="1">
                  <a:solidFill>
                    <a:schemeClr val="tx1"/>
                  </a:solidFill>
                  <a:latin typeface="Arial" panose="020B0604020202020204" pitchFamily="34" charset="0"/>
                  <a:cs typeface="Arial" panose="020B0604020202020204" pitchFamily="34" charset="0"/>
                </a:endParaRPr>
              </a:p>
            </c:rich>
          </c:tx>
          <c:layout>
            <c:manualLayout>
              <c:xMode val="edge"/>
              <c:yMode val="edge"/>
              <c:x val="5.2447538885225598E-3"/>
              <c:y val="0.133505505030386"/>
            </c:manualLayout>
          </c:layout>
          <c:overlay val="0"/>
          <c:spPr>
            <a:noFill/>
            <a:ln>
              <a:noFill/>
            </a:ln>
            <a:effectLst/>
          </c:sp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103457976"/>
        <c:crosses val="autoZero"/>
        <c:crossBetween val="midCat"/>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xdr:col>
      <xdr:colOff>76200</xdr:colOff>
      <xdr:row>6</xdr:row>
      <xdr:rowOff>12700</xdr:rowOff>
    </xdr:from>
    <xdr:to>
      <xdr:col>24</xdr:col>
      <xdr:colOff>546100</xdr:colOff>
      <xdr:row>35</xdr:row>
      <xdr:rowOff>19050</xdr:rowOff>
    </xdr:to>
    <xdr:graphicFrame macro="">
      <xdr:nvGraphicFramePr>
        <xdr:cNvPr id="2" name="Chart 1">
          <a:extLst>
            <a:ext uri="{FF2B5EF4-FFF2-40B4-BE49-F238E27FC236}">
              <a16:creationId xmlns:a16="http://schemas.microsoft.com/office/drawing/2014/main" id="{B0B06641-E9A5-F54D-AC21-938C7F5A90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76200</xdr:colOff>
      <xdr:row>6</xdr:row>
      <xdr:rowOff>12700</xdr:rowOff>
    </xdr:from>
    <xdr:to>
      <xdr:col>24</xdr:col>
      <xdr:colOff>546100</xdr:colOff>
      <xdr:row>35</xdr:row>
      <xdr:rowOff>19050</xdr:rowOff>
    </xdr:to>
    <xdr:graphicFrame macro="">
      <xdr:nvGraphicFramePr>
        <xdr:cNvPr id="2" name="Chart 1">
          <a:extLst>
            <a:ext uri="{FF2B5EF4-FFF2-40B4-BE49-F238E27FC236}">
              <a16:creationId xmlns:a16="http://schemas.microsoft.com/office/drawing/2014/main" id="{2BF9A4BB-60AF-3440-8628-4D132EB3FE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19</xdr:col>
      <xdr:colOff>76200</xdr:colOff>
      <xdr:row>6</xdr:row>
      <xdr:rowOff>12700</xdr:rowOff>
    </xdr:from>
    <xdr:to>
      <xdr:col>24</xdr:col>
      <xdr:colOff>546100</xdr:colOff>
      <xdr:row>35</xdr:row>
      <xdr:rowOff>19050</xdr:rowOff>
    </xdr:to>
    <xdr:graphicFrame macro="">
      <xdr:nvGraphicFramePr>
        <xdr:cNvPr id="2" name="Chart 1">
          <a:extLst>
            <a:ext uri="{FF2B5EF4-FFF2-40B4-BE49-F238E27FC236}">
              <a16:creationId xmlns:a16="http://schemas.microsoft.com/office/drawing/2014/main" id="{4B46FF85-5934-F74C-904A-4787C1AE08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19</xdr:col>
      <xdr:colOff>76200</xdr:colOff>
      <xdr:row>6</xdr:row>
      <xdr:rowOff>12700</xdr:rowOff>
    </xdr:from>
    <xdr:to>
      <xdr:col>24</xdr:col>
      <xdr:colOff>546100</xdr:colOff>
      <xdr:row>35</xdr:row>
      <xdr:rowOff>19050</xdr:rowOff>
    </xdr:to>
    <xdr:graphicFrame macro="">
      <xdr:nvGraphicFramePr>
        <xdr:cNvPr id="2" name="Chart 1">
          <a:extLst>
            <a:ext uri="{FF2B5EF4-FFF2-40B4-BE49-F238E27FC236}">
              <a16:creationId xmlns:a16="http://schemas.microsoft.com/office/drawing/2014/main" id="{366573E6-5A21-CC4B-9EFF-4FE9615546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19</xdr:col>
      <xdr:colOff>76200</xdr:colOff>
      <xdr:row>6</xdr:row>
      <xdr:rowOff>12700</xdr:rowOff>
    </xdr:from>
    <xdr:to>
      <xdr:col>24</xdr:col>
      <xdr:colOff>546100</xdr:colOff>
      <xdr:row>35</xdr:row>
      <xdr:rowOff>19050</xdr:rowOff>
    </xdr:to>
    <xdr:graphicFrame macro="">
      <xdr:nvGraphicFramePr>
        <xdr:cNvPr id="2" name="Chart 1">
          <a:extLst>
            <a:ext uri="{FF2B5EF4-FFF2-40B4-BE49-F238E27FC236}">
              <a16:creationId xmlns:a16="http://schemas.microsoft.com/office/drawing/2014/main" id="{5CA29584-261C-A248-8F16-A4C87EB92F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19</xdr:col>
      <xdr:colOff>76200</xdr:colOff>
      <xdr:row>6</xdr:row>
      <xdr:rowOff>12700</xdr:rowOff>
    </xdr:from>
    <xdr:to>
      <xdr:col>24</xdr:col>
      <xdr:colOff>546100</xdr:colOff>
      <xdr:row>35</xdr:row>
      <xdr:rowOff>19050</xdr:rowOff>
    </xdr:to>
    <xdr:graphicFrame macro="">
      <xdr:nvGraphicFramePr>
        <xdr:cNvPr id="2" name="Chart 1">
          <a:extLst>
            <a:ext uri="{FF2B5EF4-FFF2-40B4-BE49-F238E27FC236}">
              <a16:creationId xmlns:a16="http://schemas.microsoft.com/office/drawing/2014/main" id="{DD89A6A6-18E4-E844-AF4D-11F6886314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19</xdr:col>
      <xdr:colOff>76200</xdr:colOff>
      <xdr:row>6</xdr:row>
      <xdr:rowOff>12700</xdr:rowOff>
    </xdr:from>
    <xdr:to>
      <xdr:col>24</xdr:col>
      <xdr:colOff>546100</xdr:colOff>
      <xdr:row>35</xdr:row>
      <xdr:rowOff>19050</xdr:rowOff>
    </xdr:to>
    <xdr:graphicFrame macro="">
      <xdr:nvGraphicFramePr>
        <xdr:cNvPr id="2" name="Chart 1">
          <a:extLst>
            <a:ext uri="{FF2B5EF4-FFF2-40B4-BE49-F238E27FC236}">
              <a16:creationId xmlns:a16="http://schemas.microsoft.com/office/drawing/2014/main" id="{81824F95-6D3B-4441-871E-8B757D8EBA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19</xdr:col>
      <xdr:colOff>76200</xdr:colOff>
      <xdr:row>6</xdr:row>
      <xdr:rowOff>12700</xdr:rowOff>
    </xdr:from>
    <xdr:to>
      <xdr:col>24</xdr:col>
      <xdr:colOff>546100</xdr:colOff>
      <xdr:row>35</xdr:row>
      <xdr:rowOff>19050</xdr:rowOff>
    </xdr:to>
    <xdr:graphicFrame macro="">
      <xdr:nvGraphicFramePr>
        <xdr:cNvPr id="2" name="Chart 1">
          <a:extLst>
            <a:ext uri="{FF2B5EF4-FFF2-40B4-BE49-F238E27FC236}">
              <a16:creationId xmlns:a16="http://schemas.microsoft.com/office/drawing/2014/main" id="{E85EBF24-3867-1C45-B600-C3CBEEAEEA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19</xdr:col>
      <xdr:colOff>76200</xdr:colOff>
      <xdr:row>6</xdr:row>
      <xdr:rowOff>12700</xdr:rowOff>
    </xdr:from>
    <xdr:to>
      <xdr:col>24</xdr:col>
      <xdr:colOff>546100</xdr:colOff>
      <xdr:row>35</xdr:row>
      <xdr:rowOff>19050</xdr:rowOff>
    </xdr:to>
    <xdr:graphicFrame macro="">
      <xdr:nvGraphicFramePr>
        <xdr:cNvPr id="2" name="Chart 1">
          <a:extLst>
            <a:ext uri="{FF2B5EF4-FFF2-40B4-BE49-F238E27FC236}">
              <a16:creationId xmlns:a16="http://schemas.microsoft.com/office/drawing/2014/main" id="{3ED7C178-84AA-9241-8DE3-7FF216924C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19</xdr:col>
      <xdr:colOff>76200</xdr:colOff>
      <xdr:row>6</xdr:row>
      <xdr:rowOff>12700</xdr:rowOff>
    </xdr:from>
    <xdr:to>
      <xdr:col>24</xdr:col>
      <xdr:colOff>546100</xdr:colOff>
      <xdr:row>35</xdr:row>
      <xdr:rowOff>19050</xdr:rowOff>
    </xdr:to>
    <xdr:graphicFrame macro="">
      <xdr:nvGraphicFramePr>
        <xdr:cNvPr id="2" name="Chart 1">
          <a:extLst>
            <a:ext uri="{FF2B5EF4-FFF2-40B4-BE49-F238E27FC236}">
              <a16:creationId xmlns:a16="http://schemas.microsoft.com/office/drawing/2014/main" id="{FFADAADA-7829-5640-9F90-E00BADF9B9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upp_file_3" connectionId="1" xr16:uid="{655DB98D-7670-4ABC-ACB0-701D0CD6BCD5}"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
  <sheetViews>
    <sheetView topLeftCell="J1" workbookViewId="0">
      <pane ySplit="4" topLeftCell="A5" activePane="bottomLeft" state="frozen"/>
      <selection pane="bottomLeft"/>
    </sheetView>
  </sheetViews>
  <sheetFormatPr defaultColWidth="10.875" defaultRowHeight="15.75" x14ac:dyDescent="0.25"/>
  <cols>
    <col min="1" max="4" width="10.875" style="3"/>
    <col min="5" max="5" width="11.875" style="3" customWidth="1"/>
    <col min="6" max="6" width="12" style="3" customWidth="1"/>
    <col min="7" max="7" width="23" style="3" customWidth="1"/>
    <col min="8" max="8" width="12.5" style="4" customWidth="1"/>
    <col min="9" max="10" width="15.625" style="4" customWidth="1"/>
    <col min="11" max="11" width="14" style="4" customWidth="1"/>
    <col min="12" max="13" width="16" style="4" customWidth="1"/>
    <col min="14" max="16384" width="10.875" style="4"/>
  </cols>
  <sheetData>
    <row r="1" spans="1:15" x14ac:dyDescent="0.25">
      <c r="A1" s="12" t="s">
        <v>157</v>
      </c>
    </row>
    <row r="2" spans="1:15" x14ac:dyDescent="0.25">
      <c r="A2" s="3" t="s">
        <v>158</v>
      </c>
    </row>
    <row r="4" spans="1:15" x14ac:dyDescent="0.25">
      <c r="A4" s="5" t="s">
        <v>119</v>
      </c>
      <c r="B4" s="5" t="s">
        <v>120</v>
      </c>
      <c r="C4" s="5" t="s">
        <v>88</v>
      </c>
      <c r="D4" s="5" t="s">
        <v>87</v>
      </c>
      <c r="E4" s="5" t="s">
        <v>118</v>
      </c>
      <c r="F4" s="5" t="s">
        <v>165</v>
      </c>
      <c r="G4" s="5" t="s">
        <v>121</v>
      </c>
      <c r="H4" s="6" t="s">
        <v>54</v>
      </c>
      <c r="I4" s="6" t="s">
        <v>122</v>
      </c>
      <c r="J4" s="6" t="s">
        <v>151</v>
      </c>
      <c r="K4" s="6" t="s">
        <v>55</v>
      </c>
      <c r="L4" s="6" t="s">
        <v>123</v>
      </c>
      <c r="M4" s="6" t="s">
        <v>124</v>
      </c>
      <c r="N4" s="7" t="s">
        <v>56</v>
      </c>
      <c r="O4" s="6" t="s">
        <v>57</v>
      </c>
    </row>
    <row r="5" spans="1:15" x14ac:dyDescent="0.25">
      <c r="A5">
        <v>1</v>
      </c>
      <c r="B5" t="s">
        <v>0</v>
      </c>
      <c r="C5" t="s">
        <v>89</v>
      </c>
      <c r="D5" t="s">
        <v>92</v>
      </c>
      <c r="E5" t="s">
        <v>168</v>
      </c>
      <c r="F5" t="s">
        <v>166</v>
      </c>
      <c r="G5" s="8" t="s">
        <v>1</v>
      </c>
      <c r="H5" s="9">
        <v>835310</v>
      </c>
      <c r="I5" s="9">
        <v>835264</v>
      </c>
      <c r="J5" s="4">
        <f>I5/H5*100</f>
        <v>99.994493062455859</v>
      </c>
      <c r="K5" s="9">
        <v>748000</v>
      </c>
      <c r="L5" s="9">
        <v>87264</v>
      </c>
      <c r="M5" s="4">
        <f>K5/H5*100</f>
        <v>89.547593109145112</v>
      </c>
      <c r="N5" s="11">
        <v>47</v>
      </c>
      <c r="O5" s="11" t="s">
        <v>198</v>
      </c>
    </row>
    <row r="6" spans="1:15" x14ac:dyDescent="0.25">
      <c r="A6">
        <v>2</v>
      </c>
      <c r="B6" t="s">
        <v>2</v>
      </c>
      <c r="C6" t="s">
        <v>89</v>
      </c>
      <c r="D6" t="s">
        <v>93</v>
      </c>
      <c r="E6" t="s">
        <v>168</v>
      </c>
      <c r="F6" t="s">
        <v>166</v>
      </c>
      <c r="G6" s="8" t="s">
        <v>3</v>
      </c>
      <c r="H6" s="9">
        <v>1084072</v>
      </c>
      <c r="I6" s="9">
        <v>1083997</v>
      </c>
      <c r="J6" s="4">
        <f t="shared" ref="J6:J34" si="0">I6/H6*100</f>
        <v>99.993081640333841</v>
      </c>
      <c r="K6" s="9">
        <v>971144</v>
      </c>
      <c r="L6" s="9">
        <v>112853</v>
      </c>
      <c r="M6" s="4">
        <f t="shared" ref="M6:M34" si="1">K6/I6*100</f>
        <v>89.589177829827932</v>
      </c>
      <c r="N6" s="20">
        <v>47</v>
      </c>
      <c r="O6" s="11" t="s">
        <v>198</v>
      </c>
    </row>
    <row r="7" spans="1:15" x14ac:dyDescent="0.25">
      <c r="A7">
        <v>3</v>
      </c>
      <c r="B7" t="s">
        <v>4</v>
      </c>
      <c r="C7" t="s">
        <v>89</v>
      </c>
      <c r="D7" t="s">
        <v>94</v>
      </c>
      <c r="E7" t="s">
        <v>168</v>
      </c>
      <c r="F7" t="s">
        <v>166</v>
      </c>
      <c r="G7" s="8" t="s">
        <v>5</v>
      </c>
      <c r="H7" s="9">
        <v>817934</v>
      </c>
      <c r="I7" s="9">
        <v>817835</v>
      </c>
      <c r="J7" s="4">
        <f t="shared" si="0"/>
        <v>99.987896333934032</v>
      </c>
      <c r="K7" s="9">
        <v>732854</v>
      </c>
      <c r="L7" s="9">
        <v>84981</v>
      </c>
      <c r="M7" s="4">
        <f t="shared" si="1"/>
        <v>89.609028716061317</v>
      </c>
      <c r="N7" s="11">
        <v>46</v>
      </c>
      <c r="O7" s="11" t="s">
        <v>199</v>
      </c>
    </row>
    <row r="8" spans="1:15" x14ac:dyDescent="0.25">
      <c r="A8">
        <v>4</v>
      </c>
      <c r="B8" t="s">
        <v>6</v>
      </c>
      <c r="C8" t="s">
        <v>89</v>
      </c>
      <c r="D8" t="s">
        <v>95</v>
      </c>
      <c r="E8" t="s">
        <v>168</v>
      </c>
      <c r="F8" t="s">
        <v>167</v>
      </c>
      <c r="G8" s="8" t="s">
        <v>7</v>
      </c>
      <c r="H8" s="9">
        <v>1022930</v>
      </c>
      <c r="I8" s="9">
        <v>1022866</v>
      </c>
      <c r="J8" s="4">
        <f>I8/H8*100</f>
        <v>99.993743462406997</v>
      </c>
      <c r="K8" s="9">
        <v>921136</v>
      </c>
      <c r="L8" s="9">
        <v>101730</v>
      </c>
      <c r="M8" s="4">
        <f>K8/I8*100</f>
        <v>90.054415729919654</v>
      </c>
      <c r="N8" s="11">
        <v>47</v>
      </c>
      <c r="O8" s="11" t="s">
        <v>200</v>
      </c>
    </row>
    <row r="9" spans="1:15" x14ac:dyDescent="0.25">
      <c r="A9">
        <v>5</v>
      </c>
      <c r="B9" t="s">
        <v>8</v>
      </c>
      <c r="C9" t="s">
        <v>89</v>
      </c>
      <c r="D9" t="s">
        <v>96</v>
      </c>
      <c r="E9" t="s">
        <v>168</v>
      </c>
      <c r="F9" t="s">
        <v>167</v>
      </c>
      <c r="G9" s="8" t="s">
        <v>9</v>
      </c>
      <c r="H9" s="9">
        <v>1063313</v>
      </c>
      <c r="I9" s="9">
        <v>1063122</v>
      </c>
      <c r="J9" s="4">
        <f t="shared" si="0"/>
        <v>99.982037274066997</v>
      </c>
      <c r="K9" s="9">
        <v>960847</v>
      </c>
      <c r="L9" s="9">
        <v>102275</v>
      </c>
      <c r="M9" s="4">
        <f t="shared" si="1"/>
        <v>90.379749454907341</v>
      </c>
      <c r="N9" s="11">
        <v>47</v>
      </c>
      <c r="O9" s="11" t="s">
        <v>200</v>
      </c>
    </row>
    <row r="10" spans="1:15" x14ac:dyDescent="0.25">
      <c r="A10">
        <v>6</v>
      </c>
      <c r="B10" t="s">
        <v>10</v>
      </c>
      <c r="C10" t="s">
        <v>89</v>
      </c>
      <c r="D10" t="s">
        <v>97</v>
      </c>
      <c r="E10" t="s">
        <v>168</v>
      </c>
      <c r="F10" t="s">
        <v>167</v>
      </c>
      <c r="G10" s="8" t="s">
        <v>11</v>
      </c>
      <c r="H10" s="9">
        <v>987054</v>
      </c>
      <c r="I10" s="9">
        <v>986982</v>
      </c>
      <c r="J10" s="4">
        <f t="shared" si="0"/>
        <v>99.99270556626081</v>
      </c>
      <c r="K10" s="9">
        <v>882239</v>
      </c>
      <c r="L10" s="9">
        <v>104743</v>
      </c>
      <c r="M10" s="4">
        <f t="shared" si="1"/>
        <v>89.387547087991464</v>
      </c>
      <c r="N10" s="11">
        <v>47</v>
      </c>
      <c r="O10" s="11" t="s">
        <v>201</v>
      </c>
    </row>
    <row r="11" spans="1:15" x14ac:dyDescent="0.25">
      <c r="A11">
        <v>7</v>
      </c>
      <c r="B11" t="s">
        <v>12</v>
      </c>
      <c r="C11" t="s">
        <v>89</v>
      </c>
      <c r="D11" t="s">
        <v>98</v>
      </c>
      <c r="E11" t="s">
        <v>169</v>
      </c>
      <c r="F11" t="s">
        <v>166</v>
      </c>
      <c r="G11" s="8" t="s">
        <v>13</v>
      </c>
      <c r="H11" s="9">
        <v>916654</v>
      </c>
      <c r="I11" s="9">
        <v>916613</v>
      </c>
      <c r="J11" s="4">
        <f t="shared" si="0"/>
        <v>99.995527210921466</v>
      </c>
      <c r="K11" s="9">
        <v>814539</v>
      </c>
      <c r="L11" s="9">
        <v>102074</v>
      </c>
      <c r="M11" s="4">
        <f t="shared" si="1"/>
        <v>88.864002583423968</v>
      </c>
      <c r="N11" s="20">
        <v>47</v>
      </c>
      <c r="O11" s="11" t="s">
        <v>202</v>
      </c>
    </row>
    <row r="12" spans="1:15" x14ac:dyDescent="0.25">
      <c r="A12">
        <v>8</v>
      </c>
      <c r="B12" t="s">
        <v>14</v>
      </c>
      <c r="C12" t="s">
        <v>89</v>
      </c>
      <c r="D12" t="s">
        <v>99</v>
      </c>
      <c r="E12" t="s">
        <v>169</v>
      </c>
      <c r="F12" t="s">
        <v>166</v>
      </c>
      <c r="G12" s="8" t="s">
        <v>15</v>
      </c>
      <c r="H12" s="9">
        <v>1055278</v>
      </c>
      <c r="I12" s="9">
        <v>1055133</v>
      </c>
      <c r="J12" s="4">
        <f t="shared" si="0"/>
        <v>99.986259544878223</v>
      </c>
      <c r="K12" s="9">
        <v>941648</v>
      </c>
      <c r="L12" s="9">
        <v>113485</v>
      </c>
      <c r="M12" s="4">
        <f t="shared" si="1"/>
        <v>89.244483870753726</v>
      </c>
      <c r="N12" s="11">
        <v>47</v>
      </c>
      <c r="O12" s="11" t="s">
        <v>203</v>
      </c>
    </row>
    <row r="13" spans="1:15" x14ac:dyDescent="0.25">
      <c r="A13">
        <v>9</v>
      </c>
      <c r="B13" t="s">
        <v>16</v>
      </c>
      <c r="C13" t="s">
        <v>89</v>
      </c>
      <c r="D13" t="s">
        <v>100</v>
      </c>
      <c r="E13" t="s">
        <v>169</v>
      </c>
      <c r="F13" t="s">
        <v>166</v>
      </c>
      <c r="G13" s="8" t="s">
        <v>17</v>
      </c>
      <c r="H13" s="9">
        <v>721818</v>
      </c>
      <c r="I13" s="9">
        <v>721742</v>
      </c>
      <c r="J13" s="4">
        <f t="shared" si="0"/>
        <v>99.989471030093455</v>
      </c>
      <c r="K13" s="9">
        <v>645743</v>
      </c>
      <c r="L13" s="9">
        <v>75999</v>
      </c>
      <c r="M13" s="4">
        <f t="shared" si="1"/>
        <v>89.470059938315899</v>
      </c>
      <c r="N13" s="11">
        <v>47</v>
      </c>
      <c r="O13" s="11" t="s">
        <v>205</v>
      </c>
    </row>
    <row r="14" spans="1:15" x14ac:dyDescent="0.25">
      <c r="A14">
        <v>10</v>
      </c>
      <c r="B14" t="s">
        <v>18</v>
      </c>
      <c r="C14" t="s">
        <v>89</v>
      </c>
      <c r="D14" t="s">
        <v>101</v>
      </c>
      <c r="E14" t="s">
        <v>169</v>
      </c>
      <c r="F14" t="s">
        <v>167</v>
      </c>
      <c r="G14" s="8" t="s">
        <v>19</v>
      </c>
      <c r="H14" s="9">
        <v>1023520</v>
      </c>
      <c r="I14" s="9">
        <v>1023471</v>
      </c>
      <c r="J14" s="4">
        <f t="shared" si="0"/>
        <v>99.995212599656085</v>
      </c>
      <c r="K14" s="9">
        <v>910103</v>
      </c>
      <c r="L14" s="9">
        <v>113368</v>
      </c>
      <c r="M14" s="4">
        <f t="shared" si="1"/>
        <v>88.923183949520805</v>
      </c>
      <c r="N14" s="11">
        <v>47</v>
      </c>
      <c r="O14" s="11" t="s">
        <v>204</v>
      </c>
    </row>
    <row r="15" spans="1:15" x14ac:dyDescent="0.25">
      <c r="A15">
        <v>11</v>
      </c>
      <c r="B15" t="s">
        <v>20</v>
      </c>
      <c r="C15" t="s">
        <v>89</v>
      </c>
      <c r="D15" t="s">
        <v>102</v>
      </c>
      <c r="E15" t="s">
        <v>169</v>
      </c>
      <c r="F15" t="s">
        <v>167</v>
      </c>
      <c r="G15" s="8" t="s">
        <v>21</v>
      </c>
      <c r="H15" s="9">
        <v>861551</v>
      </c>
      <c r="I15" s="9">
        <v>861509</v>
      </c>
      <c r="J15" s="4">
        <f t="shared" si="0"/>
        <v>99.995125070947637</v>
      </c>
      <c r="K15" s="20">
        <v>764233</v>
      </c>
      <c r="L15" s="20">
        <v>97276</v>
      </c>
      <c r="M15" s="11">
        <f t="shared" si="1"/>
        <v>88.708649590427953</v>
      </c>
      <c r="N15" s="20">
        <v>47</v>
      </c>
      <c r="O15" s="11" t="s">
        <v>206</v>
      </c>
    </row>
    <row r="16" spans="1:15" x14ac:dyDescent="0.25">
      <c r="A16">
        <v>12</v>
      </c>
      <c r="B16" t="s">
        <v>22</v>
      </c>
      <c r="C16" t="s">
        <v>89</v>
      </c>
      <c r="D16" t="s">
        <v>103</v>
      </c>
      <c r="E16" t="s">
        <v>169</v>
      </c>
      <c r="F16" t="s">
        <v>167</v>
      </c>
      <c r="G16" s="8" t="s">
        <v>23</v>
      </c>
      <c r="H16" s="9">
        <v>1030217</v>
      </c>
      <c r="I16" s="9">
        <v>1030029</v>
      </c>
      <c r="J16" s="4">
        <f t="shared" si="0"/>
        <v>99.981751417419829</v>
      </c>
      <c r="K16" s="9">
        <v>915570</v>
      </c>
      <c r="L16" s="20">
        <v>114459</v>
      </c>
      <c r="M16" s="4">
        <f t="shared" si="1"/>
        <v>88.887788596243411</v>
      </c>
      <c r="N16" s="11">
        <v>47</v>
      </c>
      <c r="O16" s="11" t="s">
        <v>207</v>
      </c>
    </row>
    <row r="17" spans="1:15" x14ac:dyDescent="0.25">
      <c r="A17">
        <v>13</v>
      </c>
      <c r="B17" t="s">
        <v>24</v>
      </c>
      <c r="C17" t="s">
        <v>90</v>
      </c>
      <c r="D17" t="s">
        <v>104</v>
      </c>
      <c r="E17" t="s">
        <v>170</v>
      </c>
      <c r="F17" t="s">
        <v>166</v>
      </c>
      <c r="G17" s="8" t="s">
        <v>25</v>
      </c>
      <c r="H17" s="9">
        <v>1161988</v>
      </c>
      <c r="I17" s="9">
        <v>1161842</v>
      </c>
      <c r="J17" s="4">
        <f t="shared" si="0"/>
        <v>99.987435326354486</v>
      </c>
      <c r="K17" s="9">
        <v>1039792</v>
      </c>
      <c r="L17" s="20">
        <v>122050</v>
      </c>
      <c r="M17" s="4">
        <f t="shared" si="1"/>
        <v>89.495129286081934</v>
      </c>
      <c r="N17" s="20">
        <v>47</v>
      </c>
      <c r="O17" s="11" t="s">
        <v>208</v>
      </c>
    </row>
    <row r="18" spans="1:15" x14ac:dyDescent="0.25">
      <c r="A18">
        <v>14</v>
      </c>
      <c r="B18" t="s">
        <v>26</v>
      </c>
      <c r="C18" t="s">
        <v>90</v>
      </c>
      <c r="D18" t="s">
        <v>105</v>
      </c>
      <c r="E18" t="s">
        <v>170</v>
      </c>
      <c r="F18" t="s">
        <v>166</v>
      </c>
      <c r="G18" s="8" t="s">
        <v>27</v>
      </c>
      <c r="H18" s="9">
        <v>961072</v>
      </c>
      <c r="I18" s="9">
        <v>960981</v>
      </c>
      <c r="J18" s="4">
        <f t="shared" si="0"/>
        <v>99.990531406595977</v>
      </c>
      <c r="K18" s="9">
        <v>865976</v>
      </c>
      <c r="L18" s="20">
        <v>95005</v>
      </c>
      <c r="M18" s="4">
        <f t="shared" si="1"/>
        <v>90.113748346741502</v>
      </c>
      <c r="N18" s="11">
        <v>47</v>
      </c>
      <c r="O18" s="11" t="s">
        <v>208</v>
      </c>
    </row>
    <row r="19" spans="1:15" x14ac:dyDescent="0.25">
      <c r="A19">
        <v>15</v>
      </c>
      <c r="B19" t="s">
        <v>28</v>
      </c>
      <c r="C19" t="s">
        <v>90</v>
      </c>
      <c r="D19" t="s">
        <v>106</v>
      </c>
      <c r="E19" t="s">
        <v>170</v>
      </c>
      <c r="F19" t="s">
        <v>166</v>
      </c>
      <c r="G19" s="8" t="s">
        <v>29</v>
      </c>
      <c r="H19" s="9">
        <v>935986</v>
      </c>
      <c r="I19" s="9">
        <v>935911</v>
      </c>
      <c r="J19" s="4">
        <f t="shared" si="0"/>
        <v>99.991987059635505</v>
      </c>
      <c r="K19" s="9">
        <v>838817</v>
      </c>
      <c r="L19" s="20">
        <v>97094</v>
      </c>
      <c r="M19" s="4">
        <f t="shared" si="1"/>
        <v>89.625722958700138</v>
      </c>
      <c r="N19" s="20">
        <v>46</v>
      </c>
      <c r="O19" s="11" t="s">
        <v>209</v>
      </c>
    </row>
    <row r="20" spans="1:15" x14ac:dyDescent="0.25">
      <c r="A20">
        <v>16</v>
      </c>
      <c r="B20" t="s">
        <v>159</v>
      </c>
      <c r="C20" t="s">
        <v>90</v>
      </c>
      <c r="D20" t="s">
        <v>160</v>
      </c>
      <c r="E20" t="s">
        <v>170</v>
      </c>
      <c r="F20" t="s">
        <v>167</v>
      </c>
      <c r="G20" s="8" t="s">
        <v>31</v>
      </c>
      <c r="H20" s="9">
        <v>938863</v>
      </c>
      <c r="I20" s="9">
        <v>938674</v>
      </c>
      <c r="J20" s="4">
        <f t="shared" si="0"/>
        <v>99.979869267401099</v>
      </c>
      <c r="K20" s="9">
        <v>840555</v>
      </c>
      <c r="L20" s="20">
        <v>98119</v>
      </c>
      <c r="M20" s="4">
        <f t="shared" si="1"/>
        <v>89.547063197659682</v>
      </c>
      <c r="N20" s="11">
        <v>47</v>
      </c>
      <c r="O20" s="11" t="s">
        <v>210</v>
      </c>
    </row>
    <row r="21" spans="1:15" x14ac:dyDescent="0.25">
      <c r="A21">
        <v>17</v>
      </c>
      <c r="B21" t="s">
        <v>161</v>
      </c>
      <c r="C21" t="s">
        <v>90</v>
      </c>
      <c r="D21" t="s">
        <v>162</v>
      </c>
      <c r="E21" t="s">
        <v>170</v>
      </c>
      <c r="F21" t="s">
        <v>167</v>
      </c>
      <c r="G21" s="8" t="s">
        <v>33</v>
      </c>
      <c r="H21" s="9">
        <v>988929</v>
      </c>
      <c r="I21" s="9">
        <v>988768</v>
      </c>
      <c r="J21" s="4">
        <f t="shared" si="0"/>
        <v>99.983719761479335</v>
      </c>
      <c r="K21" s="9">
        <v>888367</v>
      </c>
      <c r="L21" s="9">
        <v>100401</v>
      </c>
      <c r="M21" s="4">
        <f>K21/H21*100</f>
        <v>89.831221452702863</v>
      </c>
      <c r="N21" s="20">
        <v>47</v>
      </c>
      <c r="O21" s="11" t="s">
        <v>211</v>
      </c>
    </row>
    <row r="22" spans="1:15" x14ac:dyDescent="0.25">
      <c r="A22">
        <v>18</v>
      </c>
      <c r="B22" t="s">
        <v>163</v>
      </c>
      <c r="C22" t="s">
        <v>90</v>
      </c>
      <c r="D22" t="s">
        <v>164</v>
      </c>
      <c r="E22" t="s">
        <v>170</v>
      </c>
      <c r="F22" t="s">
        <v>167</v>
      </c>
      <c r="G22" s="8" t="s">
        <v>35</v>
      </c>
      <c r="H22" s="9">
        <v>707429</v>
      </c>
      <c r="I22" s="9">
        <v>707318</v>
      </c>
      <c r="J22" s="4">
        <f t="shared" si="0"/>
        <v>99.984309379457159</v>
      </c>
      <c r="K22" s="9">
        <v>636535</v>
      </c>
      <c r="L22" s="9">
        <v>70783</v>
      </c>
      <c r="M22" s="4">
        <f t="shared" si="1"/>
        <v>89.992761388795415</v>
      </c>
      <c r="N22" s="20">
        <v>47</v>
      </c>
      <c r="O22" s="11" t="s">
        <v>212</v>
      </c>
    </row>
    <row r="23" spans="1:15" x14ac:dyDescent="0.25">
      <c r="A23">
        <v>19</v>
      </c>
      <c r="B23" t="s">
        <v>30</v>
      </c>
      <c r="C23" t="s">
        <v>91</v>
      </c>
      <c r="D23" t="s">
        <v>107</v>
      </c>
      <c r="E23" t="s">
        <v>171</v>
      </c>
      <c r="F23" t="s">
        <v>166</v>
      </c>
      <c r="G23" s="8" t="s">
        <v>37</v>
      </c>
      <c r="H23" s="9">
        <v>1280098</v>
      </c>
      <c r="I23" s="9">
        <v>1279922</v>
      </c>
      <c r="J23" s="4">
        <f t="shared" si="0"/>
        <v>99.986251052653785</v>
      </c>
      <c r="K23" s="9">
        <v>1145257</v>
      </c>
      <c r="L23" s="9">
        <v>134665</v>
      </c>
      <c r="M23" s="4">
        <f t="shared" si="1"/>
        <v>89.478655730583583</v>
      </c>
      <c r="N23" s="20">
        <v>47</v>
      </c>
      <c r="O23" s="11" t="s">
        <v>213</v>
      </c>
    </row>
    <row r="24" spans="1:15" x14ac:dyDescent="0.25">
      <c r="A24">
        <v>20</v>
      </c>
      <c r="B24" t="s">
        <v>32</v>
      </c>
      <c r="C24" t="s">
        <v>91</v>
      </c>
      <c r="D24" t="s">
        <v>108</v>
      </c>
      <c r="E24" t="s">
        <v>171</v>
      </c>
      <c r="F24" t="s">
        <v>166</v>
      </c>
      <c r="G24" s="8" t="s">
        <v>39</v>
      </c>
      <c r="H24" s="9">
        <v>995570</v>
      </c>
      <c r="I24" s="9">
        <v>995475</v>
      </c>
      <c r="J24" s="4">
        <f t="shared" si="0"/>
        <v>99.990457727733855</v>
      </c>
      <c r="K24" s="9">
        <v>891843</v>
      </c>
      <c r="L24" s="9">
        <v>103632</v>
      </c>
      <c r="M24" s="4">
        <f t="shared" si="1"/>
        <v>89.589693362465155</v>
      </c>
      <c r="N24" s="20">
        <v>46</v>
      </c>
      <c r="O24" s="11" t="s">
        <v>214</v>
      </c>
    </row>
    <row r="25" spans="1:15" x14ac:dyDescent="0.25">
      <c r="A25">
        <v>21</v>
      </c>
      <c r="B25" t="s">
        <v>34</v>
      </c>
      <c r="C25" t="s">
        <v>91</v>
      </c>
      <c r="D25" t="s">
        <v>109</v>
      </c>
      <c r="E25" t="s">
        <v>171</v>
      </c>
      <c r="F25" t="s">
        <v>166</v>
      </c>
      <c r="G25" s="8" t="s">
        <v>41</v>
      </c>
      <c r="H25" s="9">
        <v>976607</v>
      </c>
      <c r="I25" s="9">
        <v>976520</v>
      </c>
      <c r="J25" s="4">
        <f t="shared" si="0"/>
        <v>99.991091605937697</v>
      </c>
      <c r="K25" s="9">
        <v>875212</v>
      </c>
      <c r="L25" s="9">
        <v>101308</v>
      </c>
      <c r="M25" s="4">
        <f t="shared" si="1"/>
        <v>89.625609306517021</v>
      </c>
      <c r="N25" s="20">
        <v>46</v>
      </c>
      <c r="O25" s="11" t="s">
        <v>215</v>
      </c>
    </row>
    <row r="26" spans="1:15" x14ac:dyDescent="0.25">
      <c r="A26">
        <v>22</v>
      </c>
      <c r="B26" t="s">
        <v>36</v>
      </c>
      <c r="C26" t="s">
        <v>91</v>
      </c>
      <c r="D26" t="s">
        <v>110</v>
      </c>
      <c r="E26" t="s">
        <v>171</v>
      </c>
      <c r="F26" t="s">
        <v>167</v>
      </c>
      <c r="G26" s="8" t="s">
        <v>43</v>
      </c>
      <c r="H26" s="9">
        <v>1096170</v>
      </c>
      <c r="I26" s="9">
        <v>1096103</v>
      </c>
      <c r="J26" s="4">
        <f t="shared" si="0"/>
        <v>99.993887809372637</v>
      </c>
      <c r="K26" s="9">
        <v>969663</v>
      </c>
      <c r="L26" s="9">
        <v>126440</v>
      </c>
      <c r="M26" s="4">
        <f t="shared" si="1"/>
        <v>88.464587725788547</v>
      </c>
      <c r="N26" s="20">
        <v>47</v>
      </c>
      <c r="O26" s="11" t="s">
        <v>216</v>
      </c>
    </row>
    <row r="27" spans="1:15" x14ac:dyDescent="0.25">
      <c r="A27">
        <v>23</v>
      </c>
      <c r="B27" t="s">
        <v>38</v>
      </c>
      <c r="C27" t="s">
        <v>91</v>
      </c>
      <c r="D27" t="s">
        <v>111</v>
      </c>
      <c r="E27" t="s">
        <v>171</v>
      </c>
      <c r="F27" t="s">
        <v>167</v>
      </c>
      <c r="G27" s="8" t="s">
        <v>45</v>
      </c>
      <c r="H27" s="9">
        <v>1231062</v>
      </c>
      <c r="I27" s="9">
        <v>1230975</v>
      </c>
      <c r="J27" s="4">
        <f t="shared" si="0"/>
        <v>99.992932931079011</v>
      </c>
      <c r="K27" s="9">
        <v>1089131</v>
      </c>
      <c r="L27" s="9">
        <v>141844</v>
      </c>
      <c r="M27" s="4">
        <f t="shared" si="1"/>
        <v>88.477101484595551</v>
      </c>
      <c r="N27" s="20">
        <v>47</v>
      </c>
      <c r="O27" s="11" t="s">
        <v>217</v>
      </c>
    </row>
    <row r="28" spans="1:15" x14ac:dyDescent="0.25">
      <c r="A28">
        <v>24</v>
      </c>
      <c r="B28" t="s">
        <v>40</v>
      </c>
      <c r="C28" t="s">
        <v>91</v>
      </c>
      <c r="D28" t="s">
        <v>112</v>
      </c>
      <c r="E28" t="s">
        <v>171</v>
      </c>
      <c r="F28" t="s">
        <v>167</v>
      </c>
      <c r="G28" s="8" t="s">
        <v>47</v>
      </c>
      <c r="H28" s="9">
        <v>1105970</v>
      </c>
      <c r="I28" s="9">
        <v>1105870</v>
      </c>
      <c r="J28" s="4">
        <f t="shared" si="0"/>
        <v>99.99095816342215</v>
      </c>
      <c r="K28" s="9">
        <v>994798</v>
      </c>
      <c r="L28" s="9">
        <v>111072</v>
      </c>
      <c r="M28" s="4">
        <f t="shared" si="1"/>
        <v>89.956143127130673</v>
      </c>
      <c r="N28" s="20">
        <v>46</v>
      </c>
      <c r="O28" s="11" t="s">
        <v>218</v>
      </c>
    </row>
    <row r="29" spans="1:15" x14ac:dyDescent="0.25">
      <c r="A29">
        <v>25</v>
      </c>
      <c r="B29" t="s">
        <v>42</v>
      </c>
      <c r="C29" t="s">
        <v>91</v>
      </c>
      <c r="D29" t="s">
        <v>113</v>
      </c>
      <c r="E29" t="s">
        <v>172</v>
      </c>
      <c r="F29" t="s">
        <v>166</v>
      </c>
      <c r="G29" s="8" t="s">
        <v>49</v>
      </c>
      <c r="H29" s="22">
        <v>1205437</v>
      </c>
      <c r="I29" s="9">
        <v>1205344</v>
      </c>
      <c r="J29" s="4">
        <f t="shared" si="0"/>
        <v>99.992284955580431</v>
      </c>
      <c r="K29" s="9">
        <v>1075163</v>
      </c>
      <c r="L29" s="9">
        <v>130181</v>
      </c>
      <c r="M29" s="4">
        <f t="shared" si="1"/>
        <v>89.199680755037576</v>
      </c>
      <c r="N29" s="20">
        <v>46</v>
      </c>
      <c r="O29" s="11" t="s">
        <v>219</v>
      </c>
    </row>
    <row r="30" spans="1:15" x14ac:dyDescent="0.25">
      <c r="A30">
        <v>26</v>
      </c>
      <c r="B30" t="s">
        <v>44</v>
      </c>
      <c r="C30" t="s">
        <v>91</v>
      </c>
      <c r="D30" t="s">
        <v>114</v>
      </c>
      <c r="E30" t="s">
        <v>172</v>
      </c>
      <c r="F30" t="s">
        <v>166</v>
      </c>
      <c r="G30" s="8" t="s">
        <v>51</v>
      </c>
      <c r="H30" s="9">
        <v>958780</v>
      </c>
      <c r="I30" s="9">
        <v>958687</v>
      </c>
      <c r="J30" s="4">
        <f t="shared" si="0"/>
        <v>99.990300173136688</v>
      </c>
      <c r="K30" s="9">
        <v>855253</v>
      </c>
      <c r="L30" s="9">
        <v>103434</v>
      </c>
      <c r="M30" s="4">
        <f t="shared" si="1"/>
        <v>89.210868615095436</v>
      </c>
      <c r="N30" s="20">
        <v>47</v>
      </c>
      <c r="O30" s="11" t="s">
        <v>220</v>
      </c>
    </row>
    <row r="31" spans="1:15" x14ac:dyDescent="0.25">
      <c r="A31">
        <v>27</v>
      </c>
      <c r="B31" t="s">
        <v>46</v>
      </c>
      <c r="C31" t="s">
        <v>91</v>
      </c>
      <c r="D31" t="s">
        <v>115</v>
      </c>
      <c r="E31" t="s">
        <v>172</v>
      </c>
      <c r="F31" t="s">
        <v>166</v>
      </c>
      <c r="G31" s="8" t="s">
        <v>53</v>
      </c>
      <c r="H31" s="9">
        <v>916008</v>
      </c>
      <c r="I31" s="9">
        <v>915954</v>
      </c>
      <c r="J31" s="4">
        <f t="shared" si="0"/>
        <v>99.99410485497944</v>
      </c>
      <c r="K31" s="9">
        <v>820205</v>
      </c>
      <c r="L31" s="9">
        <v>95749</v>
      </c>
      <c r="M31" s="4">
        <f t="shared" si="1"/>
        <v>89.546527445701415</v>
      </c>
      <c r="N31" s="20">
        <v>47</v>
      </c>
      <c r="O31" s="11" t="s">
        <v>221</v>
      </c>
    </row>
    <row r="32" spans="1:15" x14ac:dyDescent="0.25">
      <c r="A32">
        <v>28</v>
      </c>
      <c r="B32" t="s">
        <v>48</v>
      </c>
      <c r="C32" t="s">
        <v>91</v>
      </c>
      <c r="D32" t="s">
        <v>116</v>
      </c>
      <c r="E32" t="s">
        <v>172</v>
      </c>
      <c r="F32" t="s">
        <v>167</v>
      </c>
      <c r="G32" s="8" t="s">
        <v>173</v>
      </c>
      <c r="H32" s="9">
        <v>959918</v>
      </c>
      <c r="I32" s="9">
        <v>959852</v>
      </c>
      <c r="J32" s="4">
        <f t="shared" si="0"/>
        <v>99.993124412710259</v>
      </c>
      <c r="K32" s="9">
        <v>859310</v>
      </c>
      <c r="L32" s="9">
        <v>100542</v>
      </c>
      <c r="M32" s="4">
        <f t="shared" si="1"/>
        <v>89.525260144272238</v>
      </c>
      <c r="N32" s="20">
        <v>47</v>
      </c>
      <c r="O32" s="11" t="s">
        <v>222</v>
      </c>
    </row>
    <row r="33" spans="1:15" x14ac:dyDescent="0.25">
      <c r="A33">
        <v>29</v>
      </c>
      <c r="B33" t="s">
        <v>50</v>
      </c>
      <c r="C33" t="s">
        <v>91</v>
      </c>
      <c r="D33" t="s">
        <v>155</v>
      </c>
      <c r="E33" t="s">
        <v>172</v>
      </c>
      <c r="F33" t="s">
        <v>167</v>
      </c>
      <c r="G33" s="8" t="s">
        <v>174</v>
      </c>
      <c r="H33" s="9">
        <v>904594</v>
      </c>
      <c r="I33" s="9">
        <v>904514</v>
      </c>
      <c r="J33" s="4">
        <f t="shared" si="0"/>
        <v>99.991156253523684</v>
      </c>
      <c r="K33" s="9">
        <v>799515</v>
      </c>
      <c r="L33" s="9">
        <v>104999</v>
      </c>
      <c r="M33" s="4">
        <f t="shared" si="1"/>
        <v>88.391666685092773</v>
      </c>
      <c r="N33" s="20">
        <v>47</v>
      </c>
      <c r="O33" s="11" t="s">
        <v>223</v>
      </c>
    </row>
    <row r="34" spans="1:15" x14ac:dyDescent="0.25">
      <c r="A34">
        <v>30</v>
      </c>
      <c r="B34" t="s">
        <v>52</v>
      </c>
      <c r="C34" t="s">
        <v>91</v>
      </c>
      <c r="D34" t="s">
        <v>117</v>
      </c>
      <c r="E34" t="s">
        <v>172</v>
      </c>
      <c r="F34" t="s">
        <v>167</v>
      </c>
      <c r="G34" s="8" t="s">
        <v>175</v>
      </c>
      <c r="H34" s="9">
        <v>900269</v>
      </c>
      <c r="I34" s="9">
        <v>900175</v>
      </c>
      <c r="J34" s="4">
        <f t="shared" si="0"/>
        <v>99.98955867635118</v>
      </c>
      <c r="K34" s="9">
        <v>794953</v>
      </c>
      <c r="L34" s="9">
        <v>105222</v>
      </c>
      <c r="M34" s="4">
        <f t="shared" si="1"/>
        <v>88.31093953953399</v>
      </c>
      <c r="N34" s="20">
        <v>46</v>
      </c>
      <c r="O34" s="11" t="s">
        <v>224</v>
      </c>
    </row>
    <row r="35" spans="1:15" x14ac:dyDescent="0.25">
      <c r="G35" s="14" t="s">
        <v>153</v>
      </c>
      <c r="H35" s="10">
        <f>SUM(H5:H34)</f>
        <v>29644401</v>
      </c>
      <c r="I35" s="10">
        <f>SUM(I5:I34)</f>
        <v>29641448</v>
      </c>
      <c r="J35" s="10" t="s">
        <v>152</v>
      </c>
      <c r="K35" s="10">
        <f>SUM(K5:K34)</f>
        <v>26488401</v>
      </c>
      <c r="L35" s="10">
        <f>SUM(L5:L34)</f>
        <v>3153047</v>
      </c>
      <c r="M35" s="17" t="s">
        <v>152</v>
      </c>
    </row>
    <row r="36" spans="1:15" x14ac:dyDescent="0.25">
      <c r="G36" s="15" t="s">
        <v>154</v>
      </c>
      <c r="H36" s="21">
        <f>AVERAGE(H5:H34)</f>
        <v>988146.7</v>
      </c>
      <c r="I36" s="21">
        <f t="shared" ref="I36:M36" si="2">AVERAGE(I5:I34)</f>
        <v>988048.26666666672</v>
      </c>
      <c r="J36" s="4">
        <f t="shared" si="2"/>
        <v>99.990042167692621</v>
      </c>
      <c r="K36" s="21">
        <f t="shared" si="2"/>
        <v>882946.7</v>
      </c>
      <c r="L36" s="21">
        <f t="shared" si="2"/>
        <v>105101.56666666667</v>
      </c>
      <c r="M36" s="16">
        <f t="shared" si="2"/>
        <v>89.368268700301144</v>
      </c>
    </row>
    <row r="38" spans="1:15" customFormat="1" x14ac:dyDescent="0.25">
      <c r="A38" s="1"/>
      <c r="B38" s="1"/>
      <c r="C38" s="1"/>
      <c r="D38" s="1"/>
      <c r="E38" s="1"/>
      <c r="F38" s="1"/>
      <c r="G38" s="1"/>
      <c r="H38" s="1"/>
      <c r="I38" s="4"/>
    </row>
    <row r="39" spans="1:15" customFormat="1" x14ac:dyDescent="0.25">
      <c r="I39" s="4"/>
    </row>
    <row r="40" spans="1:15" customFormat="1" x14ac:dyDescent="0.25">
      <c r="I40" s="4"/>
    </row>
    <row r="41" spans="1:15" customFormat="1" x14ac:dyDescent="0.25">
      <c r="I41" s="4"/>
    </row>
    <row r="42" spans="1:15" customFormat="1" x14ac:dyDescent="0.25">
      <c r="I42" s="4"/>
    </row>
    <row r="43" spans="1:15" customFormat="1" x14ac:dyDescent="0.25">
      <c r="I43" s="4"/>
    </row>
    <row r="44" spans="1:15" customFormat="1" x14ac:dyDescent="0.25">
      <c r="I44" s="4"/>
    </row>
    <row r="45" spans="1:15" customFormat="1" x14ac:dyDescent="0.25">
      <c r="I45" s="4"/>
    </row>
    <row r="46" spans="1:15" customFormat="1" x14ac:dyDescent="0.25">
      <c r="I46" s="4"/>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58"/>
  <sheetViews>
    <sheetView workbookViewId="0">
      <pane ySplit="5" topLeftCell="A6" activePane="bottomLeft" state="frozen"/>
      <selection pane="bottomLeft" sqref="A1:A2"/>
    </sheetView>
  </sheetViews>
  <sheetFormatPr defaultColWidth="11" defaultRowHeight="15.75" x14ac:dyDescent="0.25"/>
  <cols>
    <col min="1" max="1" width="13.5" customWidth="1"/>
  </cols>
  <sheetData>
    <row r="1" spans="1:18" x14ac:dyDescent="0.25">
      <c r="A1" s="1" t="s">
        <v>156</v>
      </c>
    </row>
    <row r="2" spans="1:18" x14ac:dyDescent="0.25">
      <c r="A2" s="1" t="s">
        <v>254</v>
      </c>
    </row>
    <row r="4" spans="1:18" x14ac:dyDescent="0.25">
      <c r="B4" s="1" t="s">
        <v>58</v>
      </c>
      <c r="F4" s="1"/>
      <c r="G4" s="1" t="s">
        <v>58</v>
      </c>
      <c r="M4" s="1" t="s">
        <v>59</v>
      </c>
      <c r="N4" s="1"/>
    </row>
    <row r="5" spans="1:18" x14ac:dyDescent="0.25">
      <c r="A5" s="1" t="s">
        <v>60</v>
      </c>
      <c r="B5" t="s">
        <v>247</v>
      </c>
      <c r="C5" t="s">
        <v>248</v>
      </c>
      <c r="D5" t="s">
        <v>249</v>
      </c>
      <c r="F5" s="1" t="s">
        <v>61</v>
      </c>
      <c r="G5" t="s">
        <v>247</v>
      </c>
      <c r="H5" t="s">
        <v>248</v>
      </c>
      <c r="I5" t="s">
        <v>249</v>
      </c>
      <c r="K5" s="1" t="s">
        <v>61</v>
      </c>
      <c r="L5" s="1" t="s">
        <v>62</v>
      </c>
      <c r="M5" s="1" t="s">
        <v>63</v>
      </c>
      <c r="N5" t="s">
        <v>247</v>
      </c>
      <c r="O5" t="s">
        <v>248</v>
      </c>
      <c r="P5" t="s">
        <v>249</v>
      </c>
      <c r="Q5" s="1" t="s">
        <v>64</v>
      </c>
      <c r="R5" s="1" t="s">
        <v>65</v>
      </c>
    </row>
    <row r="6" spans="1:18" x14ac:dyDescent="0.25">
      <c r="A6" t="s">
        <v>67</v>
      </c>
      <c r="B6">
        <v>27059</v>
      </c>
      <c r="C6">
        <v>20925</v>
      </c>
      <c r="D6">
        <v>18708</v>
      </c>
      <c r="F6" t="s">
        <v>67</v>
      </c>
      <c r="G6">
        <f t="shared" ref="G6:I14" si="0">B6</f>
        <v>27059</v>
      </c>
      <c r="H6">
        <f t="shared" si="0"/>
        <v>20925</v>
      </c>
      <c r="I6">
        <f t="shared" si="0"/>
        <v>18708</v>
      </c>
      <c r="K6" t="s">
        <v>67</v>
      </c>
      <c r="L6">
        <v>2</v>
      </c>
      <c r="M6">
        <f>L6/L$48</f>
        <v>2.3255813953488372E-2</v>
      </c>
      <c r="N6">
        <f>G6/G$48</f>
        <v>2.6971880824935457E-2</v>
      </c>
      <c r="O6">
        <f>H6/H$48</f>
        <v>2.4465099964924589E-2</v>
      </c>
      <c r="P6">
        <f>I6/I$48</f>
        <v>2.2807624973788541E-2</v>
      </c>
      <c r="Q6">
        <f t="shared" ref="Q6:Q47" si="1">AVERAGE(N6:P6)</f>
        <v>2.4748201921216195E-2</v>
      </c>
      <c r="R6">
        <f t="shared" ref="R6:R47" si="2">STDEV(N6:P6)/SQRT(3)</f>
        <v>1.2104223418150282E-3</v>
      </c>
    </row>
    <row r="7" spans="1:18" x14ac:dyDescent="0.25">
      <c r="A7" t="s">
        <v>125</v>
      </c>
      <c r="B7">
        <v>68185</v>
      </c>
      <c r="C7">
        <v>51270</v>
      </c>
      <c r="D7">
        <v>44977</v>
      </c>
      <c r="F7" t="s">
        <v>125</v>
      </c>
      <c r="G7">
        <f t="shared" si="0"/>
        <v>68185</v>
      </c>
      <c r="H7">
        <f t="shared" si="0"/>
        <v>51270</v>
      </c>
      <c r="I7">
        <f t="shared" si="0"/>
        <v>44977</v>
      </c>
      <c r="K7" t="s">
        <v>125</v>
      </c>
      <c r="L7">
        <v>3</v>
      </c>
      <c r="M7">
        <f t="shared" ref="M7:M47" si="3">L7/L$48</f>
        <v>3.4883720930232558E-2</v>
      </c>
      <c r="N7">
        <f t="shared" ref="N7:P47" si="4">G7/G$48</f>
        <v>6.7965471526967899E-2</v>
      </c>
      <c r="O7">
        <f t="shared" si="4"/>
        <v>5.9943879340582248E-2</v>
      </c>
      <c r="P7">
        <f t="shared" si="4"/>
        <v>5.4833148837186624E-2</v>
      </c>
      <c r="Q7">
        <f t="shared" si="1"/>
        <v>6.0914166568245588E-2</v>
      </c>
      <c r="R7">
        <f t="shared" si="2"/>
        <v>3.8218916688493843E-3</v>
      </c>
    </row>
    <row r="8" spans="1:18" x14ac:dyDescent="0.25">
      <c r="A8" t="s">
        <v>68</v>
      </c>
      <c r="B8">
        <v>6709</v>
      </c>
      <c r="C8">
        <v>5369</v>
      </c>
      <c r="D8">
        <v>3722</v>
      </c>
      <c r="F8" t="s">
        <v>68</v>
      </c>
      <c r="G8">
        <f t="shared" si="0"/>
        <v>6709</v>
      </c>
      <c r="H8">
        <f t="shared" si="0"/>
        <v>5369</v>
      </c>
      <c r="I8">
        <f t="shared" si="0"/>
        <v>3722</v>
      </c>
      <c r="K8" t="s">
        <v>68</v>
      </c>
      <c r="L8">
        <v>4</v>
      </c>
      <c r="M8">
        <f t="shared" si="3"/>
        <v>4.6511627906976744E-2</v>
      </c>
      <c r="N8">
        <f t="shared" si="4"/>
        <v>6.6873996989723194E-3</v>
      </c>
      <c r="O8">
        <f t="shared" si="4"/>
        <v>6.2773295919560388E-3</v>
      </c>
      <c r="P8">
        <f t="shared" si="4"/>
        <v>4.5376298991041779E-3</v>
      </c>
      <c r="Q8">
        <f t="shared" si="1"/>
        <v>5.8341197300108456E-3</v>
      </c>
      <c r="R8">
        <f t="shared" si="2"/>
        <v>6.5896479025827207E-4</v>
      </c>
    </row>
    <row r="9" spans="1:18" x14ac:dyDescent="0.25">
      <c r="A9" t="s">
        <v>69</v>
      </c>
      <c r="B9">
        <v>791</v>
      </c>
      <c r="C9">
        <v>754</v>
      </c>
      <c r="D9">
        <v>821</v>
      </c>
      <c r="F9" t="s">
        <v>69</v>
      </c>
      <c r="G9">
        <f t="shared" si="0"/>
        <v>791</v>
      </c>
      <c r="H9">
        <f t="shared" si="0"/>
        <v>754</v>
      </c>
      <c r="I9">
        <f t="shared" si="0"/>
        <v>821</v>
      </c>
      <c r="K9" t="s">
        <v>69</v>
      </c>
      <c r="L9">
        <v>1</v>
      </c>
      <c r="M9">
        <f t="shared" si="3"/>
        <v>1.1627906976744186E-2</v>
      </c>
      <c r="N9">
        <f t="shared" si="4"/>
        <v>7.884532958543903E-4</v>
      </c>
      <c r="O9">
        <f t="shared" si="4"/>
        <v>8.8156202502046065E-4</v>
      </c>
      <c r="P9">
        <f t="shared" si="4"/>
        <v>1.0009119148749409E-3</v>
      </c>
      <c r="Q9">
        <f t="shared" si="1"/>
        <v>8.9030907858326407E-4</v>
      </c>
      <c r="R9">
        <f t="shared" si="2"/>
        <v>6.1487259950206437E-5</v>
      </c>
    </row>
    <row r="10" spans="1:18" x14ac:dyDescent="0.25">
      <c r="A10" t="s">
        <v>126</v>
      </c>
      <c r="B10">
        <v>223</v>
      </c>
      <c r="C10">
        <v>172</v>
      </c>
      <c r="D10">
        <v>184</v>
      </c>
      <c r="F10" t="s">
        <v>126</v>
      </c>
      <c r="G10">
        <f t="shared" si="0"/>
        <v>223</v>
      </c>
      <c r="H10">
        <f t="shared" si="0"/>
        <v>172</v>
      </c>
      <c r="I10">
        <f t="shared" si="0"/>
        <v>184</v>
      </c>
      <c r="K10" t="s">
        <v>126</v>
      </c>
      <c r="L10">
        <v>1</v>
      </c>
      <c r="M10">
        <f t="shared" si="3"/>
        <v>1.1627906976744186E-2</v>
      </c>
      <c r="N10">
        <f t="shared" si="4"/>
        <v>2.2228202904618085E-4</v>
      </c>
      <c r="O10">
        <f t="shared" si="4"/>
        <v>2.0109902958026423E-4</v>
      </c>
      <c r="P10">
        <f t="shared" si="4"/>
        <v>2.2432130613518771E-4</v>
      </c>
      <c r="Q10">
        <f t="shared" si="1"/>
        <v>2.1590078825387761E-4</v>
      </c>
      <c r="R10">
        <f t="shared" si="2"/>
        <v>7.4242554651483069E-6</v>
      </c>
    </row>
    <row r="11" spans="1:18" x14ac:dyDescent="0.25">
      <c r="A11" t="s">
        <v>127</v>
      </c>
      <c r="B11">
        <v>4189</v>
      </c>
      <c r="C11">
        <v>3815</v>
      </c>
      <c r="D11">
        <v>3572</v>
      </c>
      <c r="F11" t="s">
        <v>127</v>
      </c>
      <c r="G11">
        <f t="shared" si="0"/>
        <v>4189</v>
      </c>
      <c r="H11">
        <f t="shared" si="0"/>
        <v>3815</v>
      </c>
      <c r="I11">
        <f t="shared" si="0"/>
        <v>3572</v>
      </c>
      <c r="K11" t="s">
        <v>127</v>
      </c>
      <c r="L11">
        <v>1</v>
      </c>
      <c r="M11">
        <f t="shared" si="3"/>
        <v>1.1627906976744186E-2</v>
      </c>
      <c r="N11">
        <f t="shared" si="4"/>
        <v>4.1755130927105446E-3</v>
      </c>
      <c r="O11">
        <f t="shared" si="4"/>
        <v>4.4604232433064425E-3</v>
      </c>
      <c r="P11">
        <f t="shared" si="4"/>
        <v>4.3547592691026661E-3</v>
      </c>
      <c r="Q11">
        <f t="shared" si="1"/>
        <v>4.3302318683732174E-3</v>
      </c>
      <c r="R11">
        <f t="shared" si="2"/>
        <v>8.3155764518666052E-5</v>
      </c>
    </row>
    <row r="12" spans="1:18" x14ac:dyDescent="0.25">
      <c r="A12" t="s">
        <v>149</v>
      </c>
      <c r="B12">
        <v>96864</v>
      </c>
      <c r="C12">
        <v>74078</v>
      </c>
      <c r="D12">
        <v>75031</v>
      </c>
      <c r="F12" t="s">
        <v>149</v>
      </c>
      <c r="G12">
        <f t="shared" si="0"/>
        <v>96864</v>
      </c>
      <c r="H12">
        <f t="shared" si="0"/>
        <v>74078</v>
      </c>
      <c r="I12">
        <f t="shared" si="0"/>
        <v>75031</v>
      </c>
      <c r="K12" t="s">
        <v>149</v>
      </c>
      <c r="L12">
        <v>4</v>
      </c>
      <c r="M12">
        <f t="shared" si="3"/>
        <v>4.6511627906976744E-2</v>
      </c>
      <c r="N12">
        <f t="shared" si="4"/>
        <v>9.655213659878592E-2</v>
      </c>
      <c r="O12">
        <f t="shared" si="4"/>
        <v>8.661054600724892E-2</v>
      </c>
      <c r="P12">
        <f t="shared" si="4"/>
        <v>9.1473108264289504E-2</v>
      </c>
      <c r="Q12">
        <f t="shared" si="1"/>
        <v>9.1545263623441453E-2</v>
      </c>
      <c r="R12">
        <f t="shared" si="2"/>
        <v>2.870116761232605E-3</v>
      </c>
    </row>
    <row r="13" spans="1:18" x14ac:dyDescent="0.25">
      <c r="A13" t="s">
        <v>128</v>
      </c>
      <c r="B13">
        <v>165441</v>
      </c>
      <c r="C13">
        <v>129694</v>
      </c>
      <c r="D13">
        <v>130225</v>
      </c>
      <c r="F13" t="s">
        <v>128</v>
      </c>
      <c r="G13">
        <f t="shared" si="0"/>
        <v>165441</v>
      </c>
      <c r="H13">
        <f t="shared" si="0"/>
        <v>129694</v>
      </c>
      <c r="I13">
        <f t="shared" si="0"/>
        <v>130225</v>
      </c>
      <c r="K13" t="s">
        <v>128</v>
      </c>
      <c r="L13">
        <v>3</v>
      </c>
      <c r="M13">
        <f t="shared" si="3"/>
        <v>3.4883720930232558E-2</v>
      </c>
      <c r="N13">
        <f t="shared" si="4"/>
        <v>0.16490834604228344</v>
      </c>
      <c r="O13">
        <f t="shared" si="4"/>
        <v>0.15163568338594646</v>
      </c>
      <c r="P13">
        <f t="shared" si="4"/>
        <v>0.15876218527964578</v>
      </c>
      <c r="Q13">
        <f t="shared" si="1"/>
        <v>0.15843540490262523</v>
      </c>
      <c r="R13">
        <f t="shared" si="2"/>
        <v>3.8349699068065189E-3</v>
      </c>
    </row>
    <row r="14" spans="1:18" x14ac:dyDescent="0.25">
      <c r="A14" t="s">
        <v>86</v>
      </c>
      <c r="B14">
        <v>15531</v>
      </c>
      <c r="C14">
        <v>12107</v>
      </c>
      <c r="D14">
        <v>13198</v>
      </c>
      <c r="F14" t="s">
        <v>86</v>
      </c>
      <c r="G14">
        <f t="shared" si="0"/>
        <v>15531</v>
      </c>
      <c r="H14">
        <f t="shared" si="0"/>
        <v>12107</v>
      </c>
      <c r="I14">
        <f t="shared" si="0"/>
        <v>13198</v>
      </c>
      <c r="K14" t="s">
        <v>86</v>
      </c>
      <c r="L14">
        <v>1</v>
      </c>
      <c r="M14">
        <f t="shared" si="3"/>
        <v>1.1627906976744186E-2</v>
      </c>
      <c r="N14">
        <f t="shared" si="4"/>
        <v>1.5480996381687151E-2</v>
      </c>
      <c r="O14">
        <f t="shared" si="4"/>
        <v>1.4155267157722437E-2</v>
      </c>
      <c r="P14">
        <f t="shared" si="4"/>
        <v>1.6090177165066347E-2</v>
      </c>
      <c r="Q14">
        <f t="shared" si="1"/>
        <v>1.5242146901491978E-2</v>
      </c>
      <c r="R14">
        <f t="shared" si="2"/>
        <v>5.7118473070511683E-4</v>
      </c>
    </row>
    <row r="15" spans="1:18" x14ac:dyDescent="0.25">
      <c r="A15" s="13" t="s">
        <v>142</v>
      </c>
      <c r="B15" s="13">
        <v>143</v>
      </c>
      <c r="C15" s="13">
        <v>109</v>
      </c>
      <c r="D15" s="13">
        <v>72</v>
      </c>
      <c r="F15" s="13" t="s">
        <v>150</v>
      </c>
      <c r="G15">
        <f>SUM(B15:B16)</f>
        <v>201</v>
      </c>
      <c r="H15">
        <f>SUM(C15:C16)</f>
        <v>180</v>
      </c>
      <c r="I15">
        <f>SUM(D15:D16)</f>
        <v>103</v>
      </c>
      <c r="K15" s="13" t="s">
        <v>150</v>
      </c>
      <c r="L15">
        <v>4</v>
      </c>
      <c r="M15">
        <f t="shared" si="3"/>
        <v>4.6511627906976744E-2</v>
      </c>
      <c r="N15">
        <f t="shared" si="4"/>
        <v>2.0035286026135583E-4</v>
      </c>
      <c r="O15">
        <f t="shared" si="4"/>
        <v>2.104524728165556E-4</v>
      </c>
      <c r="P15">
        <f t="shared" si="4"/>
        <v>1.2557116593437138E-4</v>
      </c>
      <c r="Q15">
        <f t="shared" si="1"/>
        <v>1.7879216633742757E-4</v>
      </c>
      <c r="R15">
        <f t="shared" si="2"/>
        <v>2.6769738551629962E-5</v>
      </c>
    </row>
    <row r="16" spans="1:18" x14ac:dyDescent="0.25">
      <c r="A16" s="13" t="s">
        <v>143</v>
      </c>
      <c r="B16" s="13">
        <v>58</v>
      </c>
      <c r="C16" s="13">
        <v>71</v>
      </c>
      <c r="D16" s="13">
        <v>31</v>
      </c>
      <c r="F16" t="s">
        <v>179</v>
      </c>
      <c r="G16">
        <f t="shared" ref="G16:I22" si="5">B17</f>
        <v>42420</v>
      </c>
      <c r="H16">
        <f t="shared" si="5"/>
        <v>30841</v>
      </c>
      <c r="I16">
        <f t="shared" si="5"/>
        <v>35928</v>
      </c>
      <c r="K16" t="s">
        <v>179</v>
      </c>
      <c r="L16">
        <v>2</v>
      </c>
      <c r="M16">
        <f t="shared" si="3"/>
        <v>2.3255813953488372E-2</v>
      </c>
      <c r="N16">
        <f t="shared" si="4"/>
        <v>4.2283424538739872E-2</v>
      </c>
      <c r="O16">
        <f t="shared" si="4"/>
        <v>3.6058692856307729E-2</v>
      </c>
      <c r="P16">
        <f t="shared" si="4"/>
        <v>4.3801173297962091E-2</v>
      </c>
      <c r="Q16">
        <f t="shared" si="1"/>
        <v>4.0714430231003233E-2</v>
      </c>
      <c r="R16">
        <f t="shared" si="2"/>
        <v>2.3687414520959277E-3</v>
      </c>
    </row>
    <row r="17" spans="1:18" x14ac:dyDescent="0.25">
      <c r="A17" t="s">
        <v>179</v>
      </c>
      <c r="B17">
        <v>42420</v>
      </c>
      <c r="C17">
        <v>30841</v>
      </c>
      <c r="D17">
        <v>35928</v>
      </c>
      <c r="F17" t="s">
        <v>129</v>
      </c>
      <c r="G17">
        <f t="shared" si="5"/>
        <v>48622</v>
      </c>
      <c r="H17">
        <f t="shared" si="5"/>
        <v>35687</v>
      </c>
      <c r="I17">
        <f t="shared" si="5"/>
        <v>35561</v>
      </c>
      <c r="K17" t="s">
        <v>129</v>
      </c>
      <c r="L17">
        <v>2</v>
      </c>
      <c r="M17">
        <f t="shared" si="3"/>
        <v>2.3255813953488372E-2</v>
      </c>
      <c r="N17">
        <f t="shared" si="4"/>
        <v>4.8465456575261905E-2</v>
      </c>
      <c r="O17">
        <f t="shared" si="4"/>
        <v>4.1724541096691221E-2</v>
      </c>
      <c r="P17">
        <f t="shared" si="4"/>
        <v>4.3353749823225055E-2</v>
      </c>
      <c r="Q17">
        <f t="shared" si="1"/>
        <v>4.451458249839272E-2</v>
      </c>
      <c r="R17">
        <f t="shared" si="2"/>
        <v>2.0306513525723022E-3</v>
      </c>
    </row>
    <row r="18" spans="1:18" x14ac:dyDescent="0.25">
      <c r="A18" t="s">
        <v>129</v>
      </c>
      <c r="B18">
        <v>48622</v>
      </c>
      <c r="C18">
        <v>35687</v>
      </c>
      <c r="D18">
        <v>35561</v>
      </c>
      <c r="F18" s="13" t="s">
        <v>130</v>
      </c>
      <c r="G18" s="13">
        <f t="shared" si="5"/>
        <v>132556</v>
      </c>
      <c r="H18" s="13">
        <f t="shared" si="5"/>
        <v>110050</v>
      </c>
      <c r="I18" s="13">
        <f t="shared" si="5"/>
        <v>96419</v>
      </c>
      <c r="K18" s="13" t="s">
        <v>130</v>
      </c>
      <c r="L18">
        <v>4</v>
      </c>
      <c r="M18">
        <f t="shared" si="3"/>
        <v>4.6511627906976744E-2</v>
      </c>
      <c r="N18">
        <f t="shared" si="4"/>
        <v>0.13212922261096657</v>
      </c>
      <c r="O18">
        <f t="shared" si="4"/>
        <v>0.12866830351923303</v>
      </c>
      <c r="P18">
        <f t="shared" si="4"/>
        <v>0.1175480218274384</v>
      </c>
      <c r="Q18">
        <f t="shared" si="1"/>
        <v>0.12611518265254598</v>
      </c>
      <c r="R18">
        <f t="shared" si="2"/>
        <v>4.3985480063435034E-3</v>
      </c>
    </row>
    <row r="19" spans="1:18" s="13" customFormat="1" x14ac:dyDescent="0.25">
      <c r="A19" s="13" t="s">
        <v>130</v>
      </c>
      <c r="B19">
        <v>132556</v>
      </c>
      <c r="C19">
        <v>110050</v>
      </c>
      <c r="D19">
        <v>96419</v>
      </c>
      <c r="F19" s="13" t="s">
        <v>70</v>
      </c>
      <c r="G19" s="13">
        <f t="shared" si="5"/>
        <v>6524</v>
      </c>
      <c r="H19" s="13">
        <f t="shared" si="5"/>
        <v>5484</v>
      </c>
      <c r="I19" s="13">
        <f t="shared" si="5"/>
        <v>5032</v>
      </c>
      <c r="K19" s="13" t="s">
        <v>70</v>
      </c>
      <c r="L19" s="13">
        <v>1</v>
      </c>
      <c r="M19">
        <f t="shared" si="3"/>
        <v>1.1627906976744186E-2</v>
      </c>
      <c r="N19">
        <f t="shared" si="4"/>
        <v>6.5029953250999271E-3</v>
      </c>
      <c r="O19">
        <f t="shared" si="4"/>
        <v>6.4117853384777273E-3</v>
      </c>
      <c r="P19">
        <f t="shared" si="4"/>
        <v>6.1347000677840465E-3</v>
      </c>
      <c r="Q19">
        <f t="shared" si="1"/>
        <v>6.3498269104539E-3</v>
      </c>
      <c r="R19">
        <f t="shared" si="2"/>
        <v>1.1073915935315519E-4</v>
      </c>
    </row>
    <row r="20" spans="1:18" s="13" customFormat="1" x14ac:dyDescent="0.25">
      <c r="A20" s="13" t="s">
        <v>70</v>
      </c>
      <c r="B20">
        <v>6524</v>
      </c>
      <c r="C20">
        <v>5484</v>
      </c>
      <c r="D20">
        <v>5032</v>
      </c>
      <c r="F20" s="13" t="s">
        <v>71</v>
      </c>
      <c r="G20" s="13">
        <f t="shared" si="5"/>
        <v>158946</v>
      </c>
      <c r="H20" s="13">
        <f t="shared" si="5"/>
        <v>132676</v>
      </c>
      <c r="I20" s="13">
        <f t="shared" si="5"/>
        <v>132141</v>
      </c>
      <c r="K20" s="13" t="s">
        <v>71</v>
      </c>
      <c r="L20" s="13">
        <v>4</v>
      </c>
      <c r="M20">
        <f t="shared" si="3"/>
        <v>4.6511627906976744E-2</v>
      </c>
      <c r="N20">
        <f t="shared" si="4"/>
        <v>0.15843425734876349</v>
      </c>
      <c r="O20">
        <f t="shared" si="4"/>
        <v>0.15512217935227404</v>
      </c>
      <c r="P20">
        <f t="shared" si="4"/>
        <v>0.16109805279353173</v>
      </c>
      <c r="Q20">
        <f t="shared" si="1"/>
        <v>0.1582181631648564</v>
      </c>
      <c r="R20">
        <f t="shared" si="2"/>
        <v>1.7284664078040493E-3</v>
      </c>
    </row>
    <row r="21" spans="1:18" s="13" customFormat="1" x14ac:dyDescent="0.25">
      <c r="A21" s="13" t="s">
        <v>71</v>
      </c>
      <c r="B21">
        <v>158946</v>
      </c>
      <c r="C21">
        <v>132676</v>
      </c>
      <c r="D21">
        <v>132141</v>
      </c>
      <c r="F21" s="13" t="s">
        <v>131</v>
      </c>
      <c r="G21" s="13">
        <f t="shared" si="5"/>
        <v>18503</v>
      </c>
      <c r="H21" s="13">
        <f t="shared" si="5"/>
        <v>16219</v>
      </c>
      <c r="I21" s="13">
        <f t="shared" si="5"/>
        <v>13994</v>
      </c>
      <c r="K21" s="13" t="s">
        <v>131</v>
      </c>
      <c r="L21" s="13">
        <v>1</v>
      </c>
      <c r="M21">
        <f t="shared" si="3"/>
        <v>1.1627906976744186E-2</v>
      </c>
      <c r="N21">
        <f t="shared" si="4"/>
        <v>1.8443427728437149E-2</v>
      </c>
      <c r="O21">
        <f t="shared" si="4"/>
        <v>1.8962936981176196E-2</v>
      </c>
      <c r="P21">
        <f t="shared" si="4"/>
        <v>1.7060610641607701E-2</v>
      </c>
      <c r="Q21">
        <f t="shared" si="1"/>
        <v>1.8155658450407015E-2</v>
      </c>
      <c r="R21">
        <f t="shared" si="2"/>
        <v>5.676911553498976E-4</v>
      </c>
    </row>
    <row r="22" spans="1:18" s="13" customFormat="1" x14ac:dyDescent="0.25">
      <c r="A22" s="13" t="s">
        <v>131</v>
      </c>
      <c r="B22">
        <v>18503</v>
      </c>
      <c r="C22">
        <v>16219</v>
      </c>
      <c r="D22">
        <v>13994</v>
      </c>
      <c r="F22" s="13" t="s">
        <v>132</v>
      </c>
      <c r="G22" s="13">
        <f t="shared" si="5"/>
        <v>227</v>
      </c>
      <c r="H22" s="13">
        <f t="shared" si="5"/>
        <v>137</v>
      </c>
      <c r="I22" s="13">
        <f t="shared" si="5"/>
        <v>157</v>
      </c>
      <c r="K22" s="13" t="s">
        <v>132</v>
      </c>
      <c r="L22" s="13">
        <v>1</v>
      </c>
      <c r="M22">
        <f t="shared" si="3"/>
        <v>1.1627906976744186E-2</v>
      </c>
      <c r="N22">
        <f t="shared" si="4"/>
        <v>2.2626915064342175E-4</v>
      </c>
      <c r="O22">
        <f t="shared" si="4"/>
        <v>1.6017771542148953E-4</v>
      </c>
      <c r="P22">
        <f t="shared" si="4"/>
        <v>1.9140459273491562E-4</v>
      </c>
      <c r="Q22">
        <f t="shared" si="1"/>
        <v>1.9261715293327562E-4</v>
      </c>
      <c r="R22">
        <f t="shared" si="2"/>
        <v>1.90885845389306E-5</v>
      </c>
    </row>
    <row r="23" spans="1:18" s="13" customFormat="1" x14ac:dyDescent="0.25">
      <c r="A23" s="13" t="s">
        <v>132</v>
      </c>
      <c r="B23">
        <v>227</v>
      </c>
      <c r="C23">
        <v>137</v>
      </c>
      <c r="D23">
        <v>157</v>
      </c>
      <c r="F23" s="13" t="s">
        <v>133</v>
      </c>
      <c r="G23" s="13">
        <f>SUM(B24:B25)</f>
        <v>5</v>
      </c>
      <c r="H23" s="13">
        <f>SUM(C24:C25)</f>
        <v>3</v>
      </c>
      <c r="I23" s="13">
        <f>SUM(D24:D25)</f>
        <v>2</v>
      </c>
      <c r="K23" s="13" t="s">
        <v>133</v>
      </c>
      <c r="L23" s="13">
        <v>2</v>
      </c>
      <c r="M23">
        <f t="shared" si="3"/>
        <v>2.3255813953488372E-2</v>
      </c>
      <c r="N23">
        <f t="shared" si="4"/>
        <v>4.9839019965511397E-6</v>
      </c>
      <c r="O23">
        <f t="shared" si="4"/>
        <v>3.50754121360926E-6</v>
      </c>
      <c r="P23">
        <f t="shared" si="4"/>
        <v>2.438275066686823E-6</v>
      </c>
      <c r="Q23">
        <f t="shared" si="1"/>
        <v>3.6432394256157407E-6</v>
      </c>
      <c r="R23">
        <f t="shared" si="2"/>
        <v>7.3798478305651704E-7</v>
      </c>
    </row>
    <row r="24" spans="1:18" s="13" customFormat="1" x14ac:dyDescent="0.25">
      <c r="A24" s="13" t="s">
        <v>180</v>
      </c>
      <c r="B24" s="13">
        <v>5</v>
      </c>
      <c r="C24" s="13">
        <v>3</v>
      </c>
      <c r="D24" s="13">
        <v>2</v>
      </c>
      <c r="F24" s="13" t="s">
        <v>134</v>
      </c>
      <c r="G24" s="13">
        <f t="shared" ref="G24:I25" si="6">B26</f>
        <v>10761</v>
      </c>
      <c r="H24" s="13">
        <f t="shared" si="6"/>
        <v>7737</v>
      </c>
      <c r="I24" s="13">
        <f t="shared" si="6"/>
        <v>6796</v>
      </c>
      <c r="K24" s="13" t="s">
        <v>134</v>
      </c>
      <c r="L24" s="13">
        <v>3</v>
      </c>
      <c r="M24">
        <f t="shared" si="3"/>
        <v>3.4883720930232558E-2</v>
      </c>
      <c r="N24">
        <f t="shared" si="4"/>
        <v>1.0726353876977363E-2</v>
      </c>
      <c r="O24">
        <f t="shared" si="4"/>
        <v>9.045948789898282E-3</v>
      </c>
      <c r="P24">
        <f t="shared" si="4"/>
        <v>8.2852586766018251E-3</v>
      </c>
      <c r="Q24">
        <f t="shared" si="1"/>
        <v>9.3525204478258229E-3</v>
      </c>
      <c r="R24">
        <f t="shared" si="2"/>
        <v>7.2116250605242763E-4</v>
      </c>
    </row>
    <row r="25" spans="1:18" s="13" customFormat="1" x14ac:dyDescent="0.25">
      <c r="A25" s="13" t="s">
        <v>181</v>
      </c>
      <c r="B25" s="13">
        <v>0</v>
      </c>
      <c r="C25" s="13">
        <v>0</v>
      </c>
      <c r="D25" s="13">
        <v>0</v>
      </c>
      <c r="F25" s="13" t="s">
        <v>72</v>
      </c>
      <c r="G25" s="13">
        <f t="shared" si="6"/>
        <v>794</v>
      </c>
      <c r="H25" s="13">
        <f t="shared" si="6"/>
        <v>587</v>
      </c>
      <c r="I25" s="13">
        <f t="shared" si="6"/>
        <v>428</v>
      </c>
      <c r="K25" s="13" t="s">
        <v>72</v>
      </c>
      <c r="L25" s="13">
        <v>1</v>
      </c>
      <c r="M25">
        <f t="shared" si="3"/>
        <v>1.1627906976744186E-2</v>
      </c>
      <c r="N25">
        <f t="shared" si="4"/>
        <v>7.9144363705232102E-4</v>
      </c>
      <c r="O25">
        <f t="shared" si="4"/>
        <v>6.8630889746287848E-4</v>
      </c>
      <c r="P25">
        <f t="shared" si="4"/>
        <v>5.2179086427098014E-4</v>
      </c>
      <c r="Q25">
        <f t="shared" si="1"/>
        <v>6.6651446626205988E-4</v>
      </c>
      <c r="R25">
        <f t="shared" si="2"/>
        <v>7.8468717964739115E-5</v>
      </c>
    </row>
    <row r="26" spans="1:18" s="13" customFormat="1" x14ac:dyDescent="0.25">
      <c r="A26" s="13" t="s">
        <v>134</v>
      </c>
      <c r="B26">
        <v>10761</v>
      </c>
      <c r="C26">
        <v>7737</v>
      </c>
      <c r="D26">
        <v>6796</v>
      </c>
      <c r="F26" s="13" t="s">
        <v>73</v>
      </c>
      <c r="G26" s="13">
        <f>SUM(B28:B29)</f>
        <v>36386</v>
      </c>
      <c r="H26" s="13">
        <f>SUM(C28:C29)</f>
        <v>35865</v>
      </c>
      <c r="I26" s="13">
        <f>SUM(D28:D29)</f>
        <v>30638</v>
      </c>
      <c r="K26" s="13" t="s">
        <v>73</v>
      </c>
      <c r="L26" s="13">
        <v>4</v>
      </c>
      <c r="M26">
        <f t="shared" si="3"/>
        <v>4.6511627906976744E-2</v>
      </c>
      <c r="N26">
        <f t="shared" si="4"/>
        <v>3.6268851609301954E-2</v>
      </c>
      <c r="O26">
        <f t="shared" si="4"/>
        <v>4.1932655208698703E-2</v>
      </c>
      <c r="P26">
        <f t="shared" si="4"/>
        <v>3.7351935746575443E-2</v>
      </c>
      <c r="Q26">
        <f t="shared" si="1"/>
        <v>3.8517814188192036E-2</v>
      </c>
      <c r="R26">
        <f t="shared" si="2"/>
        <v>1.7358112616876142E-3</v>
      </c>
    </row>
    <row r="27" spans="1:18" s="13" customFormat="1" x14ac:dyDescent="0.25">
      <c r="A27" s="13" t="s">
        <v>72</v>
      </c>
      <c r="B27">
        <v>794</v>
      </c>
      <c r="C27">
        <v>587</v>
      </c>
      <c r="D27">
        <v>428</v>
      </c>
      <c r="F27" s="13" t="s">
        <v>74</v>
      </c>
      <c r="G27" s="13">
        <f t="shared" ref="G27:I40" si="7">B30</f>
        <v>599</v>
      </c>
      <c r="H27" s="13">
        <f t="shared" si="7"/>
        <v>609</v>
      </c>
      <c r="I27" s="13">
        <f t="shared" si="7"/>
        <v>554</v>
      </c>
      <c r="K27" s="13" t="s">
        <v>74</v>
      </c>
      <c r="L27" s="13">
        <v>1</v>
      </c>
      <c r="M27">
        <f t="shared" si="3"/>
        <v>1.1627906976744186E-2</v>
      </c>
      <c r="N27">
        <f t="shared" si="4"/>
        <v>5.970714591868266E-4</v>
      </c>
      <c r="O27">
        <f t="shared" si="4"/>
        <v>7.1203086636267973E-4</v>
      </c>
      <c r="P27">
        <f t="shared" si="4"/>
        <v>6.7540219347225002E-4</v>
      </c>
      <c r="Q27">
        <f t="shared" si="1"/>
        <v>6.6150150634058545E-4</v>
      </c>
      <c r="R27">
        <f t="shared" si="2"/>
        <v>3.3905939261458881E-5</v>
      </c>
    </row>
    <row r="28" spans="1:18" s="13" customFormat="1" x14ac:dyDescent="0.25">
      <c r="A28" s="13" t="s">
        <v>182</v>
      </c>
      <c r="B28">
        <v>30348</v>
      </c>
      <c r="C28">
        <v>29725</v>
      </c>
      <c r="D28">
        <v>25753</v>
      </c>
      <c r="F28" s="13" t="s">
        <v>135</v>
      </c>
      <c r="G28" s="13">
        <f t="shared" si="7"/>
        <v>388</v>
      </c>
      <c r="H28" s="13">
        <f t="shared" si="7"/>
        <v>334</v>
      </c>
      <c r="I28" s="13">
        <f t="shared" si="7"/>
        <v>201</v>
      </c>
      <c r="K28" s="13" t="s">
        <v>135</v>
      </c>
      <c r="L28" s="13">
        <v>1</v>
      </c>
      <c r="M28">
        <f t="shared" si="3"/>
        <v>1.1627906976744186E-2</v>
      </c>
      <c r="N28">
        <f t="shared" si="4"/>
        <v>3.8675079493236846E-4</v>
      </c>
      <c r="O28">
        <f t="shared" si="4"/>
        <v>3.9050625511516428E-4</v>
      </c>
      <c r="P28">
        <f t="shared" si="4"/>
        <v>2.4504664420202572E-4</v>
      </c>
      <c r="Q28">
        <f t="shared" si="1"/>
        <v>3.4076789808318617E-4</v>
      </c>
      <c r="R28">
        <f t="shared" si="2"/>
        <v>4.7872903622447076E-5</v>
      </c>
    </row>
    <row r="29" spans="1:18" s="13" customFormat="1" x14ac:dyDescent="0.25">
      <c r="A29" s="13" t="s">
        <v>183</v>
      </c>
      <c r="B29" s="13">
        <v>6038</v>
      </c>
      <c r="C29" s="13">
        <v>6140</v>
      </c>
      <c r="D29" s="13">
        <v>4885</v>
      </c>
      <c r="F29" s="13" t="s">
        <v>136</v>
      </c>
      <c r="G29" s="13">
        <f t="shared" si="7"/>
        <v>5359</v>
      </c>
      <c r="H29" s="13">
        <f t="shared" si="7"/>
        <v>4490</v>
      </c>
      <c r="I29" s="13">
        <f t="shared" si="7"/>
        <v>3582</v>
      </c>
      <c r="K29" s="13" t="s">
        <v>136</v>
      </c>
      <c r="L29" s="13">
        <v>1</v>
      </c>
      <c r="M29">
        <f t="shared" si="3"/>
        <v>1.1627906976744186E-2</v>
      </c>
      <c r="N29">
        <f t="shared" si="4"/>
        <v>5.341746159903512E-3</v>
      </c>
      <c r="O29">
        <f t="shared" si="4"/>
        <v>5.2496200163685254E-3</v>
      </c>
      <c r="P29">
        <f t="shared" si="4"/>
        <v>4.3669506444361005E-3</v>
      </c>
      <c r="Q29">
        <f t="shared" si="1"/>
        <v>4.9861056069027123E-3</v>
      </c>
      <c r="R29">
        <f t="shared" si="2"/>
        <v>3.1071769461518776E-4</v>
      </c>
    </row>
    <row r="30" spans="1:18" s="13" customFormat="1" x14ac:dyDescent="0.25">
      <c r="A30" s="13" t="s">
        <v>74</v>
      </c>
      <c r="B30">
        <v>599</v>
      </c>
      <c r="C30">
        <v>609</v>
      </c>
      <c r="D30">
        <v>554</v>
      </c>
      <c r="F30" s="13" t="s">
        <v>137</v>
      </c>
      <c r="G30" s="13">
        <f t="shared" si="7"/>
        <v>46775</v>
      </c>
      <c r="H30" s="13">
        <f t="shared" si="7"/>
        <v>37615</v>
      </c>
      <c r="I30" s="13">
        <f t="shared" si="7"/>
        <v>33924</v>
      </c>
      <c r="K30" s="13" t="s">
        <v>137</v>
      </c>
      <c r="L30" s="13">
        <v>6</v>
      </c>
      <c r="M30">
        <f t="shared" si="3"/>
        <v>6.9767441860465115E-2</v>
      </c>
      <c r="N30">
        <f t="shared" si="4"/>
        <v>4.6624403177735911E-2</v>
      </c>
      <c r="O30">
        <f t="shared" si="4"/>
        <v>4.3978720916637438E-2</v>
      </c>
      <c r="P30">
        <f t="shared" si="4"/>
        <v>4.1358021681141895E-2</v>
      </c>
      <c r="Q30">
        <f t="shared" si="1"/>
        <v>4.3987048591838412E-2</v>
      </c>
      <c r="R30">
        <f t="shared" si="2"/>
        <v>1.5202790894599636E-3</v>
      </c>
    </row>
    <row r="31" spans="1:18" s="13" customFormat="1" x14ac:dyDescent="0.25">
      <c r="A31" s="13" t="s">
        <v>135</v>
      </c>
      <c r="B31">
        <v>388</v>
      </c>
      <c r="C31">
        <v>334</v>
      </c>
      <c r="D31">
        <v>201</v>
      </c>
      <c r="F31" s="13" t="s">
        <v>144</v>
      </c>
      <c r="G31" s="13">
        <f t="shared" si="7"/>
        <v>6624</v>
      </c>
      <c r="H31" s="13">
        <f t="shared" si="7"/>
        <v>5852</v>
      </c>
      <c r="I31" s="13">
        <f t="shared" si="7"/>
        <v>5371</v>
      </c>
      <c r="K31" s="13" t="s">
        <v>144</v>
      </c>
      <c r="L31" s="13">
        <v>2</v>
      </c>
      <c r="M31">
        <f t="shared" si="3"/>
        <v>2.3255813953488372E-2</v>
      </c>
      <c r="N31">
        <f t="shared" si="4"/>
        <v>6.6026733650309498E-3</v>
      </c>
      <c r="O31">
        <f t="shared" si="4"/>
        <v>6.8420437273471295E-3</v>
      </c>
      <c r="P31">
        <f t="shared" si="4"/>
        <v>6.5479876915874634E-3</v>
      </c>
      <c r="Q31">
        <f t="shared" si="1"/>
        <v>6.6642349279885139E-3</v>
      </c>
      <c r="R31">
        <f t="shared" si="2"/>
        <v>9.0295085814984285E-5</v>
      </c>
    </row>
    <row r="32" spans="1:18" s="13" customFormat="1" x14ac:dyDescent="0.25">
      <c r="A32" s="13" t="s">
        <v>136</v>
      </c>
      <c r="B32">
        <v>5359</v>
      </c>
      <c r="C32">
        <v>4490</v>
      </c>
      <c r="D32">
        <v>3582</v>
      </c>
      <c r="F32" s="13" t="s">
        <v>75</v>
      </c>
      <c r="G32" s="13">
        <f t="shared" si="7"/>
        <v>886</v>
      </c>
      <c r="H32" s="13">
        <f t="shared" si="7"/>
        <v>587</v>
      </c>
      <c r="I32" s="13">
        <f t="shared" si="7"/>
        <v>329</v>
      </c>
      <c r="K32" s="13" t="s">
        <v>75</v>
      </c>
      <c r="L32" s="13">
        <v>2</v>
      </c>
      <c r="M32">
        <f t="shared" si="3"/>
        <v>2.3255813953488372E-2</v>
      </c>
      <c r="N32">
        <f t="shared" si="4"/>
        <v>8.8314743378886196E-4</v>
      </c>
      <c r="O32">
        <f t="shared" si="4"/>
        <v>6.8630889746287848E-4</v>
      </c>
      <c r="P32">
        <f t="shared" si="4"/>
        <v>4.0109624846998242E-4</v>
      </c>
      <c r="Q32">
        <f t="shared" si="1"/>
        <v>6.5685085990724095E-4</v>
      </c>
      <c r="R32">
        <f t="shared" si="2"/>
        <v>1.3993351790440371E-4</v>
      </c>
    </row>
    <row r="33" spans="1:18" s="13" customFormat="1" x14ac:dyDescent="0.25">
      <c r="A33" s="13" t="s">
        <v>137</v>
      </c>
      <c r="B33">
        <v>46775</v>
      </c>
      <c r="C33">
        <v>37615</v>
      </c>
      <c r="D33">
        <v>33924</v>
      </c>
      <c r="F33" s="13" t="s">
        <v>184</v>
      </c>
      <c r="G33" s="13">
        <f t="shared" si="7"/>
        <v>748</v>
      </c>
      <c r="H33" s="13">
        <f t="shared" si="7"/>
        <v>634</v>
      </c>
      <c r="I33" s="13">
        <f t="shared" si="7"/>
        <v>761</v>
      </c>
      <c r="K33" s="13" t="s">
        <v>184</v>
      </c>
      <c r="L33" s="13">
        <v>1</v>
      </c>
      <c r="M33">
        <f t="shared" si="3"/>
        <v>1.1627906976744186E-2</v>
      </c>
      <c r="N33">
        <f t="shared" si="4"/>
        <v>7.4559173868405054E-4</v>
      </c>
      <c r="O33">
        <f t="shared" si="4"/>
        <v>7.4126037647609031E-4</v>
      </c>
      <c r="P33">
        <f t="shared" si="4"/>
        <v>9.2776366287433622E-4</v>
      </c>
      <c r="Q33">
        <f t="shared" si="1"/>
        <v>8.0487192601149239E-4</v>
      </c>
      <c r="R33">
        <f t="shared" si="2"/>
        <v>6.1458588812627813E-5</v>
      </c>
    </row>
    <row r="34" spans="1:18" x14ac:dyDescent="0.25">
      <c r="A34" s="13" t="s">
        <v>144</v>
      </c>
      <c r="B34">
        <v>6624</v>
      </c>
      <c r="C34">
        <v>5852</v>
      </c>
      <c r="D34">
        <v>5371</v>
      </c>
      <c r="F34" s="13" t="s">
        <v>76</v>
      </c>
      <c r="G34" s="13">
        <f t="shared" si="7"/>
        <v>2499</v>
      </c>
      <c r="H34" s="13">
        <f t="shared" si="7"/>
        <v>2050</v>
      </c>
      <c r="I34" s="13">
        <f t="shared" si="7"/>
        <v>2002</v>
      </c>
      <c r="K34" s="13" t="s">
        <v>76</v>
      </c>
      <c r="L34" s="13">
        <v>1</v>
      </c>
      <c r="M34">
        <f t="shared" si="3"/>
        <v>1.1627906976744186E-2</v>
      </c>
      <c r="N34">
        <f t="shared" si="4"/>
        <v>2.4909542178762597E-3</v>
      </c>
      <c r="O34">
        <f t="shared" si="4"/>
        <v>2.3968198292996607E-3</v>
      </c>
      <c r="P34">
        <f t="shared" si="4"/>
        <v>2.4407133417535098E-3</v>
      </c>
      <c r="Q34">
        <f t="shared" si="1"/>
        <v>2.4428291296431435E-3</v>
      </c>
      <c r="R34">
        <f t="shared" si="2"/>
        <v>2.7194841404011224E-5</v>
      </c>
    </row>
    <row r="35" spans="1:18" x14ac:dyDescent="0.25">
      <c r="A35" s="13" t="s">
        <v>75</v>
      </c>
      <c r="B35">
        <v>886</v>
      </c>
      <c r="C35">
        <v>587</v>
      </c>
      <c r="D35">
        <v>329</v>
      </c>
      <c r="F35" s="13" t="s">
        <v>138</v>
      </c>
      <c r="G35" s="13">
        <f t="shared" si="7"/>
        <v>3572</v>
      </c>
      <c r="H35" s="13">
        <f t="shared" si="7"/>
        <v>2752</v>
      </c>
      <c r="I35" s="13">
        <f t="shared" si="7"/>
        <v>2674</v>
      </c>
      <c r="K35" s="13" t="s">
        <v>138</v>
      </c>
      <c r="L35" s="13">
        <v>1</v>
      </c>
      <c r="M35">
        <f t="shared" si="3"/>
        <v>1.1627906976744186E-2</v>
      </c>
      <c r="N35">
        <f t="shared" si="4"/>
        <v>3.5604995863361341E-3</v>
      </c>
      <c r="O35">
        <f t="shared" si="4"/>
        <v>3.2175844732842277E-3</v>
      </c>
      <c r="P35">
        <f t="shared" si="4"/>
        <v>3.2599737641602826E-3</v>
      </c>
      <c r="Q35">
        <f t="shared" si="1"/>
        <v>3.346019274593548E-3</v>
      </c>
      <c r="R35">
        <f t="shared" si="2"/>
        <v>1.0793603984017782E-4</v>
      </c>
    </row>
    <row r="36" spans="1:18" x14ac:dyDescent="0.25">
      <c r="A36" s="13" t="s">
        <v>184</v>
      </c>
      <c r="B36">
        <v>748</v>
      </c>
      <c r="C36">
        <v>634</v>
      </c>
      <c r="D36">
        <v>761</v>
      </c>
      <c r="F36" s="13" t="s">
        <v>185</v>
      </c>
      <c r="G36">
        <f t="shared" si="7"/>
        <v>127</v>
      </c>
      <c r="H36">
        <f t="shared" si="7"/>
        <v>106</v>
      </c>
      <c r="I36">
        <f t="shared" si="7"/>
        <v>71</v>
      </c>
      <c r="K36" s="13" t="s">
        <v>185</v>
      </c>
      <c r="L36" s="13">
        <v>1</v>
      </c>
      <c r="M36">
        <f t="shared" si="3"/>
        <v>1.1627906976744186E-2</v>
      </c>
      <c r="N36">
        <f t="shared" si="4"/>
        <v>1.2659111071239895E-4</v>
      </c>
      <c r="O36">
        <f t="shared" si="4"/>
        <v>1.2393312288086052E-4</v>
      </c>
      <c r="P36">
        <f t="shared" si="4"/>
        <v>8.6558764867382219E-5</v>
      </c>
      <c r="Q36">
        <f t="shared" si="1"/>
        <v>1.1236099948688056E-4</v>
      </c>
      <c r="R36">
        <f t="shared" si="2"/>
        <v>1.2923914633318095E-5</v>
      </c>
    </row>
    <row r="37" spans="1:18" x14ac:dyDescent="0.25">
      <c r="A37" s="13" t="s">
        <v>76</v>
      </c>
      <c r="B37">
        <v>2499</v>
      </c>
      <c r="C37">
        <v>2050</v>
      </c>
      <c r="D37">
        <v>2002</v>
      </c>
      <c r="F37" s="13" t="s">
        <v>77</v>
      </c>
      <c r="G37">
        <f t="shared" si="7"/>
        <v>509</v>
      </c>
      <c r="H37">
        <f t="shared" si="7"/>
        <v>395</v>
      </c>
      <c r="I37">
        <f t="shared" si="7"/>
        <v>349</v>
      </c>
      <c r="K37" s="13" t="s">
        <v>77</v>
      </c>
      <c r="L37" s="13">
        <v>1</v>
      </c>
      <c r="M37">
        <f t="shared" si="3"/>
        <v>1.1627906976744186E-2</v>
      </c>
      <c r="N37">
        <f t="shared" si="4"/>
        <v>5.0736122324890603E-4</v>
      </c>
      <c r="O37">
        <f t="shared" si="4"/>
        <v>4.618262597918859E-4</v>
      </c>
      <c r="P37">
        <f t="shared" si="4"/>
        <v>4.2547899913685064E-4</v>
      </c>
      <c r="Q37">
        <f t="shared" si="1"/>
        <v>4.6488882739254754E-4</v>
      </c>
      <c r="R37">
        <f t="shared" si="2"/>
        <v>2.3686910215107438E-5</v>
      </c>
    </row>
    <row r="38" spans="1:18" x14ac:dyDescent="0.25">
      <c r="A38" s="13" t="s">
        <v>138</v>
      </c>
      <c r="B38">
        <v>3572</v>
      </c>
      <c r="C38">
        <v>2752</v>
      </c>
      <c r="D38">
        <v>2674</v>
      </c>
      <c r="F38" s="13" t="s">
        <v>139</v>
      </c>
      <c r="G38">
        <f t="shared" si="7"/>
        <v>26083</v>
      </c>
      <c r="H38">
        <f t="shared" si="7"/>
        <v>21210</v>
      </c>
      <c r="I38">
        <f t="shared" si="7"/>
        <v>24325</v>
      </c>
      <c r="K38" s="13" t="s">
        <v>139</v>
      </c>
      <c r="L38" s="13">
        <v>1</v>
      </c>
      <c r="M38">
        <f t="shared" si="3"/>
        <v>1.1627906976744186E-2</v>
      </c>
      <c r="N38">
        <f t="shared" si="4"/>
        <v>2.5999023155208675E-2</v>
      </c>
      <c r="O38">
        <f t="shared" si="4"/>
        <v>2.4798316380217466E-2</v>
      </c>
      <c r="P38">
        <f t="shared" si="4"/>
        <v>2.9655520498578485E-2</v>
      </c>
      <c r="Q38">
        <f t="shared" si="1"/>
        <v>2.6817620011334878E-2</v>
      </c>
      <c r="R38">
        <f t="shared" si="2"/>
        <v>1.4606714861666178E-3</v>
      </c>
    </row>
    <row r="39" spans="1:18" x14ac:dyDescent="0.25">
      <c r="A39" s="13" t="s">
        <v>185</v>
      </c>
      <c r="B39">
        <v>127</v>
      </c>
      <c r="C39">
        <v>106</v>
      </c>
      <c r="D39">
        <v>71</v>
      </c>
      <c r="F39" s="13" t="s">
        <v>78</v>
      </c>
      <c r="G39">
        <f t="shared" si="7"/>
        <v>22158</v>
      </c>
      <c r="H39">
        <f t="shared" si="7"/>
        <v>16928</v>
      </c>
      <c r="I39">
        <f t="shared" si="7"/>
        <v>14283</v>
      </c>
      <c r="K39" s="13" t="s">
        <v>78</v>
      </c>
      <c r="L39" s="13">
        <v>2</v>
      </c>
      <c r="M39">
        <f t="shared" si="3"/>
        <v>2.3255813953488372E-2</v>
      </c>
      <c r="N39">
        <f t="shared" si="4"/>
        <v>2.208666008791603E-2</v>
      </c>
      <c r="O39">
        <f t="shared" si="4"/>
        <v>1.9791885887992518E-2</v>
      </c>
      <c r="P39">
        <f t="shared" si="4"/>
        <v>1.7412941388743948E-2</v>
      </c>
      <c r="Q39">
        <f t="shared" si="1"/>
        <v>1.9763829121550832E-2</v>
      </c>
      <c r="R39">
        <f t="shared" si="2"/>
        <v>1.3492593037607789E-3</v>
      </c>
    </row>
    <row r="40" spans="1:18" x14ac:dyDescent="0.25">
      <c r="A40" s="13" t="s">
        <v>77</v>
      </c>
      <c r="B40">
        <v>509</v>
      </c>
      <c r="C40">
        <v>395</v>
      </c>
      <c r="D40">
        <v>349</v>
      </c>
      <c r="F40" s="13" t="s">
        <v>140</v>
      </c>
      <c r="G40">
        <f t="shared" si="7"/>
        <v>1074</v>
      </c>
      <c r="H40">
        <f t="shared" si="7"/>
        <v>711</v>
      </c>
      <c r="I40">
        <f t="shared" si="7"/>
        <v>530</v>
      </c>
      <c r="K40" s="13" t="s">
        <v>140</v>
      </c>
      <c r="L40" s="13">
        <v>1</v>
      </c>
      <c r="M40">
        <f t="shared" si="3"/>
        <v>1.1627906976744186E-2</v>
      </c>
      <c r="N40">
        <f t="shared" si="4"/>
        <v>1.0705421488591848E-3</v>
      </c>
      <c r="O40">
        <f t="shared" si="4"/>
        <v>8.3128726762539461E-4</v>
      </c>
      <c r="P40">
        <f t="shared" si="4"/>
        <v>6.4614289267200808E-4</v>
      </c>
      <c r="Q40">
        <f t="shared" si="1"/>
        <v>8.4932410305219583E-4</v>
      </c>
      <c r="R40">
        <f t="shared" si="2"/>
        <v>1.2284499411482932E-4</v>
      </c>
    </row>
    <row r="41" spans="1:18" x14ac:dyDescent="0.25">
      <c r="A41" s="13" t="s">
        <v>139</v>
      </c>
      <c r="B41">
        <v>26083</v>
      </c>
      <c r="C41">
        <v>21210</v>
      </c>
      <c r="D41">
        <v>24325</v>
      </c>
      <c r="F41" s="23" t="s">
        <v>145</v>
      </c>
      <c r="G41">
        <f>SUM(B44:B45)</f>
        <v>0</v>
      </c>
      <c r="H41">
        <f>SUM(C44:C45)</f>
        <v>3</v>
      </c>
      <c r="I41">
        <f>SUM(D44:D45)</f>
        <v>2</v>
      </c>
      <c r="K41" s="23" t="s">
        <v>145</v>
      </c>
      <c r="L41" s="13">
        <v>1</v>
      </c>
      <c r="M41">
        <f t="shared" si="3"/>
        <v>1.1627906976744186E-2</v>
      </c>
      <c r="N41">
        <f t="shared" si="4"/>
        <v>0</v>
      </c>
      <c r="O41">
        <f t="shared" si="4"/>
        <v>3.50754121360926E-6</v>
      </c>
      <c r="P41">
        <f t="shared" si="4"/>
        <v>2.438275066686823E-6</v>
      </c>
      <c r="Q41">
        <f t="shared" si="1"/>
        <v>1.9819387600986942E-6</v>
      </c>
      <c r="R41">
        <f t="shared" si="2"/>
        <v>1.0379295833251809E-6</v>
      </c>
    </row>
    <row r="42" spans="1:18" x14ac:dyDescent="0.25">
      <c r="A42" s="13" t="s">
        <v>78</v>
      </c>
      <c r="B42">
        <v>22158</v>
      </c>
      <c r="C42">
        <v>16928</v>
      </c>
      <c r="D42">
        <v>14283</v>
      </c>
      <c r="F42" t="s">
        <v>146</v>
      </c>
      <c r="G42">
        <f>SUM(B46:B47)</f>
        <v>15523</v>
      </c>
      <c r="H42">
        <f>SUM(C46:C47)</f>
        <v>11326</v>
      </c>
      <c r="I42">
        <f>SUM(D46:D47)</f>
        <v>9869</v>
      </c>
      <c r="K42" t="s">
        <v>146</v>
      </c>
      <c r="L42" s="13">
        <v>2</v>
      </c>
      <c r="M42">
        <f t="shared" si="3"/>
        <v>2.3255813953488372E-2</v>
      </c>
      <c r="N42">
        <f t="shared" si="4"/>
        <v>1.5473022138492668E-2</v>
      </c>
      <c r="O42">
        <f t="shared" si="4"/>
        <v>1.3242137261779493E-2</v>
      </c>
      <c r="P42">
        <f t="shared" si="4"/>
        <v>1.2031668316566128E-2</v>
      </c>
      <c r="Q42">
        <f t="shared" si="1"/>
        <v>1.3582275905612763E-2</v>
      </c>
      <c r="R42">
        <f t="shared" si="2"/>
        <v>1.0078855349515397E-3</v>
      </c>
    </row>
    <row r="43" spans="1:18" x14ac:dyDescent="0.25">
      <c r="A43" s="13" t="s">
        <v>140</v>
      </c>
      <c r="B43">
        <v>1074</v>
      </c>
      <c r="C43">
        <v>711</v>
      </c>
      <c r="D43">
        <v>530</v>
      </c>
      <c r="F43" t="s">
        <v>147</v>
      </c>
      <c r="G43">
        <f t="shared" ref="G43:I44" si="8">B48</f>
        <v>25948</v>
      </c>
      <c r="H43">
        <f t="shared" si="8"/>
        <v>18605</v>
      </c>
      <c r="I43">
        <f t="shared" si="8"/>
        <v>20375</v>
      </c>
      <c r="K43" t="s">
        <v>147</v>
      </c>
      <c r="L43" s="13">
        <v>1</v>
      </c>
      <c r="M43">
        <f t="shared" si="3"/>
        <v>1.1627906976744186E-2</v>
      </c>
      <c r="N43">
        <f t="shared" si="4"/>
        <v>2.5864457801301796E-2</v>
      </c>
      <c r="O43">
        <f t="shared" si="4"/>
        <v>2.1752601426400092E-2</v>
      </c>
      <c r="P43">
        <f t="shared" si="4"/>
        <v>2.483992724187201E-2</v>
      </c>
      <c r="Q43">
        <f t="shared" si="1"/>
        <v>2.4152328823191297E-2</v>
      </c>
      <c r="R43">
        <f t="shared" si="2"/>
        <v>1.2357770026699946E-3</v>
      </c>
    </row>
    <row r="44" spans="1:18" x14ac:dyDescent="0.25">
      <c r="A44" s="23" t="s">
        <v>186</v>
      </c>
      <c r="B44">
        <v>0</v>
      </c>
      <c r="C44">
        <v>3</v>
      </c>
      <c r="D44">
        <v>2</v>
      </c>
      <c r="F44" t="s">
        <v>79</v>
      </c>
      <c r="G44">
        <f t="shared" si="8"/>
        <v>1685</v>
      </c>
      <c r="H44">
        <f t="shared" si="8"/>
        <v>1325</v>
      </c>
      <c r="I44">
        <f t="shared" si="8"/>
        <v>1019</v>
      </c>
      <c r="K44" t="s">
        <v>79</v>
      </c>
      <c r="L44" s="13">
        <v>1</v>
      </c>
      <c r="M44">
        <f t="shared" si="3"/>
        <v>1.1627906976744186E-2</v>
      </c>
      <c r="N44">
        <f t="shared" si="4"/>
        <v>1.6795749728377341E-3</v>
      </c>
      <c r="O44">
        <f t="shared" si="4"/>
        <v>1.5491640360107565E-3</v>
      </c>
      <c r="P44">
        <f t="shared" si="4"/>
        <v>1.2423011464769364E-3</v>
      </c>
      <c r="Q44">
        <f t="shared" si="1"/>
        <v>1.4903467184418089E-3</v>
      </c>
      <c r="R44">
        <f t="shared" si="2"/>
        <v>1.2961058012312377E-4</v>
      </c>
    </row>
    <row r="45" spans="1:18" x14ac:dyDescent="0.25">
      <c r="A45" s="13" t="s">
        <v>187</v>
      </c>
      <c r="B45">
        <v>0</v>
      </c>
      <c r="C45">
        <v>0</v>
      </c>
      <c r="D45">
        <v>0</v>
      </c>
      <c r="F45" t="s">
        <v>148</v>
      </c>
      <c r="G45">
        <f>SUM(B50:B51)</f>
        <v>156</v>
      </c>
      <c r="H45">
        <f>SUM(C50:C51)</f>
        <v>112</v>
      </c>
      <c r="I45">
        <f>SUM(D50:D51)</f>
        <v>77</v>
      </c>
      <c r="K45" t="s">
        <v>148</v>
      </c>
      <c r="L45" s="13">
        <v>3</v>
      </c>
      <c r="M45">
        <f t="shared" si="3"/>
        <v>3.4883720930232558E-2</v>
      </c>
      <c r="N45">
        <f t="shared" si="4"/>
        <v>1.5549774229239557E-4</v>
      </c>
      <c r="O45">
        <f t="shared" si="4"/>
        <v>1.3094820530807903E-4</v>
      </c>
      <c r="P45">
        <f t="shared" si="4"/>
        <v>9.3873590067442689E-5</v>
      </c>
      <c r="Q45">
        <f t="shared" si="1"/>
        <v>1.2677317922263909E-4</v>
      </c>
      <c r="R45">
        <f t="shared" si="2"/>
        <v>1.791142248651792E-5</v>
      </c>
    </row>
    <row r="46" spans="1:18" x14ac:dyDescent="0.25">
      <c r="A46" t="s">
        <v>188</v>
      </c>
      <c r="B46">
        <v>9330</v>
      </c>
      <c r="C46">
        <v>7002</v>
      </c>
      <c r="D46">
        <v>6107</v>
      </c>
      <c r="F46" t="s">
        <v>80</v>
      </c>
      <c r="G46">
        <f>SUM(B52:B53)</f>
        <v>1580</v>
      </c>
      <c r="H46">
        <f>SUM(C52:C53)</f>
        <v>4084</v>
      </c>
      <c r="I46">
        <f>SUM(D52:D53)</f>
        <v>4771</v>
      </c>
      <c r="K46" t="s">
        <v>80</v>
      </c>
      <c r="L46" s="13">
        <v>2</v>
      </c>
      <c r="M46">
        <f t="shared" si="3"/>
        <v>2.3255813953488372E-2</v>
      </c>
      <c r="N46">
        <f t="shared" si="4"/>
        <v>1.5749130309101601E-3</v>
      </c>
      <c r="O46">
        <f t="shared" si="4"/>
        <v>4.7749327721267392E-3</v>
      </c>
      <c r="P46">
        <f t="shared" si="4"/>
        <v>5.8165051715814162E-3</v>
      </c>
      <c r="Q46">
        <f t="shared" si="1"/>
        <v>4.0554503248727723E-3</v>
      </c>
      <c r="R46">
        <f t="shared" si="2"/>
        <v>1.2761945013569261E-3</v>
      </c>
    </row>
    <row r="47" spans="1:18" x14ac:dyDescent="0.25">
      <c r="A47" t="s">
        <v>189</v>
      </c>
      <c r="B47">
        <v>6193</v>
      </c>
      <c r="C47">
        <v>4324</v>
      </c>
      <c r="D47">
        <v>3762</v>
      </c>
      <c r="F47" s="18" t="s">
        <v>141</v>
      </c>
      <c r="G47" s="18">
        <f>B54</f>
        <v>0</v>
      </c>
      <c r="H47" s="18">
        <f>C54</f>
        <v>51922</v>
      </c>
      <c r="I47" s="18">
        <f>D54</f>
        <v>47546</v>
      </c>
      <c r="K47" s="18" t="s">
        <v>141</v>
      </c>
      <c r="L47" s="19">
        <v>5</v>
      </c>
      <c r="M47" s="18">
        <f t="shared" si="3"/>
        <v>5.8139534883720929E-2</v>
      </c>
      <c r="N47" s="18">
        <f t="shared" si="4"/>
        <v>0</v>
      </c>
      <c r="O47" s="18">
        <f t="shared" si="4"/>
        <v>6.070618496434E-2</v>
      </c>
      <c r="P47" s="18">
        <f t="shared" si="4"/>
        <v>5.7965113160345846E-2</v>
      </c>
      <c r="Q47" s="18">
        <f t="shared" si="1"/>
        <v>3.9557099374895287E-2</v>
      </c>
      <c r="R47" s="18">
        <f t="shared" si="2"/>
        <v>1.9794371690585583E-2</v>
      </c>
    </row>
    <row r="48" spans="1:18" x14ac:dyDescent="0.25">
      <c r="A48" t="s">
        <v>147</v>
      </c>
      <c r="B48">
        <v>25948</v>
      </c>
      <c r="C48">
        <v>18605</v>
      </c>
      <c r="D48">
        <v>20375</v>
      </c>
      <c r="F48" t="s">
        <v>194</v>
      </c>
      <c r="G48">
        <f>SUM(G6:G47)</f>
        <v>1003230</v>
      </c>
      <c r="H48">
        <f>SUM(H6:H47)</f>
        <v>855300</v>
      </c>
      <c r="I48">
        <f>SUM(I6:I47)</f>
        <v>820252</v>
      </c>
      <c r="L48">
        <f t="shared" ref="L48:Q48" si="9">SUM(L6:L47)</f>
        <v>86</v>
      </c>
      <c r="M48">
        <f t="shared" si="9"/>
        <v>1.0000000000000004</v>
      </c>
      <c r="N48">
        <f t="shared" si="9"/>
        <v>0.99999999999999978</v>
      </c>
      <c r="O48">
        <f t="shared" si="9"/>
        <v>1</v>
      </c>
      <c r="P48">
        <f t="shared" si="9"/>
        <v>1</v>
      </c>
      <c r="Q48">
        <f t="shared" si="9"/>
        <v>1.0000000000000002</v>
      </c>
    </row>
    <row r="49" spans="1:4" x14ac:dyDescent="0.25">
      <c r="A49" t="s">
        <v>79</v>
      </c>
      <c r="B49">
        <v>1685</v>
      </c>
      <c r="C49">
        <v>1325</v>
      </c>
      <c r="D49">
        <v>1019</v>
      </c>
    </row>
    <row r="50" spans="1:4" x14ac:dyDescent="0.25">
      <c r="A50" t="s">
        <v>191</v>
      </c>
      <c r="B50">
        <v>83</v>
      </c>
      <c r="C50">
        <v>64</v>
      </c>
      <c r="D50">
        <v>42</v>
      </c>
    </row>
    <row r="51" spans="1:4" x14ac:dyDescent="0.25">
      <c r="A51" t="s">
        <v>190</v>
      </c>
      <c r="B51">
        <v>73</v>
      </c>
      <c r="C51">
        <v>48</v>
      </c>
      <c r="D51">
        <v>35</v>
      </c>
    </row>
    <row r="52" spans="1:4" x14ac:dyDescent="0.25">
      <c r="A52" t="s">
        <v>193</v>
      </c>
      <c r="B52">
        <v>1580</v>
      </c>
      <c r="C52">
        <v>1389</v>
      </c>
      <c r="D52">
        <v>1472</v>
      </c>
    </row>
    <row r="53" spans="1:4" x14ac:dyDescent="0.25">
      <c r="A53" t="s">
        <v>192</v>
      </c>
      <c r="C53">
        <v>2695</v>
      </c>
      <c r="D53">
        <v>3299</v>
      </c>
    </row>
    <row r="54" spans="1:4" x14ac:dyDescent="0.25">
      <c r="A54" t="s">
        <v>141</v>
      </c>
      <c r="C54">
        <v>51922</v>
      </c>
      <c r="D54">
        <v>47546</v>
      </c>
    </row>
    <row r="55" spans="1:4" x14ac:dyDescent="0.25">
      <c r="A55" t="s">
        <v>81</v>
      </c>
      <c r="C55">
        <v>103434</v>
      </c>
      <c r="D55">
        <v>95749</v>
      </c>
    </row>
    <row r="56" spans="1:4" x14ac:dyDescent="0.25">
      <c r="A56" s="2" t="s">
        <v>82</v>
      </c>
      <c r="B56" s="2">
        <f>SUM(B6:B54)</f>
        <v>1003230</v>
      </c>
      <c r="C56" s="2">
        <f>SUM(C6:C54)</f>
        <v>855300</v>
      </c>
      <c r="D56" s="2">
        <f>SUM(D6:D54)</f>
        <v>820252</v>
      </c>
    </row>
    <row r="57" spans="1:4" x14ac:dyDescent="0.25">
      <c r="A57" t="s">
        <v>83</v>
      </c>
      <c r="B57">
        <f>SUM(B6:B55)</f>
        <v>1003230</v>
      </c>
      <c r="C57">
        <f>SUM(C6:C55)</f>
        <v>958734</v>
      </c>
      <c r="D57">
        <f>SUM(D6:D55)</f>
        <v>916001</v>
      </c>
    </row>
    <row r="58" spans="1:4" x14ac:dyDescent="0.25">
      <c r="A58" t="s">
        <v>84</v>
      </c>
      <c r="B58">
        <f>B56/B57</f>
        <v>1</v>
      </c>
      <c r="C58">
        <f>C56/C57</f>
        <v>0.89211397530493342</v>
      </c>
      <c r="D58">
        <f>D56/D57</f>
        <v>0.89547063813249117</v>
      </c>
    </row>
  </sheetData>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58"/>
  <sheetViews>
    <sheetView workbookViewId="0">
      <pane ySplit="5" topLeftCell="A6" activePane="bottomLeft" state="frozen"/>
      <selection pane="bottomLeft" activeCell="G23" sqref="G23"/>
    </sheetView>
  </sheetViews>
  <sheetFormatPr defaultColWidth="11" defaultRowHeight="15.75" x14ac:dyDescent="0.25"/>
  <cols>
    <col min="1" max="1" width="13.5" customWidth="1"/>
  </cols>
  <sheetData>
    <row r="1" spans="1:18" x14ac:dyDescent="0.25">
      <c r="A1" s="1" t="s">
        <v>156</v>
      </c>
    </row>
    <row r="2" spans="1:18" x14ac:dyDescent="0.25">
      <c r="A2" s="1" t="s">
        <v>254</v>
      </c>
    </row>
    <row r="4" spans="1:18" x14ac:dyDescent="0.25">
      <c r="B4" s="1" t="s">
        <v>58</v>
      </c>
      <c r="F4" s="1"/>
      <c r="G4" s="1" t="s">
        <v>58</v>
      </c>
      <c r="M4" s="1" t="s">
        <v>59</v>
      </c>
      <c r="N4" s="1"/>
    </row>
    <row r="5" spans="1:18" x14ac:dyDescent="0.25">
      <c r="A5" s="1" t="s">
        <v>60</v>
      </c>
      <c r="B5" t="s">
        <v>250</v>
      </c>
      <c r="C5" t="s">
        <v>251</v>
      </c>
      <c r="D5" t="s">
        <v>252</v>
      </c>
      <c r="F5" s="1" t="s">
        <v>61</v>
      </c>
      <c r="G5" t="s">
        <v>250</v>
      </c>
      <c r="H5" t="s">
        <v>251</v>
      </c>
      <c r="I5" t="s">
        <v>252</v>
      </c>
      <c r="K5" s="1" t="s">
        <v>61</v>
      </c>
      <c r="L5" s="1" t="s">
        <v>62</v>
      </c>
      <c r="M5" s="1" t="s">
        <v>63</v>
      </c>
      <c r="N5" t="s">
        <v>250</v>
      </c>
      <c r="O5" t="s">
        <v>251</v>
      </c>
      <c r="P5" t="s">
        <v>252</v>
      </c>
      <c r="Q5" s="1" t="s">
        <v>64</v>
      </c>
      <c r="R5" s="1" t="s">
        <v>65</v>
      </c>
    </row>
    <row r="6" spans="1:18" x14ac:dyDescent="0.25">
      <c r="A6" t="s">
        <v>67</v>
      </c>
      <c r="B6">
        <v>27722</v>
      </c>
      <c r="C6">
        <v>24575</v>
      </c>
      <c r="D6">
        <v>22202</v>
      </c>
      <c r="F6" t="s">
        <v>67</v>
      </c>
      <c r="G6">
        <f t="shared" ref="G6:I14" si="0">B6</f>
        <v>27722</v>
      </c>
      <c r="H6">
        <f t="shared" si="0"/>
        <v>24575</v>
      </c>
      <c r="I6">
        <f t="shared" si="0"/>
        <v>22202</v>
      </c>
      <c r="K6" t="s">
        <v>67</v>
      </c>
      <c r="L6">
        <v>2</v>
      </c>
      <c r="M6">
        <f>L6/L$48</f>
        <v>2.3255813953488372E-2</v>
      </c>
      <c r="N6">
        <f>G6/G$48</f>
        <v>3.2259002952207287E-2</v>
      </c>
      <c r="O6">
        <f>H6/H$48</f>
        <v>3.0735577728806522E-2</v>
      </c>
      <c r="P6">
        <f>I6/I$48</f>
        <v>2.7927079153558684E-2</v>
      </c>
      <c r="Q6">
        <f t="shared" ref="Q6:Q47" si="1">AVERAGE(N6:P6)</f>
        <v>3.0307219944857498E-2</v>
      </c>
      <c r="R6">
        <f t="shared" ref="R6:R47" si="2">STDEV(N6:P6)/SQRT(3)</f>
        <v>1.268727543988704E-3</v>
      </c>
    </row>
    <row r="7" spans="1:18" x14ac:dyDescent="0.25">
      <c r="A7" t="s">
        <v>125</v>
      </c>
      <c r="B7">
        <v>53558</v>
      </c>
      <c r="C7">
        <v>45938</v>
      </c>
      <c r="D7">
        <v>42205</v>
      </c>
      <c r="F7" t="s">
        <v>125</v>
      </c>
      <c r="G7">
        <f t="shared" si="0"/>
        <v>53558</v>
      </c>
      <c r="H7">
        <f t="shared" si="0"/>
        <v>45938</v>
      </c>
      <c r="I7">
        <f t="shared" si="0"/>
        <v>42205</v>
      </c>
      <c r="K7" t="s">
        <v>125</v>
      </c>
      <c r="L7">
        <v>3</v>
      </c>
      <c r="M7">
        <f t="shared" ref="M7:M47" si="3">L7/L$48</f>
        <v>3.4883720930232558E-2</v>
      </c>
      <c r="N7">
        <f t="shared" ref="N7:P47" si="4">G7/G$48</f>
        <v>6.2323341754358198E-2</v>
      </c>
      <c r="O7">
        <f t="shared" si="4"/>
        <v>5.7453956040932411E-2</v>
      </c>
      <c r="P7">
        <f t="shared" si="4"/>
        <v>5.3088117091971185E-2</v>
      </c>
      <c r="Q7">
        <f t="shared" si="1"/>
        <v>5.7621804962420607E-2</v>
      </c>
      <c r="R7">
        <f t="shared" si="2"/>
        <v>2.667300357197885E-3</v>
      </c>
    </row>
    <row r="8" spans="1:18" x14ac:dyDescent="0.25">
      <c r="A8" t="s">
        <v>68</v>
      </c>
      <c r="B8">
        <v>3321</v>
      </c>
      <c r="C8">
        <v>3030</v>
      </c>
      <c r="D8">
        <v>2950</v>
      </c>
      <c r="F8" t="s">
        <v>68</v>
      </c>
      <c r="G8">
        <f t="shared" si="0"/>
        <v>3321</v>
      </c>
      <c r="H8">
        <f t="shared" si="0"/>
        <v>3030</v>
      </c>
      <c r="I8">
        <f t="shared" si="0"/>
        <v>2950</v>
      </c>
      <c r="K8" t="s">
        <v>68</v>
      </c>
      <c r="L8">
        <v>4</v>
      </c>
      <c r="M8">
        <f t="shared" si="3"/>
        <v>4.6511627906976744E-2</v>
      </c>
      <c r="N8">
        <f t="shared" si="4"/>
        <v>3.8645173077079724E-3</v>
      </c>
      <c r="O8">
        <f t="shared" si="4"/>
        <v>3.7895747921987289E-3</v>
      </c>
      <c r="P8">
        <f t="shared" si="4"/>
        <v>3.7106964914421278E-3</v>
      </c>
      <c r="Q8">
        <f t="shared" si="1"/>
        <v>3.7882628637829429E-3</v>
      </c>
      <c r="R8">
        <f t="shared" si="2"/>
        <v>4.4409089708822735E-5</v>
      </c>
    </row>
    <row r="9" spans="1:18" x14ac:dyDescent="0.25">
      <c r="A9" t="s">
        <v>69</v>
      </c>
      <c r="B9">
        <v>882</v>
      </c>
      <c r="C9">
        <v>742</v>
      </c>
      <c r="D9">
        <v>597</v>
      </c>
      <c r="F9" t="s">
        <v>69</v>
      </c>
      <c r="G9">
        <f t="shared" si="0"/>
        <v>882</v>
      </c>
      <c r="H9">
        <f t="shared" si="0"/>
        <v>742</v>
      </c>
      <c r="I9">
        <f t="shared" si="0"/>
        <v>597</v>
      </c>
      <c r="K9" t="s">
        <v>69</v>
      </c>
      <c r="L9">
        <v>1</v>
      </c>
      <c r="M9">
        <f t="shared" si="3"/>
        <v>1.1627906976744186E-2</v>
      </c>
      <c r="N9">
        <f t="shared" si="4"/>
        <v>1.026348770068784E-3</v>
      </c>
      <c r="O9">
        <f t="shared" si="4"/>
        <v>9.2800808442622331E-4</v>
      </c>
      <c r="P9">
        <f t="shared" si="4"/>
        <v>7.5094434081049162E-4</v>
      </c>
      <c r="Q9">
        <f t="shared" si="1"/>
        <v>9.0176706510183304E-4</v>
      </c>
      <c r="R9">
        <f t="shared" si="2"/>
        <v>8.0577795194372478E-5</v>
      </c>
    </row>
    <row r="10" spans="1:18" x14ac:dyDescent="0.25">
      <c r="A10" t="s">
        <v>126</v>
      </c>
      <c r="B10">
        <v>381</v>
      </c>
      <c r="C10">
        <v>325</v>
      </c>
      <c r="D10">
        <v>396</v>
      </c>
      <c r="F10" t="s">
        <v>126</v>
      </c>
      <c r="G10">
        <f t="shared" si="0"/>
        <v>381</v>
      </c>
      <c r="H10">
        <f t="shared" si="0"/>
        <v>325</v>
      </c>
      <c r="I10">
        <f t="shared" si="0"/>
        <v>396</v>
      </c>
      <c r="K10" t="s">
        <v>126</v>
      </c>
      <c r="L10">
        <v>1</v>
      </c>
      <c r="M10">
        <f t="shared" si="3"/>
        <v>1.1627906976744186E-2</v>
      </c>
      <c r="N10">
        <f t="shared" si="4"/>
        <v>4.4335474081202573E-4</v>
      </c>
      <c r="O10">
        <f t="shared" si="4"/>
        <v>4.0647254371768541E-4</v>
      </c>
      <c r="P10">
        <f t="shared" si="4"/>
        <v>4.9811383410545171E-4</v>
      </c>
      <c r="Q10">
        <f t="shared" si="1"/>
        <v>4.4931370621172101E-4</v>
      </c>
      <c r="R10">
        <f t="shared" si="2"/>
        <v>2.6621817352563796E-5</v>
      </c>
    </row>
    <row r="11" spans="1:18" x14ac:dyDescent="0.25">
      <c r="A11" t="s">
        <v>127</v>
      </c>
      <c r="B11">
        <v>2646</v>
      </c>
      <c r="C11">
        <v>2900</v>
      </c>
      <c r="D11">
        <v>2773</v>
      </c>
      <c r="F11" t="s">
        <v>127</v>
      </c>
      <c r="G11">
        <f t="shared" si="0"/>
        <v>2646</v>
      </c>
      <c r="H11">
        <f t="shared" si="0"/>
        <v>2900</v>
      </c>
      <c r="I11">
        <f t="shared" si="0"/>
        <v>2773</v>
      </c>
      <c r="K11" t="s">
        <v>127</v>
      </c>
      <c r="L11">
        <v>1</v>
      </c>
      <c r="M11">
        <f t="shared" si="3"/>
        <v>1.1627906976744186E-2</v>
      </c>
      <c r="N11">
        <f t="shared" si="4"/>
        <v>3.0790463102063521E-3</v>
      </c>
      <c r="O11">
        <f t="shared" si="4"/>
        <v>3.6269857747116547E-3</v>
      </c>
      <c r="P11">
        <f t="shared" si="4"/>
        <v>3.4880547019556E-3</v>
      </c>
      <c r="Q11">
        <f t="shared" si="1"/>
        <v>3.3980289289578694E-3</v>
      </c>
      <c r="R11">
        <f t="shared" si="2"/>
        <v>1.6445657384597378E-4</v>
      </c>
    </row>
    <row r="12" spans="1:18" x14ac:dyDescent="0.25">
      <c r="A12" t="s">
        <v>149</v>
      </c>
      <c r="B12">
        <v>72764</v>
      </c>
      <c r="C12">
        <v>75858</v>
      </c>
      <c r="D12">
        <v>76205</v>
      </c>
      <c r="F12" t="s">
        <v>149</v>
      </c>
      <c r="G12">
        <f t="shared" si="0"/>
        <v>72764</v>
      </c>
      <c r="H12">
        <f t="shared" si="0"/>
        <v>75858</v>
      </c>
      <c r="I12">
        <f t="shared" si="0"/>
        <v>76205</v>
      </c>
      <c r="K12" t="s">
        <v>149</v>
      </c>
      <c r="L12">
        <v>4</v>
      </c>
      <c r="M12">
        <f t="shared" si="3"/>
        <v>4.6511627906976744E-2</v>
      </c>
      <c r="N12">
        <f t="shared" si="4"/>
        <v>8.4672609869937646E-2</v>
      </c>
      <c r="O12">
        <f t="shared" si="4"/>
        <v>9.4874443757957477E-2</v>
      </c>
      <c r="P12">
        <f t="shared" si="4"/>
        <v>9.5855466484863497E-2</v>
      </c>
      <c r="Q12">
        <f t="shared" si="1"/>
        <v>9.1800840037586207E-2</v>
      </c>
      <c r="R12">
        <f t="shared" si="2"/>
        <v>3.5753484860410372E-3</v>
      </c>
    </row>
    <row r="13" spans="1:18" x14ac:dyDescent="0.25">
      <c r="A13" t="s">
        <v>128</v>
      </c>
      <c r="B13">
        <v>124329</v>
      </c>
      <c r="C13">
        <v>113774</v>
      </c>
      <c r="D13">
        <v>123289</v>
      </c>
      <c r="F13" t="s">
        <v>128</v>
      </c>
      <c r="G13">
        <f t="shared" si="0"/>
        <v>124329</v>
      </c>
      <c r="H13">
        <f t="shared" si="0"/>
        <v>113774</v>
      </c>
      <c r="I13">
        <f t="shared" si="0"/>
        <v>123289</v>
      </c>
      <c r="K13" t="s">
        <v>128</v>
      </c>
      <c r="L13">
        <v>3</v>
      </c>
      <c r="M13">
        <f t="shared" si="3"/>
        <v>3.4883720930232558E-2</v>
      </c>
      <c r="N13">
        <f t="shared" si="4"/>
        <v>0.14467677577537624</v>
      </c>
      <c r="O13">
        <f t="shared" si="4"/>
        <v>0.14229540673518751</v>
      </c>
      <c r="P13">
        <f t="shared" si="4"/>
        <v>0.15508069821471474</v>
      </c>
      <c r="Q13">
        <f t="shared" si="1"/>
        <v>0.1473509602417595</v>
      </c>
      <c r="R13">
        <f t="shared" si="2"/>
        <v>3.9255303877014291E-3</v>
      </c>
    </row>
    <row r="14" spans="1:18" x14ac:dyDescent="0.25">
      <c r="A14" t="s">
        <v>86</v>
      </c>
      <c r="B14">
        <v>6485</v>
      </c>
      <c r="C14">
        <v>6119</v>
      </c>
      <c r="D14">
        <v>8652</v>
      </c>
      <c r="F14" t="s">
        <v>86</v>
      </c>
      <c r="G14">
        <f t="shared" si="0"/>
        <v>6485</v>
      </c>
      <c r="H14">
        <f t="shared" si="0"/>
        <v>6119</v>
      </c>
      <c r="I14">
        <f t="shared" si="0"/>
        <v>8652</v>
      </c>
      <c r="K14" t="s">
        <v>86</v>
      </c>
      <c r="L14">
        <v>1</v>
      </c>
      <c r="M14">
        <f t="shared" si="3"/>
        <v>1.1627906976744186E-2</v>
      </c>
      <c r="N14">
        <f t="shared" si="4"/>
        <v>7.5463398797007532E-3</v>
      </c>
      <c r="O14">
        <f t="shared" si="4"/>
        <v>7.6529399846415914E-3</v>
      </c>
      <c r="P14">
        <f t="shared" si="4"/>
        <v>1.0883032557273657E-2</v>
      </c>
      <c r="Q14">
        <f t="shared" si="1"/>
        <v>8.6941041405386669E-3</v>
      </c>
      <c r="R14">
        <f t="shared" si="2"/>
        <v>1.0948967387819138E-3</v>
      </c>
    </row>
    <row r="15" spans="1:18" x14ac:dyDescent="0.25">
      <c r="A15" s="13" t="s">
        <v>142</v>
      </c>
      <c r="B15" s="13">
        <v>212</v>
      </c>
      <c r="C15" s="13">
        <v>145</v>
      </c>
      <c r="D15" s="13">
        <v>165</v>
      </c>
      <c r="F15" s="13" t="s">
        <v>150</v>
      </c>
      <c r="G15">
        <f>SUM(B15:B16)</f>
        <v>268</v>
      </c>
      <c r="H15">
        <f>SUM(C15:C16)</f>
        <v>177</v>
      </c>
      <c r="I15">
        <f>SUM(D15:D16)</f>
        <v>201</v>
      </c>
      <c r="K15" s="13" t="s">
        <v>150</v>
      </c>
      <c r="L15">
        <v>4</v>
      </c>
      <c r="M15">
        <f t="shared" si="3"/>
        <v>4.6511627906976744E-2</v>
      </c>
      <c r="N15">
        <f t="shared" si="4"/>
        <v>3.1186107752656929E-4</v>
      </c>
      <c r="O15">
        <f t="shared" si="4"/>
        <v>2.2137120073240099E-4</v>
      </c>
      <c r="P15">
        <f t="shared" si="4"/>
        <v>2.5283050670503986E-4</v>
      </c>
      <c r="Q15">
        <f t="shared" si="1"/>
        <v>2.620209283213367E-4</v>
      </c>
      <c r="R15">
        <f t="shared" si="2"/>
        <v>2.652327492140888E-5</v>
      </c>
    </row>
    <row r="16" spans="1:18" x14ac:dyDescent="0.25">
      <c r="A16" s="13" t="s">
        <v>143</v>
      </c>
      <c r="B16" s="13">
        <v>56</v>
      </c>
      <c r="C16" s="13">
        <v>32</v>
      </c>
      <c r="D16" s="13">
        <v>36</v>
      </c>
      <c r="F16" t="s">
        <v>179</v>
      </c>
      <c r="G16">
        <f t="shared" ref="G16:I22" si="5">B17</f>
        <v>55700</v>
      </c>
      <c r="H16">
        <f t="shared" si="5"/>
        <v>61879</v>
      </c>
      <c r="I16">
        <f t="shared" si="5"/>
        <v>67902</v>
      </c>
      <c r="K16" t="s">
        <v>179</v>
      </c>
      <c r="L16">
        <v>2</v>
      </c>
      <c r="M16">
        <f t="shared" si="3"/>
        <v>2.3255813953488372E-2</v>
      </c>
      <c r="N16">
        <f t="shared" si="4"/>
        <v>6.4815903053096674E-2</v>
      </c>
      <c r="O16">
        <f t="shared" si="4"/>
        <v>7.7391121639097407E-2</v>
      </c>
      <c r="P16">
        <f t="shared" si="4"/>
        <v>8.5411428190475716E-2</v>
      </c>
      <c r="Q16">
        <f t="shared" si="1"/>
        <v>7.5872817627556599E-2</v>
      </c>
      <c r="R16">
        <f t="shared" si="2"/>
        <v>5.9936869350091541E-3</v>
      </c>
    </row>
    <row r="17" spans="1:18" x14ac:dyDescent="0.25">
      <c r="A17" t="s">
        <v>179</v>
      </c>
      <c r="B17">
        <v>55700</v>
      </c>
      <c r="C17">
        <v>61879</v>
      </c>
      <c r="D17">
        <v>67902</v>
      </c>
      <c r="F17" t="s">
        <v>129</v>
      </c>
      <c r="G17">
        <f t="shared" si="5"/>
        <v>49876</v>
      </c>
      <c r="H17">
        <f t="shared" si="5"/>
        <v>50338</v>
      </c>
      <c r="I17">
        <f t="shared" si="5"/>
        <v>58001</v>
      </c>
      <c r="K17" t="s">
        <v>129</v>
      </c>
      <c r="L17">
        <v>2</v>
      </c>
      <c r="M17">
        <f t="shared" si="3"/>
        <v>2.3255813953488372E-2</v>
      </c>
      <c r="N17">
        <f t="shared" si="4"/>
        <v>5.8038742920578992E-2</v>
      </c>
      <c r="O17">
        <f t="shared" si="4"/>
        <v>6.295696894049492E-2</v>
      </c>
      <c r="P17">
        <f t="shared" si="4"/>
        <v>7.2957324474621985E-2</v>
      </c>
      <c r="Q17">
        <f t="shared" si="1"/>
        <v>6.4651012111898623E-2</v>
      </c>
      <c r="R17">
        <f t="shared" si="2"/>
        <v>4.3891288276108062E-3</v>
      </c>
    </row>
    <row r="18" spans="1:18" x14ac:dyDescent="0.25">
      <c r="A18" t="s">
        <v>129</v>
      </c>
      <c r="B18">
        <v>49876</v>
      </c>
      <c r="C18">
        <v>50338</v>
      </c>
      <c r="D18">
        <v>58001</v>
      </c>
      <c r="F18" s="13" t="s">
        <v>130</v>
      </c>
      <c r="G18" s="13">
        <f t="shared" si="5"/>
        <v>93598</v>
      </c>
      <c r="H18" s="13">
        <f t="shared" si="5"/>
        <v>96083</v>
      </c>
      <c r="I18" s="13">
        <f t="shared" si="5"/>
        <v>77685</v>
      </c>
      <c r="K18" s="13" t="s">
        <v>130</v>
      </c>
      <c r="L18">
        <v>4</v>
      </c>
      <c r="M18">
        <f t="shared" si="3"/>
        <v>4.6511627906976744E-2</v>
      </c>
      <c r="N18">
        <f t="shared" si="4"/>
        <v>0.10891631766541729</v>
      </c>
      <c r="O18">
        <f t="shared" si="4"/>
        <v>0.12016954282469652</v>
      </c>
      <c r="P18">
        <f t="shared" si="4"/>
        <v>9.7717104046671763E-2</v>
      </c>
      <c r="Q18">
        <f t="shared" si="1"/>
        <v>0.10893432151226186</v>
      </c>
      <c r="R18">
        <f t="shared" si="2"/>
        <v>6.4814670374875628E-3</v>
      </c>
    </row>
    <row r="19" spans="1:18" s="13" customFormat="1" x14ac:dyDescent="0.25">
      <c r="A19" s="13" t="s">
        <v>130</v>
      </c>
      <c r="B19">
        <v>93598</v>
      </c>
      <c r="C19">
        <v>96083</v>
      </c>
      <c r="D19">
        <v>77685</v>
      </c>
      <c r="F19" s="13" t="s">
        <v>70</v>
      </c>
      <c r="G19" s="13">
        <f t="shared" si="5"/>
        <v>5565</v>
      </c>
      <c r="H19" s="13">
        <f t="shared" si="5"/>
        <v>4660</v>
      </c>
      <c r="I19" s="13">
        <f t="shared" si="5"/>
        <v>4729</v>
      </c>
      <c r="K19" s="13" t="s">
        <v>70</v>
      </c>
      <c r="L19" s="13">
        <v>1</v>
      </c>
      <c r="M19">
        <f t="shared" si="3"/>
        <v>1.1627906976744186E-2</v>
      </c>
      <c r="N19">
        <f t="shared" si="4"/>
        <v>6.4757720016244708E-3</v>
      </c>
      <c r="O19">
        <f t="shared" si="4"/>
        <v>5.8281909345366586E-3</v>
      </c>
      <c r="P19">
        <f t="shared" si="4"/>
        <v>5.9484351552643458E-3</v>
      </c>
      <c r="Q19">
        <f t="shared" si="1"/>
        <v>6.0841326971418251E-3</v>
      </c>
      <c r="R19">
        <f t="shared" si="2"/>
        <v>1.9887238518401701E-4</v>
      </c>
    </row>
    <row r="20" spans="1:18" s="13" customFormat="1" x14ac:dyDescent="0.25">
      <c r="A20" s="13" t="s">
        <v>70</v>
      </c>
      <c r="B20">
        <v>5565</v>
      </c>
      <c r="C20">
        <v>4660</v>
      </c>
      <c r="D20">
        <v>4729</v>
      </c>
      <c r="F20" s="13" t="s">
        <v>71</v>
      </c>
      <c r="G20" s="13">
        <f t="shared" si="5"/>
        <v>156051</v>
      </c>
      <c r="H20" s="13">
        <f t="shared" si="5"/>
        <v>128491</v>
      </c>
      <c r="I20" s="13">
        <f t="shared" si="5"/>
        <v>116706</v>
      </c>
      <c r="K20" s="13" t="s">
        <v>71</v>
      </c>
      <c r="L20" s="13">
        <v>4</v>
      </c>
      <c r="M20">
        <f t="shared" si="3"/>
        <v>4.6511627906976744E-2</v>
      </c>
      <c r="N20">
        <f t="shared" si="4"/>
        <v>0.18159042167574127</v>
      </c>
      <c r="O20">
        <f t="shared" si="4"/>
        <v>0.1607017341994742</v>
      </c>
      <c r="P20">
        <f t="shared" si="4"/>
        <v>0.14680018465432032</v>
      </c>
      <c r="Q20">
        <f t="shared" si="1"/>
        <v>0.16303078017651193</v>
      </c>
      <c r="R20">
        <f t="shared" si="2"/>
        <v>1.0110365792492854E-2</v>
      </c>
    </row>
    <row r="21" spans="1:18" s="13" customFormat="1" x14ac:dyDescent="0.25">
      <c r="A21" s="13" t="s">
        <v>71</v>
      </c>
      <c r="B21">
        <v>156051</v>
      </c>
      <c r="C21">
        <v>128491</v>
      </c>
      <c r="D21">
        <v>116706</v>
      </c>
      <c r="F21" s="13" t="s">
        <v>131</v>
      </c>
      <c r="G21" s="13">
        <f t="shared" si="5"/>
        <v>16299</v>
      </c>
      <c r="H21" s="13">
        <f t="shared" si="5"/>
        <v>12252</v>
      </c>
      <c r="I21" s="13">
        <f t="shared" si="5"/>
        <v>11075</v>
      </c>
      <c r="K21" s="13" t="s">
        <v>131</v>
      </c>
      <c r="L21" s="13">
        <v>1</v>
      </c>
      <c r="M21">
        <f t="shared" si="3"/>
        <v>1.1627906976744186E-2</v>
      </c>
      <c r="N21">
        <f t="shared" si="4"/>
        <v>1.8966506353005792E-2</v>
      </c>
      <c r="O21">
        <f t="shared" si="4"/>
        <v>1.532338955578179E-2</v>
      </c>
      <c r="P21">
        <f t="shared" si="4"/>
        <v>1.3930835133125954E-2</v>
      </c>
      <c r="Q21">
        <f t="shared" si="1"/>
        <v>1.6073577013971177E-2</v>
      </c>
      <c r="R21">
        <f t="shared" si="2"/>
        <v>1.5012863457160128E-3</v>
      </c>
    </row>
    <row r="22" spans="1:18" s="13" customFormat="1" x14ac:dyDescent="0.25">
      <c r="A22" s="13" t="s">
        <v>131</v>
      </c>
      <c r="B22">
        <v>16299</v>
      </c>
      <c r="C22">
        <v>12252</v>
      </c>
      <c r="D22">
        <v>11075</v>
      </c>
      <c r="F22" s="13" t="s">
        <v>132</v>
      </c>
      <c r="G22" s="13">
        <f t="shared" si="5"/>
        <v>157</v>
      </c>
      <c r="H22" s="13">
        <f t="shared" si="5"/>
        <v>152</v>
      </c>
      <c r="I22" s="13">
        <f t="shared" si="5"/>
        <v>119</v>
      </c>
      <c r="K22" s="13" t="s">
        <v>132</v>
      </c>
      <c r="L22" s="13">
        <v>1</v>
      </c>
      <c r="M22">
        <f t="shared" si="3"/>
        <v>1.1627906976744186E-2</v>
      </c>
      <c r="N22">
        <f t="shared" si="4"/>
        <v>1.8269473571519171E-4</v>
      </c>
      <c r="O22">
        <f t="shared" si="4"/>
        <v>1.9010408198488673E-4</v>
      </c>
      <c r="P22">
        <f t="shared" si="4"/>
        <v>1.4968572287512311E-4</v>
      </c>
      <c r="Q22">
        <f t="shared" si="1"/>
        <v>1.7416151352506721E-4</v>
      </c>
      <c r="R22">
        <f t="shared" si="2"/>
        <v>1.2423403304395274E-5</v>
      </c>
    </row>
    <row r="23" spans="1:18" s="13" customFormat="1" x14ac:dyDescent="0.25">
      <c r="A23" s="13" t="s">
        <v>132</v>
      </c>
      <c r="B23">
        <v>157</v>
      </c>
      <c r="C23">
        <v>152</v>
      </c>
      <c r="D23">
        <v>119</v>
      </c>
      <c r="F23" s="13" t="s">
        <v>133</v>
      </c>
      <c r="G23" s="13">
        <f>SUM(B24:B25)</f>
        <v>14</v>
      </c>
      <c r="H23" s="13">
        <f>SUM(C24:C25)</f>
        <v>14</v>
      </c>
      <c r="I23" s="13">
        <f>SUM(D24:D25)</f>
        <v>13</v>
      </c>
      <c r="K23" s="13" t="s">
        <v>133</v>
      </c>
      <c r="L23" s="13">
        <v>2</v>
      </c>
      <c r="M23">
        <f t="shared" si="3"/>
        <v>2.3255813953488372E-2</v>
      </c>
      <c r="N23">
        <f t="shared" si="4"/>
        <v>1.6291250318552128E-5</v>
      </c>
      <c r="O23">
        <f t="shared" si="4"/>
        <v>1.7509586498607988E-5</v>
      </c>
      <c r="P23">
        <f t="shared" si="4"/>
        <v>1.6352221826694121E-5</v>
      </c>
      <c r="Q23">
        <f t="shared" si="1"/>
        <v>1.671768621461808E-5</v>
      </c>
      <c r="R23">
        <f t="shared" si="2"/>
        <v>3.9634115188759281E-7</v>
      </c>
    </row>
    <row r="24" spans="1:18" s="13" customFormat="1" x14ac:dyDescent="0.25">
      <c r="A24" s="13" t="s">
        <v>180</v>
      </c>
      <c r="B24" s="13">
        <v>14</v>
      </c>
      <c r="C24" s="13">
        <v>14</v>
      </c>
      <c r="D24" s="13">
        <v>13</v>
      </c>
      <c r="F24" s="13" t="s">
        <v>134</v>
      </c>
      <c r="G24" s="13">
        <f t="shared" ref="G24:I25" si="6">B26</f>
        <v>6661</v>
      </c>
      <c r="H24" s="13">
        <f t="shared" si="6"/>
        <v>6352</v>
      </c>
      <c r="I24" s="13">
        <f t="shared" si="6"/>
        <v>6318</v>
      </c>
      <c r="K24" s="13" t="s">
        <v>134</v>
      </c>
      <c r="L24" s="13">
        <v>3</v>
      </c>
      <c r="M24">
        <f t="shared" si="3"/>
        <v>3.4883720930232558E-2</v>
      </c>
      <c r="N24">
        <f t="shared" si="4"/>
        <v>7.7511441694196942E-3</v>
      </c>
      <c r="O24">
        <f t="shared" si="4"/>
        <v>7.9443495313684248E-3</v>
      </c>
      <c r="P24">
        <f t="shared" si="4"/>
        <v>7.9471798077733434E-3</v>
      </c>
      <c r="Q24">
        <f t="shared" si="1"/>
        <v>7.8808911695204872E-3</v>
      </c>
      <c r="R24">
        <f t="shared" si="2"/>
        <v>6.487864477237099E-5</v>
      </c>
    </row>
    <row r="25" spans="1:18" s="13" customFormat="1" x14ac:dyDescent="0.25">
      <c r="A25" s="13" t="s">
        <v>181</v>
      </c>
      <c r="B25" s="13">
        <v>0</v>
      </c>
      <c r="C25" s="13">
        <v>0</v>
      </c>
      <c r="D25" s="13">
        <v>0</v>
      </c>
      <c r="F25" s="13" t="s">
        <v>72</v>
      </c>
      <c r="G25" s="13">
        <f t="shared" si="6"/>
        <v>206</v>
      </c>
      <c r="H25" s="13">
        <f t="shared" si="6"/>
        <v>186</v>
      </c>
      <c r="I25" s="13">
        <f t="shared" si="6"/>
        <v>208</v>
      </c>
      <c r="K25" s="13" t="s">
        <v>72</v>
      </c>
      <c r="L25" s="13">
        <v>1</v>
      </c>
      <c r="M25">
        <f t="shared" si="3"/>
        <v>1.1627906976744186E-2</v>
      </c>
      <c r="N25">
        <f t="shared" si="4"/>
        <v>2.3971411183012416E-4</v>
      </c>
      <c r="O25">
        <f t="shared" si="4"/>
        <v>2.3262736348150613E-4</v>
      </c>
      <c r="P25">
        <f t="shared" si="4"/>
        <v>2.6163554922710593E-4</v>
      </c>
      <c r="Q25">
        <f t="shared" si="1"/>
        <v>2.4465900817957875E-4</v>
      </c>
      <c r="R25">
        <f t="shared" si="2"/>
        <v>8.7313173880566611E-6</v>
      </c>
    </row>
    <row r="26" spans="1:18" s="13" customFormat="1" x14ac:dyDescent="0.25">
      <c r="A26" s="13" t="s">
        <v>134</v>
      </c>
      <c r="B26">
        <v>6661</v>
      </c>
      <c r="C26">
        <v>6352</v>
      </c>
      <c r="D26">
        <v>6318</v>
      </c>
      <c r="F26" s="13" t="s">
        <v>73</v>
      </c>
      <c r="G26" s="13">
        <f>SUM(B28:B29)</f>
        <v>37072</v>
      </c>
      <c r="H26" s="13">
        <f>SUM(C28:C29)</f>
        <v>37485</v>
      </c>
      <c r="I26" s="13">
        <f>SUM(D28:D29)</f>
        <v>33771</v>
      </c>
      <c r="K26" s="13" t="s">
        <v>73</v>
      </c>
      <c r="L26" s="13">
        <v>4</v>
      </c>
      <c r="M26">
        <f t="shared" si="3"/>
        <v>4.6511627906976744E-2</v>
      </c>
      <c r="N26">
        <f t="shared" si="4"/>
        <v>4.3139230843526034E-2</v>
      </c>
      <c r="O26">
        <f t="shared" si="4"/>
        <v>4.6881917850022888E-2</v>
      </c>
      <c r="P26">
        <f t="shared" si="4"/>
        <v>4.2479298716099012E-2</v>
      </c>
      <c r="Q26">
        <f t="shared" si="1"/>
        <v>4.4166815803215985E-2</v>
      </c>
      <c r="R26">
        <f t="shared" si="2"/>
        <v>1.3708527694630925E-3</v>
      </c>
    </row>
    <row r="27" spans="1:18" s="13" customFormat="1" x14ac:dyDescent="0.25">
      <c r="A27" s="13" t="s">
        <v>72</v>
      </c>
      <c r="B27">
        <v>206</v>
      </c>
      <c r="C27">
        <v>186</v>
      </c>
      <c r="D27">
        <v>208</v>
      </c>
      <c r="F27" s="13" t="s">
        <v>74</v>
      </c>
      <c r="G27" s="13">
        <f t="shared" ref="G27:I40" si="7">B30</f>
        <v>826</v>
      </c>
      <c r="H27" s="13">
        <f t="shared" si="7"/>
        <v>980</v>
      </c>
      <c r="I27" s="13">
        <f t="shared" si="7"/>
        <v>630</v>
      </c>
      <c r="K27" s="13" t="s">
        <v>74</v>
      </c>
      <c r="L27" s="13">
        <v>1</v>
      </c>
      <c r="M27">
        <f t="shared" si="3"/>
        <v>1.1627906976744186E-2</v>
      </c>
      <c r="N27">
        <f t="shared" si="4"/>
        <v>9.6118376879457553E-4</v>
      </c>
      <c r="O27">
        <f t="shared" si="4"/>
        <v>1.2256710549025591E-3</v>
      </c>
      <c r="P27">
        <f t="shared" si="4"/>
        <v>7.9245382698594591E-4</v>
      </c>
      <c r="Q27">
        <f t="shared" si="1"/>
        <v>9.9310288356102669E-4</v>
      </c>
      <c r="R27">
        <f t="shared" si="2"/>
        <v>1.2607327770856666E-4</v>
      </c>
    </row>
    <row r="28" spans="1:18" s="13" customFormat="1" x14ac:dyDescent="0.25">
      <c r="A28" s="13" t="s">
        <v>182</v>
      </c>
      <c r="B28">
        <v>30363</v>
      </c>
      <c r="C28">
        <v>30044</v>
      </c>
      <c r="D28">
        <v>27701</v>
      </c>
      <c r="F28" s="13" t="s">
        <v>135</v>
      </c>
      <c r="G28" s="13">
        <f t="shared" si="7"/>
        <v>79</v>
      </c>
      <c r="H28" s="13">
        <f t="shared" si="7"/>
        <v>62</v>
      </c>
      <c r="I28" s="13">
        <f t="shared" si="7"/>
        <v>40</v>
      </c>
      <c r="K28" s="13" t="s">
        <v>135</v>
      </c>
      <c r="L28" s="13">
        <v>1</v>
      </c>
      <c r="M28">
        <f t="shared" si="3"/>
        <v>1.1627906976744186E-2</v>
      </c>
      <c r="N28">
        <f t="shared" si="4"/>
        <v>9.1929198226115569E-5</v>
      </c>
      <c r="O28">
        <f t="shared" si="4"/>
        <v>7.7542454493835373E-5</v>
      </c>
      <c r="P28">
        <f t="shared" si="4"/>
        <v>5.0314528697520374E-5</v>
      </c>
      <c r="Q28">
        <f t="shared" si="1"/>
        <v>7.3262060472490436E-5</v>
      </c>
      <c r="R28">
        <f t="shared" si="2"/>
        <v>1.2202274511022135E-5</v>
      </c>
    </row>
    <row r="29" spans="1:18" s="13" customFormat="1" x14ac:dyDescent="0.25">
      <c r="A29" s="13" t="s">
        <v>183</v>
      </c>
      <c r="B29" s="13">
        <v>6709</v>
      </c>
      <c r="C29" s="13">
        <v>7441</v>
      </c>
      <c r="D29" s="13">
        <v>6070</v>
      </c>
      <c r="F29" s="13" t="s">
        <v>136</v>
      </c>
      <c r="G29" s="13">
        <f t="shared" si="7"/>
        <v>6872</v>
      </c>
      <c r="H29" s="13">
        <f t="shared" si="7"/>
        <v>5915</v>
      </c>
      <c r="I29" s="13">
        <f t="shared" si="7"/>
        <v>5033</v>
      </c>
      <c r="K29" s="13" t="s">
        <v>136</v>
      </c>
      <c r="L29" s="13">
        <v>1</v>
      </c>
      <c r="M29">
        <f t="shared" si="3"/>
        <v>1.1627906976744186E-2</v>
      </c>
      <c r="N29">
        <f t="shared" si="4"/>
        <v>7.9966765849350148E-3</v>
      </c>
      <c r="O29">
        <f t="shared" si="4"/>
        <v>7.3978002956618747E-3</v>
      </c>
      <c r="P29">
        <f t="shared" si="4"/>
        <v>6.3308255733655009E-3</v>
      </c>
      <c r="Q29">
        <f t="shared" si="1"/>
        <v>7.2417674846541298E-3</v>
      </c>
      <c r="R29">
        <f t="shared" si="2"/>
        <v>4.8717709879468786E-4</v>
      </c>
    </row>
    <row r="30" spans="1:18" s="13" customFormat="1" x14ac:dyDescent="0.25">
      <c r="A30" s="13" t="s">
        <v>74</v>
      </c>
      <c r="B30">
        <v>826</v>
      </c>
      <c r="C30">
        <v>980</v>
      </c>
      <c r="D30">
        <v>630</v>
      </c>
      <c r="F30" s="13" t="s">
        <v>137</v>
      </c>
      <c r="G30" s="13">
        <f t="shared" si="7"/>
        <v>28973</v>
      </c>
      <c r="H30" s="13">
        <f t="shared" si="7"/>
        <v>25606</v>
      </c>
      <c r="I30" s="13">
        <f t="shared" si="7"/>
        <v>31238</v>
      </c>
      <c r="K30" s="13" t="s">
        <v>137</v>
      </c>
      <c r="L30" s="13">
        <v>6</v>
      </c>
      <c r="M30">
        <f t="shared" si="3"/>
        <v>6.9767441860465115E-2</v>
      </c>
      <c r="N30">
        <f t="shared" si="4"/>
        <v>3.3714742534243627E-2</v>
      </c>
      <c r="O30">
        <f t="shared" si="4"/>
        <v>3.2025033705954012E-2</v>
      </c>
      <c r="P30">
        <f t="shared" si="4"/>
        <v>3.9293131186328538E-2</v>
      </c>
      <c r="Q30">
        <f t="shared" si="1"/>
        <v>3.5010969142175392E-2</v>
      </c>
      <c r="R30">
        <f t="shared" si="2"/>
        <v>2.1959404067801529E-3</v>
      </c>
    </row>
    <row r="31" spans="1:18" s="13" customFormat="1" x14ac:dyDescent="0.25">
      <c r="A31" s="13" t="s">
        <v>135</v>
      </c>
      <c r="B31">
        <v>79</v>
      </c>
      <c r="C31">
        <v>62</v>
      </c>
      <c r="D31">
        <v>40</v>
      </c>
      <c r="F31" s="13" t="s">
        <v>144</v>
      </c>
      <c r="G31" s="13">
        <f t="shared" si="7"/>
        <v>7118</v>
      </c>
      <c r="H31" s="13">
        <f t="shared" si="7"/>
        <v>6426</v>
      </c>
      <c r="I31" s="13">
        <f t="shared" si="7"/>
        <v>7275</v>
      </c>
      <c r="K31" s="13" t="s">
        <v>144</v>
      </c>
      <c r="L31" s="13">
        <v>2</v>
      </c>
      <c r="M31">
        <f t="shared" si="3"/>
        <v>2.3255813953488372E-2</v>
      </c>
      <c r="N31">
        <f t="shared" si="4"/>
        <v>8.2829371262467168E-3</v>
      </c>
      <c r="O31">
        <f t="shared" si="4"/>
        <v>8.0369002028610661E-3</v>
      </c>
      <c r="P31">
        <f t="shared" si="4"/>
        <v>9.1509549068615175E-3</v>
      </c>
      <c r="Q31">
        <f t="shared" si="1"/>
        <v>8.4902640786564329E-3</v>
      </c>
      <c r="R31">
        <f t="shared" si="2"/>
        <v>3.3789437194336786E-4</v>
      </c>
    </row>
    <row r="32" spans="1:18" s="13" customFormat="1" x14ac:dyDescent="0.25">
      <c r="A32" s="13" t="s">
        <v>136</v>
      </c>
      <c r="B32">
        <v>6872</v>
      </c>
      <c r="C32">
        <v>5915</v>
      </c>
      <c r="D32">
        <v>5033</v>
      </c>
      <c r="F32" s="13" t="s">
        <v>75</v>
      </c>
      <c r="G32" s="13">
        <f t="shared" si="7"/>
        <v>111</v>
      </c>
      <c r="H32" s="13">
        <f t="shared" si="7"/>
        <v>142</v>
      </c>
      <c r="I32" s="13">
        <f t="shared" si="7"/>
        <v>209</v>
      </c>
      <c r="K32" s="13" t="s">
        <v>75</v>
      </c>
      <c r="L32" s="13">
        <v>2</v>
      </c>
      <c r="M32">
        <f t="shared" si="3"/>
        <v>2.3255813953488372E-2</v>
      </c>
      <c r="N32">
        <f t="shared" si="4"/>
        <v>1.2916634181137757E-4</v>
      </c>
      <c r="O32">
        <f t="shared" si="4"/>
        <v>1.7759723448588103E-4</v>
      </c>
      <c r="P32">
        <f t="shared" si="4"/>
        <v>2.6289341244454395E-4</v>
      </c>
      <c r="Q32">
        <f t="shared" si="1"/>
        <v>1.8988566291393421E-4</v>
      </c>
      <c r="R32">
        <f t="shared" si="2"/>
        <v>3.9089582840596232E-5</v>
      </c>
    </row>
    <row r="33" spans="1:18" s="13" customFormat="1" x14ac:dyDescent="0.25">
      <c r="A33" s="13" t="s">
        <v>137</v>
      </c>
      <c r="B33">
        <v>28973</v>
      </c>
      <c r="C33">
        <v>25606</v>
      </c>
      <c r="D33">
        <v>31238</v>
      </c>
      <c r="F33" s="13" t="s">
        <v>184</v>
      </c>
      <c r="G33" s="13">
        <f t="shared" si="7"/>
        <v>924</v>
      </c>
      <c r="H33" s="13">
        <f t="shared" si="7"/>
        <v>884</v>
      </c>
      <c r="I33" s="13">
        <f t="shared" si="7"/>
        <v>1006</v>
      </c>
      <c r="K33" s="13" t="s">
        <v>184</v>
      </c>
      <c r="L33" s="13">
        <v>1</v>
      </c>
      <c r="M33">
        <f t="shared" si="3"/>
        <v>1.1627906976744186E-2</v>
      </c>
      <c r="N33">
        <f t="shared" si="4"/>
        <v>1.0752225210244404E-3</v>
      </c>
      <c r="O33">
        <f t="shared" si="4"/>
        <v>1.1056053189121044E-3</v>
      </c>
      <c r="P33">
        <f t="shared" si="4"/>
        <v>1.2654103967426375E-3</v>
      </c>
      <c r="Q33">
        <f t="shared" si="1"/>
        <v>1.1487460788930607E-3</v>
      </c>
      <c r="R33">
        <f t="shared" si="2"/>
        <v>5.8987854389275084E-5</v>
      </c>
    </row>
    <row r="34" spans="1:18" x14ac:dyDescent="0.25">
      <c r="A34" s="13" t="s">
        <v>144</v>
      </c>
      <c r="B34">
        <v>7118</v>
      </c>
      <c r="C34">
        <v>6426</v>
      </c>
      <c r="D34">
        <v>7275</v>
      </c>
      <c r="F34" s="13" t="s">
        <v>76</v>
      </c>
      <c r="G34" s="13">
        <f t="shared" si="7"/>
        <v>2288</v>
      </c>
      <c r="H34" s="13">
        <f t="shared" si="7"/>
        <v>2057</v>
      </c>
      <c r="I34" s="13">
        <f t="shared" si="7"/>
        <v>1861</v>
      </c>
      <c r="K34" s="13" t="s">
        <v>76</v>
      </c>
      <c r="L34" s="13">
        <v>1</v>
      </c>
      <c r="M34">
        <f t="shared" si="3"/>
        <v>1.1627906976744186E-2</v>
      </c>
      <c r="N34">
        <f t="shared" si="4"/>
        <v>2.6624557663462332E-3</v>
      </c>
      <c r="O34">
        <f t="shared" si="4"/>
        <v>2.5726585305454737E-3</v>
      </c>
      <c r="P34">
        <f t="shared" si="4"/>
        <v>2.3408834476521356E-3</v>
      </c>
      <c r="Q34">
        <f t="shared" si="1"/>
        <v>2.5253325815146142E-3</v>
      </c>
      <c r="R34">
        <f t="shared" si="2"/>
        <v>9.5798396170165948E-5</v>
      </c>
    </row>
    <row r="35" spans="1:18" x14ac:dyDescent="0.25">
      <c r="A35" s="13" t="s">
        <v>75</v>
      </c>
      <c r="B35">
        <v>111</v>
      </c>
      <c r="C35">
        <v>142</v>
      </c>
      <c r="D35">
        <v>209</v>
      </c>
      <c r="F35" s="13" t="s">
        <v>138</v>
      </c>
      <c r="G35" s="13">
        <f t="shared" si="7"/>
        <v>2894</v>
      </c>
      <c r="H35" s="13">
        <f t="shared" si="7"/>
        <v>2331</v>
      </c>
      <c r="I35" s="13">
        <f t="shared" si="7"/>
        <v>2617</v>
      </c>
      <c r="K35" s="13" t="s">
        <v>138</v>
      </c>
      <c r="L35" s="13">
        <v>1</v>
      </c>
      <c r="M35">
        <f t="shared" si="3"/>
        <v>1.1627906976744186E-2</v>
      </c>
      <c r="N35">
        <f t="shared" si="4"/>
        <v>3.3676341729921323E-3</v>
      </c>
      <c r="O35">
        <f t="shared" si="4"/>
        <v>2.9153461520182301E-3</v>
      </c>
      <c r="P35">
        <f t="shared" si="4"/>
        <v>3.2918280400352704E-3</v>
      </c>
      <c r="Q35">
        <f t="shared" si="1"/>
        <v>3.1916027883485444E-3</v>
      </c>
      <c r="R35">
        <f t="shared" si="2"/>
        <v>1.398510389496302E-4</v>
      </c>
    </row>
    <row r="36" spans="1:18" x14ac:dyDescent="0.25">
      <c r="A36" s="13" t="s">
        <v>184</v>
      </c>
      <c r="B36">
        <v>924</v>
      </c>
      <c r="C36">
        <v>884</v>
      </c>
      <c r="D36">
        <v>1006</v>
      </c>
      <c r="F36" s="13" t="s">
        <v>185</v>
      </c>
      <c r="G36">
        <f t="shared" si="7"/>
        <v>75</v>
      </c>
      <c r="H36">
        <f t="shared" si="7"/>
        <v>74</v>
      </c>
      <c r="I36">
        <f t="shared" si="7"/>
        <v>111</v>
      </c>
      <c r="K36" s="13" t="s">
        <v>185</v>
      </c>
      <c r="L36" s="13">
        <v>1</v>
      </c>
      <c r="M36">
        <f t="shared" si="3"/>
        <v>1.1627906976744186E-2</v>
      </c>
      <c r="N36">
        <f t="shared" si="4"/>
        <v>8.7274555277957815E-5</v>
      </c>
      <c r="O36">
        <f t="shared" si="4"/>
        <v>9.2550671492642225E-5</v>
      </c>
      <c r="P36">
        <f t="shared" si="4"/>
        <v>1.3962281713561904E-4</v>
      </c>
      <c r="Q36">
        <f t="shared" si="1"/>
        <v>1.0648268130207304E-4</v>
      </c>
      <c r="R36">
        <f t="shared" si="2"/>
        <v>1.6639919900419437E-5</v>
      </c>
    </row>
    <row r="37" spans="1:18" x14ac:dyDescent="0.25">
      <c r="A37" s="13" t="s">
        <v>76</v>
      </c>
      <c r="B37">
        <v>2288</v>
      </c>
      <c r="C37">
        <v>2057</v>
      </c>
      <c r="D37">
        <v>1861</v>
      </c>
      <c r="F37" s="13" t="s">
        <v>77</v>
      </c>
      <c r="G37">
        <f t="shared" si="7"/>
        <v>124</v>
      </c>
      <c r="H37">
        <f t="shared" si="7"/>
        <v>139</v>
      </c>
      <c r="I37">
        <f t="shared" si="7"/>
        <v>143</v>
      </c>
      <c r="K37" s="13" t="s">
        <v>77</v>
      </c>
      <c r="L37" s="13">
        <v>1</v>
      </c>
      <c r="M37">
        <f t="shared" si="3"/>
        <v>1.1627906976744186E-2</v>
      </c>
      <c r="N37">
        <f t="shared" si="4"/>
        <v>1.4429393139289026E-4</v>
      </c>
      <c r="O37">
        <f t="shared" si="4"/>
        <v>1.7384518023617931E-4</v>
      </c>
      <c r="P37">
        <f t="shared" si="4"/>
        <v>1.7987444009363534E-4</v>
      </c>
      <c r="Q37">
        <f t="shared" si="1"/>
        <v>1.6600451724090164E-4</v>
      </c>
      <c r="R37">
        <f t="shared" si="2"/>
        <v>1.0993939952008209E-5</v>
      </c>
    </row>
    <row r="38" spans="1:18" x14ac:dyDescent="0.25">
      <c r="A38" s="13" t="s">
        <v>138</v>
      </c>
      <c r="B38">
        <v>2894</v>
      </c>
      <c r="C38">
        <v>2331</v>
      </c>
      <c r="D38">
        <v>2617</v>
      </c>
      <c r="F38" s="13" t="s">
        <v>139</v>
      </c>
      <c r="G38">
        <f t="shared" si="7"/>
        <v>17348</v>
      </c>
      <c r="H38">
        <f t="shared" si="7"/>
        <v>14447</v>
      </c>
      <c r="I38">
        <f t="shared" si="7"/>
        <v>13941</v>
      </c>
      <c r="K38" s="13" t="s">
        <v>139</v>
      </c>
      <c r="L38" s="13">
        <v>1</v>
      </c>
      <c r="M38">
        <f t="shared" si="3"/>
        <v>1.1627906976744186E-2</v>
      </c>
      <c r="N38">
        <f t="shared" si="4"/>
        <v>2.0187186466160165E-2</v>
      </c>
      <c r="O38">
        <f t="shared" si="4"/>
        <v>1.8068642581813545E-2</v>
      </c>
      <c r="P38">
        <f t="shared" si="4"/>
        <v>1.7535871114303287E-2</v>
      </c>
      <c r="Q38">
        <f t="shared" si="1"/>
        <v>1.8597233387425666E-2</v>
      </c>
      <c r="R38">
        <f t="shared" si="2"/>
        <v>8.0971691629055237E-4</v>
      </c>
    </row>
    <row r="39" spans="1:18" x14ac:dyDescent="0.25">
      <c r="A39" s="13" t="s">
        <v>185</v>
      </c>
      <c r="B39">
        <v>75</v>
      </c>
      <c r="C39">
        <v>74</v>
      </c>
      <c r="D39">
        <v>111</v>
      </c>
      <c r="F39" s="13" t="s">
        <v>78</v>
      </c>
      <c r="G39">
        <f t="shared" si="7"/>
        <v>17693</v>
      </c>
      <c r="H39">
        <f t="shared" si="7"/>
        <v>16100</v>
      </c>
      <c r="I39">
        <f t="shared" si="7"/>
        <v>14539</v>
      </c>
      <c r="K39" s="13" t="s">
        <v>78</v>
      </c>
      <c r="L39" s="13">
        <v>2</v>
      </c>
      <c r="M39">
        <f t="shared" si="3"/>
        <v>2.3255813953488372E-2</v>
      </c>
      <c r="N39">
        <f t="shared" si="4"/>
        <v>2.0588649420438771E-2</v>
      </c>
      <c r="O39">
        <f t="shared" si="4"/>
        <v>2.0136024473399187E-2</v>
      </c>
      <c r="P39">
        <f t="shared" si="4"/>
        <v>1.8288073318331217E-2</v>
      </c>
      <c r="Q39">
        <f t="shared" si="1"/>
        <v>1.9670915737389726E-2</v>
      </c>
      <c r="R39">
        <f t="shared" si="2"/>
        <v>7.0365881946469284E-4</v>
      </c>
    </row>
    <row r="40" spans="1:18" x14ac:dyDescent="0.25">
      <c r="A40" s="13" t="s">
        <v>77</v>
      </c>
      <c r="B40">
        <v>124</v>
      </c>
      <c r="C40">
        <v>139</v>
      </c>
      <c r="D40">
        <v>143</v>
      </c>
      <c r="F40" s="13" t="s">
        <v>140</v>
      </c>
      <c r="G40">
        <f t="shared" si="7"/>
        <v>502</v>
      </c>
      <c r="H40">
        <f t="shared" si="7"/>
        <v>525</v>
      </c>
      <c r="I40">
        <f t="shared" si="7"/>
        <v>676</v>
      </c>
      <c r="K40" s="13" t="s">
        <v>140</v>
      </c>
      <c r="L40" s="13">
        <v>1</v>
      </c>
      <c r="M40">
        <f t="shared" si="3"/>
        <v>1.1627906976744186E-2</v>
      </c>
      <c r="N40">
        <f t="shared" si="4"/>
        <v>5.8415768999379764E-4</v>
      </c>
      <c r="O40">
        <f t="shared" si="4"/>
        <v>6.5660949369779949E-4</v>
      </c>
      <c r="P40">
        <f t="shared" si="4"/>
        <v>8.5031553498809433E-4</v>
      </c>
      <c r="Q40">
        <f t="shared" si="1"/>
        <v>6.9702757289323049E-4</v>
      </c>
      <c r="R40">
        <f t="shared" si="2"/>
        <v>7.9446450429179264E-5</v>
      </c>
    </row>
    <row r="41" spans="1:18" x14ac:dyDescent="0.25">
      <c r="A41" s="13" t="s">
        <v>139</v>
      </c>
      <c r="B41">
        <v>17348</v>
      </c>
      <c r="C41">
        <v>14447</v>
      </c>
      <c r="D41">
        <v>13941</v>
      </c>
      <c r="F41" s="23" t="s">
        <v>145</v>
      </c>
      <c r="G41">
        <f>SUM(B44:B45)</f>
        <v>3</v>
      </c>
      <c r="H41">
        <f>SUM(C44:C45)</f>
        <v>3</v>
      </c>
      <c r="I41">
        <f>SUM(D44:D45)</f>
        <v>0</v>
      </c>
      <c r="K41" s="23" t="s">
        <v>145</v>
      </c>
      <c r="L41" s="13">
        <v>1</v>
      </c>
      <c r="M41">
        <f t="shared" si="3"/>
        <v>1.1627906976744186E-2</v>
      </c>
      <c r="N41">
        <f t="shared" si="4"/>
        <v>3.4909822111183128E-6</v>
      </c>
      <c r="O41">
        <f t="shared" si="4"/>
        <v>3.7520542497017117E-6</v>
      </c>
      <c r="P41">
        <f t="shared" si="4"/>
        <v>0</v>
      </c>
      <c r="Q41">
        <f t="shared" si="1"/>
        <v>2.4143454869400083E-6</v>
      </c>
      <c r="R41">
        <f t="shared" si="2"/>
        <v>1.2095230120538167E-6</v>
      </c>
    </row>
    <row r="42" spans="1:18" x14ac:dyDescent="0.25">
      <c r="A42" s="13" t="s">
        <v>78</v>
      </c>
      <c r="B42">
        <v>17693</v>
      </c>
      <c r="C42">
        <v>16100</v>
      </c>
      <c r="D42">
        <v>14539</v>
      </c>
      <c r="F42" t="s">
        <v>146</v>
      </c>
      <c r="G42">
        <f>SUM(B46:B47)</f>
        <v>9364</v>
      </c>
      <c r="H42">
        <f>SUM(C46:C47)</f>
        <v>7967</v>
      </c>
      <c r="I42">
        <f>SUM(D46:D47)</f>
        <v>9354</v>
      </c>
      <c r="K42" t="s">
        <v>146</v>
      </c>
      <c r="L42" s="13">
        <v>2</v>
      </c>
      <c r="M42">
        <f t="shared" si="3"/>
        <v>2.3255813953488372E-2</v>
      </c>
      <c r="N42">
        <f t="shared" si="4"/>
        <v>1.0896519141637294E-2</v>
      </c>
      <c r="O42">
        <f t="shared" si="4"/>
        <v>9.9642054024578451E-3</v>
      </c>
      <c r="P42">
        <f t="shared" si="4"/>
        <v>1.1766052535915139E-2</v>
      </c>
      <c r="Q42">
        <f t="shared" si="1"/>
        <v>1.0875592360003426E-2</v>
      </c>
      <c r="R42">
        <f t="shared" si="2"/>
        <v>5.2025369475837814E-4</v>
      </c>
    </row>
    <row r="43" spans="1:18" x14ac:dyDescent="0.25">
      <c r="A43" s="13" t="s">
        <v>140</v>
      </c>
      <c r="B43">
        <v>502</v>
      </c>
      <c r="C43">
        <v>525</v>
      </c>
      <c r="D43">
        <v>676</v>
      </c>
      <c r="F43" t="s">
        <v>147</v>
      </c>
      <c r="G43">
        <f t="shared" ref="G43:I44" si="8">B48</f>
        <v>16250</v>
      </c>
      <c r="H43">
        <f t="shared" si="8"/>
        <v>15001</v>
      </c>
      <c r="I43">
        <f t="shared" si="8"/>
        <v>20338</v>
      </c>
      <c r="K43" t="s">
        <v>147</v>
      </c>
      <c r="L43" s="13">
        <v>1</v>
      </c>
      <c r="M43">
        <f t="shared" si="3"/>
        <v>1.1627906976744186E-2</v>
      </c>
      <c r="N43">
        <f t="shared" si="4"/>
        <v>1.8909486976890863E-2</v>
      </c>
      <c r="O43">
        <f t="shared" si="4"/>
        <v>1.876152193325846E-2</v>
      </c>
      <c r="P43">
        <f t="shared" si="4"/>
        <v>2.5582422116254236E-2</v>
      </c>
      <c r="Q43">
        <f t="shared" si="1"/>
        <v>2.1084477008801186E-2</v>
      </c>
      <c r="R43">
        <f t="shared" si="2"/>
        <v>2.2493781404186587E-3</v>
      </c>
    </row>
    <row r="44" spans="1:18" x14ac:dyDescent="0.25">
      <c r="A44" s="23" t="s">
        <v>186</v>
      </c>
      <c r="B44">
        <v>3</v>
      </c>
      <c r="C44">
        <v>3</v>
      </c>
      <c r="D44">
        <v>0</v>
      </c>
      <c r="F44" t="s">
        <v>79</v>
      </c>
      <c r="G44">
        <f t="shared" si="8"/>
        <v>401</v>
      </c>
      <c r="H44">
        <f t="shared" si="8"/>
        <v>526</v>
      </c>
      <c r="I44">
        <f t="shared" si="8"/>
        <v>479</v>
      </c>
      <c r="K44" t="s">
        <v>79</v>
      </c>
      <c r="L44" s="13">
        <v>1</v>
      </c>
      <c r="M44">
        <f t="shared" si="3"/>
        <v>1.1627906976744186E-2</v>
      </c>
      <c r="N44">
        <f t="shared" si="4"/>
        <v>4.666279555528145E-4</v>
      </c>
      <c r="O44">
        <f t="shared" si="4"/>
        <v>6.578601784477001E-4</v>
      </c>
      <c r="P44">
        <f t="shared" si="4"/>
        <v>6.025164811528065E-4</v>
      </c>
      <c r="Q44">
        <f t="shared" si="1"/>
        <v>5.7566820505110694E-4</v>
      </c>
      <c r="R44">
        <f t="shared" si="2"/>
        <v>5.6812742747716431E-5</v>
      </c>
    </row>
    <row r="45" spans="1:18" x14ac:dyDescent="0.25">
      <c r="A45" s="13" t="s">
        <v>187</v>
      </c>
      <c r="B45">
        <v>0</v>
      </c>
      <c r="C45">
        <v>0</v>
      </c>
      <c r="D45">
        <v>0</v>
      </c>
      <c r="F45" t="s">
        <v>148</v>
      </c>
      <c r="G45">
        <f>SUM(B50:B51)</f>
        <v>64</v>
      </c>
      <c r="H45">
        <f>SUM(C50:C51)</f>
        <v>74</v>
      </c>
      <c r="I45">
        <f>SUM(D50:D51)</f>
        <v>64</v>
      </c>
      <c r="K45" t="s">
        <v>148</v>
      </c>
      <c r="L45" s="13">
        <v>3</v>
      </c>
      <c r="M45">
        <f t="shared" si="3"/>
        <v>3.4883720930232558E-2</v>
      </c>
      <c r="N45">
        <f t="shared" si="4"/>
        <v>7.4474287170524006E-5</v>
      </c>
      <c r="O45">
        <f t="shared" si="4"/>
        <v>9.2550671492642225E-5</v>
      </c>
      <c r="P45">
        <f t="shared" si="4"/>
        <v>8.0503245916032598E-5</v>
      </c>
      <c r="Q45">
        <f t="shared" si="1"/>
        <v>8.2509401526399619E-5</v>
      </c>
      <c r="R45">
        <f t="shared" si="2"/>
        <v>5.3137373159884887E-6</v>
      </c>
    </row>
    <row r="46" spans="1:18" x14ac:dyDescent="0.25">
      <c r="A46" t="s">
        <v>188</v>
      </c>
      <c r="B46">
        <v>4095</v>
      </c>
      <c r="C46">
        <v>3470</v>
      </c>
      <c r="D46">
        <v>3827</v>
      </c>
      <c r="F46" t="s">
        <v>80</v>
      </c>
      <c r="G46">
        <f>SUM(B52:B53)</f>
        <v>3412</v>
      </c>
      <c r="H46">
        <f>SUM(C52:C53)</f>
        <v>2910</v>
      </c>
      <c r="I46">
        <f>SUM(D52:D53)</f>
        <v>2834</v>
      </c>
      <c r="K46" t="s">
        <v>80</v>
      </c>
      <c r="L46" s="13">
        <v>2</v>
      </c>
      <c r="M46">
        <f t="shared" si="3"/>
        <v>2.3255813953488372E-2</v>
      </c>
      <c r="N46">
        <f t="shared" si="4"/>
        <v>3.970410434778561E-3</v>
      </c>
      <c r="O46">
        <f t="shared" si="4"/>
        <v>3.6394926222106604E-3</v>
      </c>
      <c r="P46">
        <f t="shared" si="4"/>
        <v>3.5647843582193185E-3</v>
      </c>
      <c r="Q46">
        <f t="shared" si="1"/>
        <v>3.7248958050695134E-3</v>
      </c>
      <c r="R46">
        <f t="shared" si="2"/>
        <v>1.2463734890744442E-4</v>
      </c>
    </row>
    <row r="47" spans="1:18" x14ac:dyDescent="0.25">
      <c r="A47" t="s">
        <v>189</v>
      </c>
      <c r="B47">
        <v>5269</v>
      </c>
      <c r="C47">
        <v>4497</v>
      </c>
      <c r="D47">
        <v>5527</v>
      </c>
      <c r="F47" s="18" t="s">
        <v>141</v>
      </c>
      <c r="G47" s="18">
        <f>B54</f>
        <v>30481</v>
      </c>
      <c r="H47" s="18">
        <f>C54</f>
        <v>26063</v>
      </c>
      <c r="I47" s="18">
        <f>D54</f>
        <v>26614</v>
      </c>
      <c r="K47" s="18" t="s">
        <v>141</v>
      </c>
      <c r="L47" s="19">
        <v>5</v>
      </c>
      <c r="M47" s="18">
        <f t="shared" si="3"/>
        <v>5.8139534883720929E-2</v>
      </c>
      <c r="N47" s="18">
        <f t="shared" si="4"/>
        <v>3.54695429256991E-2</v>
      </c>
      <c r="O47" s="18">
        <f t="shared" si="4"/>
        <v>3.2596596636658572E-2</v>
      </c>
      <c r="P47" s="18">
        <f t="shared" si="4"/>
        <v>3.3476771668895178E-2</v>
      </c>
      <c r="Q47" s="18">
        <f t="shared" si="1"/>
        <v>3.3847637077084283E-2</v>
      </c>
      <c r="R47" s="18">
        <f t="shared" si="2"/>
        <v>8.4982566019378171E-4</v>
      </c>
    </row>
    <row r="48" spans="1:18" x14ac:dyDescent="0.25">
      <c r="A48" t="s">
        <v>147</v>
      </c>
      <c r="B48">
        <v>16250</v>
      </c>
      <c r="C48">
        <v>15001</v>
      </c>
      <c r="D48">
        <v>20338</v>
      </c>
      <c r="F48" t="s">
        <v>194</v>
      </c>
      <c r="G48">
        <f>SUM(G6:G47)</f>
        <v>859357</v>
      </c>
      <c r="H48">
        <f>SUM(H6:H47)</f>
        <v>799562</v>
      </c>
      <c r="I48">
        <f>SUM(I6:I47)</f>
        <v>794999</v>
      </c>
      <c r="L48">
        <f t="shared" ref="L48:Q48" si="9">SUM(L6:L47)</f>
        <v>86</v>
      </c>
      <c r="M48">
        <f t="shared" si="9"/>
        <v>1.0000000000000004</v>
      </c>
      <c r="N48">
        <f t="shared" si="9"/>
        <v>1</v>
      </c>
      <c r="O48">
        <f t="shared" si="9"/>
        <v>1</v>
      </c>
      <c r="P48">
        <f t="shared" si="9"/>
        <v>0.99999999999999989</v>
      </c>
      <c r="Q48">
        <f t="shared" si="9"/>
        <v>1.0000000000000002</v>
      </c>
    </row>
    <row r="49" spans="1:4" x14ac:dyDescent="0.25">
      <c r="A49" t="s">
        <v>79</v>
      </c>
      <c r="B49">
        <v>401</v>
      </c>
      <c r="C49">
        <v>526</v>
      </c>
      <c r="D49">
        <v>479</v>
      </c>
    </row>
    <row r="50" spans="1:4" x14ac:dyDescent="0.25">
      <c r="A50" t="s">
        <v>191</v>
      </c>
      <c r="B50">
        <v>30</v>
      </c>
      <c r="C50">
        <v>40</v>
      </c>
      <c r="D50">
        <v>29</v>
      </c>
    </row>
    <row r="51" spans="1:4" x14ac:dyDescent="0.25">
      <c r="A51" t="s">
        <v>190</v>
      </c>
      <c r="B51">
        <v>34</v>
      </c>
      <c r="C51">
        <v>34</v>
      </c>
      <c r="D51">
        <v>35</v>
      </c>
    </row>
    <row r="52" spans="1:4" x14ac:dyDescent="0.25">
      <c r="A52" t="s">
        <v>193</v>
      </c>
      <c r="B52">
        <v>1644</v>
      </c>
      <c r="C52">
        <v>1352</v>
      </c>
      <c r="D52">
        <v>1026</v>
      </c>
    </row>
    <row r="53" spans="1:4" x14ac:dyDescent="0.25">
      <c r="A53" t="s">
        <v>192</v>
      </c>
      <c r="B53">
        <v>1768</v>
      </c>
      <c r="C53">
        <v>1558</v>
      </c>
      <c r="D53">
        <v>1808</v>
      </c>
    </row>
    <row r="54" spans="1:4" x14ac:dyDescent="0.25">
      <c r="A54" t="s">
        <v>141</v>
      </c>
      <c r="B54">
        <v>30481</v>
      </c>
      <c r="C54">
        <v>26063</v>
      </c>
      <c r="D54">
        <v>26614</v>
      </c>
    </row>
    <row r="55" spans="1:4" x14ac:dyDescent="0.25">
      <c r="A55" t="s">
        <v>81</v>
      </c>
      <c r="B55">
        <v>100542</v>
      </c>
      <c r="C55">
        <v>104999</v>
      </c>
      <c r="D55">
        <v>105222</v>
      </c>
    </row>
    <row r="56" spans="1:4" x14ac:dyDescent="0.25">
      <c r="A56" s="2" t="s">
        <v>82</v>
      </c>
      <c r="B56" s="2">
        <f>SUM(B6:B54)</f>
        <v>859357</v>
      </c>
      <c r="C56" s="2">
        <f>SUM(C6:C54)</f>
        <v>799562</v>
      </c>
      <c r="D56" s="2">
        <f>SUM(D6:D54)</f>
        <v>794999</v>
      </c>
    </row>
    <row r="57" spans="1:4" x14ac:dyDescent="0.25">
      <c r="A57" t="s">
        <v>83</v>
      </c>
      <c r="B57">
        <f>SUM(B6:B55)</f>
        <v>959899</v>
      </c>
      <c r="C57">
        <f>SUM(C6:C55)</f>
        <v>904561</v>
      </c>
      <c r="D57">
        <f>SUM(D6:D55)</f>
        <v>900221</v>
      </c>
    </row>
    <row r="58" spans="1:4" x14ac:dyDescent="0.25">
      <c r="A58" t="s">
        <v>84</v>
      </c>
      <c r="B58">
        <f>B56/B57</f>
        <v>0.89525773024036903</v>
      </c>
      <c r="C58">
        <f>C56/C57</f>
        <v>0.88392269841392679</v>
      </c>
      <c r="D58">
        <f>D56/D57</f>
        <v>0.88311536833733051</v>
      </c>
    </row>
  </sheetData>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8522B-BE11-436D-8678-2120C143836A}">
  <dimension ref="A1:B50"/>
  <sheetViews>
    <sheetView tabSelected="1" workbookViewId="0">
      <selection activeCell="A30" sqref="A30"/>
    </sheetView>
  </sheetViews>
  <sheetFormatPr defaultRowHeight="15.75" x14ac:dyDescent="0.25"/>
  <cols>
    <col min="1" max="1" width="121.375" customWidth="1"/>
    <col min="2" max="2" width="106.125" customWidth="1"/>
  </cols>
  <sheetData>
    <row r="1" spans="1:2" x14ac:dyDescent="0.25">
      <c r="A1" t="s">
        <v>255</v>
      </c>
      <c r="B1" t="s">
        <v>256</v>
      </c>
    </row>
    <row r="2" spans="1:2" x14ac:dyDescent="0.25">
      <c r="A2" t="s">
        <v>257</v>
      </c>
      <c r="B2" t="s">
        <v>258</v>
      </c>
    </row>
    <row r="3" spans="1:2" x14ac:dyDescent="0.25">
      <c r="A3" t="s">
        <v>259</v>
      </c>
      <c r="B3" t="s">
        <v>260</v>
      </c>
    </row>
    <row r="4" spans="1:2" x14ac:dyDescent="0.25">
      <c r="A4" t="s">
        <v>261</v>
      </c>
      <c r="B4" t="s">
        <v>262</v>
      </c>
    </row>
    <row r="5" spans="1:2" x14ac:dyDescent="0.25">
      <c r="A5" t="s">
        <v>263</v>
      </c>
      <c r="B5" t="s">
        <v>264</v>
      </c>
    </row>
    <row r="6" spans="1:2" x14ac:dyDescent="0.25">
      <c r="A6" t="s">
        <v>265</v>
      </c>
      <c r="B6" t="s">
        <v>266</v>
      </c>
    </row>
    <row r="7" spans="1:2" x14ac:dyDescent="0.25">
      <c r="A7" t="s">
        <v>267</v>
      </c>
      <c r="B7" t="s">
        <v>268</v>
      </c>
    </row>
    <row r="8" spans="1:2" x14ac:dyDescent="0.25">
      <c r="A8" t="s">
        <v>269</v>
      </c>
      <c r="B8" t="s">
        <v>270</v>
      </c>
    </row>
    <row r="9" spans="1:2" x14ac:dyDescent="0.25">
      <c r="A9" t="s">
        <v>271</v>
      </c>
      <c r="B9" t="s">
        <v>272</v>
      </c>
    </row>
    <row r="10" spans="1:2" x14ac:dyDescent="0.25">
      <c r="A10" t="s">
        <v>273</v>
      </c>
      <c r="B10" t="s">
        <v>274</v>
      </c>
    </row>
    <row r="11" spans="1:2" x14ac:dyDescent="0.25">
      <c r="A11" t="s">
        <v>275</v>
      </c>
      <c r="B11" t="s">
        <v>276</v>
      </c>
    </row>
    <row r="12" spans="1:2" x14ac:dyDescent="0.25">
      <c r="A12" t="s">
        <v>277</v>
      </c>
      <c r="B12" t="s">
        <v>278</v>
      </c>
    </row>
    <row r="13" spans="1:2" x14ac:dyDescent="0.25">
      <c r="A13" t="s">
        <v>279</v>
      </c>
      <c r="B13" t="s">
        <v>280</v>
      </c>
    </row>
    <row r="14" spans="1:2" x14ac:dyDescent="0.25">
      <c r="A14" t="s">
        <v>281</v>
      </c>
      <c r="B14" t="s">
        <v>282</v>
      </c>
    </row>
    <row r="15" spans="1:2" x14ac:dyDescent="0.25">
      <c r="A15" t="s">
        <v>283</v>
      </c>
      <c r="B15" t="s">
        <v>284</v>
      </c>
    </row>
    <row r="16" spans="1:2" x14ac:dyDescent="0.25">
      <c r="A16" t="s">
        <v>285</v>
      </c>
      <c r="B16" t="s">
        <v>286</v>
      </c>
    </row>
    <row r="17" spans="1:2" x14ac:dyDescent="0.25">
      <c r="A17" t="s">
        <v>287</v>
      </c>
      <c r="B17" t="s">
        <v>288</v>
      </c>
    </row>
    <row r="18" spans="1:2" x14ac:dyDescent="0.25">
      <c r="A18" t="s">
        <v>289</v>
      </c>
      <c r="B18" t="s">
        <v>290</v>
      </c>
    </row>
    <row r="19" spans="1:2" x14ac:dyDescent="0.25">
      <c r="A19" t="s">
        <v>291</v>
      </c>
      <c r="B19" t="s">
        <v>292</v>
      </c>
    </row>
    <row r="20" spans="1:2" x14ac:dyDescent="0.25">
      <c r="A20" t="s">
        <v>293</v>
      </c>
      <c r="B20" t="s">
        <v>294</v>
      </c>
    </row>
    <row r="21" spans="1:2" x14ac:dyDescent="0.25">
      <c r="A21" t="s">
        <v>295</v>
      </c>
      <c r="B21" t="s">
        <v>296</v>
      </c>
    </row>
    <row r="22" spans="1:2" x14ac:dyDescent="0.25">
      <c r="A22" t="s">
        <v>297</v>
      </c>
      <c r="B22" t="s">
        <v>298</v>
      </c>
    </row>
    <row r="23" spans="1:2" x14ac:dyDescent="0.25">
      <c r="A23" t="s">
        <v>299</v>
      </c>
      <c r="B23" t="s">
        <v>300</v>
      </c>
    </row>
    <row r="24" spans="1:2" x14ac:dyDescent="0.25">
      <c r="A24" t="s">
        <v>301</v>
      </c>
      <c r="B24" t="s">
        <v>302</v>
      </c>
    </row>
    <row r="25" spans="1:2" x14ac:dyDescent="0.25">
      <c r="A25" t="s">
        <v>303</v>
      </c>
      <c r="B25" t="s">
        <v>304</v>
      </c>
    </row>
    <row r="26" spans="1:2" x14ac:dyDescent="0.25">
      <c r="A26" t="s">
        <v>305</v>
      </c>
      <c r="B26" t="s">
        <v>306</v>
      </c>
    </row>
    <row r="27" spans="1:2" x14ac:dyDescent="0.25">
      <c r="A27" t="s">
        <v>307</v>
      </c>
      <c r="B27" t="s">
        <v>308</v>
      </c>
    </row>
    <row r="28" spans="1:2" x14ac:dyDescent="0.25">
      <c r="A28" t="s">
        <v>309</v>
      </c>
      <c r="B28" t="s">
        <v>310</v>
      </c>
    </row>
    <row r="29" spans="1:2" x14ac:dyDescent="0.25">
      <c r="A29" t="s">
        <v>311</v>
      </c>
      <c r="B29" t="s">
        <v>312</v>
      </c>
    </row>
    <row r="30" spans="1:2" x14ac:dyDescent="0.25">
      <c r="A30" t="s">
        <v>313</v>
      </c>
      <c r="B30" t="s">
        <v>314</v>
      </c>
    </row>
    <row r="31" spans="1:2" x14ac:dyDescent="0.25">
      <c r="A31" t="s">
        <v>315</v>
      </c>
      <c r="B31" t="s">
        <v>316</v>
      </c>
    </row>
    <row r="32" spans="1:2" x14ac:dyDescent="0.25">
      <c r="A32" t="s">
        <v>317</v>
      </c>
      <c r="B32" t="s">
        <v>318</v>
      </c>
    </row>
    <row r="33" spans="1:2" x14ac:dyDescent="0.25">
      <c r="A33" t="s">
        <v>319</v>
      </c>
      <c r="B33" t="s">
        <v>320</v>
      </c>
    </row>
    <row r="34" spans="1:2" x14ac:dyDescent="0.25">
      <c r="A34" t="s">
        <v>321</v>
      </c>
      <c r="B34" t="s">
        <v>322</v>
      </c>
    </row>
    <row r="35" spans="1:2" x14ac:dyDescent="0.25">
      <c r="A35" t="s">
        <v>323</v>
      </c>
      <c r="B35" t="s">
        <v>324</v>
      </c>
    </row>
    <row r="36" spans="1:2" x14ac:dyDescent="0.25">
      <c r="A36" t="s">
        <v>325</v>
      </c>
      <c r="B36" t="s">
        <v>326</v>
      </c>
    </row>
    <row r="37" spans="1:2" x14ac:dyDescent="0.25">
      <c r="A37" t="s">
        <v>327</v>
      </c>
      <c r="B37" t="s">
        <v>328</v>
      </c>
    </row>
    <row r="38" spans="1:2" x14ac:dyDescent="0.25">
      <c r="A38" t="s">
        <v>329</v>
      </c>
      <c r="B38" t="s">
        <v>330</v>
      </c>
    </row>
    <row r="39" spans="1:2" x14ac:dyDescent="0.25">
      <c r="A39" t="s">
        <v>331</v>
      </c>
      <c r="B39" t="s">
        <v>332</v>
      </c>
    </row>
    <row r="40" spans="1:2" x14ac:dyDescent="0.25">
      <c r="A40" t="s">
        <v>333</v>
      </c>
      <c r="B40" t="s">
        <v>334</v>
      </c>
    </row>
    <row r="41" spans="1:2" x14ac:dyDescent="0.25">
      <c r="A41" t="s">
        <v>335</v>
      </c>
      <c r="B41" t="s">
        <v>336</v>
      </c>
    </row>
    <row r="42" spans="1:2" x14ac:dyDescent="0.25">
      <c r="A42" t="s">
        <v>337</v>
      </c>
      <c r="B42" t="s">
        <v>338</v>
      </c>
    </row>
    <row r="43" spans="1:2" x14ac:dyDescent="0.25">
      <c r="A43" t="s">
        <v>339</v>
      </c>
      <c r="B43" t="s">
        <v>340</v>
      </c>
    </row>
    <row r="44" spans="1:2" x14ac:dyDescent="0.25">
      <c r="A44" t="s">
        <v>341</v>
      </c>
      <c r="B44" t="s">
        <v>342</v>
      </c>
    </row>
    <row r="45" spans="1:2" x14ac:dyDescent="0.25">
      <c r="A45" t="s">
        <v>343</v>
      </c>
      <c r="B45" t="s">
        <v>344</v>
      </c>
    </row>
    <row r="46" spans="1:2" x14ac:dyDescent="0.25">
      <c r="A46" t="s">
        <v>345</v>
      </c>
      <c r="B46" t="s">
        <v>346</v>
      </c>
    </row>
    <row r="47" spans="1:2" x14ac:dyDescent="0.25">
      <c r="A47" t="s">
        <v>347</v>
      </c>
      <c r="B47" t="s">
        <v>348</v>
      </c>
    </row>
    <row r="48" spans="1:2" x14ac:dyDescent="0.25">
      <c r="A48" t="s">
        <v>349</v>
      </c>
      <c r="B48" t="s">
        <v>350</v>
      </c>
    </row>
    <row r="49" spans="1:2" x14ac:dyDescent="0.25">
      <c r="A49" t="s">
        <v>351</v>
      </c>
      <c r="B49" t="s">
        <v>352</v>
      </c>
    </row>
    <row r="50" spans="1:2" x14ac:dyDescent="0.25">
      <c r="A50" t="s">
        <v>353</v>
      </c>
      <c r="B50" t="s">
        <v>354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58"/>
  <sheetViews>
    <sheetView workbookViewId="0">
      <pane ySplit="5" topLeftCell="A6" activePane="bottomLeft" state="frozen"/>
      <selection pane="bottomLeft" activeCell="D66" sqref="D66"/>
    </sheetView>
  </sheetViews>
  <sheetFormatPr defaultColWidth="11" defaultRowHeight="15.75" x14ac:dyDescent="0.25"/>
  <cols>
    <col min="1" max="1" width="13.5" customWidth="1"/>
  </cols>
  <sheetData>
    <row r="1" spans="1:18" x14ac:dyDescent="0.25">
      <c r="A1" s="1" t="s">
        <v>156</v>
      </c>
    </row>
    <row r="2" spans="1:18" x14ac:dyDescent="0.25">
      <c r="A2" s="1" t="s">
        <v>176</v>
      </c>
    </row>
    <row r="4" spans="1:18" x14ac:dyDescent="0.25">
      <c r="B4" s="1" t="s">
        <v>58</v>
      </c>
      <c r="F4" s="1"/>
      <c r="G4" s="1" t="s">
        <v>58</v>
      </c>
      <c r="M4" s="1" t="s">
        <v>59</v>
      </c>
      <c r="N4" s="1"/>
    </row>
    <row r="5" spans="1:18" x14ac:dyDescent="0.25">
      <c r="A5" s="1" t="s">
        <v>60</v>
      </c>
      <c r="B5" t="s">
        <v>66</v>
      </c>
      <c r="C5" t="s">
        <v>177</v>
      </c>
      <c r="D5" t="s">
        <v>178</v>
      </c>
      <c r="F5" s="1" t="s">
        <v>61</v>
      </c>
      <c r="G5" t="s">
        <v>66</v>
      </c>
      <c r="H5" t="s">
        <v>177</v>
      </c>
      <c r="I5" t="s">
        <v>178</v>
      </c>
      <c r="K5" s="1" t="s">
        <v>61</v>
      </c>
      <c r="L5" s="1" t="s">
        <v>62</v>
      </c>
      <c r="M5" s="1" t="s">
        <v>63</v>
      </c>
      <c r="N5" t="s">
        <v>66</v>
      </c>
      <c r="O5" t="s">
        <v>177</v>
      </c>
      <c r="P5" t="s">
        <v>178</v>
      </c>
      <c r="Q5" s="1" t="s">
        <v>64</v>
      </c>
      <c r="R5" s="1" t="s">
        <v>65</v>
      </c>
    </row>
    <row r="6" spans="1:18" x14ac:dyDescent="0.25">
      <c r="A6" t="s">
        <v>67</v>
      </c>
      <c r="B6">
        <v>17189</v>
      </c>
      <c r="C6">
        <v>21416</v>
      </c>
      <c r="D6">
        <v>21144</v>
      </c>
      <c r="F6" t="s">
        <v>67</v>
      </c>
      <c r="G6">
        <f t="shared" ref="G6:I12" si="0">B6</f>
        <v>17189</v>
      </c>
      <c r="H6">
        <f t="shared" si="0"/>
        <v>21416</v>
      </c>
      <c r="I6">
        <f t="shared" si="0"/>
        <v>21144</v>
      </c>
      <c r="K6" t="s">
        <v>67</v>
      </c>
      <c r="L6">
        <v>2</v>
      </c>
      <c r="M6">
        <f>L6/L$48</f>
        <v>2.2988505747126436E-2</v>
      </c>
      <c r="N6">
        <f>G6/G$48</f>
        <v>2.2978502687665346E-2</v>
      </c>
      <c r="O6">
        <f>H6/H$48</f>
        <v>2.2051275186858198E-2</v>
      </c>
      <c r="P6">
        <f>I6/I$48</f>
        <v>2.8849774866966844E-2</v>
      </c>
      <c r="Q6">
        <f t="shared" ref="Q6" si="1">AVERAGE(N6:P6)</f>
        <v>2.4626517580496794E-2</v>
      </c>
      <c r="R6">
        <f t="shared" ref="R6" si="2">STDEV(N6:P6)/SQRT(3)</f>
        <v>2.128525647042653E-3</v>
      </c>
    </row>
    <row r="7" spans="1:18" x14ac:dyDescent="0.25">
      <c r="A7" t="s">
        <v>125</v>
      </c>
      <c r="B7">
        <v>41323</v>
      </c>
      <c r="C7">
        <v>51115</v>
      </c>
      <c r="D7">
        <v>53869</v>
      </c>
      <c r="F7" t="s">
        <v>125</v>
      </c>
      <c r="G7">
        <f t="shared" si="0"/>
        <v>41323</v>
      </c>
      <c r="H7">
        <f t="shared" si="0"/>
        <v>51115</v>
      </c>
      <c r="I7">
        <f t="shared" si="0"/>
        <v>53869</v>
      </c>
      <c r="K7" t="s">
        <v>125</v>
      </c>
      <c r="L7">
        <v>3</v>
      </c>
      <c r="M7">
        <f t="shared" ref="M7:M47" si="3">L7/L$48</f>
        <v>3.4482758620689655E-2</v>
      </c>
      <c r="N7">
        <f t="shared" ref="N7:P47" si="4">G7/G$48</f>
        <v>5.5241181369619821E-2</v>
      </c>
      <c r="O7">
        <f t="shared" si="4"/>
        <v>5.2631253790449049E-2</v>
      </c>
      <c r="P7">
        <f t="shared" si="4"/>
        <v>7.3501159776231409E-2</v>
      </c>
      <c r="Q7">
        <f t="shared" ref="Q7:Q47" si="5">AVERAGE(N7:P7)</f>
        <v>6.0457864978766762E-2</v>
      </c>
      <c r="R7">
        <f t="shared" ref="R7:R47" si="6">STDEV(N7:P7)/SQRT(3)</f>
        <v>6.5650230990277596E-3</v>
      </c>
    </row>
    <row r="8" spans="1:18" x14ac:dyDescent="0.25">
      <c r="A8" t="s">
        <v>68</v>
      </c>
      <c r="B8">
        <v>4281</v>
      </c>
      <c r="C8">
        <v>6450</v>
      </c>
      <c r="D8">
        <v>7872</v>
      </c>
      <c r="F8" t="s">
        <v>68</v>
      </c>
      <c r="G8">
        <f t="shared" si="0"/>
        <v>4281</v>
      </c>
      <c r="H8">
        <f t="shared" si="0"/>
        <v>6450</v>
      </c>
      <c r="I8">
        <f t="shared" si="0"/>
        <v>7872</v>
      </c>
      <c r="K8" t="s">
        <v>68</v>
      </c>
      <c r="L8">
        <v>4</v>
      </c>
      <c r="M8">
        <f t="shared" si="3"/>
        <v>4.5977011494252873E-2</v>
      </c>
      <c r="N8">
        <f t="shared" si="4"/>
        <v>5.7229024379484173E-3</v>
      </c>
      <c r="O8">
        <f t="shared" si="4"/>
        <v>6.6413300782235422E-3</v>
      </c>
      <c r="P8">
        <f t="shared" si="4"/>
        <v>1.0740892345476873E-2</v>
      </c>
      <c r="Q8">
        <f t="shared" si="5"/>
        <v>7.7017082872162775E-3</v>
      </c>
      <c r="R8">
        <f t="shared" si="6"/>
        <v>1.5425473669220386E-3</v>
      </c>
    </row>
    <row r="9" spans="1:18" x14ac:dyDescent="0.25">
      <c r="A9" t="s">
        <v>69</v>
      </c>
      <c r="B9">
        <v>703</v>
      </c>
      <c r="C9">
        <v>964</v>
      </c>
      <c r="D9">
        <v>717</v>
      </c>
      <c r="F9" t="s">
        <v>69</v>
      </c>
      <c r="G9">
        <f t="shared" si="0"/>
        <v>703</v>
      </c>
      <c r="H9">
        <f t="shared" si="0"/>
        <v>964</v>
      </c>
      <c r="I9">
        <f t="shared" si="0"/>
        <v>717</v>
      </c>
      <c r="K9" t="s">
        <v>69</v>
      </c>
      <c r="L9">
        <v>1</v>
      </c>
      <c r="M9">
        <f t="shared" si="3"/>
        <v>1.1494252873563218E-2</v>
      </c>
      <c r="N9">
        <f t="shared" si="4"/>
        <v>9.3978052181213211E-4</v>
      </c>
      <c r="O9">
        <f t="shared" si="4"/>
        <v>9.9259568921046429E-4</v>
      </c>
      <c r="P9">
        <f t="shared" si="4"/>
        <v>9.7830536225951693E-4</v>
      </c>
      <c r="Q9">
        <f t="shared" si="5"/>
        <v>9.7022719109403788E-4</v>
      </c>
      <c r="R9">
        <f t="shared" si="6"/>
        <v>1.5772371559814614E-5</v>
      </c>
    </row>
    <row r="10" spans="1:18" x14ac:dyDescent="0.25">
      <c r="A10" t="s">
        <v>126</v>
      </c>
      <c r="B10">
        <v>146</v>
      </c>
      <c r="C10">
        <v>194</v>
      </c>
      <c r="D10">
        <v>168</v>
      </c>
      <c r="F10" t="s">
        <v>126</v>
      </c>
      <c r="G10">
        <f t="shared" si="0"/>
        <v>146</v>
      </c>
      <c r="H10">
        <f t="shared" si="0"/>
        <v>194</v>
      </c>
      <c r="I10">
        <f t="shared" si="0"/>
        <v>168</v>
      </c>
      <c r="K10" t="s">
        <v>126</v>
      </c>
      <c r="L10">
        <v>1</v>
      </c>
      <c r="M10">
        <f t="shared" si="3"/>
        <v>1.1494252873563218E-2</v>
      </c>
      <c r="N10">
        <f t="shared" si="4"/>
        <v>1.9517490211176571E-4</v>
      </c>
      <c r="O10">
        <f t="shared" si="4"/>
        <v>1.9975473413571583E-4</v>
      </c>
      <c r="P10">
        <f t="shared" si="4"/>
        <v>2.2922636103151864E-4</v>
      </c>
      <c r="Q10">
        <f t="shared" si="5"/>
        <v>2.0805199909300007E-4</v>
      </c>
      <c r="R10">
        <f t="shared" si="6"/>
        <v>1.0669409823875576E-5</v>
      </c>
    </row>
    <row r="11" spans="1:18" x14ac:dyDescent="0.25">
      <c r="A11" t="s">
        <v>127</v>
      </c>
      <c r="B11">
        <v>2855</v>
      </c>
      <c r="C11">
        <v>4218</v>
      </c>
      <c r="D11">
        <v>2688</v>
      </c>
      <c r="F11" t="s">
        <v>127</v>
      </c>
      <c r="G11">
        <f t="shared" si="0"/>
        <v>2855</v>
      </c>
      <c r="H11">
        <f t="shared" si="0"/>
        <v>4218</v>
      </c>
      <c r="I11">
        <f t="shared" si="0"/>
        <v>2688</v>
      </c>
      <c r="K11" t="s">
        <v>127</v>
      </c>
      <c r="L11">
        <v>1</v>
      </c>
      <c r="M11">
        <f t="shared" si="3"/>
        <v>1.1494252873563218E-2</v>
      </c>
      <c r="N11">
        <f t="shared" si="4"/>
        <v>3.8166051063636378E-3</v>
      </c>
      <c r="O11">
        <f t="shared" si="4"/>
        <v>4.3431209720847909E-3</v>
      </c>
      <c r="P11">
        <f t="shared" si="4"/>
        <v>3.6676217765042982E-3</v>
      </c>
      <c r="Q11">
        <f t="shared" si="5"/>
        <v>3.9424492849842426E-3</v>
      </c>
      <c r="R11">
        <f t="shared" si="6"/>
        <v>2.0490026742864782E-4</v>
      </c>
    </row>
    <row r="12" spans="1:18" x14ac:dyDescent="0.25">
      <c r="A12" t="s">
        <v>149</v>
      </c>
      <c r="B12">
        <v>68437</v>
      </c>
      <c r="C12">
        <v>88352</v>
      </c>
      <c r="D12">
        <v>50034</v>
      </c>
      <c r="F12" t="s">
        <v>149</v>
      </c>
      <c r="G12">
        <f t="shared" si="0"/>
        <v>68437</v>
      </c>
      <c r="H12">
        <f t="shared" si="0"/>
        <v>88352</v>
      </c>
      <c r="I12">
        <f t="shared" si="0"/>
        <v>50034</v>
      </c>
      <c r="K12" t="s">
        <v>149</v>
      </c>
      <c r="L12">
        <v>4</v>
      </c>
      <c r="M12">
        <f t="shared" si="3"/>
        <v>4.5977011494252873E-2</v>
      </c>
      <c r="N12">
        <f t="shared" si="4"/>
        <v>9.1487566957691155E-2</v>
      </c>
      <c r="O12">
        <f t="shared" si="4"/>
        <v>9.0972836445148281E-2</v>
      </c>
      <c r="P12">
        <f t="shared" si="4"/>
        <v>6.826852230863692E-2</v>
      </c>
      <c r="Q12">
        <f t="shared" si="5"/>
        <v>8.35763085704921E-2</v>
      </c>
      <c r="R12">
        <f t="shared" si="6"/>
        <v>7.6553353302151166E-3</v>
      </c>
    </row>
    <row r="13" spans="1:18" x14ac:dyDescent="0.25">
      <c r="A13" t="s">
        <v>128</v>
      </c>
      <c r="B13">
        <v>119659</v>
      </c>
      <c r="C13">
        <v>145173</v>
      </c>
      <c r="D13">
        <v>95374</v>
      </c>
      <c r="F13" t="s">
        <v>128</v>
      </c>
      <c r="G13">
        <f t="shared" ref="G13:I14" si="7">B13</f>
        <v>119659</v>
      </c>
      <c r="H13">
        <f t="shared" si="7"/>
        <v>145173</v>
      </c>
      <c r="I13">
        <f t="shared" si="7"/>
        <v>95374</v>
      </c>
      <c r="K13" t="s">
        <v>128</v>
      </c>
      <c r="L13">
        <v>3</v>
      </c>
      <c r="M13">
        <f t="shared" si="3"/>
        <v>3.4482758620689655E-2</v>
      </c>
      <c r="N13">
        <f t="shared" si="4"/>
        <v>0.15996187405336831</v>
      </c>
      <c r="O13">
        <f t="shared" si="4"/>
        <v>0.14947935061177461</v>
      </c>
      <c r="P13">
        <f t="shared" si="4"/>
        <v>0.1301323509346432</v>
      </c>
      <c r="Q13">
        <f t="shared" si="5"/>
        <v>0.1465245251999287</v>
      </c>
      <c r="R13">
        <f t="shared" si="6"/>
        <v>8.7368636112262216E-3</v>
      </c>
    </row>
    <row r="14" spans="1:18" x14ac:dyDescent="0.25">
      <c r="A14" t="s">
        <v>86</v>
      </c>
      <c r="B14">
        <v>7937</v>
      </c>
      <c r="C14">
        <v>11128</v>
      </c>
      <c r="D14">
        <v>6553</v>
      </c>
      <c r="F14" t="s">
        <v>86</v>
      </c>
      <c r="G14">
        <f t="shared" si="7"/>
        <v>7937</v>
      </c>
      <c r="H14">
        <f t="shared" si="7"/>
        <v>11128</v>
      </c>
      <c r="I14">
        <f t="shared" si="7"/>
        <v>6553</v>
      </c>
      <c r="K14" t="s">
        <v>86</v>
      </c>
      <c r="L14">
        <v>1</v>
      </c>
      <c r="M14">
        <f t="shared" si="3"/>
        <v>1.1494252873563218E-2</v>
      </c>
      <c r="N14">
        <f t="shared" si="4"/>
        <v>1.0610295877130716E-2</v>
      </c>
      <c r="O14">
        <f t="shared" si="4"/>
        <v>1.1458096296197144E-2</v>
      </c>
      <c r="P14">
        <f t="shared" si="4"/>
        <v>8.9411925228544131E-3</v>
      </c>
      <c r="Q14">
        <f t="shared" si="5"/>
        <v>1.0336528232060757E-2</v>
      </c>
      <c r="R14">
        <f t="shared" si="6"/>
        <v>7.3934941980141849E-4</v>
      </c>
    </row>
    <row r="15" spans="1:18" x14ac:dyDescent="0.25">
      <c r="A15" s="13" t="s">
        <v>142</v>
      </c>
      <c r="B15" s="13">
        <v>52</v>
      </c>
      <c r="C15" s="13">
        <v>94</v>
      </c>
      <c r="D15" s="13">
        <v>267</v>
      </c>
      <c r="F15" s="13" t="s">
        <v>150</v>
      </c>
      <c r="G15">
        <f>SUM(B15:B16)</f>
        <v>84</v>
      </c>
      <c r="H15">
        <f>SUM(C15:C16)</f>
        <v>138</v>
      </c>
      <c r="I15">
        <f>SUM(D15:D16)</f>
        <v>370</v>
      </c>
      <c r="K15" s="13" t="s">
        <v>150</v>
      </c>
      <c r="L15">
        <v>4</v>
      </c>
      <c r="M15">
        <f t="shared" si="3"/>
        <v>4.5977011494252873E-2</v>
      </c>
      <c r="N15">
        <f t="shared" si="4"/>
        <v>1.1229240943416657E-4</v>
      </c>
      <c r="O15">
        <f t="shared" si="4"/>
        <v>1.4209357376664323E-4</v>
      </c>
      <c r="P15">
        <f t="shared" si="4"/>
        <v>5.0484377131941604E-4</v>
      </c>
      <c r="Q15">
        <f t="shared" si="5"/>
        <v>2.5307658484007527E-4</v>
      </c>
      <c r="R15">
        <f t="shared" si="6"/>
        <v>1.2617720936535407E-4</v>
      </c>
    </row>
    <row r="16" spans="1:18" x14ac:dyDescent="0.25">
      <c r="A16" s="13" t="s">
        <v>143</v>
      </c>
      <c r="B16" s="13">
        <v>32</v>
      </c>
      <c r="C16" s="13">
        <v>44</v>
      </c>
      <c r="D16" s="13">
        <v>103</v>
      </c>
      <c r="F16" t="s">
        <v>179</v>
      </c>
      <c r="G16">
        <f t="shared" ref="G16:I22" si="8">B17</f>
        <v>27574</v>
      </c>
      <c r="H16">
        <f t="shared" si="8"/>
        <v>34047</v>
      </c>
      <c r="I16">
        <f t="shared" si="8"/>
        <v>20585</v>
      </c>
      <c r="K16" t="s">
        <v>179</v>
      </c>
      <c r="L16">
        <v>2</v>
      </c>
      <c r="M16">
        <f t="shared" si="3"/>
        <v>2.2988505747126436E-2</v>
      </c>
      <c r="N16">
        <f t="shared" si="4"/>
        <v>3.6861320211163201E-2</v>
      </c>
      <c r="O16">
        <f t="shared" si="4"/>
        <v>3.5056955840818131E-2</v>
      </c>
      <c r="P16">
        <f t="shared" si="4"/>
        <v>2.8087051439486969E-2</v>
      </c>
      <c r="Q16">
        <f t="shared" si="5"/>
        <v>3.333510916382277E-2</v>
      </c>
      <c r="R16">
        <f t="shared" si="6"/>
        <v>2.6752267881255203E-3</v>
      </c>
    </row>
    <row r="17" spans="1:30" x14ac:dyDescent="0.25">
      <c r="A17" t="s">
        <v>179</v>
      </c>
      <c r="B17">
        <v>27574</v>
      </c>
      <c r="C17">
        <v>34047</v>
      </c>
      <c r="D17">
        <v>20585</v>
      </c>
      <c r="F17" t="s">
        <v>129</v>
      </c>
      <c r="G17">
        <f t="shared" si="8"/>
        <v>28945</v>
      </c>
      <c r="H17">
        <f t="shared" si="8"/>
        <v>35842</v>
      </c>
      <c r="I17">
        <f t="shared" si="8"/>
        <v>22385</v>
      </c>
      <c r="K17" t="s">
        <v>129</v>
      </c>
      <c r="L17">
        <v>2</v>
      </c>
      <c r="M17">
        <f t="shared" si="3"/>
        <v>2.2988505747126436E-2</v>
      </c>
      <c r="N17">
        <f t="shared" si="4"/>
        <v>3.8694092750856564E-2</v>
      </c>
      <c r="O17">
        <f t="shared" si="4"/>
        <v>3.6905201963362513E-2</v>
      </c>
      <c r="P17">
        <f t="shared" si="4"/>
        <v>3.0543048164824668E-2</v>
      </c>
      <c r="Q17">
        <f t="shared" si="5"/>
        <v>3.5380780959681252E-2</v>
      </c>
      <c r="R17">
        <f t="shared" si="6"/>
        <v>2.4733766735792872E-3</v>
      </c>
    </row>
    <row r="18" spans="1:30" x14ac:dyDescent="0.25">
      <c r="A18" t="s">
        <v>129</v>
      </c>
      <c r="B18">
        <v>28945</v>
      </c>
      <c r="C18">
        <v>35842</v>
      </c>
      <c r="D18">
        <v>22385</v>
      </c>
      <c r="F18" s="13" t="s">
        <v>130</v>
      </c>
      <c r="G18" s="13">
        <f t="shared" si="8"/>
        <v>102149</v>
      </c>
      <c r="H18" s="13">
        <f t="shared" si="8"/>
        <v>131136</v>
      </c>
      <c r="I18" s="13">
        <f t="shared" si="8"/>
        <v>98228</v>
      </c>
      <c r="K18" s="13" t="s">
        <v>130</v>
      </c>
      <c r="L18">
        <v>4</v>
      </c>
      <c r="M18">
        <f t="shared" si="3"/>
        <v>4.5977011494252873E-2</v>
      </c>
      <c r="N18">
        <f t="shared" si="4"/>
        <v>0.13655425394393667</v>
      </c>
      <c r="O18">
        <f t="shared" si="4"/>
        <v>0.13502596296711974</v>
      </c>
      <c r="P18">
        <f t="shared" si="4"/>
        <v>0.13402647018692865</v>
      </c>
      <c r="Q18">
        <f t="shared" si="5"/>
        <v>0.13520222903266169</v>
      </c>
      <c r="R18">
        <f t="shared" si="6"/>
        <v>7.3501133209963028E-4</v>
      </c>
    </row>
    <row r="19" spans="1:30" s="13" customFormat="1" x14ac:dyDescent="0.25">
      <c r="A19" s="13" t="s">
        <v>130</v>
      </c>
      <c r="B19">
        <v>102149</v>
      </c>
      <c r="C19">
        <v>131136</v>
      </c>
      <c r="D19">
        <v>98228</v>
      </c>
      <c r="F19" s="13" t="s">
        <v>70</v>
      </c>
      <c r="G19" s="13">
        <f t="shared" si="8"/>
        <v>4501</v>
      </c>
      <c r="H19" s="13">
        <f t="shared" si="8"/>
        <v>6306</v>
      </c>
      <c r="I19" s="13">
        <f t="shared" si="8"/>
        <v>4681</v>
      </c>
      <c r="K19" s="13" t="s">
        <v>70</v>
      </c>
      <c r="L19" s="13">
        <v>1</v>
      </c>
      <c r="M19">
        <f t="shared" si="3"/>
        <v>1.1494252873563218E-2</v>
      </c>
      <c r="N19">
        <f t="shared" si="4"/>
        <v>6.0170016055140921E-3</v>
      </c>
      <c r="O19">
        <f t="shared" si="4"/>
        <v>6.4930585229887837E-3</v>
      </c>
      <c r="P19">
        <f t="shared" si="4"/>
        <v>6.3869559285032063E-3</v>
      </c>
      <c r="Q19">
        <f t="shared" si="5"/>
        <v>6.2990053523353613E-3</v>
      </c>
      <c r="R19">
        <f t="shared" si="6"/>
        <v>1.4429024574917084E-4</v>
      </c>
      <c r="AB19"/>
      <c r="AC19"/>
      <c r="AD19"/>
    </row>
    <row r="20" spans="1:30" s="13" customFormat="1" x14ac:dyDescent="0.25">
      <c r="A20" s="13" t="s">
        <v>70</v>
      </c>
      <c r="B20">
        <v>4501</v>
      </c>
      <c r="C20">
        <v>6306</v>
      </c>
      <c r="D20">
        <v>4681</v>
      </c>
      <c r="F20" s="13" t="s">
        <v>71</v>
      </c>
      <c r="G20" s="13">
        <f t="shared" si="8"/>
        <v>132149</v>
      </c>
      <c r="H20" s="13">
        <f t="shared" si="8"/>
        <v>176651</v>
      </c>
      <c r="I20" s="13">
        <f t="shared" si="8"/>
        <v>120319</v>
      </c>
      <c r="K20" s="13" t="s">
        <v>71</v>
      </c>
      <c r="L20" s="13">
        <v>4</v>
      </c>
      <c r="M20">
        <f t="shared" si="3"/>
        <v>4.5977011494252873E-2</v>
      </c>
      <c r="N20">
        <f t="shared" si="4"/>
        <v>0.17665868588471045</v>
      </c>
      <c r="O20">
        <f t="shared" si="4"/>
        <v>0.18189110072066153</v>
      </c>
      <c r="P20">
        <f t="shared" si="4"/>
        <v>0.16416837221994815</v>
      </c>
      <c r="Q20">
        <f t="shared" si="5"/>
        <v>0.17423938627510671</v>
      </c>
      <c r="R20">
        <f t="shared" si="6"/>
        <v>5.2571707957883964E-3</v>
      </c>
    </row>
    <row r="21" spans="1:30" s="13" customFormat="1" x14ac:dyDescent="0.25">
      <c r="A21" s="13" t="s">
        <v>71</v>
      </c>
      <c r="B21">
        <v>132149</v>
      </c>
      <c r="C21">
        <v>176651</v>
      </c>
      <c r="D21">
        <v>120319</v>
      </c>
      <c r="F21" s="13" t="s">
        <v>131</v>
      </c>
      <c r="G21" s="13">
        <f t="shared" si="8"/>
        <v>13019</v>
      </c>
      <c r="H21" s="13">
        <f t="shared" si="8"/>
        <v>18354</v>
      </c>
      <c r="I21" s="13">
        <f t="shared" si="8"/>
        <v>12263</v>
      </c>
      <c r="K21" s="13" t="s">
        <v>131</v>
      </c>
      <c r="L21" s="13">
        <v>1</v>
      </c>
      <c r="M21">
        <f t="shared" si="3"/>
        <v>1.1494252873563218E-2</v>
      </c>
      <c r="N21">
        <f t="shared" si="4"/>
        <v>1.7403986647897794E-2</v>
      </c>
      <c r="O21">
        <f t="shared" si="4"/>
        <v>1.889844531096355E-2</v>
      </c>
      <c r="P21">
        <f t="shared" si="4"/>
        <v>1.6732159912675671E-2</v>
      </c>
      <c r="Q21">
        <f t="shared" si="5"/>
        <v>1.767819729051234E-2</v>
      </c>
      <c r="R21">
        <f t="shared" si="6"/>
        <v>6.4020614234821009E-4</v>
      </c>
    </row>
    <row r="22" spans="1:30" s="13" customFormat="1" x14ac:dyDescent="0.25">
      <c r="A22" s="13" t="s">
        <v>131</v>
      </c>
      <c r="B22">
        <v>13019</v>
      </c>
      <c r="C22">
        <v>18354</v>
      </c>
      <c r="D22">
        <v>12263</v>
      </c>
      <c r="F22" s="13" t="s">
        <v>132</v>
      </c>
      <c r="G22" s="13">
        <f t="shared" si="8"/>
        <v>124</v>
      </c>
      <c r="H22" s="13">
        <f t="shared" si="8"/>
        <v>138</v>
      </c>
      <c r="I22" s="13">
        <f t="shared" si="8"/>
        <v>209</v>
      </c>
      <c r="K22" s="13" t="s">
        <v>132</v>
      </c>
      <c r="L22" s="13">
        <v>1</v>
      </c>
      <c r="M22">
        <f t="shared" si="3"/>
        <v>1.1494252873563218E-2</v>
      </c>
      <c r="N22">
        <f t="shared" si="4"/>
        <v>1.6576498535519828E-4</v>
      </c>
      <c r="O22">
        <f t="shared" si="4"/>
        <v>1.4209357376664323E-4</v>
      </c>
      <c r="P22">
        <f t="shared" si="4"/>
        <v>2.8516850866421066E-4</v>
      </c>
      <c r="Q22">
        <f t="shared" si="5"/>
        <v>1.9767568926201741E-4</v>
      </c>
      <c r="R22">
        <f t="shared" si="6"/>
        <v>4.4276890198150783E-5</v>
      </c>
    </row>
    <row r="23" spans="1:30" s="13" customFormat="1" x14ac:dyDescent="0.25">
      <c r="A23" s="13" t="s">
        <v>132</v>
      </c>
      <c r="B23">
        <v>124</v>
      </c>
      <c r="C23">
        <v>138</v>
      </c>
      <c r="D23">
        <v>209</v>
      </c>
      <c r="F23" s="13" t="s">
        <v>133</v>
      </c>
      <c r="G23" s="13">
        <f>SUM(B24:B25)</f>
        <v>2</v>
      </c>
      <c r="H23" s="13">
        <f>SUM(C24:C25)</f>
        <v>2</v>
      </c>
      <c r="I23" s="13">
        <f>SUM(D24:D25)</f>
        <v>0</v>
      </c>
      <c r="K23" s="13" t="s">
        <v>133</v>
      </c>
      <c r="L23" s="13">
        <v>2</v>
      </c>
      <c r="M23">
        <f t="shared" si="3"/>
        <v>2.2988505747126436E-2</v>
      </c>
      <c r="N23">
        <f t="shared" si="4"/>
        <v>2.6736287960515851E-6</v>
      </c>
      <c r="O23">
        <f t="shared" si="4"/>
        <v>2.0593271560383077E-6</v>
      </c>
      <c r="P23">
        <f t="shared" si="4"/>
        <v>0</v>
      </c>
      <c r="Q23">
        <f t="shared" si="5"/>
        <v>1.5776519840299643E-6</v>
      </c>
      <c r="R23">
        <f t="shared" si="6"/>
        <v>8.0851323701099927E-7</v>
      </c>
    </row>
    <row r="24" spans="1:30" s="13" customFormat="1" x14ac:dyDescent="0.25">
      <c r="A24" s="13" t="s">
        <v>180</v>
      </c>
      <c r="B24" s="13">
        <v>2</v>
      </c>
      <c r="C24" s="13">
        <v>2</v>
      </c>
      <c r="D24" s="13">
        <v>0</v>
      </c>
      <c r="F24" s="13" t="s">
        <v>134</v>
      </c>
      <c r="G24" s="13">
        <f t="shared" ref="G24:I25" si="9">B26</f>
        <v>6163</v>
      </c>
      <c r="H24" s="13">
        <f t="shared" si="9"/>
        <v>8478</v>
      </c>
      <c r="I24" s="13">
        <f t="shared" si="9"/>
        <v>6888</v>
      </c>
      <c r="K24" s="13" t="s">
        <v>134</v>
      </c>
      <c r="L24" s="13">
        <v>3</v>
      </c>
      <c r="M24">
        <f t="shared" si="3"/>
        <v>3.4482758620689655E-2</v>
      </c>
      <c r="N24">
        <f t="shared" si="4"/>
        <v>8.2387871350329597E-3</v>
      </c>
      <c r="O24">
        <f t="shared" si="4"/>
        <v>8.7294878144463864E-3</v>
      </c>
      <c r="P24">
        <f t="shared" si="4"/>
        <v>9.398280802292264E-3</v>
      </c>
      <c r="Q24">
        <f t="shared" si="5"/>
        <v>8.7888519172572028E-3</v>
      </c>
      <c r="R24">
        <f t="shared" si="6"/>
        <v>3.3603048652888008E-4</v>
      </c>
    </row>
    <row r="25" spans="1:30" s="13" customFormat="1" x14ac:dyDescent="0.25">
      <c r="A25" s="13" t="s">
        <v>181</v>
      </c>
      <c r="B25" s="13">
        <v>0</v>
      </c>
      <c r="C25" s="13">
        <v>0</v>
      </c>
      <c r="D25" s="13">
        <v>0</v>
      </c>
      <c r="F25" s="13" t="s">
        <v>72</v>
      </c>
      <c r="G25" s="13">
        <f t="shared" si="9"/>
        <v>418</v>
      </c>
      <c r="H25" s="13">
        <f t="shared" si="9"/>
        <v>505</v>
      </c>
      <c r="I25" s="13">
        <f t="shared" si="9"/>
        <v>363</v>
      </c>
      <c r="K25" s="13" t="s">
        <v>72</v>
      </c>
      <c r="L25" s="13">
        <v>1</v>
      </c>
      <c r="M25">
        <f t="shared" si="3"/>
        <v>1.1494252873563218E-2</v>
      </c>
      <c r="N25">
        <f t="shared" si="4"/>
        <v>5.5878841837478127E-4</v>
      </c>
      <c r="O25">
        <f t="shared" si="4"/>
        <v>5.1998010689967267E-4</v>
      </c>
      <c r="P25">
        <f t="shared" si="4"/>
        <v>4.9529267294310276E-4</v>
      </c>
      <c r="Q25">
        <f t="shared" si="5"/>
        <v>5.246870660725189E-4</v>
      </c>
      <c r="R25">
        <f t="shared" si="6"/>
        <v>1.8480115624388122E-5</v>
      </c>
    </row>
    <row r="26" spans="1:30" s="13" customFormat="1" x14ac:dyDescent="0.25">
      <c r="A26" s="13" t="s">
        <v>134</v>
      </c>
      <c r="B26">
        <v>6163</v>
      </c>
      <c r="C26">
        <v>8478</v>
      </c>
      <c r="D26">
        <v>6888</v>
      </c>
      <c r="F26" s="13" t="s">
        <v>73</v>
      </c>
      <c r="G26" s="13">
        <f>SUM(B28:B29)</f>
        <v>25581</v>
      </c>
      <c r="H26" s="13">
        <f>SUM(C28:C29)</f>
        <v>35493</v>
      </c>
      <c r="I26" s="13">
        <f>SUM(D28:D29)</f>
        <v>37157</v>
      </c>
      <c r="K26" s="13" t="s">
        <v>73</v>
      </c>
      <c r="L26" s="13">
        <v>4</v>
      </c>
      <c r="M26">
        <f t="shared" si="3"/>
        <v>4.5977011494252873E-2</v>
      </c>
      <c r="N26">
        <f t="shared" si="4"/>
        <v>3.4197049115897798E-2</v>
      </c>
      <c r="O26">
        <f t="shared" si="4"/>
        <v>3.6545849374633829E-2</v>
      </c>
      <c r="P26">
        <f t="shared" si="4"/>
        <v>5.0698594624096059E-2</v>
      </c>
      <c r="Q26">
        <f t="shared" si="5"/>
        <v>4.0480497704875891E-2</v>
      </c>
      <c r="R26">
        <f t="shared" si="6"/>
        <v>5.1538446539708569E-3</v>
      </c>
    </row>
    <row r="27" spans="1:30" s="13" customFormat="1" x14ac:dyDescent="0.25">
      <c r="A27" s="13" t="s">
        <v>72</v>
      </c>
      <c r="B27">
        <v>418</v>
      </c>
      <c r="C27">
        <v>505</v>
      </c>
      <c r="D27">
        <v>363</v>
      </c>
      <c r="F27" s="13" t="s">
        <v>74</v>
      </c>
      <c r="G27" s="13">
        <f t="shared" ref="G27:G40" si="10">B30</f>
        <v>613</v>
      </c>
      <c r="H27" s="13">
        <f t="shared" ref="H27:H40" si="11">C30</f>
        <v>883</v>
      </c>
      <c r="I27" s="13">
        <f t="shared" ref="I27:I40" si="12">D30</f>
        <v>1184</v>
      </c>
      <c r="K27" s="13" t="s">
        <v>74</v>
      </c>
      <c r="L27" s="13">
        <v>1</v>
      </c>
      <c r="M27">
        <f t="shared" si="3"/>
        <v>1.1494252873563218E-2</v>
      </c>
      <c r="N27">
        <f t="shared" si="4"/>
        <v>8.1946722598981079E-4</v>
      </c>
      <c r="O27">
        <f t="shared" si="4"/>
        <v>9.0919293939091279E-4</v>
      </c>
      <c r="P27">
        <f t="shared" si="4"/>
        <v>1.6155000682221313E-3</v>
      </c>
      <c r="Q27">
        <f t="shared" si="5"/>
        <v>1.1147200778676182E-3</v>
      </c>
      <c r="R27">
        <f t="shared" si="6"/>
        <v>2.5172612430042154E-4</v>
      </c>
    </row>
    <row r="28" spans="1:30" s="13" customFormat="1" x14ac:dyDescent="0.25">
      <c r="A28" s="13" t="s">
        <v>182</v>
      </c>
      <c r="B28">
        <v>21306</v>
      </c>
      <c r="C28">
        <v>29808</v>
      </c>
      <c r="D28">
        <v>30378</v>
      </c>
      <c r="F28" s="13" t="s">
        <v>135</v>
      </c>
      <c r="G28" s="13">
        <f t="shared" si="10"/>
        <v>257</v>
      </c>
      <c r="H28" s="13">
        <f t="shared" si="11"/>
        <v>354</v>
      </c>
      <c r="I28" s="13">
        <f t="shared" si="12"/>
        <v>394</v>
      </c>
      <c r="K28" s="13" t="s">
        <v>135</v>
      </c>
      <c r="L28" s="13">
        <v>1</v>
      </c>
      <c r="M28">
        <f t="shared" si="3"/>
        <v>1.1494252873563218E-2</v>
      </c>
      <c r="N28">
        <f t="shared" si="4"/>
        <v>3.4356130029262869E-4</v>
      </c>
      <c r="O28">
        <f t="shared" si="4"/>
        <v>3.6450090661878045E-4</v>
      </c>
      <c r="P28">
        <f t="shared" si="4"/>
        <v>5.3759039432391869E-4</v>
      </c>
      <c r="Q28">
        <f t="shared" si="5"/>
        <v>4.1521753374510931E-4</v>
      </c>
      <c r="R28">
        <f t="shared" si="6"/>
        <v>6.1484292121251311E-5</v>
      </c>
    </row>
    <row r="29" spans="1:30" s="13" customFormat="1" x14ac:dyDescent="0.25">
      <c r="A29" s="13" t="s">
        <v>183</v>
      </c>
      <c r="B29" s="13">
        <v>4275</v>
      </c>
      <c r="C29" s="13">
        <v>5685</v>
      </c>
      <c r="D29" s="13">
        <v>6779</v>
      </c>
      <c r="F29" s="13" t="s">
        <v>136</v>
      </c>
      <c r="G29" s="13">
        <f t="shared" si="10"/>
        <v>3604</v>
      </c>
      <c r="H29" s="13">
        <f t="shared" si="11"/>
        <v>4840</v>
      </c>
      <c r="I29" s="13">
        <f t="shared" si="12"/>
        <v>5108</v>
      </c>
      <c r="K29" s="13" t="s">
        <v>136</v>
      </c>
      <c r="L29" s="13">
        <v>1</v>
      </c>
      <c r="M29">
        <f t="shared" si="3"/>
        <v>1.1494252873563218E-2</v>
      </c>
      <c r="N29">
        <f t="shared" si="4"/>
        <v>4.8178790904849561E-3</v>
      </c>
      <c r="O29">
        <f t="shared" si="4"/>
        <v>4.9835717176127045E-3</v>
      </c>
      <c r="P29">
        <f t="shared" si="4"/>
        <v>6.9695729294583161E-3</v>
      </c>
      <c r="Q29">
        <f t="shared" si="5"/>
        <v>5.5903412458519928E-3</v>
      </c>
      <c r="R29">
        <f t="shared" si="6"/>
        <v>6.9127262819353088E-4</v>
      </c>
    </row>
    <row r="30" spans="1:30" s="13" customFormat="1" x14ac:dyDescent="0.25">
      <c r="A30" s="13" t="s">
        <v>74</v>
      </c>
      <c r="B30">
        <v>613</v>
      </c>
      <c r="C30">
        <v>883</v>
      </c>
      <c r="D30">
        <v>1184</v>
      </c>
      <c r="F30" s="13" t="s">
        <v>137</v>
      </c>
      <c r="G30" s="13">
        <f t="shared" si="10"/>
        <v>24335</v>
      </c>
      <c r="H30" s="13">
        <f t="shared" si="11"/>
        <v>34578</v>
      </c>
      <c r="I30" s="13">
        <f t="shared" si="12"/>
        <v>23491</v>
      </c>
      <c r="K30" s="13" t="s">
        <v>137</v>
      </c>
      <c r="L30" s="13">
        <v>6</v>
      </c>
      <c r="M30">
        <f t="shared" si="3"/>
        <v>6.8965517241379309E-2</v>
      </c>
      <c r="N30">
        <f t="shared" si="4"/>
        <v>3.2531378375957661E-2</v>
      </c>
      <c r="O30">
        <f t="shared" si="4"/>
        <v>3.56037072007463E-2</v>
      </c>
      <c r="P30">
        <f t="shared" si="4"/>
        <v>3.2052121708282165E-2</v>
      </c>
      <c r="Q30">
        <f t="shared" si="5"/>
        <v>3.3395735761662042E-2</v>
      </c>
      <c r="R30">
        <f t="shared" si="6"/>
        <v>1.1126208017164867E-3</v>
      </c>
    </row>
    <row r="31" spans="1:30" s="13" customFormat="1" x14ac:dyDescent="0.25">
      <c r="A31" s="13" t="s">
        <v>135</v>
      </c>
      <c r="B31">
        <v>257</v>
      </c>
      <c r="C31">
        <v>354</v>
      </c>
      <c r="D31">
        <v>394</v>
      </c>
      <c r="F31" s="13" t="s">
        <v>144</v>
      </c>
      <c r="G31" s="13">
        <f t="shared" si="10"/>
        <v>4245</v>
      </c>
      <c r="H31" s="13">
        <f t="shared" si="11"/>
        <v>6563</v>
      </c>
      <c r="I31" s="13">
        <f t="shared" si="12"/>
        <v>4751</v>
      </c>
      <c r="K31" s="13" t="s">
        <v>144</v>
      </c>
      <c r="L31" s="13">
        <v>2</v>
      </c>
      <c r="M31">
        <f t="shared" si="3"/>
        <v>2.2988505747126436E-2</v>
      </c>
      <c r="N31">
        <f t="shared" si="4"/>
        <v>5.6747771196194894E-3</v>
      </c>
      <c r="O31">
        <f t="shared" si="4"/>
        <v>6.7576820625397062E-3</v>
      </c>
      <c r="P31">
        <f t="shared" si="4"/>
        <v>6.482466912266339E-3</v>
      </c>
      <c r="Q31">
        <f t="shared" si="5"/>
        <v>6.3049753648085115E-3</v>
      </c>
      <c r="R31">
        <f t="shared" si="6"/>
        <v>3.2496062116021084E-4</v>
      </c>
    </row>
    <row r="32" spans="1:30" s="13" customFormat="1" x14ac:dyDescent="0.25">
      <c r="A32" s="13" t="s">
        <v>136</v>
      </c>
      <c r="B32">
        <v>3604</v>
      </c>
      <c r="C32">
        <v>4840</v>
      </c>
      <c r="D32">
        <v>5108</v>
      </c>
      <c r="F32" s="13" t="s">
        <v>75</v>
      </c>
      <c r="G32" s="13">
        <f t="shared" si="10"/>
        <v>421</v>
      </c>
      <c r="H32" s="13">
        <f t="shared" si="11"/>
        <v>522</v>
      </c>
      <c r="I32" s="13">
        <f t="shared" si="12"/>
        <v>561</v>
      </c>
      <c r="K32" s="13" t="s">
        <v>75</v>
      </c>
      <c r="L32" s="13">
        <v>2</v>
      </c>
      <c r="M32">
        <f t="shared" si="3"/>
        <v>2.2988505747126436E-2</v>
      </c>
      <c r="N32">
        <f t="shared" si="4"/>
        <v>5.6279886156885867E-4</v>
      </c>
      <c r="O32">
        <f t="shared" si="4"/>
        <v>5.374843877259983E-4</v>
      </c>
      <c r="P32">
        <f t="shared" si="4"/>
        <v>7.654523127302497E-4</v>
      </c>
      <c r="Q32">
        <f t="shared" si="5"/>
        <v>6.2191185400836885E-4</v>
      </c>
      <c r="R32">
        <f t="shared" si="6"/>
        <v>7.2141303735680649E-5</v>
      </c>
    </row>
    <row r="33" spans="1:18" s="13" customFormat="1" x14ac:dyDescent="0.25">
      <c r="A33" s="13" t="s">
        <v>137</v>
      </c>
      <c r="B33">
        <v>24335</v>
      </c>
      <c r="C33">
        <v>34578</v>
      </c>
      <c r="D33">
        <v>23491</v>
      </c>
      <c r="F33" s="13" t="s">
        <v>184</v>
      </c>
      <c r="G33" s="13">
        <f t="shared" si="10"/>
        <v>531</v>
      </c>
      <c r="H33" s="13">
        <f t="shared" si="11"/>
        <v>709</v>
      </c>
      <c r="I33" s="13">
        <f t="shared" si="12"/>
        <v>532</v>
      </c>
      <c r="K33" s="13" t="s">
        <v>184</v>
      </c>
      <c r="L33" s="13">
        <v>1</v>
      </c>
      <c r="M33">
        <f t="shared" si="3"/>
        <v>1.1494252873563218E-2</v>
      </c>
      <c r="N33">
        <f t="shared" si="4"/>
        <v>7.0984844535169585E-4</v>
      </c>
      <c r="O33">
        <f t="shared" si="4"/>
        <v>7.3003147681558009E-4</v>
      </c>
      <c r="P33">
        <f t="shared" si="4"/>
        <v>7.2588347659980896E-4</v>
      </c>
      <c r="Q33">
        <f t="shared" si="5"/>
        <v>7.2192113292236153E-4</v>
      </c>
      <c r="R33">
        <f t="shared" si="6"/>
        <v>6.1539639076964156E-6</v>
      </c>
    </row>
    <row r="34" spans="1:18" x14ac:dyDescent="0.25">
      <c r="A34" s="13" t="s">
        <v>144</v>
      </c>
      <c r="B34">
        <v>4245</v>
      </c>
      <c r="C34">
        <v>6563</v>
      </c>
      <c r="D34">
        <v>4751</v>
      </c>
      <c r="F34" s="13" t="s">
        <v>76</v>
      </c>
      <c r="G34" s="13">
        <f t="shared" si="10"/>
        <v>1855</v>
      </c>
      <c r="H34" s="13">
        <f t="shared" si="11"/>
        <v>2316</v>
      </c>
      <c r="I34" s="13">
        <f t="shared" si="12"/>
        <v>1943</v>
      </c>
      <c r="K34" s="13" t="s">
        <v>76</v>
      </c>
      <c r="L34" s="13">
        <v>1</v>
      </c>
      <c r="M34">
        <f t="shared" si="3"/>
        <v>1.1494252873563218E-2</v>
      </c>
      <c r="N34">
        <f t="shared" si="4"/>
        <v>2.4797907083378449E-3</v>
      </c>
      <c r="O34">
        <f t="shared" si="4"/>
        <v>2.3847008466923603E-3</v>
      </c>
      <c r="P34">
        <f t="shared" si="4"/>
        <v>2.6511120207395279E-3</v>
      </c>
      <c r="Q34">
        <f t="shared" si="5"/>
        <v>2.5052011919232445E-3</v>
      </c>
      <c r="R34">
        <f t="shared" si="6"/>
        <v>7.7948696635095496E-5</v>
      </c>
    </row>
    <row r="35" spans="1:18" x14ac:dyDescent="0.25">
      <c r="A35" s="13" t="s">
        <v>75</v>
      </c>
      <c r="B35">
        <v>421</v>
      </c>
      <c r="C35">
        <v>522</v>
      </c>
      <c r="D35">
        <v>561</v>
      </c>
      <c r="F35" s="13" t="s">
        <v>138</v>
      </c>
      <c r="G35" s="13">
        <f t="shared" si="10"/>
        <v>2130</v>
      </c>
      <c r="H35" s="13">
        <f t="shared" si="11"/>
        <v>2950</v>
      </c>
      <c r="I35" s="13">
        <f t="shared" si="12"/>
        <v>2153</v>
      </c>
      <c r="K35" s="13" t="s">
        <v>138</v>
      </c>
      <c r="L35" s="13">
        <v>1</v>
      </c>
      <c r="M35">
        <f t="shared" si="3"/>
        <v>1.1494252873563218E-2</v>
      </c>
      <c r="N35">
        <f t="shared" si="4"/>
        <v>2.8474146677949382E-3</v>
      </c>
      <c r="O35">
        <f t="shared" si="4"/>
        <v>3.0375075551565037E-3</v>
      </c>
      <c r="P35">
        <f t="shared" si="4"/>
        <v>2.9376449720289262E-3</v>
      </c>
      <c r="Q35">
        <f t="shared" si="5"/>
        <v>2.9408557316601227E-3</v>
      </c>
      <c r="R35">
        <f t="shared" si="6"/>
        <v>5.4898567648045853E-5</v>
      </c>
    </row>
    <row r="36" spans="1:18" x14ac:dyDescent="0.25">
      <c r="A36" s="13" t="s">
        <v>184</v>
      </c>
      <c r="B36">
        <v>531</v>
      </c>
      <c r="C36">
        <v>709</v>
      </c>
      <c r="D36">
        <v>532</v>
      </c>
      <c r="F36" s="13" t="s">
        <v>185</v>
      </c>
      <c r="G36">
        <f t="shared" si="10"/>
        <v>65</v>
      </c>
      <c r="H36">
        <f t="shared" si="11"/>
        <v>72</v>
      </c>
      <c r="I36">
        <f t="shared" si="12"/>
        <v>69</v>
      </c>
      <c r="K36" s="13" t="s">
        <v>185</v>
      </c>
      <c r="L36" s="13">
        <v>1</v>
      </c>
      <c r="M36">
        <f t="shared" si="3"/>
        <v>1.1494252873563218E-2</v>
      </c>
      <c r="N36">
        <f t="shared" si="4"/>
        <v>8.6892935871676509E-5</v>
      </c>
      <c r="O36">
        <f t="shared" si="4"/>
        <v>7.4135777617379079E-5</v>
      </c>
      <c r="P36">
        <f t="shared" si="4"/>
        <v>9.4146541137945153E-5</v>
      </c>
      <c r="Q36">
        <f t="shared" si="5"/>
        <v>8.5058418209000251E-5</v>
      </c>
      <c r="R36">
        <f t="shared" si="6"/>
        <v>5.8489815483839539E-6</v>
      </c>
    </row>
    <row r="37" spans="1:18" x14ac:dyDescent="0.25">
      <c r="A37" s="13" t="s">
        <v>76</v>
      </c>
      <c r="B37">
        <v>1855</v>
      </c>
      <c r="C37">
        <v>2316</v>
      </c>
      <c r="D37">
        <v>1943</v>
      </c>
      <c r="F37" s="13" t="s">
        <v>77</v>
      </c>
      <c r="G37">
        <f t="shared" si="10"/>
        <v>273</v>
      </c>
      <c r="H37">
        <f t="shared" si="11"/>
        <v>300</v>
      </c>
      <c r="I37">
        <f t="shared" si="12"/>
        <v>226</v>
      </c>
      <c r="K37" s="13" t="s">
        <v>77</v>
      </c>
      <c r="L37" s="13">
        <v>1</v>
      </c>
      <c r="M37">
        <f t="shared" si="3"/>
        <v>1.1494252873563218E-2</v>
      </c>
      <c r="N37">
        <f t="shared" si="4"/>
        <v>3.6495033066104136E-4</v>
      </c>
      <c r="O37">
        <f t="shared" si="4"/>
        <v>3.0889907340574612E-4</v>
      </c>
      <c r="P37">
        <f t="shared" si="4"/>
        <v>3.0836403329240008E-4</v>
      </c>
      <c r="Q37">
        <f t="shared" si="5"/>
        <v>3.2740447911972919E-4</v>
      </c>
      <c r="R37">
        <f t="shared" si="6"/>
        <v>1.8773561133967215E-5</v>
      </c>
    </row>
    <row r="38" spans="1:18" x14ac:dyDescent="0.25">
      <c r="A38" s="13" t="s">
        <v>138</v>
      </c>
      <c r="B38">
        <v>2130</v>
      </c>
      <c r="C38">
        <v>2950</v>
      </c>
      <c r="D38">
        <v>2153</v>
      </c>
      <c r="F38" s="13" t="s">
        <v>139</v>
      </c>
      <c r="G38">
        <f t="shared" si="10"/>
        <v>23120</v>
      </c>
      <c r="H38">
        <f t="shared" si="11"/>
        <v>26901</v>
      </c>
      <c r="I38">
        <f t="shared" si="12"/>
        <v>18500</v>
      </c>
      <c r="K38" s="13" t="s">
        <v>139</v>
      </c>
      <c r="L38" s="13">
        <v>1</v>
      </c>
      <c r="M38">
        <f t="shared" si="3"/>
        <v>1.1494252873563218E-2</v>
      </c>
      <c r="N38">
        <f t="shared" si="4"/>
        <v>3.0907148882356322E-2</v>
      </c>
      <c r="O38">
        <f t="shared" si="4"/>
        <v>2.7698979912293257E-2</v>
      </c>
      <c r="P38">
        <f t="shared" si="4"/>
        <v>2.52421885659708E-2</v>
      </c>
      <c r="Q38">
        <f t="shared" si="5"/>
        <v>2.7949439120206792E-2</v>
      </c>
      <c r="R38">
        <f t="shared" si="6"/>
        <v>1.6401210532231249E-3</v>
      </c>
    </row>
    <row r="39" spans="1:18" x14ac:dyDescent="0.25">
      <c r="A39" s="13" t="s">
        <v>185</v>
      </c>
      <c r="B39">
        <v>65</v>
      </c>
      <c r="C39">
        <v>72</v>
      </c>
      <c r="D39">
        <v>69</v>
      </c>
      <c r="F39" s="13" t="s">
        <v>78</v>
      </c>
      <c r="G39">
        <f t="shared" si="10"/>
        <v>15681</v>
      </c>
      <c r="H39">
        <f t="shared" si="11"/>
        <v>18253</v>
      </c>
      <c r="I39">
        <f t="shared" si="12"/>
        <v>14275</v>
      </c>
      <c r="K39" s="13" t="s">
        <v>78</v>
      </c>
      <c r="L39" s="13">
        <v>2</v>
      </c>
      <c r="M39">
        <f t="shared" si="3"/>
        <v>2.2988505747126436E-2</v>
      </c>
      <c r="N39">
        <f t="shared" si="4"/>
        <v>2.0962586575442452E-2</v>
      </c>
      <c r="O39">
        <f t="shared" si="4"/>
        <v>1.8794449289583615E-2</v>
      </c>
      <c r="P39">
        <f t="shared" si="4"/>
        <v>1.9477418474553147E-2</v>
      </c>
      <c r="Q39">
        <f t="shared" si="5"/>
        <v>1.9744818113193074E-2</v>
      </c>
      <c r="R39">
        <f t="shared" si="6"/>
        <v>6.4000826756154829E-4</v>
      </c>
    </row>
    <row r="40" spans="1:18" x14ac:dyDescent="0.25">
      <c r="A40" s="13" t="s">
        <v>77</v>
      </c>
      <c r="B40">
        <v>273</v>
      </c>
      <c r="C40">
        <v>300</v>
      </c>
      <c r="D40">
        <v>226</v>
      </c>
      <c r="F40" s="13" t="s">
        <v>140</v>
      </c>
      <c r="G40">
        <f t="shared" si="10"/>
        <v>728</v>
      </c>
      <c r="H40">
        <f t="shared" si="11"/>
        <v>660</v>
      </c>
      <c r="I40">
        <f t="shared" si="12"/>
        <v>492</v>
      </c>
      <c r="K40" s="13" t="s">
        <v>140</v>
      </c>
      <c r="L40" s="13">
        <v>1</v>
      </c>
      <c r="M40">
        <f t="shared" si="3"/>
        <v>1.1494252873563218E-2</v>
      </c>
      <c r="N40">
        <f t="shared" si="4"/>
        <v>9.7320088176277696E-4</v>
      </c>
      <c r="O40">
        <f t="shared" si="4"/>
        <v>6.7957796149264147E-4</v>
      </c>
      <c r="P40">
        <f t="shared" si="4"/>
        <v>6.7130577159230456E-4</v>
      </c>
      <c r="Q40">
        <f t="shared" si="5"/>
        <v>7.7469487161590763E-4</v>
      </c>
      <c r="R40">
        <f t="shared" si="6"/>
        <v>9.9281727640351063E-5</v>
      </c>
    </row>
    <row r="41" spans="1:18" x14ac:dyDescent="0.25">
      <c r="A41" s="13" t="s">
        <v>139</v>
      </c>
      <c r="B41">
        <v>23120</v>
      </c>
      <c r="C41">
        <v>26901</v>
      </c>
      <c r="D41">
        <v>18500</v>
      </c>
      <c r="F41" s="13" t="s">
        <v>145</v>
      </c>
      <c r="G41">
        <f>SUM(B44:B45)</f>
        <v>2252</v>
      </c>
      <c r="H41">
        <f>SUM(C44:C45)</f>
        <v>3192</v>
      </c>
      <c r="I41">
        <f>SUM(D44:D45)</f>
        <v>2795</v>
      </c>
      <c r="K41" s="13" t="s">
        <v>145</v>
      </c>
      <c r="L41" s="13">
        <v>2</v>
      </c>
      <c r="M41">
        <f t="shared" si="3"/>
        <v>2.2988505747126436E-2</v>
      </c>
      <c r="N41">
        <f t="shared" si="4"/>
        <v>3.0105060243540848E-3</v>
      </c>
      <c r="O41">
        <f t="shared" si="4"/>
        <v>3.286686141037139E-3</v>
      </c>
      <c r="P41">
        <f t="shared" si="4"/>
        <v>3.8136171373993723E-3</v>
      </c>
      <c r="Q41">
        <f t="shared" si="5"/>
        <v>3.3702697675968654E-3</v>
      </c>
      <c r="R41">
        <f t="shared" si="6"/>
        <v>2.3557485147744937E-4</v>
      </c>
    </row>
    <row r="42" spans="1:18" x14ac:dyDescent="0.25">
      <c r="A42" s="13" t="s">
        <v>78</v>
      </c>
      <c r="B42">
        <v>15681</v>
      </c>
      <c r="C42">
        <v>18253</v>
      </c>
      <c r="D42">
        <v>14275</v>
      </c>
      <c r="F42" t="s">
        <v>146</v>
      </c>
      <c r="G42">
        <f>SUM(B46:B47)</f>
        <v>8885</v>
      </c>
      <c r="H42">
        <f>SUM(C46:C47)</f>
        <v>12261</v>
      </c>
      <c r="I42">
        <f>SUM(D46:D47)</f>
        <v>14900</v>
      </c>
      <c r="K42" t="s">
        <v>146</v>
      </c>
      <c r="L42" s="13">
        <v>2</v>
      </c>
      <c r="M42">
        <f t="shared" si="3"/>
        <v>2.2988505747126436E-2</v>
      </c>
      <c r="N42">
        <f t="shared" si="4"/>
        <v>1.1877595926459166E-2</v>
      </c>
      <c r="O42">
        <f t="shared" si="4"/>
        <v>1.2624705130092844E-2</v>
      </c>
      <c r="P42">
        <f t="shared" si="4"/>
        <v>2.0330195115295401E-2</v>
      </c>
      <c r="Q42">
        <f t="shared" si="5"/>
        <v>1.4944165390615804E-2</v>
      </c>
      <c r="R42">
        <f t="shared" si="6"/>
        <v>2.7016371695009703E-3</v>
      </c>
    </row>
    <row r="43" spans="1:18" x14ac:dyDescent="0.25">
      <c r="A43" s="13" t="s">
        <v>140</v>
      </c>
      <c r="B43">
        <v>728</v>
      </c>
      <c r="C43">
        <v>660</v>
      </c>
      <c r="D43">
        <v>492</v>
      </c>
      <c r="F43" t="s">
        <v>147</v>
      </c>
      <c r="G43">
        <f t="shared" ref="G43:I44" si="13">B48</f>
        <v>13371</v>
      </c>
      <c r="H43">
        <f t="shared" si="13"/>
        <v>19950</v>
      </c>
      <c r="I43">
        <f t="shared" si="13"/>
        <v>14495</v>
      </c>
      <c r="K43" t="s">
        <v>147</v>
      </c>
      <c r="L43" s="13">
        <v>1</v>
      </c>
      <c r="M43">
        <f t="shared" si="3"/>
        <v>1.1494252873563218E-2</v>
      </c>
      <c r="N43">
        <f t="shared" si="4"/>
        <v>1.7874545316002872E-2</v>
      </c>
      <c r="O43">
        <f t="shared" si="4"/>
        <v>2.0541788381482119E-2</v>
      </c>
      <c r="P43">
        <f t="shared" si="4"/>
        <v>1.9777595852094418E-2</v>
      </c>
      <c r="Q43">
        <f t="shared" si="5"/>
        <v>1.9397976516526468E-2</v>
      </c>
      <c r="R43">
        <f t="shared" si="6"/>
        <v>7.9301734376568966E-4</v>
      </c>
    </row>
    <row r="44" spans="1:18" x14ac:dyDescent="0.25">
      <c r="A44" s="13" t="s">
        <v>186</v>
      </c>
      <c r="B44">
        <v>2252</v>
      </c>
      <c r="C44">
        <v>3192</v>
      </c>
      <c r="D44">
        <v>2795</v>
      </c>
      <c r="F44" t="s">
        <v>79</v>
      </c>
      <c r="G44">
        <f t="shared" si="13"/>
        <v>1119</v>
      </c>
      <c r="H44">
        <f t="shared" si="13"/>
        <v>1367</v>
      </c>
      <c r="I44">
        <f t="shared" si="13"/>
        <v>979</v>
      </c>
      <c r="K44" t="s">
        <v>79</v>
      </c>
      <c r="L44" s="13">
        <v>1</v>
      </c>
      <c r="M44">
        <f t="shared" si="3"/>
        <v>1.1494252873563218E-2</v>
      </c>
      <c r="N44">
        <f t="shared" si="4"/>
        <v>1.4958953113908618E-3</v>
      </c>
      <c r="O44">
        <f t="shared" si="4"/>
        <v>1.4075501111521832E-3</v>
      </c>
      <c r="P44">
        <f t="shared" si="4"/>
        <v>1.3357893300586711E-3</v>
      </c>
      <c r="Q44">
        <f t="shared" si="5"/>
        <v>1.4130782508672386E-3</v>
      </c>
      <c r="R44">
        <f t="shared" si="6"/>
        <v>4.6301193509159234E-5</v>
      </c>
    </row>
    <row r="45" spans="1:18" x14ac:dyDescent="0.25">
      <c r="A45" s="13" t="s">
        <v>187</v>
      </c>
      <c r="B45">
        <v>0</v>
      </c>
      <c r="C45">
        <v>0</v>
      </c>
      <c r="D45">
        <v>0</v>
      </c>
      <c r="F45" t="s">
        <v>148</v>
      </c>
      <c r="G45">
        <f>SUM(B50:B51)</f>
        <v>91</v>
      </c>
      <c r="H45">
        <f>SUM(C50:C51)</f>
        <v>110</v>
      </c>
      <c r="I45">
        <f>SUM(D50:D51)</f>
        <v>119</v>
      </c>
      <c r="K45" t="s">
        <v>148</v>
      </c>
      <c r="L45" s="13">
        <v>3</v>
      </c>
      <c r="M45">
        <f t="shared" si="3"/>
        <v>3.4482758620689655E-2</v>
      </c>
      <c r="N45">
        <f t="shared" si="4"/>
        <v>1.2165011022034712E-4</v>
      </c>
      <c r="O45">
        <f t="shared" si="4"/>
        <v>1.1326299358210692E-4</v>
      </c>
      <c r="P45">
        <f t="shared" si="4"/>
        <v>1.623686723973257E-4</v>
      </c>
      <c r="Q45">
        <f t="shared" si="5"/>
        <v>1.3242725873325993E-4</v>
      </c>
      <c r="R45">
        <f t="shared" si="6"/>
        <v>1.5165224699158383E-5</v>
      </c>
    </row>
    <row r="46" spans="1:18" x14ac:dyDescent="0.25">
      <c r="A46" t="s">
        <v>188</v>
      </c>
      <c r="B46">
        <v>5484</v>
      </c>
      <c r="C46">
        <v>7632</v>
      </c>
      <c r="D46">
        <v>9327</v>
      </c>
      <c r="F46" t="s">
        <v>80</v>
      </c>
      <c r="G46">
        <f>SUM(B52:B53)</f>
        <v>3635</v>
      </c>
      <c r="H46">
        <f>SUM(C52:C53)</f>
        <v>5379</v>
      </c>
      <c r="I46">
        <f>SUM(D52:D53)</f>
        <v>5750</v>
      </c>
      <c r="K46" t="s">
        <v>80</v>
      </c>
      <c r="L46" s="13">
        <v>2</v>
      </c>
      <c r="M46">
        <f t="shared" si="3"/>
        <v>2.2988505747126436E-2</v>
      </c>
      <c r="N46">
        <f t="shared" si="4"/>
        <v>4.8593203368237558E-3</v>
      </c>
      <c r="O46">
        <f t="shared" si="4"/>
        <v>5.5385603861650284E-3</v>
      </c>
      <c r="P46">
        <f t="shared" si="4"/>
        <v>7.8455450948287618E-3</v>
      </c>
      <c r="Q46">
        <f t="shared" si="5"/>
        <v>6.0811419392725156E-3</v>
      </c>
      <c r="R46">
        <f t="shared" si="6"/>
        <v>9.0372942718122467E-4</v>
      </c>
    </row>
    <row r="47" spans="1:18" x14ac:dyDescent="0.25">
      <c r="A47" t="s">
        <v>189</v>
      </c>
      <c r="B47">
        <v>3401</v>
      </c>
      <c r="C47">
        <v>4629</v>
      </c>
      <c r="D47">
        <v>5573</v>
      </c>
      <c r="F47" s="18" t="s">
        <v>141</v>
      </c>
      <c r="G47" s="18">
        <f>B54</f>
        <v>37597</v>
      </c>
      <c r="H47" s="18">
        <f>C54</f>
        <v>52931</v>
      </c>
      <c r="I47" s="18">
        <f>D54</f>
        <v>58316</v>
      </c>
      <c r="K47" s="18" t="s">
        <v>141</v>
      </c>
      <c r="L47" s="19">
        <v>5</v>
      </c>
      <c r="M47" s="18">
        <f t="shared" si="3"/>
        <v>5.7471264367816091E-2</v>
      </c>
      <c r="N47" s="18">
        <f t="shared" si="4"/>
        <v>5.0260210922575724E-2</v>
      </c>
      <c r="O47" s="18">
        <f t="shared" si="4"/>
        <v>5.4501122848131828E-2</v>
      </c>
      <c r="P47" s="18">
        <f t="shared" si="4"/>
        <v>7.9568836130440718E-2</v>
      </c>
      <c r="Q47" s="18">
        <f t="shared" si="5"/>
        <v>6.1443389967049421E-2</v>
      </c>
      <c r="R47" s="18">
        <f t="shared" si="6"/>
        <v>9.1450384080946443E-3</v>
      </c>
    </row>
    <row r="48" spans="1:18" x14ac:dyDescent="0.25">
      <c r="A48" t="s">
        <v>147</v>
      </c>
      <c r="B48">
        <v>13371</v>
      </c>
      <c r="C48">
        <v>19950</v>
      </c>
      <c r="D48">
        <v>14495</v>
      </c>
      <c r="F48" t="s">
        <v>194</v>
      </c>
      <c r="G48">
        <f>SUM(G6:G47)</f>
        <v>748047</v>
      </c>
      <c r="H48">
        <f>SUM(H6:H47)</f>
        <v>971191</v>
      </c>
      <c r="I48">
        <f>SUM(I6:I47)</f>
        <v>732900</v>
      </c>
      <c r="L48">
        <f t="shared" ref="L48:Q48" si="14">SUM(L6:L47)</f>
        <v>87</v>
      </c>
      <c r="M48">
        <f t="shared" si="14"/>
        <v>0.99999999999999956</v>
      </c>
      <c r="N48">
        <f t="shared" si="14"/>
        <v>1</v>
      </c>
      <c r="O48">
        <f t="shared" si="14"/>
        <v>1</v>
      </c>
      <c r="P48">
        <f t="shared" si="14"/>
        <v>1.0000000000000002</v>
      </c>
      <c r="Q48">
        <f t="shared" si="14"/>
        <v>1</v>
      </c>
    </row>
    <row r="49" spans="1:4" x14ac:dyDescent="0.25">
      <c r="A49" t="s">
        <v>79</v>
      </c>
      <c r="B49">
        <v>1119</v>
      </c>
      <c r="C49">
        <v>1367</v>
      </c>
      <c r="D49">
        <v>979</v>
      </c>
    </row>
    <row r="50" spans="1:4" x14ac:dyDescent="0.25">
      <c r="A50" t="s">
        <v>191</v>
      </c>
      <c r="B50">
        <v>55</v>
      </c>
      <c r="C50">
        <v>61</v>
      </c>
      <c r="D50">
        <v>60</v>
      </c>
    </row>
    <row r="51" spans="1:4" x14ac:dyDescent="0.25">
      <c r="A51" t="s">
        <v>190</v>
      </c>
      <c r="B51">
        <v>36</v>
      </c>
      <c r="C51">
        <v>49</v>
      </c>
      <c r="D51">
        <v>59</v>
      </c>
    </row>
    <row r="52" spans="1:4" x14ac:dyDescent="0.25">
      <c r="A52" t="s">
        <v>193</v>
      </c>
      <c r="B52">
        <v>1519</v>
      </c>
      <c r="C52">
        <v>2335</v>
      </c>
      <c r="D52">
        <v>2663</v>
      </c>
    </row>
    <row r="53" spans="1:4" x14ac:dyDescent="0.25">
      <c r="A53" t="s">
        <v>192</v>
      </c>
      <c r="B53">
        <v>2116</v>
      </c>
      <c r="C53">
        <v>3044</v>
      </c>
      <c r="D53">
        <v>3087</v>
      </c>
    </row>
    <row r="54" spans="1:4" x14ac:dyDescent="0.25">
      <c r="A54" t="s">
        <v>141</v>
      </c>
      <c r="B54">
        <v>37597</v>
      </c>
      <c r="C54">
        <v>52931</v>
      </c>
      <c r="D54">
        <v>58316</v>
      </c>
    </row>
    <row r="55" spans="1:4" x14ac:dyDescent="0.25">
      <c r="A55" t="s">
        <v>81</v>
      </c>
      <c r="B55">
        <v>87264</v>
      </c>
      <c r="C55">
        <v>112853</v>
      </c>
      <c r="D55">
        <v>84981</v>
      </c>
    </row>
    <row r="56" spans="1:4" x14ac:dyDescent="0.25">
      <c r="A56" s="2" t="s">
        <v>82</v>
      </c>
      <c r="B56" s="2">
        <f>SUM(B6:B54)</f>
        <v>748047</v>
      </c>
      <c r="C56" s="2">
        <f>SUM(C6:C54)</f>
        <v>971191</v>
      </c>
      <c r="D56" s="2">
        <f>SUM(D6:D54)</f>
        <v>732900</v>
      </c>
    </row>
    <row r="57" spans="1:4" x14ac:dyDescent="0.25">
      <c r="A57" t="s">
        <v>83</v>
      </c>
      <c r="B57">
        <f>SUM(B6:B55)</f>
        <v>835311</v>
      </c>
      <c r="C57">
        <f>SUM(C6:C55)</f>
        <v>1084044</v>
      </c>
      <c r="D57">
        <f>SUM(D6:D55)</f>
        <v>817881</v>
      </c>
    </row>
    <row r="58" spans="1:4" x14ac:dyDescent="0.25">
      <c r="A58" t="s">
        <v>84</v>
      </c>
      <c r="B58">
        <f>B56/B57</f>
        <v>0.89553112553288539</v>
      </c>
      <c r="C58">
        <f>C56/C57</f>
        <v>0.89589629203242671</v>
      </c>
      <c r="D58">
        <f>D56/D57</f>
        <v>0.89609613134429089</v>
      </c>
    </row>
  </sheetData>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58"/>
  <sheetViews>
    <sheetView workbookViewId="0">
      <pane ySplit="5" topLeftCell="A6" activePane="bottomLeft" state="frozen"/>
      <selection pane="bottomLeft"/>
    </sheetView>
  </sheetViews>
  <sheetFormatPr defaultColWidth="11" defaultRowHeight="15.75" x14ac:dyDescent="0.25"/>
  <cols>
    <col min="1" max="1" width="13.5" customWidth="1"/>
  </cols>
  <sheetData>
    <row r="1" spans="1:30" x14ac:dyDescent="0.25">
      <c r="A1" s="1" t="s">
        <v>156</v>
      </c>
    </row>
    <row r="2" spans="1:30" x14ac:dyDescent="0.25">
      <c r="A2" s="1" t="s">
        <v>197</v>
      </c>
    </row>
    <row r="4" spans="1:30" x14ac:dyDescent="0.25">
      <c r="B4" s="1" t="s">
        <v>58</v>
      </c>
      <c r="F4" s="1"/>
      <c r="G4" s="1" t="s">
        <v>58</v>
      </c>
      <c r="M4" s="1" t="s">
        <v>59</v>
      </c>
      <c r="N4" s="1"/>
    </row>
    <row r="5" spans="1:30" x14ac:dyDescent="0.25">
      <c r="A5" s="1" t="s">
        <v>60</v>
      </c>
      <c r="B5" t="s">
        <v>85</v>
      </c>
      <c r="C5" t="s">
        <v>195</v>
      </c>
      <c r="D5" t="s">
        <v>196</v>
      </c>
      <c r="F5" s="1" t="s">
        <v>61</v>
      </c>
      <c r="G5" t="s">
        <v>85</v>
      </c>
      <c r="H5" t="s">
        <v>195</v>
      </c>
      <c r="I5" t="s">
        <v>196</v>
      </c>
      <c r="K5" s="1" t="s">
        <v>61</v>
      </c>
      <c r="L5" s="1" t="s">
        <v>62</v>
      </c>
      <c r="M5" s="1" t="s">
        <v>63</v>
      </c>
      <c r="N5" t="s">
        <v>85</v>
      </c>
      <c r="O5" t="s">
        <v>195</v>
      </c>
      <c r="P5" t="s">
        <v>196</v>
      </c>
      <c r="Q5" s="1" t="s">
        <v>64</v>
      </c>
      <c r="R5" s="1" t="s">
        <v>65</v>
      </c>
    </row>
    <row r="6" spans="1:30" x14ac:dyDescent="0.25">
      <c r="A6" t="s">
        <v>67</v>
      </c>
      <c r="B6">
        <v>28594</v>
      </c>
      <c r="C6">
        <v>30877</v>
      </c>
      <c r="D6">
        <v>28135</v>
      </c>
      <c r="F6" t="s">
        <v>67</v>
      </c>
      <c r="G6">
        <f t="shared" ref="G6:I12" si="0">B6</f>
        <v>28594</v>
      </c>
      <c r="H6">
        <f t="shared" si="0"/>
        <v>30877</v>
      </c>
      <c r="I6">
        <f t="shared" si="0"/>
        <v>28135</v>
      </c>
      <c r="K6" t="s">
        <v>67</v>
      </c>
      <c r="L6">
        <v>2</v>
      </c>
      <c r="M6">
        <f>L6/L$48</f>
        <v>2.2988505747126436E-2</v>
      </c>
      <c r="N6">
        <f>G6/G$48</f>
        <v>3.104052072172413E-2</v>
      </c>
      <c r="O6">
        <f>H6/H$48</f>
        <v>3.2133617235616002E-2</v>
      </c>
      <c r="P6">
        <f>I6/I$48</f>
        <v>3.1888752626699282E-2</v>
      </c>
      <c r="Q6">
        <f t="shared" ref="Q6:Q47" si="1">AVERAGE(N6:P6)</f>
        <v>3.1687630194679801E-2</v>
      </c>
      <c r="R6">
        <f t="shared" ref="R6:R47" si="2">STDEV(N6:P6)/SQRT(3)</f>
        <v>3.3118608649655598E-4</v>
      </c>
    </row>
    <row r="7" spans="1:30" x14ac:dyDescent="0.25">
      <c r="A7" t="s">
        <v>125</v>
      </c>
      <c r="B7">
        <v>55468</v>
      </c>
      <c r="C7">
        <v>65892</v>
      </c>
      <c r="D7">
        <v>55941</v>
      </c>
      <c r="F7" t="s">
        <v>125</v>
      </c>
      <c r="G7">
        <f t="shared" si="0"/>
        <v>55468</v>
      </c>
      <c r="H7">
        <f t="shared" si="0"/>
        <v>65892</v>
      </c>
      <c r="I7">
        <f t="shared" si="0"/>
        <v>55941</v>
      </c>
      <c r="K7" t="s">
        <v>125</v>
      </c>
      <c r="L7">
        <v>3</v>
      </c>
      <c r="M7">
        <f t="shared" ref="M7:M47" si="3">L7/L$48</f>
        <v>3.4482758620689655E-2</v>
      </c>
      <c r="N7">
        <f t="shared" ref="N7:P47" si="4">G7/G$48</f>
        <v>6.0213877155787722E-2</v>
      </c>
      <c r="O7">
        <f t="shared" si="4"/>
        <v>6.8573640797007784E-2</v>
      </c>
      <c r="P7">
        <f t="shared" si="4"/>
        <v>6.3404610296434488E-2</v>
      </c>
      <c r="Q7">
        <f t="shared" si="1"/>
        <v>6.4064042749743325E-2</v>
      </c>
      <c r="R7">
        <f t="shared" si="2"/>
        <v>2.4356758408173506E-3</v>
      </c>
    </row>
    <row r="8" spans="1:30" x14ac:dyDescent="0.25">
      <c r="A8" t="s">
        <v>68</v>
      </c>
      <c r="B8">
        <v>5675</v>
      </c>
      <c r="C8">
        <v>8613</v>
      </c>
      <c r="D8">
        <v>4392</v>
      </c>
      <c r="F8" t="s">
        <v>68</v>
      </c>
      <c r="G8">
        <f t="shared" si="0"/>
        <v>5675</v>
      </c>
      <c r="H8">
        <f t="shared" si="0"/>
        <v>8613</v>
      </c>
      <c r="I8">
        <f t="shared" si="0"/>
        <v>4392</v>
      </c>
      <c r="K8" t="s">
        <v>68</v>
      </c>
      <c r="L8">
        <v>4</v>
      </c>
      <c r="M8">
        <f t="shared" si="3"/>
        <v>4.5977011494252873E-2</v>
      </c>
      <c r="N8">
        <f t="shared" si="4"/>
        <v>6.1605565886474244E-3</v>
      </c>
      <c r="O8">
        <f t="shared" si="4"/>
        <v>8.9635277148155772E-3</v>
      </c>
      <c r="P8">
        <f t="shared" si="4"/>
        <v>4.9779776625720005E-3</v>
      </c>
      <c r="Q8">
        <f t="shared" si="1"/>
        <v>6.7006873220116668E-3</v>
      </c>
      <c r="R8">
        <f t="shared" si="2"/>
        <v>1.1818006334372621E-3</v>
      </c>
    </row>
    <row r="9" spans="1:30" x14ac:dyDescent="0.25">
      <c r="A9" t="s">
        <v>69</v>
      </c>
      <c r="B9">
        <v>1210</v>
      </c>
      <c r="C9">
        <v>1105</v>
      </c>
      <c r="D9">
        <v>906</v>
      </c>
      <c r="F9" t="s">
        <v>69</v>
      </c>
      <c r="G9">
        <f t="shared" si="0"/>
        <v>1210</v>
      </c>
      <c r="H9">
        <f t="shared" si="0"/>
        <v>1105</v>
      </c>
      <c r="I9">
        <f t="shared" si="0"/>
        <v>906</v>
      </c>
      <c r="K9" t="s">
        <v>69</v>
      </c>
      <c r="L9">
        <v>1</v>
      </c>
      <c r="M9">
        <f t="shared" si="3"/>
        <v>1.1494252873563218E-2</v>
      </c>
      <c r="N9">
        <f t="shared" si="4"/>
        <v>1.3135283651565432E-3</v>
      </c>
      <c r="O9">
        <f t="shared" si="4"/>
        <v>1.1499707563997694E-3</v>
      </c>
      <c r="P9">
        <f t="shared" si="4"/>
        <v>1.0268779058037871E-3</v>
      </c>
      <c r="Q9">
        <f t="shared" si="1"/>
        <v>1.1634590091200332E-3</v>
      </c>
      <c r="R9">
        <f t="shared" si="2"/>
        <v>8.3023232055593567E-5</v>
      </c>
    </row>
    <row r="10" spans="1:30" x14ac:dyDescent="0.25">
      <c r="A10" t="s">
        <v>126</v>
      </c>
      <c r="B10">
        <v>442</v>
      </c>
      <c r="C10">
        <v>433</v>
      </c>
      <c r="D10">
        <v>374</v>
      </c>
      <c r="F10" t="s">
        <v>126</v>
      </c>
      <c r="G10">
        <f t="shared" si="0"/>
        <v>442</v>
      </c>
      <c r="H10">
        <f t="shared" si="0"/>
        <v>433</v>
      </c>
      <c r="I10">
        <f t="shared" si="0"/>
        <v>374</v>
      </c>
      <c r="K10" t="s">
        <v>126</v>
      </c>
      <c r="L10">
        <v>1</v>
      </c>
      <c r="M10">
        <f t="shared" si="3"/>
        <v>1.1494252873563218E-2</v>
      </c>
      <c r="N10">
        <f t="shared" si="4"/>
        <v>4.7981779950346458E-4</v>
      </c>
      <c r="O10">
        <f t="shared" si="4"/>
        <v>4.5062202490597298E-4</v>
      </c>
      <c r="P10">
        <f t="shared" si="4"/>
        <v>4.2389882645763391E-4</v>
      </c>
      <c r="Q10">
        <f t="shared" si="1"/>
        <v>4.5144621695569049E-4</v>
      </c>
      <c r="R10">
        <f t="shared" si="2"/>
        <v>1.6147676365617823E-5</v>
      </c>
    </row>
    <row r="11" spans="1:30" x14ac:dyDescent="0.25">
      <c r="A11" t="s">
        <v>127</v>
      </c>
      <c r="B11">
        <v>2862</v>
      </c>
      <c r="C11">
        <v>3022</v>
      </c>
      <c r="D11">
        <v>2555</v>
      </c>
      <c r="F11" t="s">
        <v>127</v>
      </c>
      <c r="G11">
        <f t="shared" si="0"/>
        <v>2862</v>
      </c>
      <c r="H11">
        <f t="shared" si="0"/>
        <v>3022</v>
      </c>
      <c r="I11">
        <f t="shared" si="0"/>
        <v>2555</v>
      </c>
      <c r="K11" t="s">
        <v>127</v>
      </c>
      <c r="L11">
        <v>1</v>
      </c>
      <c r="M11">
        <f t="shared" si="3"/>
        <v>1.1494252873563218E-2</v>
      </c>
      <c r="N11">
        <f t="shared" si="4"/>
        <v>3.1068745298165512E-3</v>
      </c>
      <c r="O11">
        <f t="shared" si="4"/>
        <v>3.144987896687876E-3</v>
      </c>
      <c r="P11">
        <f t="shared" si="4"/>
        <v>2.8958863679124456E-3</v>
      </c>
      <c r="Q11">
        <f t="shared" si="1"/>
        <v>3.0492495981389576E-3</v>
      </c>
      <c r="R11">
        <f t="shared" si="2"/>
        <v>7.7466912232900323E-5</v>
      </c>
    </row>
    <row r="12" spans="1:30" x14ac:dyDescent="0.25">
      <c r="A12" t="s">
        <v>149</v>
      </c>
      <c r="B12">
        <v>72881</v>
      </c>
      <c r="C12">
        <v>68541</v>
      </c>
      <c r="D12">
        <v>69793</v>
      </c>
      <c r="F12" t="s">
        <v>149</v>
      </c>
      <c r="G12">
        <f t="shared" si="0"/>
        <v>72881</v>
      </c>
      <c r="H12">
        <f t="shared" si="0"/>
        <v>68541</v>
      </c>
      <c r="I12">
        <f t="shared" si="0"/>
        <v>69793</v>
      </c>
      <c r="K12" t="s">
        <v>149</v>
      </c>
      <c r="L12">
        <v>4</v>
      </c>
      <c r="M12">
        <f t="shared" si="3"/>
        <v>4.5977011494252873E-2</v>
      </c>
      <c r="N12">
        <f t="shared" si="4"/>
        <v>7.9116744447085982E-2</v>
      </c>
      <c r="O12">
        <f t="shared" si="4"/>
        <v>7.1330448519815917E-2</v>
      </c>
      <c r="P12">
        <f t="shared" si="4"/>
        <v>7.9104734745876051E-2</v>
      </c>
      <c r="Q12">
        <f t="shared" si="1"/>
        <v>7.6517309237592646E-2</v>
      </c>
      <c r="R12">
        <f t="shared" si="2"/>
        <v>2.5934326761676515E-3</v>
      </c>
      <c r="AB12" s="13"/>
      <c r="AC12" s="13"/>
      <c r="AD12" s="13"/>
    </row>
    <row r="13" spans="1:30" x14ac:dyDescent="0.25">
      <c r="A13" t="s">
        <v>128</v>
      </c>
      <c r="B13">
        <v>123300</v>
      </c>
      <c r="C13">
        <v>126744</v>
      </c>
      <c r="D13">
        <v>135433</v>
      </c>
      <c r="F13" t="s">
        <v>128</v>
      </c>
      <c r="G13">
        <f t="shared" ref="G13:I14" si="5">B13</f>
        <v>123300</v>
      </c>
      <c r="H13">
        <f t="shared" si="5"/>
        <v>126744</v>
      </c>
      <c r="I13">
        <f t="shared" si="5"/>
        <v>135433</v>
      </c>
      <c r="K13" t="s">
        <v>128</v>
      </c>
      <c r="L13">
        <v>3</v>
      </c>
      <c r="M13">
        <f t="shared" si="3"/>
        <v>3.4482758620689655E-2</v>
      </c>
      <c r="N13">
        <f t="shared" si="4"/>
        <v>0.13384962597008412</v>
      </c>
      <c r="O13">
        <f t="shared" si="4"/>
        <v>0.13190216610781211</v>
      </c>
      <c r="P13">
        <f t="shared" si="4"/>
        <v>0.15350237904715705</v>
      </c>
      <c r="Q13">
        <f t="shared" si="1"/>
        <v>0.13975139037501774</v>
      </c>
      <c r="R13">
        <f t="shared" si="2"/>
        <v>6.8984398495787304E-3</v>
      </c>
    </row>
    <row r="14" spans="1:30" x14ac:dyDescent="0.25">
      <c r="A14" t="s">
        <v>86</v>
      </c>
      <c r="B14">
        <v>4972</v>
      </c>
      <c r="C14">
        <v>4372</v>
      </c>
      <c r="D14">
        <v>4956</v>
      </c>
      <c r="F14" t="s">
        <v>86</v>
      </c>
      <c r="G14">
        <f t="shared" si="5"/>
        <v>4972</v>
      </c>
      <c r="H14">
        <f t="shared" si="5"/>
        <v>4372</v>
      </c>
      <c r="I14">
        <f t="shared" si="5"/>
        <v>4956</v>
      </c>
      <c r="K14" t="s">
        <v>86</v>
      </c>
      <c r="L14">
        <v>1</v>
      </c>
      <c r="M14">
        <f t="shared" si="3"/>
        <v>1.1494252873563218E-2</v>
      </c>
      <c r="N14">
        <f t="shared" si="4"/>
        <v>5.3974074640977957E-3</v>
      </c>
      <c r="O14">
        <f t="shared" si="4"/>
        <v>4.5499295447780919E-3</v>
      </c>
      <c r="P14">
        <f t="shared" si="4"/>
        <v>5.6172261602246889E-3</v>
      </c>
      <c r="Q14">
        <f t="shared" si="1"/>
        <v>5.1881877230335249E-3</v>
      </c>
      <c r="R14">
        <f t="shared" si="2"/>
        <v>3.2537680278624178E-4</v>
      </c>
    </row>
    <row r="15" spans="1:30" x14ac:dyDescent="0.25">
      <c r="A15" s="13" t="s">
        <v>142</v>
      </c>
      <c r="B15" s="13">
        <v>259</v>
      </c>
      <c r="C15" s="13">
        <v>665</v>
      </c>
      <c r="D15" s="13">
        <v>307</v>
      </c>
      <c r="F15" s="13" t="s">
        <v>150</v>
      </c>
      <c r="G15">
        <f>SUM(B15:B16)</f>
        <v>321</v>
      </c>
      <c r="H15">
        <f>SUM(C15:C16)</f>
        <v>803</v>
      </c>
      <c r="I15">
        <f>SUM(D15:D16)</f>
        <v>356</v>
      </c>
      <c r="K15" s="13" t="s">
        <v>150</v>
      </c>
      <c r="L15">
        <v>4</v>
      </c>
      <c r="M15">
        <f t="shared" si="3"/>
        <v>4.5977011494252873E-2</v>
      </c>
      <c r="N15">
        <f t="shared" si="4"/>
        <v>3.4846496298781025E-4</v>
      </c>
      <c r="O15">
        <f t="shared" si="4"/>
        <v>8.3568010623440256E-4</v>
      </c>
      <c r="P15">
        <f t="shared" si="4"/>
        <v>4.034972786602077E-4</v>
      </c>
      <c r="Q15">
        <f t="shared" si="1"/>
        <v>5.2921411596080689E-4</v>
      </c>
      <c r="R15">
        <f t="shared" si="2"/>
        <v>1.5405431005314151E-4</v>
      </c>
      <c r="AA15" s="13"/>
    </row>
    <row r="16" spans="1:30" x14ac:dyDescent="0.25">
      <c r="A16" s="13" t="s">
        <v>143</v>
      </c>
      <c r="B16" s="13">
        <v>62</v>
      </c>
      <c r="C16" s="13">
        <v>138</v>
      </c>
      <c r="D16" s="13">
        <v>49</v>
      </c>
      <c r="F16" t="s">
        <v>179</v>
      </c>
      <c r="G16">
        <f t="shared" ref="G16:I22" si="6">B17</f>
        <v>50429</v>
      </c>
      <c r="H16">
        <f t="shared" si="6"/>
        <v>45218</v>
      </c>
      <c r="I16">
        <f t="shared" si="6"/>
        <v>50933</v>
      </c>
      <c r="K16" t="s">
        <v>179</v>
      </c>
      <c r="L16">
        <v>2</v>
      </c>
      <c r="M16">
        <f t="shared" si="3"/>
        <v>2.2988505747126436E-2</v>
      </c>
      <c r="N16">
        <f t="shared" si="4"/>
        <v>5.4743737129321755E-2</v>
      </c>
      <c r="O16">
        <f t="shared" si="4"/>
        <v>4.7058260328402511E-2</v>
      </c>
      <c r="P16">
        <f t="shared" si="4"/>
        <v>5.772844633146168E-2</v>
      </c>
      <c r="Q16">
        <f t="shared" si="1"/>
        <v>5.3176814596395318E-2</v>
      </c>
      <c r="R16">
        <f t="shared" si="2"/>
        <v>3.178293672350748E-3</v>
      </c>
    </row>
    <row r="17" spans="1:27" x14ac:dyDescent="0.25">
      <c r="A17" t="s">
        <v>179</v>
      </c>
      <c r="B17">
        <v>50429</v>
      </c>
      <c r="C17">
        <v>45218</v>
      </c>
      <c r="D17">
        <v>50933</v>
      </c>
      <c r="F17" t="s">
        <v>129</v>
      </c>
      <c r="G17">
        <f t="shared" si="6"/>
        <v>42920</v>
      </c>
      <c r="H17">
        <f t="shared" si="6"/>
        <v>45007</v>
      </c>
      <c r="I17">
        <f t="shared" si="6"/>
        <v>45233</v>
      </c>
      <c r="K17" t="s">
        <v>129</v>
      </c>
      <c r="L17">
        <v>2</v>
      </c>
      <c r="M17">
        <f t="shared" si="3"/>
        <v>2.2988505747126436E-2</v>
      </c>
      <c r="N17">
        <f t="shared" si="4"/>
        <v>4.6592262340924659E-2</v>
      </c>
      <c r="O17">
        <f t="shared" si="4"/>
        <v>4.6838673152293592E-2</v>
      </c>
      <c r="P17">
        <f t="shared" si="4"/>
        <v>5.1267956195610039E-2</v>
      </c>
      <c r="Q17">
        <f t="shared" si="1"/>
        <v>4.8232963896276099E-2</v>
      </c>
      <c r="R17">
        <f t="shared" si="2"/>
        <v>1.5191624079024734E-3</v>
      </c>
    </row>
    <row r="18" spans="1:27" x14ac:dyDescent="0.25">
      <c r="A18" t="s">
        <v>129</v>
      </c>
      <c r="B18">
        <v>42920</v>
      </c>
      <c r="C18">
        <v>45007</v>
      </c>
      <c r="D18">
        <v>45233</v>
      </c>
      <c r="F18" s="13" t="s">
        <v>130</v>
      </c>
      <c r="G18" s="13">
        <f t="shared" si="6"/>
        <v>102183</v>
      </c>
      <c r="H18" s="13">
        <f t="shared" si="6"/>
        <v>104058</v>
      </c>
      <c r="I18" s="13">
        <f t="shared" si="6"/>
        <v>95041</v>
      </c>
      <c r="K18" s="13" t="s">
        <v>130</v>
      </c>
      <c r="L18">
        <v>4</v>
      </c>
      <c r="M18">
        <f t="shared" si="3"/>
        <v>4.5977011494252873E-2</v>
      </c>
      <c r="N18">
        <f t="shared" si="4"/>
        <v>0.11092584209652154</v>
      </c>
      <c r="O18">
        <f t="shared" si="4"/>
        <v>0.10829290223479385</v>
      </c>
      <c r="P18">
        <f t="shared" si="4"/>
        <v>0.10772130578973257</v>
      </c>
      <c r="Q18">
        <f t="shared" si="1"/>
        <v>0.108980016707016</v>
      </c>
      <c r="R18">
        <f t="shared" si="2"/>
        <v>9.868059516836788E-4</v>
      </c>
      <c r="AA18" s="13"/>
    </row>
    <row r="19" spans="1:27" s="13" customFormat="1" x14ac:dyDescent="0.25">
      <c r="A19" s="13" t="s">
        <v>130</v>
      </c>
      <c r="B19">
        <v>102183</v>
      </c>
      <c r="C19">
        <v>104058</v>
      </c>
      <c r="D19">
        <v>95041</v>
      </c>
      <c r="F19" s="13" t="s">
        <v>70</v>
      </c>
      <c r="G19" s="13">
        <f t="shared" si="6"/>
        <v>6682</v>
      </c>
      <c r="H19" s="13">
        <f t="shared" si="6"/>
        <v>6375</v>
      </c>
      <c r="I19" s="13">
        <f t="shared" si="6"/>
        <v>5203</v>
      </c>
      <c r="K19" s="13" t="s">
        <v>70</v>
      </c>
      <c r="L19" s="13">
        <v>1</v>
      </c>
      <c r="M19">
        <f t="shared" si="3"/>
        <v>1.1494252873563218E-2</v>
      </c>
      <c r="N19">
        <f t="shared" si="4"/>
        <v>7.2537161454347288E-3</v>
      </c>
      <c r="O19">
        <f t="shared" si="4"/>
        <v>6.634446671537131E-3</v>
      </c>
      <c r="P19">
        <f t="shared" si="4"/>
        <v>5.8971807327782601E-3</v>
      </c>
      <c r="Q19">
        <f t="shared" si="1"/>
        <v>6.5951145165833733E-3</v>
      </c>
      <c r="R19">
        <f t="shared" si="2"/>
        <v>3.9209154766786452E-4</v>
      </c>
    </row>
    <row r="20" spans="1:27" s="13" customFormat="1" x14ac:dyDescent="0.25">
      <c r="A20" s="13" t="s">
        <v>70</v>
      </c>
      <c r="B20">
        <v>6682</v>
      </c>
      <c r="C20">
        <v>6375</v>
      </c>
      <c r="D20">
        <v>5203</v>
      </c>
      <c r="F20" s="13" t="s">
        <v>71</v>
      </c>
      <c r="G20" s="13">
        <f t="shared" si="6"/>
        <v>179491</v>
      </c>
      <c r="H20" s="13">
        <f t="shared" si="6"/>
        <v>162301</v>
      </c>
      <c r="I20" s="13">
        <f t="shared" si="6"/>
        <v>158733</v>
      </c>
      <c r="K20" s="13" t="s">
        <v>71</v>
      </c>
      <c r="L20" s="13">
        <v>4</v>
      </c>
      <c r="M20">
        <f t="shared" si="3"/>
        <v>4.5977011494252873E-2</v>
      </c>
      <c r="N20">
        <f t="shared" si="4"/>
        <v>0.19484836346306869</v>
      </c>
      <c r="O20">
        <f t="shared" si="4"/>
        <v>0.16890624772347418</v>
      </c>
      <c r="P20">
        <f t="shared" si="4"/>
        <v>0.17991104925160323</v>
      </c>
      <c r="Q20">
        <f t="shared" si="1"/>
        <v>0.18122188681271534</v>
      </c>
      <c r="R20">
        <f t="shared" si="2"/>
        <v>7.517469955495802E-3</v>
      </c>
    </row>
    <row r="21" spans="1:27" s="13" customFormat="1" x14ac:dyDescent="0.25">
      <c r="A21" s="13" t="s">
        <v>71</v>
      </c>
      <c r="B21">
        <v>179491</v>
      </c>
      <c r="C21">
        <v>162301</v>
      </c>
      <c r="D21">
        <v>158733</v>
      </c>
      <c r="F21" s="13" t="s">
        <v>131</v>
      </c>
      <c r="G21" s="13">
        <f t="shared" si="6"/>
        <v>20367</v>
      </c>
      <c r="H21" s="13">
        <f t="shared" si="6"/>
        <v>18972</v>
      </c>
      <c r="I21" s="13">
        <f t="shared" si="6"/>
        <v>14750</v>
      </c>
      <c r="K21" s="13" t="s">
        <v>131</v>
      </c>
      <c r="L21" s="13">
        <v>1</v>
      </c>
      <c r="M21">
        <f t="shared" si="3"/>
        <v>1.1494252873563218E-2</v>
      </c>
      <c r="N21">
        <f t="shared" si="4"/>
        <v>2.2109613399291999E-2</v>
      </c>
      <c r="O21">
        <f t="shared" si="4"/>
        <v>1.9744113294494502E-2</v>
      </c>
      <c r="P21">
        <f t="shared" si="4"/>
        <v>1.6717935000668718E-2</v>
      </c>
      <c r="Q21">
        <f t="shared" si="1"/>
        <v>1.9523887231485074E-2</v>
      </c>
      <c r="R21">
        <f t="shared" si="2"/>
        <v>1.5603336852167981E-3</v>
      </c>
    </row>
    <row r="22" spans="1:27" s="13" customFormat="1" x14ac:dyDescent="0.25">
      <c r="A22" s="13" t="s">
        <v>131</v>
      </c>
      <c r="B22">
        <v>20367</v>
      </c>
      <c r="C22">
        <v>18972</v>
      </c>
      <c r="D22">
        <v>14750</v>
      </c>
      <c r="F22" s="13" t="s">
        <v>132</v>
      </c>
      <c r="G22" s="13">
        <f t="shared" si="6"/>
        <v>219</v>
      </c>
      <c r="H22" s="13">
        <f t="shared" si="6"/>
        <v>351</v>
      </c>
      <c r="I22" s="13">
        <f t="shared" si="6"/>
        <v>212</v>
      </c>
      <c r="K22" s="13" t="s">
        <v>132</v>
      </c>
      <c r="L22" s="13">
        <v>1</v>
      </c>
      <c r="M22">
        <f t="shared" si="3"/>
        <v>1.1494252873563218E-2</v>
      </c>
      <c r="N22">
        <f t="shared" si="4"/>
        <v>2.3773777848701071E-4</v>
      </c>
      <c r="O22">
        <f t="shared" si="4"/>
        <v>3.6528482850345617E-4</v>
      </c>
      <c r="P22">
        <f t="shared" si="4"/>
        <v>2.4028489628079785E-4</v>
      </c>
      <c r="Q22">
        <f t="shared" si="1"/>
        <v>2.8110250109042158E-4</v>
      </c>
      <c r="R22">
        <f t="shared" si="2"/>
        <v>4.2097585594941882E-5</v>
      </c>
    </row>
    <row r="23" spans="1:27" s="13" customFormat="1" x14ac:dyDescent="0.25">
      <c r="A23" s="13" t="s">
        <v>132</v>
      </c>
      <c r="B23">
        <v>219</v>
      </c>
      <c r="C23">
        <v>351</v>
      </c>
      <c r="D23">
        <v>212</v>
      </c>
      <c r="F23" s="13" t="s">
        <v>133</v>
      </c>
      <c r="G23" s="13">
        <f>SUM(B24:B25)</f>
        <v>20</v>
      </c>
      <c r="H23" s="13">
        <f>SUM(C24:C25)</f>
        <v>17</v>
      </c>
      <c r="I23" s="13">
        <f>SUM(D24:D25)</f>
        <v>18</v>
      </c>
      <c r="K23" s="13" t="s">
        <v>133</v>
      </c>
      <c r="L23" s="13">
        <v>2</v>
      </c>
      <c r="M23">
        <f t="shared" si="3"/>
        <v>2.2988505747126436E-2</v>
      </c>
      <c r="N23">
        <f t="shared" si="4"/>
        <v>2.1711212647215591E-5</v>
      </c>
      <c r="O23">
        <f t="shared" si="4"/>
        <v>1.7691857790765682E-5</v>
      </c>
      <c r="P23">
        <f t="shared" si="4"/>
        <v>2.0401547797426232E-5</v>
      </c>
      <c r="Q23">
        <f t="shared" si="1"/>
        <v>1.9934872745135834E-5</v>
      </c>
      <c r="R23">
        <f t="shared" si="2"/>
        <v>1.1835177183351266E-6</v>
      </c>
    </row>
    <row r="24" spans="1:27" s="13" customFormat="1" x14ac:dyDescent="0.25">
      <c r="A24" s="13" t="s">
        <v>180</v>
      </c>
      <c r="B24" s="13">
        <v>20</v>
      </c>
      <c r="C24" s="13">
        <v>17</v>
      </c>
      <c r="D24" s="13">
        <v>18</v>
      </c>
      <c r="F24" s="13" t="s">
        <v>134</v>
      </c>
      <c r="G24" s="13">
        <f t="shared" ref="G24:I25" si="7">B26</f>
        <v>7651</v>
      </c>
      <c r="H24" s="13">
        <f t="shared" si="7"/>
        <v>7094</v>
      </c>
      <c r="I24" s="13">
        <f t="shared" si="7"/>
        <v>7453</v>
      </c>
      <c r="K24" s="13" t="s">
        <v>134</v>
      </c>
      <c r="L24" s="13">
        <v>3</v>
      </c>
      <c r="M24">
        <f t="shared" si="3"/>
        <v>3.4482758620689655E-2</v>
      </c>
      <c r="N24">
        <f t="shared" si="4"/>
        <v>8.3056243981923239E-3</v>
      </c>
      <c r="O24">
        <f t="shared" si="4"/>
        <v>7.3827081863348087E-3</v>
      </c>
      <c r="P24">
        <f t="shared" si="4"/>
        <v>8.4473742074565386E-3</v>
      </c>
      <c r="Q24">
        <f t="shared" si="1"/>
        <v>8.0452355973278915E-3</v>
      </c>
      <c r="R24">
        <f t="shared" si="2"/>
        <v>3.337814553688822E-4</v>
      </c>
    </row>
    <row r="25" spans="1:27" s="13" customFormat="1" x14ac:dyDescent="0.25">
      <c r="A25" s="13" t="s">
        <v>181</v>
      </c>
      <c r="B25" s="13">
        <v>0</v>
      </c>
      <c r="C25" s="13">
        <v>0</v>
      </c>
      <c r="D25" s="13">
        <v>0</v>
      </c>
      <c r="F25" s="13" t="s">
        <v>72</v>
      </c>
      <c r="G25" s="13">
        <f t="shared" si="7"/>
        <v>213</v>
      </c>
      <c r="H25" s="13">
        <f t="shared" si="7"/>
        <v>258</v>
      </c>
      <c r="I25" s="13">
        <f t="shared" si="7"/>
        <v>189</v>
      </c>
      <c r="K25" s="13" t="s">
        <v>72</v>
      </c>
      <c r="L25" s="13">
        <v>1</v>
      </c>
      <c r="M25">
        <f t="shared" si="3"/>
        <v>1.1494252873563218E-2</v>
      </c>
      <c r="N25">
        <f t="shared" si="4"/>
        <v>2.3122441469284604E-4</v>
      </c>
      <c r="O25">
        <f t="shared" si="4"/>
        <v>2.6849995941279683E-4</v>
      </c>
      <c r="P25">
        <f t="shared" si="4"/>
        <v>2.1421625187297542E-4</v>
      </c>
      <c r="Q25">
        <f t="shared" si="1"/>
        <v>2.3798020865953943E-4</v>
      </c>
      <c r="R25">
        <f t="shared" si="2"/>
        <v>1.6030292055537893E-5</v>
      </c>
    </row>
    <row r="26" spans="1:27" s="13" customFormat="1" x14ac:dyDescent="0.25">
      <c r="A26" s="13" t="s">
        <v>134</v>
      </c>
      <c r="B26">
        <v>7651</v>
      </c>
      <c r="C26">
        <v>7094</v>
      </c>
      <c r="D26">
        <v>7453</v>
      </c>
      <c r="F26" s="13" t="s">
        <v>73</v>
      </c>
      <c r="G26" s="13">
        <f>SUM(B28:B29)</f>
        <v>44939</v>
      </c>
      <c r="H26" s="13">
        <f>SUM(C28:C29)</f>
        <v>52698</v>
      </c>
      <c r="I26" s="13">
        <f>SUM(D28:D29)</f>
        <v>38589</v>
      </c>
      <c r="K26" s="13" t="s">
        <v>73</v>
      </c>
      <c r="L26" s="13">
        <v>4</v>
      </c>
      <c r="M26">
        <f t="shared" si="3"/>
        <v>4.5977011494252873E-2</v>
      </c>
      <c r="N26">
        <f t="shared" si="4"/>
        <v>4.8784009257661076E-2</v>
      </c>
      <c r="O26">
        <f t="shared" si="4"/>
        <v>5.4842677756339407E-2</v>
      </c>
      <c r="P26">
        <f t="shared" si="4"/>
        <v>4.3737518219715603E-2</v>
      </c>
      <c r="Q26">
        <f t="shared" si="1"/>
        <v>4.9121401744572031E-2</v>
      </c>
      <c r="R26">
        <f t="shared" si="2"/>
        <v>3.2102189619575079E-3</v>
      </c>
    </row>
    <row r="27" spans="1:27" s="13" customFormat="1" x14ac:dyDescent="0.25">
      <c r="A27" s="13" t="s">
        <v>72</v>
      </c>
      <c r="B27">
        <v>213</v>
      </c>
      <c r="C27">
        <v>258</v>
      </c>
      <c r="D27">
        <v>189</v>
      </c>
      <c r="F27" s="13" t="s">
        <v>74</v>
      </c>
      <c r="G27" s="13">
        <f t="shared" ref="G27:G40" si="8">B30</f>
        <v>1427</v>
      </c>
      <c r="H27" s="13">
        <f t="shared" ref="H27:H40" si="9">C30</f>
        <v>2022</v>
      </c>
      <c r="I27" s="13">
        <f t="shared" ref="I27:I40" si="10">D30</f>
        <v>1156</v>
      </c>
      <c r="K27" s="13" t="s">
        <v>74</v>
      </c>
      <c r="L27" s="13">
        <v>1</v>
      </c>
      <c r="M27">
        <f t="shared" si="3"/>
        <v>1.1494252873563218E-2</v>
      </c>
      <c r="N27">
        <f t="shared" si="4"/>
        <v>1.5490950223788324E-3</v>
      </c>
      <c r="O27">
        <f t="shared" si="4"/>
        <v>2.1042903795840122E-3</v>
      </c>
      <c r="P27">
        <f t="shared" si="4"/>
        <v>1.3102327363235958E-3</v>
      </c>
      <c r="Q27">
        <f t="shared" si="1"/>
        <v>1.6545393794288132E-3</v>
      </c>
      <c r="R27">
        <f t="shared" si="2"/>
        <v>2.3520967208736312E-4</v>
      </c>
    </row>
    <row r="28" spans="1:27" s="13" customFormat="1" x14ac:dyDescent="0.25">
      <c r="A28" s="13" t="s">
        <v>182</v>
      </c>
      <c r="B28">
        <v>36755</v>
      </c>
      <c r="C28">
        <v>43227</v>
      </c>
      <c r="D28">
        <v>31494</v>
      </c>
      <c r="F28" s="13" t="s">
        <v>135</v>
      </c>
      <c r="G28" s="13">
        <f t="shared" si="8"/>
        <v>57</v>
      </c>
      <c r="H28" s="13">
        <f t="shared" si="9"/>
        <v>65</v>
      </c>
      <c r="I28" s="13">
        <f t="shared" si="10"/>
        <v>44</v>
      </c>
      <c r="K28" s="13" t="s">
        <v>135</v>
      </c>
      <c r="L28" s="13">
        <v>1</v>
      </c>
      <c r="M28">
        <f t="shared" si="3"/>
        <v>1.1494252873563218E-2</v>
      </c>
      <c r="N28">
        <f t="shared" si="4"/>
        <v>6.187695604456444E-5</v>
      </c>
      <c r="O28">
        <f t="shared" si="4"/>
        <v>6.764533861175114E-5</v>
      </c>
      <c r="P28">
        <f t="shared" si="4"/>
        <v>4.9870450171486346E-5</v>
      </c>
      <c r="Q28">
        <f t="shared" si="1"/>
        <v>5.9797581609267309E-5</v>
      </c>
      <c r="R28">
        <f t="shared" si="2"/>
        <v>5.2354405512681928E-6</v>
      </c>
    </row>
    <row r="29" spans="1:27" s="13" customFormat="1" x14ac:dyDescent="0.25">
      <c r="A29" s="13" t="s">
        <v>183</v>
      </c>
      <c r="B29" s="13">
        <v>8184</v>
      </c>
      <c r="C29" s="13">
        <v>9471</v>
      </c>
      <c r="D29" s="13">
        <v>7095</v>
      </c>
      <c r="F29" s="13" t="s">
        <v>136</v>
      </c>
      <c r="G29" s="13">
        <f t="shared" si="8"/>
        <v>8144</v>
      </c>
      <c r="H29" s="13">
        <f t="shared" si="9"/>
        <v>11148</v>
      </c>
      <c r="I29" s="13">
        <f t="shared" si="10"/>
        <v>7062</v>
      </c>
      <c r="K29" s="13" t="s">
        <v>136</v>
      </c>
      <c r="L29" s="13">
        <v>1</v>
      </c>
      <c r="M29">
        <f t="shared" si="3"/>
        <v>1.1494252873563218E-2</v>
      </c>
      <c r="N29">
        <f t="shared" si="4"/>
        <v>8.8408057899461885E-3</v>
      </c>
      <c r="O29">
        <f t="shared" si="4"/>
        <v>1.1601695920673873E-2</v>
      </c>
      <c r="P29">
        <f t="shared" si="4"/>
        <v>8.0042072525235586E-3</v>
      </c>
      <c r="Q29">
        <f t="shared" si="1"/>
        <v>9.4822363210478738E-3</v>
      </c>
      <c r="R29">
        <f t="shared" si="2"/>
        <v>1.0869001830955656E-3</v>
      </c>
    </row>
    <row r="30" spans="1:27" s="13" customFormat="1" x14ac:dyDescent="0.25">
      <c r="A30" s="13" t="s">
        <v>74</v>
      </c>
      <c r="B30">
        <v>1427</v>
      </c>
      <c r="C30">
        <v>2022</v>
      </c>
      <c r="D30">
        <v>1156</v>
      </c>
      <c r="F30" s="13" t="s">
        <v>137</v>
      </c>
      <c r="G30" s="13">
        <f t="shared" si="8"/>
        <v>27921</v>
      </c>
      <c r="H30" s="13">
        <f t="shared" si="9"/>
        <v>33164</v>
      </c>
      <c r="I30" s="13">
        <f t="shared" si="10"/>
        <v>25356</v>
      </c>
      <c r="K30" s="13" t="s">
        <v>137</v>
      </c>
      <c r="L30" s="13">
        <v>6</v>
      </c>
      <c r="M30">
        <f t="shared" si="3"/>
        <v>6.8965517241379309E-2</v>
      </c>
      <c r="N30">
        <f t="shared" si="4"/>
        <v>3.0309938416145325E-2</v>
      </c>
      <c r="O30">
        <f t="shared" si="4"/>
        <v>3.4513692457232535E-2</v>
      </c>
      <c r="P30">
        <f t="shared" si="4"/>
        <v>2.8738980330641085E-2</v>
      </c>
      <c r="Q30">
        <f t="shared" si="1"/>
        <v>3.1187537068006314E-2</v>
      </c>
      <c r="R30">
        <f t="shared" si="2"/>
        <v>1.72380002528926E-3</v>
      </c>
    </row>
    <row r="31" spans="1:27" s="13" customFormat="1" x14ac:dyDescent="0.25">
      <c r="A31" s="13" t="s">
        <v>135</v>
      </c>
      <c r="B31">
        <v>57</v>
      </c>
      <c r="C31">
        <v>65</v>
      </c>
      <c r="D31">
        <v>44</v>
      </c>
      <c r="F31" s="13" t="s">
        <v>144</v>
      </c>
      <c r="G31" s="13">
        <f t="shared" si="8"/>
        <v>8423</v>
      </c>
      <c r="H31" s="13">
        <f t="shared" si="9"/>
        <v>11165</v>
      </c>
      <c r="I31" s="13">
        <f t="shared" si="10"/>
        <v>7672</v>
      </c>
      <c r="K31" s="13" t="s">
        <v>144</v>
      </c>
      <c r="L31" s="13">
        <v>2</v>
      </c>
      <c r="M31">
        <f t="shared" si="3"/>
        <v>2.2988505747126436E-2</v>
      </c>
      <c r="N31">
        <f t="shared" si="4"/>
        <v>9.1436772063748454E-3</v>
      </c>
      <c r="O31">
        <f t="shared" si="4"/>
        <v>1.1619387778464638E-2</v>
      </c>
      <c r="P31">
        <f t="shared" si="4"/>
        <v>8.695593038991891E-3</v>
      </c>
      <c r="Q31">
        <f t="shared" si="1"/>
        <v>9.8195526746104583E-3</v>
      </c>
      <c r="R31">
        <f t="shared" si="2"/>
        <v>9.0916622170428946E-4</v>
      </c>
    </row>
    <row r="32" spans="1:27" s="13" customFormat="1" x14ac:dyDescent="0.25">
      <c r="A32" s="13" t="s">
        <v>136</v>
      </c>
      <c r="B32">
        <v>8144</v>
      </c>
      <c r="C32">
        <v>11148</v>
      </c>
      <c r="D32">
        <v>7062</v>
      </c>
      <c r="F32" s="13" t="s">
        <v>75</v>
      </c>
      <c r="G32" s="13">
        <f t="shared" si="8"/>
        <v>158</v>
      </c>
      <c r="H32" s="13">
        <f t="shared" si="9"/>
        <v>184</v>
      </c>
      <c r="I32" s="13">
        <f t="shared" si="10"/>
        <v>193</v>
      </c>
      <c r="K32" s="13" t="s">
        <v>75</v>
      </c>
      <c r="L32" s="13">
        <v>2</v>
      </c>
      <c r="M32">
        <f t="shared" si="3"/>
        <v>2.2988505747126436E-2</v>
      </c>
      <c r="N32">
        <f t="shared" si="4"/>
        <v>1.7151857991300318E-4</v>
      </c>
      <c r="O32">
        <f t="shared" si="4"/>
        <v>1.9148834314711093E-4</v>
      </c>
      <c r="P32">
        <f t="shared" si="4"/>
        <v>2.1874992916129238E-4</v>
      </c>
      <c r="Q32">
        <f t="shared" si="1"/>
        <v>1.9391895074046884E-4</v>
      </c>
      <c r="R32">
        <f t="shared" si="2"/>
        <v>1.3688571606856749E-5</v>
      </c>
    </row>
    <row r="33" spans="1:27" s="13" customFormat="1" x14ac:dyDescent="0.25">
      <c r="A33" s="13" t="s">
        <v>137</v>
      </c>
      <c r="B33">
        <v>27921</v>
      </c>
      <c r="C33">
        <v>33164</v>
      </c>
      <c r="D33">
        <v>25356</v>
      </c>
      <c r="F33" s="13" t="s">
        <v>184</v>
      </c>
      <c r="G33" s="13">
        <f t="shared" si="8"/>
        <v>861</v>
      </c>
      <c r="H33" s="13">
        <f t="shared" si="9"/>
        <v>749</v>
      </c>
      <c r="I33" s="13">
        <f t="shared" si="10"/>
        <v>807</v>
      </c>
      <c r="K33" s="13" t="s">
        <v>184</v>
      </c>
      <c r="L33" s="13">
        <v>1</v>
      </c>
      <c r="M33">
        <f t="shared" si="3"/>
        <v>1.1494252873563218E-2</v>
      </c>
      <c r="N33">
        <f t="shared" si="4"/>
        <v>9.3466770446263116E-4</v>
      </c>
      <c r="O33">
        <f t="shared" si="4"/>
        <v>7.7948244031079386E-4</v>
      </c>
      <c r="P33">
        <f t="shared" si="4"/>
        <v>9.1466939291794266E-4</v>
      </c>
      <c r="Q33">
        <f t="shared" si="1"/>
        <v>8.7627317923045589E-4</v>
      </c>
      <c r="R33">
        <f t="shared" si="2"/>
        <v>4.8738480593265115E-5</v>
      </c>
    </row>
    <row r="34" spans="1:27" x14ac:dyDescent="0.25">
      <c r="A34" s="13" t="s">
        <v>144</v>
      </c>
      <c r="B34">
        <v>8423</v>
      </c>
      <c r="C34">
        <v>11165</v>
      </c>
      <c r="D34">
        <v>7672</v>
      </c>
      <c r="F34" s="13" t="s">
        <v>76</v>
      </c>
      <c r="G34" s="13">
        <f t="shared" si="8"/>
        <v>2704</v>
      </c>
      <c r="H34" s="13">
        <f t="shared" si="9"/>
        <v>2722</v>
      </c>
      <c r="I34" s="13">
        <f t="shared" si="10"/>
        <v>2710</v>
      </c>
      <c r="K34" s="13" t="s">
        <v>76</v>
      </c>
      <c r="L34" s="13">
        <v>1</v>
      </c>
      <c r="M34">
        <f t="shared" si="3"/>
        <v>1.1494252873563218E-2</v>
      </c>
      <c r="N34">
        <f t="shared" si="4"/>
        <v>2.9353559499035479E-3</v>
      </c>
      <c r="O34">
        <f t="shared" si="4"/>
        <v>2.8327786415567168E-3</v>
      </c>
      <c r="P34">
        <f t="shared" si="4"/>
        <v>3.0715663628347271E-3</v>
      </c>
      <c r="Q34">
        <f t="shared" si="1"/>
        <v>2.9465669847649977E-3</v>
      </c>
      <c r="R34">
        <f t="shared" si="2"/>
        <v>6.9159620770322942E-5</v>
      </c>
      <c r="AA34" s="13"/>
    </row>
    <row r="35" spans="1:27" x14ac:dyDescent="0.25">
      <c r="A35" s="13" t="s">
        <v>75</v>
      </c>
      <c r="B35">
        <v>158</v>
      </c>
      <c r="C35">
        <v>184</v>
      </c>
      <c r="D35">
        <v>193</v>
      </c>
      <c r="F35" s="13" t="s">
        <v>138</v>
      </c>
      <c r="G35" s="13">
        <f t="shared" si="8"/>
        <v>2566</v>
      </c>
      <c r="H35" s="13">
        <f t="shared" si="9"/>
        <v>3129</v>
      </c>
      <c r="I35" s="13">
        <f t="shared" si="10"/>
        <v>2733</v>
      </c>
      <c r="K35" s="13" t="s">
        <v>138</v>
      </c>
      <c r="L35" s="13">
        <v>1</v>
      </c>
      <c r="M35">
        <f t="shared" si="3"/>
        <v>1.1494252873563218E-2</v>
      </c>
      <c r="N35">
        <f t="shared" si="4"/>
        <v>2.7855485826377602E-3</v>
      </c>
      <c r="O35">
        <f t="shared" si="4"/>
        <v>3.2563425310179893E-3</v>
      </c>
      <c r="P35">
        <f t="shared" si="4"/>
        <v>3.0976350072425495E-3</v>
      </c>
      <c r="Q35">
        <f t="shared" si="1"/>
        <v>3.0465087069660997E-3</v>
      </c>
      <c r="R35">
        <f t="shared" si="2"/>
        <v>1.3828974340471983E-4</v>
      </c>
      <c r="AA35" s="13"/>
    </row>
    <row r="36" spans="1:27" x14ac:dyDescent="0.25">
      <c r="A36" s="13" t="s">
        <v>184</v>
      </c>
      <c r="B36">
        <v>861</v>
      </c>
      <c r="C36">
        <v>749</v>
      </c>
      <c r="D36">
        <v>807</v>
      </c>
      <c r="F36" s="13" t="s">
        <v>185</v>
      </c>
      <c r="G36">
        <f t="shared" si="8"/>
        <v>66</v>
      </c>
      <c r="H36">
        <f t="shared" si="9"/>
        <v>84</v>
      </c>
      <c r="I36">
        <f t="shared" si="10"/>
        <v>66</v>
      </c>
      <c r="K36" s="13" t="s">
        <v>185</v>
      </c>
      <c r="L36" s="13">
        <v>1</v>
      </c>
      <c r="M36">
        <f t="shared" si="3"/>
        <v>1.1494252873563218E-2</v>
      </c>
      <c r="N36">
        <f t="shared" si="4"/>
        <v>7.1647001735811446E-5</v>
      </c>
      <c r="O36">
        <f t="shared" si="4"/>
        <v>8.7418591436724555E-5</v>
      </c>
      <c r="P36">
        <f t="shared" si="4"/>
        <v>7.4805675257229513E-5</v>
      </c>
      <c r="Q36">
        <f t="shared" si="1"/>
        <v>7.7957089476588505E-5</v>
      </c>
      <c r="R36">
        <f t="shared" si="2"/>
        <v>4.8178252047291584E-6</v>
      </c>
      <c r="AA36" s="13"/>
    </row>
    <row r="37" spans="1:27" x14ac:dyDescent="0.25">
      <c r="A37" s="13" t="s">
        <v>76</v>
      </c>
      <c r="B37">
        <v>2704</v>
      </c>
      <c r="C37">
        <v>2722</v>
      </c>
      <c r="D37">
        <v>2710</v>
      </c>
      <c r="F37" s="13" t="s">
        <v>77</v>
      </c>
      <c r="G37">
        <f t="shared" si="8"/>
        <v>102</v>
      </c>
      <c r="H37">
        <f t="shared" si="9"/>
        <v>68</v>
      </c>
      <c r="I37">
        <f t="shared" si="10"/>
        <v>118</v>
      </c>
      <c r="K37" s="13" t="s">
        <v>77</v>
      </c>
      <c r="L37" s="13">
        <v>1</v>
      </c>
      <c r="M37">
        <f t="shared" si="3"/>
        <v>1.1494252873563218E-2</v>
      </c>
      <c r="N37">
        <f t="shared" si="4"/>
        <v>1.1072718450079951E-4</v>
      </c>
      <c r="O37">
        <f t="shared" si="4"/>
        <v>7.0767431163062727E-5</v>
      </c>
      <c r="P37">
        <f t="shared" si="4"/>
        <v>1.3374348000534973E-4</v>
      </c>
      <c r="Q37">
        <f t="shared" si="1"/>
        <v>1.0507936522307065E-4</v>
      </c>
      <c r="R37">
        <f t="shared" si="2"/>
        <v>1.8397636432360399E-5</v>
      </c>
      <c r="AA37" s="13"/>
    </row>
    <row r="38" spans="1:27" x14ac:dyDescent="0.25">
      <c r="A38" s="13" t="s">
        <v>138</v>
      </c>
      <c r="B38">
        <v>2566</v>
      </c>
      <c r="C38">
        <v>3129</v>
      </c>
      <c r="D38">
        <v>2733</v>
      </c>
      <c r="F38" s="13" t="s">
        <v>139</v>
      </c>
      <c r="G38">
        <f t="shared" si="8"/>
        <v>21458</v>
      </c>
      <c r="H38">
        <f t="shared" si="9"/>
        <v>16629</v>
      </c>
      <c r="I38">
        <f t="shared" si="10"/>
        <v>17665</v>
      </c>
      <c r="K38" s="13" t="s">
        <v>139</v>
      </c>
      <c r="L38" s="13">
        <v>1</v>
      </c>
      <c r="M38">
        <f t="shared" si="3"/>
        <v>1.1494252873563218E-2</v>
      </c>
      <c r="N38">
        <f t="shared" si="4"/>
        <v>2.3293960049197607E-2</v>
      </c>
      <c r="O38">
        <f t="shared" si="4"/>
        <v>1.7305759011920149E-2</v>
      </c>
      <c r="P38">
        <f t="shared" si="4"/>
        <v>2.0021852324529688E-2</v>
      </c>
      <c r="Q38">
        <f t="shared" si="1"/>
        <v>2.020719046188248E-2</v>
      </c>
      <c r="R38">
        <f t="shared" si="2"/>
        <v>1.7311268569519256E-3</v>
      </c>
      <c r="AA38" s="13"/>
    </row>
    <row r="39" spans="1:27" x14ac:dyDescent="0.25">
      <c r="A39" s="13" t="s">
        <v>185</v>
      </c>
      <c r="B39">
        <v>66</v>
      </c>
      <c r="C39">
        <v>84</v>
      </c>
      <c r="D39">
        <v>66</v>
      </c>
      <c r="F39" s="13" t="s">
        <v>78</v>
      </c>
      <c r="G39">
        <f t="shared" si="8"/>
        <v>20610</v>
      </c>
      <c r="H39">
        <f t="shared" si="9"/>
        <v>19691</v>
      </c>
      <c r="I39">
        <f t="shared" si="10"/>
        <v>19684</v>
      </c>
      <c r="K39" s="13" t="s">
        <v>78</v>
      </c>
      <c r="L39" s="13">
        <v>2</v>
      </c>
      <c r="M39">
        <f t="shared" si="3"/>
        <v>2.2988505747126436E-2</v>
      </c>
      <c r="N39">
        <f t="shared" si="4"/>
        <v>2.2373404632955667E-2</v>
      </c>
      <c r="O39">
        <f t="shared" si="4"/>
        <v>2.0492374809292179E-2</v>
      </c>
      <c r="P39">
        <f t="shared" si="4"/>
        <v>2.2310225935807663E-2</v>
      </c>
      <c r="Q39">
        <f t="shared" si="1"/>
        <v>2.1725335126018503E-2</v>
      </c>
      <c r="R39">
        <f t="shared" si="2"/>
        <v>6.1674988012692738E-4</v>
      </c>
      <c r="AA39" s="13"/>
    </row>
    <row r="40" spans="1:27" x14ac:dyDescent="0.25">
      <c r="A40" s="13" t="s">
        <v>77</v>
      </c>
      <c r="B40">
        <v>102</v>
      </c>
      <c r="C40">
        <v>68</v>
      </c>
      <c r="D40">
        <v>118</v>
      </c>
      <c r="F40" s="13" t="s">
        <v>140</v>
      </c>
      <c r="G40">
        <f t="shared" si="8"/>
        <v>490</v>
      </c>
      <c r="H40">
        <f t="shared" si="9"/>
        <v>451</v>
      </c>
      <c r="I40">
        <f t="shared" si="10"/>
        <v>459</v>
      </c>
      <c r="K40" s="13" t="s">
        <v>140</v>
      </c>
      <c r="L40" s="13">
        <v>1</v>
      </c>
      <c r="M40">
        <f t="shared" si="3"/>
        <v>1.1494252873563218E-2</v>
      </c>
      <c r="N40">
        <f t="shared" si="4"/>
        <v>5.31924709856782E-4</v>
      </c>
      <c r="O40">
        <f t="shared" si="4"/>
        <v>4.6935458021384253E-4</v>
      </c>
      <c r="P40">
        <f t="shared" si="4"/>
        <v>5.2023946883436893E-4</v>
      </c>
      <c r="Q40">
        <f t="shared" si="1"/>
        <v>5.0717291963499778E-4</v>
      </c>
      <c r="R40">
        <f t="shared" si="2"/>
        <v>1.9207692138552656E-5</v>
      </c>
      <c r="AA40" s="13"/>
    </row>
    <row r="41" spans="1:27" x14ac:dyDescent="0.25">
      <c r="A41" s="13" t="s">
        <v>139</v>
      </c>
      <c r="B41">
        <v>21458</v>
      </c>
      <c r="C41">
        <v>16629</v>
      </c>
      <c r="D41">
        <v>17665</v>
      </c>
      <c r="F41" s="13" t="s">
        <v>145</v>
      </c>
      <c r="G41">
        <f>SUM(B44:B45)</f>
        <v>4936</v>
      </c>
      <c r="H41">
        <f>SUM(C44:C45)</f>
        <v>6309</v>
      </c>
      <c r="I41">
        <f>SUM(D44:D45)</f>
        <v>4789</v>
      </c>
      <c r="K41" s="13" t="s">
        <v>145</v>
      </c>
      <c r="L41" s="13">
        <v>2</v>
      </c>
      <c r="M41">
        <f t="shared" si="3"/>
        <v>2.2988505747126436E-2</v>
      </c>
      <c r="N41">
        <f t="shared" si="4"/>
        <v>5.3583272813328081E-3</v>
      </c>
      <c r="O41">
        <f t="shared" si="4"/>
        <v>6.5657606354082758E-3</v>
      </c>
      <c r="P41">
        <f t="shared" si="4"/>
        <v>5.4279451334374564E-3</v>
      </c>
      <c r="Q41">
        <f t="shared" si="1"/>
        <v>5.7840110167261807E-3</v>
      </c>
      <c r="R41">
        <f t="shared" si="2"/>
        <v>3.9139111345094763E-4</v>
      </c>
      <c r="AA41" s="13"/>
    </row>
    <row r="42" spans="1:27" x14ac:dyDescent="0.25">
      <c r="A42" s="13" t="s">
        <v>78</v>
      </c>
      <c r="B42">
        <v>20610</v>
      </c>
      <c r="C42">
        <v>19691</v>
      </c>
      <c r="D42">
        <v>19684</v>
      </c>
      <c r="F42" t="s">
        <v>146</v>
      </c>
      <c r="G42">
        <f>SUM(B46:B47)</f>
        <v>12302</v>
      </c>
      <c r="H42">
        <f>SUM(C46:C47)</f>
        <v>19517</v>
      </c>
      <c r="I42">
        <f>SUM(D46:D47)</f>
        <v>13596</v>
      </c>
      <c r="K42" t="s">
        <v>146</v>
      </c>
      <c r="L42" s="13">
        <v>2</v>
      </c>
      <c r="M42">
        <f t="shared" si="3"/>
        <v>2.2988505747126436E-2</v>
      </c>
      <c r="N42">
        <f t="shared" si="4"/>
        <v>1.335456689930231E-2</v>
      </c>
      <c r="O42">
        <f t="shared" si="4"/>
        <v>2.0311293441316106E-2</v>
      </c>
      <c r="P42">
        <f t="shared" si="4"/>
        <v>1.5409969102989279E-2</v>
      </c>
      <c r="Q42">
        <f t="shared" si="1"/>
        <v>1.6358609814535897E-2</v>
      </c>
      <c r="R42">
        <f t="shared" si="2"/>
        <v>2.0634881830525519E-3</v>
      </c>
    </row>
    <row r="43" spans="1:27" x14ac:dyDescent="0.25">
      <c r="A43" s="13" t="s">
        <v>140</v>
      </c>
      <c r="B43">
        <v>490</v>
      </c>
      <c r="C43">
        <v>451</v>
      </c>
      <c r="D43">
        <v>459</v>
      </c>
      <c r="F43" t="s">
        <v>147</v>
      </c>
      <c r="G43">
        <f t="shared" ref="G43:I44" si="11">B48</f>
        <v>17552</v>
      </c>
      <c r="H43">
        <f t="shared" si="11"/>
        <v>21922</v>
      </c>
      <c r="I43">
        <f t="shared" si="11"/>
        <v>17962</v>
      </c>
      <c r="K43" t="s">
        <v>147</v>
      </c>
      <c r="L43" s="13">
        <v>1</v>
      </c>
      <c r="M43">
        <f t="shared" si="3"/>
        <v>1.1494252873563218E-2</v>
      </c>
      <c r="N43">
        <f t="shared" si="4"/>
        <v>1.9053760219196404E-2</v>
      </c>
      <c r="O43">
        <f t="shared" si="4"/>
        <v>2.2814170969950899E-2</v>
      </c>
      <c r="P43">
        <f t="shared" si="4"/>
        <v>2.0358477863187219E-2</v>
      </c>
      <c r="Q43">
        <f t="shared" si="1"/>
        <v>2.0742136350778175E-2</v>
      </c>
      <c r="R43">
        <f t="shared" si="2"/>
        <v>1.1023562082985293E-3</v>
      </c>
    </row>
    <row r="44" spans="1:27" x14ac:dyDescent="0.25">
      <c r="A44" s="13" t="s">
        <v>186</v>
      </c>
      <c r="B44">
        <v>4936</v>
      </c>
      <c r="C44">
        <v>6309</v>
      </c>
      <c r="D44">
        <v>4789</v>
      </c>
      <c r="F44" t="s">
        <v>79</v>
      </c>
      <c r="G44">
        <f t="shared" si="11"/>
        <v>503</v>
      </c>
      <c r="H44">
        <f t="shared" si="11"/>
        <v>359</v>
      </c>
      <c r="I44">
        <f t="shared" si="11"/>
        <v>416</v>
      </c>
      <c r="K44" t="s">
        <v>79</v>
      </c>
      <c r="L44" s="13">
        <v>1</v>
      </c>
      <c r="M44">
        <f t="shared" si="3"/>
        <v>1.1494252873563218E-2</v>
      </c>
      <c r="N44">
        <f t="shared" si="4"/>
        <v>5.4603699807747208E-4</v>
      </c>
      <c r="O44">
        <f t="shared" si="4"/>
        <v>3.7361040864028705E-4</v>
      </c>
      <c r="P44">
        <f t="shared" si="4"/>
        <v>4.7150243798496177E-4</v>
      </c>
      <c r="Q44">
        <f t="shared" si="1"/>
        <v>4.6371661490090697E-4</v>
      </c>
      <c r="R44">
        <f t="shared" si="2"/>
        <v>4.9927268658376265E-5</v>
      </c>
    </row>
    <row r="45" spans="1:27" x14ac:dyDescent="0.25">
      <c r="A45" s="13" t="s">
        <v>187</v>
      </c>
      <c r="B45">
        <v>0</v>
      </c>
      <c r="C45">
        <v>0</v>
      </c>
      <c r="D45">
        <v>0</v>
      </c>
      <c r="F45" t="s">
        <v>148</v>
      </c>
      <c r="G45">
        <f>SUM(B50:B51)</f>
        <v>97</v>
      </c>
      <c r="H45">
        <f>SUM(C50:C51)</f>
        <v>103</v>
      </c>
      <c r="I45">
        <f>SUM(D50:D51)</f>
        <v>89</v>
      </c>
      <c r="K45" t="s">
        <v>148</v>
      </c>
      <c r="L45" s="13">
        <v>3</v>
      </c>
      <c r="M45">
        <f t="shared" si="3"/>
        <v>3.4482758620689655E-2</v>
      </c>
      <c r="N45">
        <f t="shared" si="4"/>
        <v>1.0529938133899561E-4</v>
      </c>
      <c r="O45">
        <f t="shared" si="4"/>
        <v>1.0719184426169796E-4</v>
      </c>
      <c r="P45">
        <f t="shared" si="4"/>
        <v>1.0087431966505193E-4</v>
      </c>
      <c r="Q45">
        <f t="shared" si="1"/>
        <v>1.0445518175524849E-4</v>
      </c>
      <c r="R45">
        <f t="shared" si="2"/>
        <v>1.8719227156594903E-6</v>
      </c>
    </row>
    <row r="46" spans="1:27" x14ac:dyDescent="0.25">
      <c r="A46" t="s">
        <v>188</v>
      </c>
      <c r="B46">
        <v>5562</v>
      </c>
      <c r="C46">
        <v>8730</v>
      </c>
      <c r="D46">
        <v>6016</v>
      </c>
      <c r="F46" t="s">
        <v>80</v>
      </c>
      <c r="G46">
        <f>SUM(B52:B53)</f>
        <v>5307</v>
      </c>
      <c r="H46">
        <f>SUM(C52:C53)</f>
        <v>6935</v>
      </c>
      <c r="I46">
        <f>SUM(D52:D53)</f>
        <v>4737</v>
      </c>
      <c r="K46" t="s">
        <v>80</v>
      </c>
      <c r="L46" s="13">
        <v>2</v>
      </c>
      <c r="M46">
        <f t="shared" si="3"/>
        <v>2.2988505747126436E-2</v>
      </c>
      <c r="N46">
        <f t="shared" si="4"/>
        <v>5.7610702759386574E-3</v>
      </c>
      <c r="O46">
        <f t="shared" si="4"/>
        <v>7.2172372811152947E-3</v>
      </c>
      <c r="P46">
        <f t="shared" si="4"/>
        <v>5.3690073286893365E-3</v>
      </c>
      <c r="Q46">
        <f t="shared" si="1"/>
        <v>6.1157716285810959E-3</v>
      </c>
      <c r="R46">
        <f t="shared" si="2"/>
        <v>5.6224202274936632E-4</v>
      </c>
    </row>
    <row r="47" spans="1:27" x14ac:dyDescent="0.25">
      <c r="A47" t="s">
        <v>189</v>
      </c>
      <c r="B47">
        <v>6740</v>
      </c>
      <c r="C47">
        <v>10787</v>
      </c>
      <c r="D47">
        <v>7580</v>
      </c>
      <c r="F47" s="18" t="s">
        <v>141</v>
      </c>
      <c r="G47" s="18">
        <f>B54</f>
        <v>34660</v>
      </c>
      <c r="H47" s="18">
        <f>C54</f>
        <v>51727</v>
      </c>
      <c r="I47" s="18">
        <f>D54</f>
        <v>35777</v>
      </c>
      <c r="K47" s="18" t="s">
        <v>141</v>
      </c>
      <c r="L47" s="19">
        <v>5</v>
      </c>
      <c r="M47" s="18">
        <f t="shared" si="3"/>
        <v>5.7471264367816091E-2</v>
      </c>
      <c r="N47" s="18">
        <f t="shared" si="4"/>
        <v>3.7625531517624621E-2</v>
      </c>
      <c r="O47" s="18">
        <f t="shared" si="4"/>
        <v>5.3832160467231556E-2</v>
      </c>
      <c r="P47" s="18">
        <f t="shared" si="4"/>
        <v>4.0550343086028791E-2</v>
      </c>
      <c r="Q47" s="18">
        <f t="shared" si="1"/>
        <v>4.4002678356961651E-2</v>
      </c>
      <c r="R47" s="18">
        <f t="shared" si="2"/>
        <v>4.9867380652672171E-3</v>
      </c>
      <c r="AA47" s="18"/>
    </row>
    <row r="48" spans="1:27" x14ac:dyDescent="0.25">
      <c r="A48" t="s">
        <v>147</v>
      </c>
      <c r="B48">
        <v>17552</v>
      </c>
      <c r="C48">
        <v>21922</v>
      </c>
      <c r="D48">
        <v>17962</v>
      </c>
      <c r="F48" t="s">
        <v>194</v>
      </c>
      <c r="G48">
        <f>SUM(G6:G47)</f>
        <v>921183</v>
      </c>
      <c r="H48">
        <f>SUM(H6:H47)</f>
        <v>960894</v>
      </c>
      <c r="I48">
        <f>SUM(I6:I47)</f>
        <v>882286</v>
      </c>
      <c r="L48">
        <f t="shared" ref="L48:Q48" si="12">SUM(L6:L47)</f>
        <v>87</v>
      </c>
      <c r="M48">
        <f t="shared" si="12"/>
        <v>0.99999999999999956</v>
      </c>
      <c r="N48">
        <f t="shared" si="12"/>
        <v>0.99999999999999989</v>
      </c>
      <c r="O48">
        <f t="shared" si="12"/>
        <v>1</v>
      </c>
      <c r="P48">
        <f t="shared" si="12"/>
        <v>1.0000000000000002</v>
      </c>
      <c r="Q48">
        <f t="shared" si="12"/>
        <v>0.99999999999999978</v>
      </c>
    </row>
    <row r="49" spans="1:4" x14ac:dyDescent="0.25">
      <c r="A49" t="s">
        <v>79</v>
      </c>
      <c r="B49">
        <v>503</v>
      </c>
      <c r="C49">
        <v>359</v>
      </c>
      <c r="D49">
        <v>416</v>
      </c>
    </row>
    <row r="50" spans="1:4" x14ac:dyDescent="0.25">
      <c r="A50" t="s">
        <v>191</v>
      </c>
      <c r="B50">
        <v>38</v>
      </c>
      <c r="C50">
        <v>52</v>
      </c>
      <c r="D50">
        <v>40</v>
      </c>
    </row>
    <row r="51" spans="1:4" x14ac:dyDescent="0.25">
      <c r="A51" t="s">
        <v>190</v>
      </c>
      <c r="B51">
        <v>59</v>
      </c>
      <c r="C51">
        <v>51</v>
      </c>
      <c r="D51">
        <v>49</v>
      </c>
    </row>
    <row r="52" spans="1:4" x14ac:dyDescent="0.25">
      <c r="A52" t="s">
        <v>193</v>
      </c>
      <c r="B52">
        <v>3054</v>
      </c>
      <c r="C52">
        <v>3922</v>
      </c>
      <c r="D52">
        <v>2410</v>
      </c>
    </row>
    <row r="53" spans="1:4" x14ac:dyDescent="0.25">
      <c r="A53" t="s">
        <v>192</v>
      </c>
      <c r="B53">
        <v>2253</v>
      </c>
      <c r="C53">
        <v>3013</v>
      </c>
      <c r="D53">
        <v>2327</v>
      </c>
    </row>
    <row r="54" spans="1:4" x14ac:dyDescent="0.25">
      <c r="A54" t="s">
        <v>141</v>
      </c>
      <c r="B54">
        <v>34660</v>
      </c>
      <c r="C54">
        <v>51727</v>
      </c>
      <c r="D54">
        <v>35777</v>
      </c>
    </row>
    <row r="55" spans="1:4" x14ac:dyDescent="0.25">
      <c r="A55" t="s">
        <v>81</v>
      </c>
      <c r="B55">
        <v>101730</v>
      </c>
      <c r="C55">
        <v>102275</v>
      </c>
      <c r="D55">
        <v>104743</v>
      </c>
    </row>
    <row r="56" spans="1:4" x14ac:dyDescent="0.25">
      <c r="A56" s="2" t="s">
        <v>82</v>
      </c>
      <c r="B56" s="2">
        <f>SUM(B6:B54)</f>
        <v>921183</v>
      </c>
      <c r="C56" s="2">
        <f>SUM(C6:C54)</f>
        <v>960894</v>
      </c>
      <c r="D56" s="2">
        <f>SUM(D6:D54)</f>
        <v>882286</v>
      </c>
    </row>
    <row r="57" spans="1:4" x14ac:dyDescent="0.25">
      <c r="A57" t="s">
        <v>83</v>
      </c>
      <c r="B57">
        <f>SUM(B6:B55)</f>
        <v>1022913</v>
      </c>
      <c r="C57">
        <f>SUM(C6:C55)</f>
        <v>1063169</v>
      </c>
      <c r="D57">
        <f>SUM(D6:D55)</f>
        <v>987029</v>
      </c>
    </row>
    <row r="58" spans="1:4" x14ac:dyDescent="0.25">
      <c r="A58" t="s">
        <v>84</v>
      </c>
      <c r="B58">
        <f>B56/B57</f>
        <v>0.90054872701784028</v>
      </c>
      <c r="C58">
        <f>C56/C57</f>
        <v>0.90380174741739083</v>
      </c>
      <c r="D58">
        <f>D56/D57</f>
        <v>0.89388052428044162</v>
      </c>
    </row>
  </sheetData>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8"/>
  <sheetViews>
    <sheetView workbookViewId="0">
      <pane ySplit="5" topLeftCell="A6" activePane="bottomLeft" state="frozen"/>
      <selection pane="bottomLeft" sqref="A1:A2"/>
    </sheetView>
  </sheetViews>
  <sheetFormatPr defaultColWidth="11" defaultRowHeight="15.75" x14ac:dyDescent="0.25"/>
  <cols>
    <col min="1" max="1" width="13.5" customWidth="1"/>
  </cols>
  <sheetData>
    <row r="1" spans="1:18" x14ac:dyDescent="0.25">
      <c r="A1" s="1" t="s">
        <v>156</v>
      </c>
    </row>
    <row r="2" spans="1:18" x14ac:dyDescent="0.25">
      <c r="A2" s="1" t="s">
        <v>225</v>
      </c>
    </row>
    <row r="4" spans="1:18" x14ac:dyDescent="0.25">
      <c r="B4" s="1" t="s">
        <v>58</v>
      </c>
      <c r="F4" s="1"/>
      <c r="G4" s="1" t="s">
        <v>58</v>
      </c>
      <c r="M4" s="1" t="s">
        <v>59</v>
      </c>
      <c r="N4" s="1"/>
    </row>
    <row r="5" spans="1:18" x14ac:dyDescent="0.25">
      <c r="A5" s="1" t="s">
        <v>60</v>
      </c>
      <c r="B5" t="s">
        <v>226</v>
      </c>
      <c r="C5" t="s">
        <v>227</v>
      </c>
      <c r="D5" t="s">
        <v>228</v>
      </c>
      <c r="F5" s="1" t="s">
        <v>61</v>
      </c>
      <c r="G5" t="s">
        <v>226</v>
      </c>
      <c r="H5" t="s">
        <v>227</v>
      </c>
      <c r="I5" t="s">
        <v>228</v>
      </c>
      <c r="K5" s="1" t="s">
        <v>61</v>
      </c>
      <c r="L5" s="1" t="s">
        <v>62</v>
      </c>
      <c r="M5" s="1" t="s">
        <v>63</v>
      </c>
      <c r="N5" t="s">
        <v>226</v>
      </c>
      <c r="O5" t="s">
        <v>227</v>
      </c>
      <c r="P5" t="s">
        <v>228</v>
      </c>
      <c r="Q5" s="1" t="s">
        <v>64</v>
      </c>
      <c r="R5" s="1" t="s">
        <v>65</v>
      </c>
    </row>
    <row r="6" spans="1:18" x14ac:dyDescent="0.25">
      <c r="A6" t="s">
        <v>67</v>
      </c>
      <c r="B6">
        <v>27159</v>
      </c>
      <c r="C6">
        <v>35956</v>
      </c>
      <c r="D6">
        <v>25028</v>
      </c>
      <c r="F6" t="s">
        <v>67</v>
      </c>
      <c r="G6">
        <f t="shared" ref="G6:I14" si="0">B6</f>
        <v>27159</v>
      </c>
      <c r="H6">
        <f t="shared" si="0"/>
        <v>35956</v>
      </c>
      <c r="I6">
        <f t="shared" si="0"/>
        <v>25028</v>
      </c>
      <c r="K6" t="s">
        <v>67</v>
      </c>
      <c r="L6">
        <v>2</v>
      </c>
      <c r="M6">
        <f>L6/L$48</f>
        <v>2.3809523809523808E-2</v>
      </c>
      <c r="N6">
        <f>G6/G$48</f>
        <v>3.3340862720449407E-2</v>
      </c>
      <c r="O6">
        <f>H6/H$48</f>
        <v>3.8182213986481819E-2</v>
      </c>
      <c r="P6">
        <f>I6/I$48</f>
        <v>3.8755632635996219E-2</v>
      </c>
      <c r="Q6">
        <f t="shared" ref="Q6:Q47" si="1">AVERAGE(N6:P6)</f>
        <v>3.6759569780975811E-2</v>
      </c>
      <c r="R6">
        <f t="shared" ref="R6:R47" si="2">STDEV(N6:P6)/SQRT(3)</f>
        <v>1.7173497713213583E-3</v>
      </c>
    </row>
    <row r="7" spans="1:18" x14ac:dyDescent="0.25">
      <c r="A7" t="s">
        <v>125</v>
      </c>
      <c r="B7">
        <v>48403</v>
      </c>
      <c r="C7">
        <v>69095</v>
      </c>
      <c r="D7">
        <v>46901</v>
      </c>
      <c r="F7" t="s">
        <v>125</v>
      </c>
      <c r="G7">
        <f t="shared" si="0"/>
        <v>48403</v>
      </c>
      <c r="H7">
        <f t="shared" si="0"/>
        <v>69095</v>
      </c>
      <c r="I7">
        <f t="shared" si="0"/>
        <v>46901</v>
      </c>
      <c r="K7" t="s">
        <v>125</v>
      </c>
      <c r="L7">
        <v>3</v>
      </c>
      <c r="M7">
        <f t="shared" ref="M7:M47" si="3">L7/L$48</f>
        <v>3.5714285714285712E-2</v>
      </c>
      <c r="N7">
        <f t="shared" ref="N7:P47" si="4">G7/G$48</f>
        <v>5.9420368137925277E-2</v>
      </c>
      <c r="O7">
        <f t="shared" si="4"/>
        <v>7.3373013555344355E-2</v>
      </c>
      <c r="P7">
        <f t="shared" si="4"/>
        <v>7.2625776181111504E-2</v>
      </c>
      <c r="Q7">
        <f t="shared" si="1"/>
        <v>6.8473052624793709E-2</v>
      </c>
      <c r="R7">
        <f t="shared" si="2"/>
        <v>4.5314792741978464E-3</v>
      </c>
    </row>
    <row r="8" spans="1:18" x14ac:dyDescent="0.25">
      <c r="A8" t="s">
        <v>68</v>
      </c>
      <c r="B8">
        <v>3867</v>
      </c>
      <c r="C8">
        <v>8306</v>
      </c>
      <c r="D8">
        <v>6054</v>
      </c>
      <c r="F8" t="s">
        <v>68</v>
      </c>
      <c r="G8">
        <f t="shared" si="0"/>
        <v>3867</v>
      </c>
      <c r="H8">
        <f t="shared" si="0"/>
        <v>8306</v>
      </c>
      <c r="I8">
        <f t="shared" si="0"/>
        <v>6054</v>
      </c>
      <c r="K8" t="s">
        <v>68</v>
      </c>
      <c r="L8">
        <v>4</v>
      </c>
      <c r="M8">
        <f t="shared" si="3"/>
        <v>4.7619047619047616E-2</v>
      </c>
      <c r="N8">
        <f t="shared" si="4"/>
        <v>4.7471967355196378E-3</v>
      </c>
      <c r="O8">
        <f t="shared" si="4"/>
        <v>8.8202655849293037E-3</v>
      </c>
      <c r="P8">
        <f t="shared" si="4"/>
        <v>9.3745644869075093E-3</v>
      </c>
      <c r="Q8">
        <f t="shared" si="1"/>
        <v>7.6473422691188163E-3</v>
      </c>
      <c r="R8">
        <f t="shared" si="2"/>
        <v>1.4588745554050689E-3</v>
      </c>
    </row>
    <row r="9" spans="1:18" x14ac:dyDescent="0.25">
      <c r="A9" t="s">
        <v>69</v>
      </c>
      <c r="B9">
        <v>945</v>
      </c>
      <c r="C9">
        <v>913</v>
      </c>
      <c r="D9">
        <v>681</v>
      </c>
      <c r="F9" t="s">
        <v>69</v>
      </c>
      <c r="G9">
        <f t="shared" si="0"/>
        <v>945</v>
      </c>
      <c r="H9">
        <f t="shared" si="0"/>
        <v>913</v>
      </c>
      <c r="I9">
        <f t="shared" si="0"/>
        <v>681</v>
      </c>
      <c r="K9" t="s">
        <v>69</v>
      </c>
      <c r="L9">
        <v>1</v>
      </c>
      <c r="M9">
        <f t="shared" si="3"/>
        <v>1.1904761904761904E-2</v>
      </c>
      <c r="N9">
        <f t="shared" si="4"/>
        <v>1.1600985040253577E-3</v>
      </c>
      <c r="O9">
        <f t="shared" si="4"/>
        <v>9.6952835047441055E-4</v>
      </c>
      <c r="P9">
        <f t="shared" si="4"/>
        <v>1.0545223679524303E-3</v>
      </c>
      <c r="Q9">
        <f t="shared" si="1"/>
        <v>1.0613830741507328E-3</v>
      </c>
      <c r="R9">
        <f t="shared" si="2"/>
        <v>5.5119711608045952E-5</v>
      </c>
    </row>
    <row r="10" spans="1:18" x14ac:dyDescent="0.25">
      <c r="A10" t="s">
        <v>126</v>
      </c>
      <c r="B10">
        <v>230</v>
      </c>
      <c r="C10">
        <v>320</v>
      </c>
      <c r="D10">
        <v>267</v>
      </c>
      <c r="F10" t="s">
        <v>126</v>
      </c>
      <c r="G10">
        <f t="shared" si="0"/>
        <v>230</v>
      </c>
      <c r="H10">
        <f t="shared" si="0"/>
        <v>320</v>
      </c>
      <c r="I10">
        <f t="shared" si="0"/>
        <v>267</v>
      </c>
      <c r="K10" t="s">
        <v>126</v>
      </c>
      <c r="L10">
        <v>1</v>
      </c>
      <c r="M10">
        <f t="shared" si="3"/>
        <v>1.1904761904761904E-2</v>
      </c>
      <c r="N10">
        <f t="shared" si="4"/>
        <v>2.8235201685273257E-4</v>
      </c>
      <c r="O10">
        <f t="shared" si="4"/>
        <v>3.398127843940979E-4</v>
      </c>
      <c r="P10">
        <f t="shared" si="4"/>
        <v>4.1344709580513791E-4</v>
      </c>
      <c r="Q10">
        <f t="shared" si="1"/>
        <v>3.4520396568398946E-4</v>
      </c>
      <c r="R10">
        <f t="shared" si="2"/>
        <v>3.7939770506069684E-5</v>
      </c>
    </row>
    <row r="11" spans="1:18" x14ac:dyDescent="0.25">
      <c r="A11" t="s">
        <v>127</v>
      </c>
      <c r="B11">
        <v>3663</v>
      </c>
      <c r="C11">
        <v>4000</v>
      </c>
      <c r="D11">
        <v>2618</v>
      </c>
      <c r="F11" t="s">
        <v>127</v>
      </c>
      <c r="G11">
        <f t="shared" si="0"/>
        <v>3663</v>
      </c>
      <c r="H11">
        <f t="shared" si="0"/>
        <v>4000</v>
      </c>
      <c r="I11">
        <f t="shared" si="0"/>
        <v>2618</v>
      </c>
      <c r="K11" t="s">
        <v>127</v>
      </c>
      <c r="L11">
        <v>1</v>
      </c>
      <c r="M11">
        <f t="shared" si="3"/>
        <v>1.1904761904761904E-2</v>
      </c>
      <c r="N11">
        <f t="shared" si="4"/>
        <v>4.4967627727459103E-3</v>
      </c>
      <c r="O11">
        <f t="shared" si="4"/>
        <v>4.2476598049262237E-3</v>
      </c>
      <c r="P11">
        <f t="shared" si="4"/>
        <v>4.0539494262840864E-3</v>
      </c>
      <c r="Q11">
        <f t="shared" si="1"/>
        <v>4.2661240013187399E-3</v>
      </c>
      <c r="R11">
        <f t="shared" si="2"/>
        <v>1.2816214971992301E-4</v>
      </c>
    </row>
    <row r="12" spans="1:18" x14ac:dyDescent="0.25">
      <c r="A12" t="s">
        <v>149</v>
      </c>
      <c r="B12">
        <v>98367</v>
      </c>
      <c r="C12">
        <v>94155</v>
      </c>
      <c r="D12">
        <v>64707</v>
      </c>
      <c r="F12" t="s">
        <v>149</v>
      </c>
      <c r="G12">
        <f t="shared" si="0"/>
        <v>98367</v>
      </c>
      <c r="H12">
        <f t="shared" si="0"/>
        <v>94155</v>
      </c>
      <c r="I12">
        <f t="shared" si="0"/>
        <v>64707</v>
      </c>
      <c r="K12" t="s">
        <v>149</v>
      </c>
      <c r="L12">
        <v>4</v>
      </c>
      <c r="M12">
        <f t="shared" si="3"/>
        <v>4.7619047619047616E-2</v>
      </c>
      <c r="N12">
        <f t="shared" si="4"/>
        <v>0.12075704713805541</v>
      </c>
      <c r="O12">
        <f t="shared" si="4"/>
        <v>9.998460223320714E-2</v>
      </c>
      <c r="P12">
        <f t="shared" si="4"/>
        <v>0.10019820684742718</v>
      </c>
      <c r="Q12">
        <f t="shared" si="1"/>
        <v>0.10697995207289658</v>
      </c>
      <c r="R12">
        <f t="shared" si="2"/>
        <v>6.8888235100686068E-3</v>
      </c>
    </row>
    <row r="13" spans="1:18" x14ac:dyDescent="0.25">
      <c r="A13" t="s">
        <v>128</v>
      </c>
      <c r="B13">
        <v>139853</v>
      </c>
      <c r="C13">
        <v>146635</v>
      </c>
      <c r="D13">
        <v>97649</v>
      </c>
      <c r="F13" t="s">
        <v>128</v>
      </c>
      <c r="G13">
        <f t="shared" si="0"/>
        <v>139853</v>
      </c>
      <c r="H13">
        <f t="shared" si="0"/>
        <v>146635</v>
      </c>
      <c r="I13">
        <f t="shared" si="0"/>
        <v>97649</v>
      </c>
      <c r="K13" t="s">
        <v>128</v>
      </c>
      <c r="L13">
        <v>3</v>
      </c>
      <c r="M13">
        <f t="shared" si="3"/>
        <v>3.5714285714285712E-2</v>
      </c>
      <c r="N13">
        <f t="shared" si="4"/>
        <v>0.1716859852735009</v>
      </c>
      <c r="O13">
        <f t="shared" si="4"/>
        <v>0.15571389887383918</v>
      </c>
      <c r="P13">
        <f t="shared" si="4"/>
        <v>0.15120859722200716</v>
      </c>
      <c r="Q13">
        <f t="shared" si="1"/>
        <v>0.15953616045644911</v>
      </c>
      <c r="R13">
        <f t="shared" si="2"/>
        <v>6.2125710742355908E-3</v>
      </c>
    </row>
    <row r="14" spans="1:18" x14ac:dyDescent="0.25">
      <c r="A14" t="s">
        <v>86</v>
      </c>
      <c r="B14">
        <v>12087</v>
      </c>
      <c r="C14">
        <v>11094</v>
      </c>
      <c r="D14">
        <v>8443</v>
      </c>
      <c r="F14" t="s">
        <v>86</v>
      </c>
      <c r="G14">
        <f t="shared" si="0"/>
        <v>12087</v>
      </c>
      <c r="H14">
        <f t="shared" si="0"/>
        <v>11094</v>
      </c>
      <c r="I14">
        <f t="shared" si="0"/>
        <v>8443</v>
      </c>
      <c r="K14" t="s">
        <v>86</v>
      </c>
      <c r="L14">
        <v>1</v>
      </c>
      <c r="M14">
        <f t="shared" si="3"/>
        <v>1.1904761904761904E-2</v>
      </c>
      <c r="N14">
        <f t="shared" si="4"/>
        <v>1.4838212294343385E-2</v>
      </c>
      <c r="O14">
        <f t="shared" si="4"/>
        <v>1.1780884468962881E-2</v>
      </c>
      <c r="P14">
        <f t="shared" si="4"/>
        <v>1.3073909475216401E-2</v>
      </c>
      <c r="Q14">
        <f t="shared" si="1"/>
        <v>1.3231002079507557E-2</v>
      </c>
      <c r="R14">
        <f t="shared" si="2"/>
        <v>8.8606281242804754E-4</v>
      </c>
    </row>
    <row r="15" spans="1:18" x14ac:dyDescent="0.25">
      <c r="A15" s="13" t="s">
        <v>142</v>
      </c>
      <c r="B15" s="13">
        <v>60</v>
      </c>
      <c r="C15" s="13">
        <v>283</v>
      </c>
      <c r="D15" s="13">
        <v>187</v>
      </c>
      <c r="F15" s="13" t="s">
        <v>150</v>
      </c>
      <c r="G15">
        <f>SUM(B15:B16)</f>
        <v>92</v>
      </c>
      <c r="H15">
        <f>SUM(C15:C16)</f>
        <v>399</v>
      </c>
      <c r="I15">
        <f>SUM(D15:D16)</f>
        <v>274</v>
      </c>
      <c r="K15" s="13" t="s">
        <v>150</v>
      </c>
      <c r="L15">
        <v>4</v>
      </c>
      <c r="M15">
        <f t="shared" si="3"/>
        <v>4.7619047619047616E-2</v>
      </c>
      <c r="N15">
        <f t="shared" si="4"/>
        <v>1.1294080674109302E-4</v>
      </c>
      <c r="O15">
        <f t="shared" si="4"/>
        <v>4.2370406554139079E-4</v>
      </c>
      <c r="P15">
        <f t="shared" si="4"/>
        <v>4.2428653277381189E-4</v>
      </c>
      <c r="Q15">
        <f t="shared" si="1"/>
        <v>3.2031046835209856E-4</v>
      </c>
      <c r="R15">
        <f t="shared" si="2"/>
        <v>1.0368496714329169E-4</v>
      </c>
    </row>
    <row r="16" spans="1:18" x14ac:dyDescent="0.25">
      <c r="A16" s="13" t="s">
        <v>143</v>
      </c>
      <c r="B16" s="13">
        <v>32</v>
      </c>
      <c r="C16" s="13">
        <v>116</v>
      </c>
      <c r="D16" s="13">
        <v>87</v>
      </c>
      <c r="F16" t="s">
        <v>179</v>
      </c>
      <c r="G16">
        <f t="shared" ref="G16:I22" si="5">B17</f>
        <v>31743</v>
      </c>
      <c r="H16">
        <f t="shared" si="5"/>
        <v>28162</v>
      </c>
      <c r="I16">
        <f t="shared" si="5"/>
        <v>20912</v>
      </c>
      <c r="K16" t="s">
        <v>179</v>
      </c>
      <c r="L16">
        <v>2</v>
      </c>
      <c r="M16">
        <f t="shared" si="3"/>
        <v>2.3809523809523808E-2</v>
      </c>
      <c r="N16">
        <f t="shared" si="4"/>
        <v>3.8968261178070826E-2</v>
      </c>
      <c r="O16">
        <f t="shared" si="4"/>
        <v>2.9905648856583075E-2</v>
      </c>
      <c r="P16">
        <f t="shared" si="4"/>
        <v>3.2382043698415894E-2</v>
      </c>
      <c r="Q16">
        <f t="shared" si="1"/>
        <v>3.3751984577689929E-2</v>
      </c>
      <c r="R16">
        <f t="shared" si="2"/>
        <v>2.7043353485298994E-3</v>
      </c>
    </row>
    <row r="17" spans="1:18" x14ac:dyDescent="0.25">
      <c r="A17" t="s">
        <v>179</v>
      </c>
      <c r="B17">
        <v>31743</v>
      </c>
      <c r="C17">
        <v>28162</v>
      </c>
      <c r="D17">
        <v>20912</v>
      </c>
      <c r="F17" t="s">
        <v>129</v>
      </c>
      <c r="G17">
        <f t="shared" si="5"/>
        <v>33384</v>
      </c>
      <c r="H17">
        <f t="shared" si="5"/>
        <v>33050</v>
      </c>
      <c r="I17">
        <f t="shared" si="5"/>
        <v>21354</v>
      </c>
      <c r="K17" t="s">
        <v>129</v>
      </c>
      <c r="L17">
        <v>2</v>
      </c>
      <c r="M17">
        <f t="shared" si="3"/>
        <v>2.3809523809523808E-2</v>
      </c>
      <c r="N17">
        <f t="shared" si="4"/>
        <v>4.0982781437441843E-2</v>
      </c>
      <c r="O17">
        <f t="shared" si="4"/>
        <v>3.5096289138202924E-2</v>
      </c>
      <c r="P17">
        <f t="shared" si="4"/>
        <v>3.3066476718437883E-2</v>
      </c>
      <c r="Q17">
        <f t="shared" si="1"/>
        <v>3.6381849098027552E-2</v>
      </c>
      <c r="R17">
        <f t="shared" si="2"/>
        <v>2.3739185895026893E-3</v>
      </c>
    </row>
    <row r="18" spans="1:18" x14ac:dyDescent="0.25">
      <c r="A18" t="s">
        <v>129</v>
      </c>
      <c r="B18">
        <v>33384</v>
      </c>
      <c r="C18">
        <v>33050</v>
      </c>
      <c r="D18">
        <v>21354</v>
      </c>
      <c r="F18" s="13" t="s">
        <v>130</v>
      </c>
      <c r="G18" s="13">
        <f t="shared" si="5"/>
        <v>124908</v>
      </c>
      <c r="H18" s="13">
        <f t="shared" si="5"/>
        <v>140446</v>
      </c>
      <c r="I18" s="13">
        <f t="shared" si="5"/>
        <v>84858</v>
      </c>
      <c r="K18" s="13" t="s">
        <v>130</v>
      </c>
      <c r="L18">
        <v>4</v>
      </c>
      <c r="M18">
        <f t="shared" si="3"/>
        <v>4.7619047619047616E-2</v>
      </c>
      <c r="N18">
        <f t="shared" si="4"/>
        <v>0.15333924226539616</v>
      </c>
      <c r="O18">
        <f t="shared" si="4"/>
        <v>0.14914170724066708</v>
      </c>
      <c r="P18">
        <f t="shared" si="4"/>
        <v>0.13140184889824866</v>
      </c>
      <c r="Q18">
        <f t="shared" si="1"/>
        <v>0.14462759946810397</v>
      </c>
      <c r="R18">
        <f t="shared" si="2"/>
        <v>6.7229751269552761E-3</v>
      </c>
    </row>
    <row r="19" spans="1:18" s="13" customFormat="1" x14ac:dyDescent="0.25">
      <c r="A19" s="13" t="s">
        <v>130</v>
      </c>
      <c r="B19">
        <v>124908</v>
      </c>
      <c r="C19">
        <v>140446</v>
      </c>
      <c r="D19">
        <v>84858</v>
      </c>
      <c r="F19" s="13" t="s">
        <v>70</v>
      </c>
      <c r="G19" s="13">
        <f t="shared" si="5"/>
        <v>6916</v>
      </c>
      <c r="H19" s="13">
        <f t="shared" si="5"/>
        <v>8388</v>
      </c>
      <c r="I19" s="13">
        <f t="shared" si="5"/>
        <v>5522</v>
      </c>
      <c r="K19" s="13" t="s">
        <v>70</v>
      </c>
      <c r="L19" s="13">
        <v>1</v>
      </c>
      <c r="M19">
        <f t="shared" si="3"/>
        <v>1.1904761904761904E-2</v>
      </c>
      <c r="N19">
        <f t="shared" si="4"/>
        <v>8.4902023850152095E-3</v>
      </c>
      <c r="O19">
        <f t="shared" si="4"/>
        <v>8.9073426109302911E-3</v>
      </c>
      <c r="P19">
        <f t="shared" si="4"/>
        <v>8.5507672772882834E-3</v>
      </c>
      <c r="Q19">
        <f t="shared" si="1"/>
        <v>8.6494374244112607E-3</v>
      </c>
      <c r="R19">
        <f t="shared" si="2"/>
        <v>1.301324203379951E-4</v>
      </c>
    </row>
    <row r="20" spans="1:18" s="13" customFormat="1" x14ac:dyDescent="0.25">
      <c r="A20" s="13" t="s">
        <v>70</v>
      </c>
      <c r="B20">
        <v>6916</v>
      </c>
      <c r="C20">
        <v>8388</v>
      </c>
      <c r="D20">
        <v>5522</v>
      </c>
      <c r="F20" s="23" t="s">
        <v>71</v>
      </c>
      <c r="G20" s="13">
        <f t="shared" si="5"/>
        <v>54484</v>
      </c>
      <c r="H20" s="13">
        <f t="shared" si="5"/>
        <v>52649</v>
      </c>
      <c r="I20" s="13">
        <f t="shared" si="5"/>
        <v>38110</v>
      </c>
      <c r="K20" s="23" t="s">
        <v>71</v>
      </c>
      <c r="L20" s="13">
        <v>1</v>
      </c>
      <c r="M20">
        <f t="shared" si="3"/>
        <v>1.1904761904761904E-2</v>
      </c>
      <c r="N20">
        <f t="shared" si="4"/>
        <v>6.6885509940018614E-2</v>
      </c>
      <c r="O20">
        <f t="shared" si="4"/>
        <v>5.5908760267390188E-2</v>
      </c>
      <c r="P20">
        <f t="shared" si="4"/>
        <v>5.9012991839452453E-2</v>
      </c>
      <c r="Q20">
        <f t="shared" si="1"/>
        <v>6.0602420682287085E-2</v>
      </c>
      <c r="R20">
        <f t="shared" si="2"/>
        <v>3.2668522759537735E-3</v>
      </c>
    </row>
    <row r="21" spans="1:18" s="13" customFormat="1" x14ac:dyDescent="0.25">
      <c r="A21" s="23" t="s">
        <v>71</v>
      </c>
      <c r="B21">
        <v>54484</v>
      </c>
      <c r="C21">
        <v>52649</v>
      </c>
      <c r="D21">
        <v>38110</v>
      </c>
      <c r="F21" s="13" t="s">
        <v>131</v>
      </c>
      <c r="G21" s="13">
        <f t="shared" si="5"/>
        <v>18816</v>
      </c>
      <c r="H21" s="13">
        <f t="shared" si="5"/>
        <v>21536</v>
      </c>
      <c r="I21" s="13">
        <f t="shared" si="5"/>
        <v>12906</v>
      </c>
      <c r="K21" s="13" t="s">
        <v>131</v>
      </c>
      <c r="L21" s="13">
        <v>1</v>
      </c>
      <c r="M21">
        <f t="shared" si="3"/>
        <v>1.1904761904761904E-2</v>
      </c>
      <c r="N21">
        <f t="shared" si="4"/>
        <v>2.3098850213482677E-2</v>
      </c>
      <c r="O21">
        <f t="shared" si="4"/>
        <v>2.2869400389722787E-2</v>
      </c>
      <c r="P21">
        <f t="shared" si="4"/>
        <v>1.9984824788243857E-2</v>
      </c>
      <c r="Q21">
        <f t="shared" si="1"/>
        <v>2.1984358463816439E-2</v>
      </c>
      <c r="R21">
        <f t="shared" si="2"/>
        <v>1.0019585811827858E-3</v>
      </c>
    </row>
    <row r="22" spans="1:18" s="13" customFormat="1" x14ac:dyDescent="0.25">
      <c r="A22" s="13" t="s">
        <v>131</v>
      </c>
      <c r="B22">
        <v>18816</v>
      </c>
      <c r="C22">
        <v>21536</v>
      </c>
      <c r="D22">
        <v>12906</v>
      </c>
      <c r="F22" s="13" t="s">
        <v>132</v>
      </c>
      <c r="G22" s="13">
        <f t="shared" si="5"/>
        <v>178</v>
      </c>
      <c r="H22" s="13">
        <f t="shared" si="5"/>
        <v>249</v>
      </c>
      <c r="I22" s="13">
        <f t="shared" si="5"/>
        <v>210</v>
      </c>
      <c r="K22" s="13" t="s">
        <v>132</v>
      </c>
      <c r="L22" s="13">
        <v>1</v>
      </c>
      <c r="M22">
        <f t="shared" si="3"/>
        <v>1.1904761904761904E-2</v>
      </c>
      <c r="N22">
        <f t="shared" si="4"/>
        <v>2.1851590869472346E-4</v>
      </c>
      <c r="O22">
        <f t="shared" si="4"/>
        <v>2.6441682285665739E-4</v>
      </c>
      <c r="P22">
        <f t="shared" si="4"/>
        <v>3.2518310906022081E-4</v>
      </c>
      <c r="Q22">
        <f t="shared" si="1"/>
        <v>2.6937194687053388E-4</v>
      </c>
      <c r="R22">
        <f t="shared" si="2"/>
        <v>3.0891680913302867E-5</v>
      </c>
    </row>
    <row r="23" spans="1:18" s="13" customFormat="1" x14ac:dyDescent="0.25">
      <c r="A23" s="13" t="s">
        <v>132</v>
      </c>
      <c r="B23">
        <v>178</v>
      </c>
      <c r="C23">
        <v>249</v>
      </c>
      <c r="D23">
        <v>210</v>
      </c>
      <c r="F23" s="13" t="s">
        <v>133</v>
      </c>
      <c r="G23" s="13">
        <f>SUM(B24:B25)</f>
        <v>2</v>
      </c>
      <c r="H23" s="13">
        <f>SUM(C24:C25)</f>
        <v>4</v>
      </c>
      <c r="I23" s="13">
        <f>SUM(D24:D25)</f>
        <v>2</v>
      </c>
      <c r="K23" s="13" t="s">
        <v>133</v>
      </c>
      <c r="L23" s="13">
        <v>2</v>
      </c>
      <c r="M23">
        <f t="shared" si="3"/>
        <v>2.3809523809523808E-2</v>
      </c>
      <c r="N23">
        <f t="shared" si="4"/>
        <v>2.4552349291541962E-6</v>
      </c>
      <c r="O23">
        <f t="shared" si="4"/>
        <v>4.2476598049262232E-6</v>
      </c>
      <c r="P23">
        <f t="shared" si="4"/>
        <v>3.0969819910497218E-6</v>
      </c>
      <c r="Q23">
        <f t="shared" si="1"/>
        <v>3.2666255750433803E-6</v>
      </c>
      <c r="R23">
        <f t="shared" si="2"/>
        <v>5.2433479858269051E-7</v>
      </c>
    </row>
    <row r="24" spans="1:18" s="13" customFormat="1" x14ac:dyDescent="0.25">
      <c r="A24" s="13" t="s">
        <v>180</v>
      </c>
      <c r="B24" s="13">
        <v>2</v>
      </c>
      <c r="C24" s="13">
        <v>4</v>
      </c>
      <c r="D24" s="13">
        <v>2</v>
      </c>
      <c r="F24" s="13" t="s">
        <v>134</v>
      </c>
      <c r="G24" s="13">
        <f t="shared" ref="G24:I25" si="6">B26</f>
        <v>5261</v>
      </c>
      <c r="H24" s="13">
        <f t="shared" si="6"/>
        <v>6780</v>
      </c>
      <c r="I24" s="13">
        <f t="shared" si="6"/>
        <v>5644</v>
      </c>
      <c r="K24" s="13" t="s">
        <v>134</v>
      </c>
      <c r="L24" s="13">
        <v>3</v>
      </c>
      <c r="M24">
        <f t="shared" si="3"/>
        <v>3.5714285714285712E-2</v>
      </c>
      <c r="N24">
        <f t="shared" si="4"/>
        <v>6.4584954811401129E-3</v>
      </c>
      <c r="O24">
        <f t="shared" si="4"/>
        <v>7.1997833693499486E-3</v>
      </c>
      <c r="P24">
        <f t="shared" si="4"/>
        <v>8.7396831787423159E-3</v>
      </c>
      <c r="Q24">
        <f t="shared" si="1"/>
        <v>7.4659873430774591E-3</v>
      </c>
      <c r="R24">
        <f t="shared" si="2"/>
        <v>6.7183895506888359E-4</v>
      </c>
    </row>
    <row r="25" spans="1:18" s="13" customFormat="1" x14ac:dyDescent="0.25">
      <c r="A25" s="13" t="s">
        <v>181</v>
      </c>
      <c r="B25" s="13">
        <v>0</v>
      </c>
      <c r="C25" s="13">
        <v>0</v>
      </c>
      <c r="D25" s="13">
        <v>0</v>
      </c>
      <c r="F25" s="13" t="s">
        <v>72</v>
      </c>
      <c r="G25" s="13">
        <f t="shared" si="6"/>
        <v>468</v>
      </c>
      <c r="H25" s="13">
        <f t="shared" si="6"/>
        <v>434</v>
      </c>
      <c r="I25" s="13">
        <f t="shared" si="6"/>
        <v>253</v>
      </c>
      <c r="K25" s="13" t="s">
        <v>72</v>
      </c>
      <c r="L25" s="13">
        <v>1</v>
      </c>
      <c r="M25">
        <f t="shared" si="3"/>
        <v>1.1904761904761904E-2</v>
      </c>
      <c r="N25">
        <f t="shared" si="4"/>
        <v>5.7452497342208185E-4</v>
      </c>
      <c r="O25">
        <f t="shared" si="4"/>
        <v>4.6087108883449522E-4</v>
      </c>
      <c r="P25">
        <f t="shared" si="4"/>
        <v>3.9176822186778984E-4</v>
      </c>
      <c r="Q25">
        <f t="shared" si="1"/>
        <v>4.7572142804145565E-4</v>
      </c>
      <c r="R25">
        <f t="shared" si="2"/>
        <v>5.3277284060503199E-5</v>
      </c>
    </row>
    <row r="26" spans="1:18" s="13" customFormat="1" x14ac:dyDescent="0.25">
      <c r="A26" s="13" t="s">
        <v>134</v>
      </c>
      <c r="B26">
        <v>5261</v>
      </c>
      <c r="C26">
        <v>6780</v>
      </c>
      <c r="D26">
        <v>5644</v>
      </c>
      <c r="F26" s="13" t="s">
        <v>73</v>
      </c>
      <c r="G26" s="13">
        <f>SUM(B28:B29)</f>
        <v>29148</v>
      </c>
      <c r="H26" s="13">
        <f>SUM(C28:C29)</f>
        <v>47503</v>
      </c>
      <c r="I26" s="13">
        <f>SUM(D28:D29)</f>
        <v>35623</v>
      </c>
      <c r="K26" s="13" t="s">
        <v>73</v>
      </c>
      <c r="L26" s="13">
        <v>4</v>
      </c>
      <c r="M26">
        <f t="shared" si="3"/>
        <v>4.7619047619047616E-2</v>
      </c>
      <c r="N26">
        <f t="shared" si="4"/>
        <v>3.5782593857493251E-2</v>
      </c>
      <c r="O26">
        <f t="shared" si="4"/>
        <v>5.0444145928352599E-2</v>
      </c>
      <c r="P26">
        <f t="shared" si="4"/>
        <v>5.5161894733582122E-2</v>
      </c>
      <c r="Q26">
        <f t="shared" si="1"/>
        <v>4.7129544839809329E-2</v>
      </c>
      <c r="R26">
        <f t="shared" si="2"/>
        <v>5.8346454017824539E-3</v>
      </c>
    </row>
    <row r="27" spans="1:18" s="13" customFormat="1" x14ac:dyDescent="0.25">
      <c r="A27" s="13" t="s">
        <v>72</v>
      </c>
      <c r="B27">
        <v>468</v>
      </c>
      <c r="C27">
        <v>434</v>
      </c>
      <c r="D27">
        <v>253</v>
      </c>
      <c r="F27" s="13" t="s">
        <v>74</v>
      </c>
      <c r="G27" s="13">
        <f t="shared" ref="G27:I40" si="7">B30</f>
        <v>785</v>
      </c>
      <c r="H27" s="13">
        <f t="shared" si="7"/>
        <v>1385</v>
      </c>
      <c r="I27" s="13">
        <f t="shared" si="7"/>
        <v>1136</v>
      </c>
      <c r="K27" s="13" t="s">
        <v>74</v>
      </c>
      <c r="L27" s="13">
        <v>1</v>
      </c>
      <c r="M27">
        <f t="shared" si="3"/>
        <v>1.1904761904761904E-2</v>
      </c>
      <c r="N27">
        <f t="shared" si="4"/>
        <v>9.6367970969302196E-4</v>
      </c>
      <c r="O27">
        <f t="shared" si="4"/>
        <v>1.4707522074557048E-3</v>
      </c>
      <c r="P27">
        <f t="shared" si="4"/>
        <v>1.7590857709162422E-3</v>
      </c>
      <c r="Q27">
        <f t="shared" si="1"/>
        <v>1.3978392293549895E-3</v>
      </c>
      <c r="R27">
        <f t="shared" si="2"/>
        <v>2.3249009107149479E-4</v>
      </c>
    </row>
    <row r="28" spans="1:18" s="13" customFormat="1" x14ac:dyDescent="0.25">
      <c r="A28" s="13" t="s">
        <v>182</v>
      </c>
      <c r="B28">
        <v>24537</v>
      </c>
      <c r="C28">
        <v>39720</v>
      </c>
      <c r="D28">
        <v>30162</v>
      </c>
      <c r="F28" s="13" t="s">
        <v>135</v>
      </c>
      <c r="G28" s="13">
        <f t="shared" si="7"/>
        <v>523</v>
      </c>
      <c r="H28" s="13">
        <f t="shared" si="7"/>
        <v>736</v>
      </c>
      <c r="I28" s="13">
        <f t="shared" si="7"/>
        <v>441</v>
      </c>
      <c r="K28" s="13" t="s">
        <v>135</v>
      </c>
      <c r="L28" s="13">
        <v>1</v>
      </c>
      <c r="M28">
        <f t="shared" si="3"/>
        <v>1.1904761904761904E-2</v>
      </c>
      <c r="N28">
        <f t="shared" si="4"/>
        <v>6.4204393397382224E-4</v>
      </c>
      <c r="O28">
        <f t="shared" si="4"/>
        <v>7.8156940410642516E-4</v>
      </c>
      <c r="P28">
        <f t="shared" si="4"/>
        <v>6.8288452902646372E-4</v>
      </c>
      <c r="Q28">
        <f t="shared" si="1"/>
        <v>7.0216595570223711E-4</v>
      </c>
      <c r="R28">
        <f t="shared" si="2"/>
        <v>4.1415251880279108E-5</v>
      </c>
    </row>
    <row r="29" spans="1:18" s="13" customFormat="1" x14ac:dyDescent="0.25">
      <c r="A29" s="13" t="s">
        <v>183</v>
      </c>
      <c r="B29" s="13">
        <v>4611</v>
      </c>
      <c r="C29" s="13">
        <v>7783</v>
      </c>
      <c r="D29" s="13">
        <v>5461</v>
      </c>
      <c r="F29" s="13" t="s">
        <v>136</v>
      </c>
      <c r="G29" s="13">
        <f t="shared" si="7"/>
        <v>4318</v>
      </c>
      <c r="H29" s="13">
        <f t="shared" si="7"/>
        <v>7097</v>
      </c>
      <c r="I29" s="13">
        <f t="shared" si="7"/>
        <v>4605</v>
      </c>
      <c r="K29" s="13" t="s">
        <v>136</v>
      </c>
      <c r="L29" s="13">
        <v>1</v>
      </c>
      <c r="M29">
        <f t="shared" si="3"/>
        <v>1.1904761904761904E-2</v>
      </c>
      <c r="N29">
        <f t="shared" si="4"/>
        <v>5.3008522120439093E-3</v>
      </c>
      <c r="O29">
        <f t="shared" si="4"/>
        <v>7.5364104088903516E-3</v>
      </c>
      <c r="P29">
        <f t="shared" si="4"/>
        <v>7.1308010343919849E-3</v>
      </c>
      <c r="Q29">
        <f t="shared" si="1"/>
        <v>6.6560212184420819E-3</v>
      </c>
      <c r="R29">
        <f t="shared" si="2"/>
        <v>6.8762684117111496E-4</v>
      </c>
    </row>
    <row r="30" spans="1:18" s="13" customFormat="1" x14ac:dyDescent="0.25">
      <c r="A30" s="13" t="s">
        <v>74</v>
      </c>
      <c r="B30">
        <v>785</v>
      </c>
      <c r="C30">
        <v>1385</v>
      </c>
      <c r="D30">
        <v>1136</v>
      </c>
      <c r="F30" s="13" t="s">
        <v>137</v>
      </c>
      <c r="G30" s="13">
        <f t="shared" si="7"/>
        <v>24768</v>
      </c>
      <c r="H30" s="13">
        <f t="shared" si="7"/>
        <v>32587</v>
      </c>
      <c r="I30" s="13">
        <f t="shared" si="7"/>
        <v>26194</v>
      </c>
      <c r="K30" s="13" t="s">
        <v>137</v>
      </c>
      <c r="L30" s="13">
        <v>6</v>
      </c>
      <c r="M30">
        <f t="shared" si="3"/>
        <v>7.1428571428571425E-2</v>
      </c>
      <c r="N30">
        <f t="shared" si="4"/>
        <v>3.0405629362645566E-2</v>
      </c>
      <c r="O30">
        <f t="shared" si="4"/>
        <v>3.460462251578271E-2</v>
      </c>
      <c r="P30">
        <f t="shared" si="4"/>
        <v>4.0561173136778213E-2</v>
      </c>
      <c r="Q30">
        <f t="shared" si="1"/>
        <v>3.5190475005068833E-2</v>
      </c>
      <c r="R30">
        <f t="shared" si="2"/>
        <v>2.946250990184144E-3</v>
      </c>
    </row>
    <row r="31" spans="1:18" s="13" customFormat="1" x14ac:dyDescent="0.25">
      <c r="A31" s="13" t="s">
        <v>135</v>
      </c>
      <c r="B31">
        <v>523</v>
      </c>
      <c r="C31">
        <v>736</v>
      </c>
      <c r="D31">
        <v>441</v>
      </c>
      <c r="F31" s="13" t="s">
        <v>144</v>
      </c>
      <c r="G31" s="13">
        <f t="shared" si="7"/>
        <v>5479</v>
      </c>
      <c r="H31" s="13">
        <f t="shared" si="7"/>
        <v>7569</v>
      </c>
      <c r="I31" s="13">
        <f t="shared" si="7"/>
        <v>5565</v>
      </c>
      <c r="K31" s="13" t="s">
        <v>144</v>
      </c>
      <c r="L31" s="13">
        <v>2</v>
      </c>
      <c r="M31">
        <f t="shared" si="3"/>
        <v>2.3809523809523808E-2</v>
      </c>
      <c r="N31">
        <f t="shared" si="4"/>
        <v>6.7261160884179204E-3</v>
      </c>
      <c r="O31">
        <f t="shared" si="4"/>
        <v>8.037634265871646E-3</v>
      </c>
      <c r="P31">
        <f t="shared" si="4"/>
        <v>8.6173523900958515E-3</v>
      </c>
      <c r="Q31">
        <f t="shared" si="1"/>
        <v>7.7937009147951387E-3</v>
      </c>
      <c r="R31">
        <f t="shared" si="2"/>
        <v>5.5941079033260978E-4</v>
      </c>
    </row>
    <row r="32" spans="1:18" s="13" customFormat="1" x14ac:dyDescent="0.25">
      <c r="A32" s="13" t="s">
        <v>136</v>
      </c>
      <c r="B32">
        <v>4318</v>
      </c>
      <c r="C32">
        <v>7097</v>
      </c>
      <c r="D32">
        <v>4605</v>
      </c>
      <c r="F32" s="13" t="s">
        <v>75</v>
      </c>
      <c r="G32" s="13">
        <f t="shared" si="7"/>
        <v>324</v>
      </c>
      <c r="H32" s="13">
        <f t="shared" si="7"/>
        <v>446</v>
      </c>
      <c r="I32" s="13">
        <f t="shared" si="7"/>
        <v>298</v>
      </c>
      <c r="K32" s="13" t="s">
        <v>75</v>
      </c>
      <c r="L32" s="13">
        <v>2</v>
      </c>
      <c r="M32">
        <f t="shared" si="3"/>
        <v>2.3809523809523808E-2</v>
      </c>
      <c r="N32">
        <f t="shared" si="4"/>
        <v>3.9774805852297977E-4</v>
      </c>
      <c r="O32">
        <f t="shared" si="4"/>
        <v>4.7361406824927393E-4</v>
      </c>
      <c r="P32">
        <f t="shared" si="4"/>
        <v>4.6145031666640856E-4</v>
      </c>
      <c r="Q32">
        <f t="shared" si="1"/>
        <v>4.4427081447955403E-4</v>
      </c>
      <c r="R32">
        <f t="shared" si="2"/>
        <v>2.352491111912819E-5</v>
      </c>
    </row>
    <row r="33" spans="1:18" s="13" customFormat="1" x14ac:dyDescent="0.25">
      <c r="A33" s="13" t="s">
        <v>137</v>
      </c>
      <c r="B33">
        <v>24768</v>
      </c>
      <c r="C33">
        <v>32587</v>
      </c>
      <c r="D33">
        <v>26194</v>
      </c>
      <c r="F33" s="13" t="s">
        <v>184</v>
      </c>
      <c r="G33" s="13">
        <f t="shared" si="7"/>
        <v>506</v>
      </c>
      <c r="H33" s="13">
        <f t="shared" si="7"/>
        <v>552</v>
      </c>
      <c r="I33" s="13">
        <f t="shared" si="7"/>
        <v>458</v>
      </c>
      <c r="K33" s="13" t="s">
        <v>184</v>
      </c>
      <c r="L33" s="13">
        <v>1</v>
      </c>
      <c r="M33">
        <f t="shared" si="3"/>
        <v>1.1904761904761904E-2</v>
      </c>
      <c r="N33">
        <f t="shared" si="4"/>
        <v>6.2117443707601161E-4</v>
      </c>
      <c r="O33">
        <f t="shared" si="4"/>
        <v>5.8617705307981887E-4</v>
      </c>
      <c r="P33">
        <f t="shared" si="4"/>
        <v>7.0920887595038635E-4</v>
      </c>
      <c r="Q33">
        <f t="shared" si="1"/>
        <v>6.3885345536873891E-4</v>
      </c>
      <c r="R33">
        <f t="shared" si="2"/>
        <v>3.6599718239168701E-5</v>
      </c>
    </row>
    <row r="34" spans="1:18" x14ac:dyDescent="0.25">
      <c r="A34" s="13" t="s">
        <v>144</v>
      </c>
      <c r="B34">
        <v>5479</v>
      </c>
      <c r="C34">
        <v>7569</v>
      </c>
      <c r="D34">
        <v>5565</v>
      </c>
      <c r="F34" s="13" t="s">
        <v>76</v>
      </c>
      <c r="G34" s="13">
        <f t="shared" si="7"/>
        <v>2903</v>
      </c>
      <c r="H34" s="13">
        <f t="shared" si="7"/>
        <v>3253</v>
      </c>
      <c r="I34" s="13">
        <f t="shared" si="7"/>
        <v>2207</v>
      </c>
      <c r="K34" s="13" t="s">
        <v>76</v>
      </c>
      <c r="L34" s="13">
        <v>1</v>
      </c>
      <c r="M34">
        <f t="shared" si="3"/>
        <v>1.1904761904761904E-2</v>
      </c>
      <c r="N34">
        <f t="shared" si="4"/>
        <v>3.5637734996673155E-3</v>
      </c>
      <c r="O34">
        <f t="shared" si="4"/>
        <v>3.4544093363562513E-3</v>
      </c>
      <c r="P34">
        <f t="shared" si="4"/>
        <v>3.4175196271233684E-3</v>
      </c>
      <c r="Q34">
        <f t="shared" si="1"/>
        <v>3.4785674877156453E-3</v>
      </c>
      <c r="R34">
        <f t="shared" si="2"/>
        <v>4.3913783016090421E-5</v>
      </c>
    </row>
    <row r="35" spans="1:18" x14ac:dyDescent="0.25">
      <c r="A35" s="13" t="s">
        <v>75</v>
      </c>
      <c r="B35">
        <v>324</v>
      </c>
      <c r="C35">
        <v>446</v>
      </c>
      <c r="D35">
        <v>298</v>
      </c>
      <c r="F35" s="13" t="s">
        <v>138</v>
      </c>
      <c r="G35" s="13">
        <f t="shared" si="7"/>
        <v>2843</v>
      </c>
      <c r="H35" s="13">
        <f t="shared" si="7"/>
        <v>3382</v>
      </c>
      <c r="I35" s="13">
        <f t="shared" si="7"/>
        <v>2099</v>
      </c>
      <c r="K35" s="13" t="s">
        <v>138</v>
      </c>
      <c r="L35" s="13">
        <v>1</v>
      </c>
      <c r="M35">
        <f t="shared" si="3"/>
        <v>1.1904761904761904E-2</v>
      </c>
      <c r="N35">
        <f t="shared" si="4"/>
        <v>3.4901164517926898E-3</v>
      </c>
      <c r="O35">
        <f t="shared" si="4"/>
        <v>3.591396365065122E-3</v>
      </c>
      <c r="P35">
        <f t="shared" si="4"/>
        <v>3.2502825996066835E-3</v>
      </c>
      <c r="Q35">
        <f t="shared" si="1"/>
        <v>3.4439318054881652E-3</v>
      </c>
      <c r="R35">
        <f t="shared" si="2"/>
        <v>1.011425008128205E-4</v>
      </c>
    </row>
    <row r="36" spans="1:18" x14ac:dyDescent="0.25">
      <c r="A36" s="13" t="s">
        <v>184</v>
      </c>
      <c r="B36">
        <v>506</v>
      </c>
      <c r="C36">
        <v>552</v>
      </c>
      <c r="D36">
        <v>458</v>
      </c>
      <c r="F36" s="13" t="s">
        <v>185</v>
      </c>
      <c r="G36">
        <f t="shared" si="7"/>
        <v>87</v>
      </c>
      <c r="H36">
        <f t="shared" si="7"/>
        <v>104</v>
      </c>
      <c r="I36">
        <f t="shared" si="7"/>
        <v>49</v>
      </c>
      <c r="K36" s="13" t="s">
        <v>185</v>
      </c>
      <c r="L36" s="13">
        <v>1</v>
      </c>
      <c r="M36">
        <f t="shared" si="3"/>
        <v>1.1904761904761904E-2</v>
      </c>
      <c r="N36">
        <f t="shared" si="4"/>
        <v>1.0680271941820753E-4</v>
      </c>
      <c r="O36">
        <f t="shared" si="4"/>
        <v>1.1043915492808182E-4</v>
      </c>
      <c r="P36">
        <f t="shared" si="4"/>
        <v>7.5876058780718184E-5</v>
      </c>
      <c r="Q36">
        <f t="shared" si="1"/>
        <v>9.7705977709002518E-5</v>
      </c>
      <c r="R36">
        <f t="shared" si="2"/>
        <v>1.0965323161615263E-5</v>
      </c>
    </row>
    <row r="37" spans="1:18" x14ac:dyDescent="0.25">
      <c r="A37" s="13" t="s">
        <v>76</v>
      </c>
      <c r="B37">
        <v>2903</v>
      </c>
      <c r="C37">
        <v>3253</v>
      </c>
      <c r="D37">
        <v>2207</v>
      </c>
      <c r="F37" s="13" t="s">
        <v>77</v>
      </c>
      <c r="G37">
        <f t="shared" si="7"/>
        <v>447</v>
      </c>
      <c r="H37">
        <f t="shared" si="7"/>
        <v>451</v>
      </c>
      <c r="I37">
        <f t="shared" si="7"/>
        <v>196</v>
      </c>
      <c r="K37" s="13" t="s">
        <v>77</v>
      </c>
      <c r="L37" s="13">
        <v>1</v>
      </c>
      <c r="M37">
        <f t="shared" si="3"/>
        <v>1.1904761904761904E-2</v>
      </c>
      <c r="N37">
        <f t="shared" si="4"/>
        <v>5.4874500666596282E-4</v>
      </c>
      <c r="O37">
        <f t="shared" si="4"/>
        <v>4.7892364300543169E-4</v>
      </c>
      <c r="P37">
        <f t="shared" si="4"/>
        <v>3.0350423512287274E-4</v>
      </c>
      <c r="Q37">
        <f t="shared" si="1"/>
        <v>4.4372429493142249E-4</v>
      </c>
      <c r="R37">
        <f t="shared" si="2"/>
        <v>7.2949764873710588E-5</v>
      </c>
    </row>
    <row r="38" spans="1:18" x14ac:dyDescent="0.25">
      <c r="A38" s="13" t="s">
        <v>138</v>
      </c>
      <c r="B38">
        <v>2843</v>
      </c>
      <c r="C38">
        <v>3382</v>
      </c>
      <c r="D38">
        <v>2099</v>
      </c>
      <c r="F38" s="13" t="s">
        <v>139</v>
      </c>
      <c r="G38">
        <f t="shared" si="7"/>
        <v>25013</v>
      </c>
      <c r="H38">
        <f t="shared" si="7"/>
        <v>24673</v>
      </c>
      <c r="I38">
        <f t="shared" si="7"/>
        <v>18809</v>
      </c>
      <c r="K38" s="13" t="s">
        <v>139</v>
      </c>
      <c r="L38" s="13">
        <v>1</v>
      </c>
      <c r="M38">
        <f t="shared" si="3"/>
        <v>1.1904761904761904E-2</v>
      </c>
      <c r="N38">
        <f t="shared" si="4"/>
        <v>3.0706395641466953E-2</v>
      </c>
      <c r="O38">
        <f t="shared" si="4"/>
        <v>2.6200627591736178E-2</v>
      </c>
      <c r="P38">
        <f t="shared" si="4"/>
        <v>2.9125567134827109E-2</v>
      </c>
      <c r="Q38">
        <f t="shared" si="1"/>
        <v>2.8677530122676747E-2</v>
      </c>
      <c r="R38">
        <f t="shared" si="2"/>
        <v>1.3198534391724631E-3</v>
      </c>
    </row>
    <row r="39" spans="1:18" x14ac:dyDescent="0.25">
      <c r="A39" s="13" t="s">
        <v>185</v>
      </c>
      <c r="B39">
        <v>87</v>
      </c>
      <c r="C39">
        <v>104</v>
      </c>
      <c r="D39">
        <v>49</v>
      </c>
      <c r="F39" s="13" t="s">
        <v>78</v>
      </c>
      <c r="G39">
        <f t="shared" si="7"/>
        <v>16095</v>
      </c>
      <c r="H39">
        <f t="shared" si="7"/>
        <v>20189</v>
      </c>
      <c r="I39">
        <f t="shared" si="7"/>
        <v>11234</v>
      </c>
      <c r="K39" s="13" t="s">
        <v>78</v>
      </c>
      <c r="L39" s="13">
        <v>2</v>
      </c>
      <c r="M39">
        <f t="shared" si="3"/>
        <v>2.3809523809523808E-2</v>
      </c>
      <c r="N39">
        <f t="shared" si="4"/>
        <v>1.9758503092368394E-2</v>
      </c>
      <c r="O39">
        <f t="shared" si="4"/>
        <v>2.1439000950413883E-2</v>
      </c>
      <c r="P39">
        <f t="shared" si="4"/>
        <v>1.739574784372629E-2</v>
      </c>
      <c r="Q39">
        <f t="shared" si="1"/>
        <v>1.9531083962169519E-2</v>
      </c>
      <c r="R39">
        <f t="shared" si="2"/>
        <v>1.1727124564828368E-3</v>
      </c>
    </row>
    <row r="40" spans="1:18" x14ac:dyDescent="0.25">
      <c r="A40" s="13" t="s">
        <v>77</v>
      </c>
      <c r="B40">
        <v>447</v>
      </c>
      <c r="C40">
        <v>451</v>
      </c>
      <c r="D40">
        <v>196</v>
      </c>
      <c r="F40" s="13" t="s">
        <v>140</v>
      </c>
      <c r="G40">
        <f t="shared" si="7"/>
        <v>671</v>
      </c>
      <c r="H40">
        <f t="shared" si="7"/>
        <v>626</v>
      </c>
      <c r="I40">
        <f t="shared" si="7"/>
        <v>355</v>
      </c>
      <c r="K40" s="13" t="s">
        <v>140</v>
      </c>
      <c r="L40" s="13">
        <v>1</v>
      </c>
      <c r="M40">
        <f t="shared" si="3"/>
        <v>1.1904761904761904E-2</v>
      </c>
      <c r="N40">
        <f t="shared" si="4"/>
        <v>8.2373131873123278E-4</v>
      </c>
      <c r="O40">
        <f t="shared" si="4"/>
        <v>6.64758759470954E-4</v>
      </c>
      <c r="P40">
        <f t="shared" si="4"/>
        <v>5.4971430341132566E-4</v>
      </c>
      <c r="Q40">
        <f t="shared" si="1"/>
        <v>6.7940146053783752E-4</v>
      </c>
      <c r="R40">
        <f t="shared" si="2"/>
        <v>7.9439993479582099E-5</v>
      </c>
    </row>
    <row r="41" spans="1:18" x14ac:dyDescent="0.25">
      <c r="A41" s="13" t="s">
        <v>139</v>
      </c>
      <c r="B41">
        <v>25013</v>
      </c>
      <c r="C41">
        <v>24673</v>
      </c>
      <c r="D41">
        <v>18809</v>
      </c>
      <c r="F41" s="13" t="s">
        <v>145</v>
      </c>
      <c r="G41">
        <f>SUM(B44:B45)</f>
        <v>2880</v>
      </c>
      <c r="H41">
        <f>SUM(C44:C45)</f>
        <v>3415</v>
      </c>
      <c r="I41">
        <f>SUM(D44:D45)</f>
        <v>3121</v>
      </c>
      <c r="K41" s="13" t="s">
        <v>145</v>
      </c>
      <c r="L41" s="13">
        <v>2</v>
      </c>
      <c r="M41">
        <f t="shared" si="3"/>
        <v>2.3809523809523808E-2</v>
      </c>
      <c r="N41">
        <f t="shared" si="4"/>
        <v>3.5355382979820422E-3</v>
      </c>
      <c r="O41">
        <f t="shared" si="4"/>
        <v>3.6264395584557634E-3</v>
      </c>
      <c r="P41">
        <f t="shared" si="4"/>
        <v>4.832840397033091E-3</v>
      </c>
      <c r="Q41">
        <f t="shared" si="1"/>
        <v>3.9982727511569663E-3</v>
      </c>
      <c r="R41">
        <f t="shared" si="2"/>
        <v>4.1810809066808766E-4</v>
      </c>
    </row>
    <row r="42" spans="1:18" x14ac:dyDescent="0.25">
      <c r="A42" s="13" t="s">
        <v>78</v>
      </c>
      <c r="B42">
        <v>16095</v>
      </c>
      <c r="C42">
        <v>20189</v>
      </c>
      <c r="D42">
        <v>11234</v>
      </c>
      <c r="F42" t="s">
        <v>146</v>
      </c>
      <c r="G42">
        <f>SUM(B46:B47)</f>
        <v>11658</v>
      </c>
      <c r="H42">
        <f>SUM(C46:C47)</f>
        <v>17161</v>
      </c>
      <c r="I42">
        <f>SUM(D46:D47)</f>
        <v>12252</v>
      </c>
      <c r="K42" t="s">
        <v>146</v>
      </c>
      <c r="L42" s="13">
        <v>2</v>
      </c>
      <c r="M42">
        <f t="shared" si="3"/>
        <v>2.3809523809523808E-2</v>
      </c>
      <c r="N42">
        <f t="shared" si="4"/>
        <v>1.431156440203981E-2</v>
      </c>
      <c r="O42">
        <f t="shared" si="4"/>
        <v>1.822352247808473E-2</v>
      </c>
      <c r="P42">
        <f t="shared" si="4"/>
        <v>1.8972111677170597E-2</v>
      </c>
      <c r="Q42">
        <f t="shared" si="1"/>
        <v>1.7169066185765046E-2</v>
      </c>
      <c r="R42">
        <f t="shared" si="2"/>
        <v>1.4450010127149489E-3</v>
      </c>
    </row>
    <row r="43" spans="1:18" x14ac:dyDescent="0.25">
      <c r="A43" s="13" t="s">
        <v>140</v>
      </c>
      <c r="B43">
        <v>671</v>
      </c>
      <c r="C43">
        <v>626</v>
      </c>
      <c r="D43">
        <v>355</v>
      </c>
      <c r="F43" t="s">
        <v>147</v>
      </c>
      <c r="G43">
        <f t="shared" ref="G43:I44" si="8">B48</f>
        <v>15963</v>
      </c>
      <c r="H43">
        <f t="shared" si="8"/>
        <v>18772</v>
      </c>
      <c r="I43">
        <f t="shared" si="8"/>
        <v>14388</v>
      </c>
      <c r="K43" t="s">
        <v>147</v>
      </c>
      <c r="L43" s="13">
        <v>1</v>
      </c>
      <c r="M43">
        <f t="shared" si="3"/>
        <v>1.1904761904761904E-2</v>
      </c>
      <c r="N43">
        <f t="shared" si="4"/>
        <v>1.9596457587044216E-2</v>
      </c>
      <c r="O43">
        <f t="shared" si="4"/>
        <v>1.9934267464518766E-2</v>
      </c>
      <c r="P43">
        <f t="shared" si="4"/>
        <v>2.2279688443611702E-2</v>
      </c>
      <c r="Q43">
        <f t="shared" si="1"/>
        <v>2.0603471165058226E-2</v>
      </c>
      <c r="R43">
        <f t="shared" si="2"/>
        <v>8.4376283240034404E-4</v>
      </c>
    </row>
    <row r="44" spans="1:18" x14ac:dyDescent="0.25">
      <c r="A44" s="13" t="s">
        <v>186</v>
      </c>
      <c r="B44">
        <v>2880</v>
      </c>
      <c r="C44">
        <v>3415</v>
      </c>
      <c r="D44">
        <v>3121</v>
      </c>
      <c r="F44" t="s">
        <v>79</v>
      </c>
      <c r="G44">
        <f t="shared" si="8"/>
        <v>1352</v>
      </c>
      <c r="H44">
        <f t="shared" si="8"/>
        <v>1240</v>
      </c>
      <c r="I44">
        <f t="shared" si="8"/>
        <v>662</v>
      </c>
      <c r="K44" t="s">
        <v>79</v>
      </c>
      <c r="L44" s="13">
        <v>1</v>
      </c>
      <c r="M44">
        <f t="shared" si="3"/>
        <v>1.1904761904761904E-2</v>
      </c>
      <c r="N44">
        <f t="shared" si="4"/>
        <v>1.6597388121082366E-3</v>
      </c>
      <c r="O44">
        <f t="shared" si="4"/>
        <v>1.3167745395271293E-3</v>
      </c>
      <c r="P44">
        <f t="shared" si="4"/>
        <v>1.025101039037458E-3</v>
      </c>
      <c r="Q44">
        <f t="shared" si="1"/>
        <v>1.3338714635576078E-3</v>
      </c>
      <c r="R44">
        <f t="shared" si="2"/>
        <v>1.8340347539467662E-4</v>
      </c>
    </row>
    <row r="45" spans="1:18" x14ac:dyDescent="0.25">
      <c r="A45" s="13" t="s">
        <v>187</v>
      </c>
      <c r="B45">
        <v>0</v>
      </c>
      <c r="C45">
        <v>0</v>
      </c>
      <c r="D45">
        <v>0</v>
      </c>
      <c r="F45" t="s">
        <v>148</v>
      </c>
      <c r="G45">
        <f>SUM(B50:B51)</f>
        <v>84</v>
      </c>
      <c r="H45">
        <f>SUM(C50:C51)</f>
        <v>133</v>
      </c>
      <c r="I45">
        <f>SUM(D50:D51)</f>
        <v>70</v>
      </c>
      <c r="K45" t="s">
        <v>148</v>
      </c>
      <c r="L45" s="13">
        <v>3</v>
      </c>
      <c r="M45">
        <f t="shared" si="3"/>
        <v>3.5714285714285712E-2</v>
      </c>
      <c r="N45">
        <f t="shared" si="4"/>
        <v>1.0311986702447623E-4</v>
      </c>
      <c r="O45">
        <f t="shared" si="4"/>
        <v>1.4123468851379693E-4</v>
      </c>
      <c r="P45">
        <f t="shared" si="4"/>
        <v>1.0839436968674026E-4</v>
      </c>
      <c r="Q45">
        <f t="shared" si="1"/>
        <v>1.1758297507500448E-4</v>
      </c>
      <c r="R45">
        <f t="shared" si="2"/>
        <v>1.1923474829464553E-5</v>
      </c>
    </row>
    <row r="46" spans="1:18" x14ac:dyDescent="0.25">
      <c r="A46" t="s">
        <v>188</v>
      </c>
      <c r="B46">
        <v>6680</v>
      </c>
      <c r="C46">
        <v>9698</v>
      </c>
      <c r="D46">
        <v>6909</v>
      </c>
      <c r="F46" t="s">
        <v>80</v>
      </c>
      <c r="G46">
        <f>SUM(B52:B53)</f>
        <v>4500</v>
      </c>
      <c r="H46">
        <f>SUM(C52:C53)</f>
        <v>5944</v>
      </c>
      <c r="I46">
        <f>SUM(D52:D53)</f>
        <v>5133</v>
      </c>
      <c r="K46" t="s">
        <v>80</v>
      </c>
      <c r="L46" s="13">
        <v>2</v>
      </c>
      <c r="M46">
        <f t="shared" si="3"/>
        <v>2.3809523809523808E-2</v>
      </c>
      <c r="N46">
        <f t="shared" si="4"/>
        <v>5.5242785905969417E-3</v>
      </c>
      <c r="O46">
        <f t="shared" si="4"/>
        <v>6.3120224701203684E-3</v>
      </c>
      <c r="P46">
        <f t="shared" si="4"/>
        <v>7.9484042800291119E-3</v>
      </c>
      <c r="Q46">
        <f t="shared" si="1"/>
        <v>6.5949017802488076E-3</v>
      </c>
      <c r="R46">
        <f t="shared" si="2"/>
        <v>7.1393554041787859E-4</v>
      </c>
    </row>
    <row r="47" spans="1:18" x14ac:dyDescent="0.25">
      <c r="A47" t="s">
        <v>189</v>
      </c>
      <c r="B47">
        <v>4978</v>
      </c>
      <c r="C47">
        <v>7463</v>
      </c>
      <c r="D47">
        <v>5343</v>
      </c>
      <c r="F47" s="18" t="s">
        <v>141</v>
      </c>
      <c r="G47" s="18">
        <f>B54</f>
        <v>53413</v>
      </c>
      <c r="H47" s="18">
        <f>C54</f>
        <v>81906</v>
      </c>
      <c r="I47" s="18">
        <f>D54</f>
        <v>58502</v>
      </c>
      <c r="K47" s="18" t="s">
        <v>141</v>
      </c>
      <c r="L47" s="19">
        <v>5</v>
      </c>
      <c r="M47" s="18">
        <f t="shared" si="3"/>
        <v>5.9523809523809521E-2</v>
      </c>
      <c r="N47" s="18">
        <f t="shared" si="4"/>
        <v>6.5570731635456542E-2</v>
      </c>
      <c r="O47" s="18">
        <f t="shared" si="4"/>
        <v>8.6977205995571821E-2</v>
      </c>
      <c r="P47" s="18">
        <f t="shared" si="4"/>
        <v>9.0589820220195419E-2</v>
      </c>
      <c r="Q47" s="18">
        <f t="shared" si="1"/>
        <v>8.1045919283741261E-2</v>
      </c>
      <c r="R47" s="18">
        <f t="shared" si="2"/>
        <v>7.807556594868168E-3</v>
      </c>
    </row>
    <row r="48" spans="1:18" x14ac:dyDescent="0.25">
      <c r="A48" t="s">
        <v>147</v>
      </c>
      <c r="B48">
        <v>15963</v>
      </c>
      <c r="C48">
        <v>18772</v>
      </c>
      <c r="D48">
        <v>14388</v>
      </c>
      <c r="F48" t="s">
        <v>194</v>
      </c>
      <c r="G48">
        <f>SUM(G6:G47)</f>
        <v>814586</v>
      </c>
      <c r="H48">
        <f>SUM(H6:H47)</f>
        <v>941695</v>
      </c>
      <c r="I48">
        <f>SUM(I6:I47)</f>
        <v>645790</v>
      </c>
      <c r="L48">
        <f t="shared" ref="L48:Q48" si="9">SUM(L6:L47)</f>
        <v>84</v>
      </c>
      <c r="M48">
        <f t="shared" si="9"/>
        <v>0.99999999999999967</v>
      </c>
      <c r="N48">
        <f t="shared" si="9"/>
        <v>0.99999999999999989</v>
      </c>
      <c r="O48">
        <f t="shared" si="9"/>
        <v>0.99999999999999978</v>
      </c>
      <c r="P48">
        <f t="shared" si="9"/>
        <v>1</v>
      </c>
      <c r="Q48">
        <f t="shared" si="9"/>
        <v>0.99999999999999989</v>
      </c>
    </row>
    <row r="49" spans="1:4" x14ac:dyDescent="0.25">
      <c r="A49" t="s">
        <v>79</v>
      </c>
      <c r="B49">
        <v>1352</v>
      </c>
      <c r="C49">
        <v>1240</v>
      </c>
      <c r="D49">
        <v>662</v>
      </c>
    </row>
    <row r="50" spans="1:4" x14ac:dyDescent="0.25">
      <c r="A50" t="s">
        <v>191</v>
      </c>
      <c r="B50">
        <v>43</v>
      </c>
      <c r="C50">
        <v>60</v>
      </c>
      <c r="D50">
        <v>39</v>
      </c>
    </row>
    <row r="51" spans="1:4" x14ac:dyDescent="0.25">
      <c r="A51" t="s">
        <v>190</v>
      </c>
      <c r="B51">
        <v>41</v>
      </c>
      <c r="C51">
        <v>73</v>
      </c>
      <c r="D51">
        <v>31</v>
      </c>
    </row>
    <row r="52" spans="1:4" x14ac:dyDescent="0.25">
      <c r="A52" t="s">
        <v>193</v>
      </c>
      <c r="B52">
        <v>1963</v>
      </c>
      <c r="C52">
        <v>2681</v>
      </c>
      <c r="D52">
        <v>2231</v>
      </c>
    </row>
    <row r="53" spans="1:4" x14ac:dyDescent="0.25">
      <c r="A53" t="s">
        <v>192</v>
      </c>
      <c r="B53">
        <v>2537</v>
      </c>
      <c r="C53">
        <v>3263</v>
      </c>
      <c r="D53">
        <v>2902</v>
      </c>
    </row>
    <row r="54" spans="1:4" x14ac:dyDescent="0.25">
      <c r="A54" t="s">
        <v>141</v>
      </c>
      <c r="B54">
        <v>53413</v>
      </c>
      <c r="C54">
        <v>81906</v>
      </c>
      <c r="D54">
        <v>58502</v>
      </c>
    </row>
    <row r="55" spans="1:4" x14ac:dyDescent="0.25">
      <c r="A55" t="s">
        <v>81</v>
      </c>
      <c r="B55">
        <v>102074</v>
      </c>
      <c r="C55">
        <v>113485</v>
      </c>
      <c r="D55">
        <v>75999</v>
      </c>
    </row>
    <row r="56" spans="1:4" x14ac:dyDescent="0.25">
      <c r="A56" s="2" t="s">
        <v>82</v>
      </c>
      <c r="B56" s="2">
        <f>SUM(B6:B54)</f>
        <v>814586</v>
      </c>
      <c r="C56" s="2">
        <f>SUM(C6:C54)</f>
        <v>941695</v>
      </c>
      <c r="D56" s="2">
        <f>SUM(D6:D54)</f>
        <v>645790</v>
      </c>
    </row>
    <row r="57" spans="1:4" x14ac:dyDescent="0.25">
      <c r="A57" t="s">
        <v>83</v>
      </c>
      <c r="B57">
        <f>SUM(B6:B55)</f>
        <v>916660</v>
      </c>
      <c r="C57">
        <f>SUM(C6:C55)</f>
        <v>1055180</v>
      </c>
      <c r="D57">
        <f>SUM(D6:D55)</f>
        <v>721789</v>
      </c>
    </row>
    <row r="58" spans="1:4" x14ac:dyDescent="0.25">
      <c r="A58" t="s">
        <v>84</v>
      </c>
      <c r="B58">
        <f>B56/B57</f>
        <v>0.88864573560534987</v>
      </c>
      <c r="C58">
        <f>C56/C57</f>
        <v>0.89244962944710859</v>
      </c>
      <c r="D58">
        <f>D56/D57</f>
        <v>0.89470745605710256</v>
      </c>
    </row>
  </sheetData>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8"/>
  <sheetViews>
    <sheetView workbookViewId="0">
      <pane ySplit="5" topLeftCell="A6" activePane="bottomLeft" state="frozen"/>
      <selection pane="bottomLeft" activeCell="A4" sqref="A4"/>
    </sheetView>
  </sheetViews>
  <sheetFormatPr defaultColWidth="11" defaultRowHeight="15.75" x14ac:dyDescent="0.25"/>
  <cols>
    <col min="1" max="1" width="13.5" customWidth="1"/>
  </cols>
  <sheetData>
    <row r="1" spans="1:18" x14ac:dyDescent="0.25">
      <c r="A1" s="1" t="s">
        <v>156</v>
      </c>
    </row>
    <row r="2" spans="1:18" x14ac:dyDescent="0.25">
      <c r="A2" s="1" t="s">
        <v>232</v>
      </c>
    </row>
    <row r="4" spans="1:18" x14ac:dyDescent="0.25">
      <c r="B4" s="1" t="s">
        <v>58</v>
      </c>
      <c r="F4" s="1"/>
      <c r="G4" s="1" t="s">
        <v>58</v>
      </c>
      <c r="M4" s="1" t="s">
        <v>59</v>
      </c>
      <c r="N4" s="1"/>
    </row>
    <row r="5" spans="1:18" x14ac:dyDescent="0.25">
      <c r="A5" s="1" t="s">
        <v>60</v>
      </c>
      <c r="B5" t="s">
        <v>229</v>
      </c>
      <c r="C5" t="s">
        <v>230</v>
      </c>
      <c r="D5" t="s">
        <v>231</v>
      </c>
      <c r="F5" s="1" t="s">
        <v>61</v>
      </c>
      <c r="G5" t="s">
        <v>229</v>
      </c>
      <c r="H5" t="s">
        <v>230</v>
      </c>
      <c r="I5" t="s">
        <v>231</v>
      </c>
      <c r="K5" s="1" t="s">
        <v>61</v>
      </c>
      <c r="L5" s="1" t="s">
        <v>62</v>
      </c>
      <c r="M5" s="1" t="s">
        <v>63</v>
      </c>
      <c r="N5" t="s">
        <v>229</v>
      </c>
      <c r="O5" t="s">
        <v>230</v>
      </c>
      <c r="P5" t="s">
        <v>231</v>
      </c>
      <c r="Q5" s="1" t="s">
        <v>64</v>
      </c>
      <c r="R5" s="1" t="s">
        <v>65</v>
      </c>
    </row>
    <row r="6" spans="1:18" x14ac:dyDescent="0.25">
      <c r="A6" t="s">
        <v>67</v>
      </c>
      <c r="B6">
        <v>45101</v>
      </c>
      <c r="C6">
        <v>38278</v>
      </c>
      <c r="D6">
        <v>42050</v>
      </c>
      <c r="F6" t="s">
        <v>67</v>
      </c>
      <c r="G6">
        <f t="shared" ref="G6:I14" si="0">B6</f>
        <v>45101</v>
      </c>
      <c r="H6">
        <f t="shared" si="0"/>
        <v>38278</v>
      </c>
      <c r="I6">
        <f t="shared" si="0"/>
        <v>42050</v>
      </c>
      <c r="K6" t="s">
        <v>67</v>
      </c>
      <c r="L6">
        <v>2</v>
      </c>
      <c r="M6">
        <f>L6/L$48</f>
        <v>2.3809523809523808E-2</v>
      </c>
      <c r="N6">
        <f>G6/G$48</f>
        <v>4.9553370323573036E-2</v>
      </c>
      <c r="O6">
        <f>H6/H$48</f>
        <v>5.0083738943842569E-2</v>
      </c>
      <c r="P6">
        <f>I6/I$48</f>
        <v>4.5925315934500999E-2</v>
      </c>
      <c r="Q6">
        <f t="shared" ref="Q6:Q47" si="1">AVERAGE(N6:P6)</f>
        <v>4.8520808400638861E-2</v>
      </c>
      <c r="R6">
        <f t="shared" ref="R6:R47" si="2">STDEV(N6:P6)/SQRT(3)</f>
        <v>1.3067464144042998E-3</v>
      </c>
    </row>
    <row r="7" spans="1:18" x14ac:dyDescent="0.25">
      <c r="A7" t="s">
        <v>125</v>
      </c>
      <c r="B7">
        <v>64178</v>
      </c>
      <c r="C7">
        <v>53949</v>
      </c>
      <c r="D7">
        <v>59457</v>
      </c>
      <c r="F7" t="s">
        <v>125</v>
      </c>
      <c r="G7">
        <f t="shared" si="0"/>
        <v>64178</v>
      </c>
      <c r="H7">
        <f t="shared" si="0"/>
        <v>53949</v>
      </c>
      <c r="I7">
        <f t="shared" si="0"/>
        <v>59457</v>
      </c>
      <c r="K7" t="s">
        <v>125</v>
      </c>
      <c r="L7">
        <v>3</v>
      </c>
      <c r="M7">
        <f t="shared" ref="M7:M47" si="3">L7/L$48</f>
        <v>3.5714285714285712E-2</v>
      </c>
      <c r="N7">
        <f t="shared" ref="N7:P47" si="4">G7/G$48</f>
        <v>7.0513651595890792E-2</v>
      </c>
      <c r="O7">
        <f t="shared" si="4"/>
        <v>7.0588004396294549E-2</v>
      </c>
      <c r="P7">
        <f t="shared" si="4"/>
        <v>6.4936540059872191E-2</v>
      </c>
      <c r="Q7">
        <f t="shared" si="1"/>
        <v>6.8679398684019177E-2</v>
      </c>
      <c r="R7">
        <f t="shared" si="2"/>
        <v>1.8715523944037805E-3</v>
      </c>
    </row>
    <row r="8" spans="1:18" x14ac:dyDescent="0.25">
      <c r="A8" t="s">
        <v>68</v>
      </c>
      <c r="B8">
        <v>4718</v>
      </c>
      <c r="C8">
        <v>3589</v>
      </c>
      <c r="D8">
        <v>4647</v>
      </c>
      <c r="F8" t="s">
        <v>68</v>
      </c>
      <c r="G8">
        <f t="shared" si="0"/>
        <v>4718</v>
      </c>
      <c r="H8">
        <f t="shared" si="0"/>
        <v>3589</v>
      </c>
      <c r="I8">
        <f t="shared" si="0"/>
        <v>4647</v>
      </c>
      <c r="K8" t="s">
        <v>68</v>
      </c>
      <c r="L8">
        <v>4</v>
      </c>
      <c r="M8">
        <f t="shared" si="3"/>
        <v>4.7619047619047616E-2</v>
      </c>
      <c r="N8">
        <f t="shared" si="4"/>
        <v>5.1837609185299127E-3</v>
      </c>
      <c r="O8">
        <f t="shared" si="4"/>
        <v>4.6959229601716652E-3</v>
      </c>
      <c r="P8">
        <f t="shared" si="4"/>
        <v>5.0752661866260672E-3</v>
      </c>
      <c r="Q8">
        <f t="shared" si="1"/>
        <v>4.9849833551092147E-3</v>
      </c>
      <c r="R8">
        <f t="shared" si="2"/>
        <v>1.4788476443254844E-4</v>
      </c>
    </row>
    <row r="9" spans="1:18" x14ac:dyDescent="0.25">
      <c r="A9" t="s">
        <v>69</v>
      </c>
      <c r="B9">
        <v>985</v>
      </c>
      <c r="C9">
        <v>845</v>
      </c>
      <c r="D9">
        <v>1175</v>
      </c>
      <c r="F9" t="s">
        <v>69</v>
      </c>
      <c r="G9">
        <f t="shared" si="0"/>
        <v>985</v>
      </c>
      <c r="H9">
        <f t="shared" si="0"/>
        <v>845</v>
      </c>
      <c r="I9">
        <f t="shared" si="0"/>
        <v>1175</v>
      </c>
      <c r="K9" t="s">
        <v>69</v>
      </c>
      <c r="L9">
        <v>1</v>
      </c>
      <c r="M9">
        <f t="shared" si="3"/>
        <v>1.1904761904761904E-2</v>
      </c>
      <c r="N9">
        <f t="shared" si="4"/>
        <v>1.0822391913420865E-3</v>
      </c>
      <c r="O9">
        <f t="shared" si="4"/>
        <v>1.1056157429214424E-3</v>
      </c>
      <c r="P9">
        <f t="shared" si="4"/>
        <v>1.2832876628546652E-3</v>
      </c>
      <c r="Q9">
        <f t="shared" si="1"/>
        <v>1.1570475323727314E-3</v>
      </c>
      <c r="R9">
        <f t="shared" si="2"/>
        <v>6.3479770265829127E-5</v>
      </c>
    </row>
    <row r="10" spans="1:18" x14ac:dyDescent="0.25">
      <c r="A10" t="s">
        <v>126</v>
      </c>
      <c r="B10">
        <v>530</v>
      </c>
      <c r="C10">
        <v>488</v>
      </c>
      <c r="D10">
        <v>581</v>
      </c>
      <c r="F10" t="s">
        <v>126</v>
      </c>
      <c r="G10">
        <f t="shared" si="0"/>
        <v>530</v>
      </c>
      <c r="H10">
        <f t="shared" si="0"/>
        <v>488</v>
      </c>
      <c r="I10">
        <f t="shared" si="0"/>
        <v>581</v>
      </c>
      <c r="K10" t="s">
        <v>126</v>
      </c>
      <c r="L10">
        <v>1</v>
      </c>
      <c r="M10">
        <f t="shared" si="3"/>
        <v>1.1904761904761904E-2</v>
      </c>
      <c r="N10">
        <f t="shared" si="4"/>
        <v>5.8232159534142721E-4</v>
      </c>
      <c r="O10">
        <f t="shared" si="4"/>
        <v>6.3850944679960219E-4</v>
      </c>
      <c r="P10">
        <f t="shared" si="4"/>
        <v>6.3454479329239186E-4</v>
      </c>
      <c r="Q10">
        <f t="shared" si="1"/>
        <v>6.1845861181114039E-4</v>
      </c>
      <c r="R10">
        <f t="shared" si="2"/>
        <v>1.8104719355804275E-5</v>
      </c>
    </row>
    <row r="11" spans="1:18" x14ac:dyDescent="0.25">
      <c r="A11" t="s">
        <v>127</v>
      </c>
      <c r="B11">
        <v>2178</v>
      </c>
      <c r="C11">
        <v>1777</v>
      </c>
      <c r="D11">
        <v>2624</v>
      </c>
      <c r="F11" t="s">
        <v>127</v>
      </c>
      <c r="G11">
        <f t="shared" si="0"/>
        <v>2178</v>
      </c>
      <c r="H11">
        <f t="shared" si="0"/>
        <v>1777</v>
      </c>
      <c r="I11">
        <f t="shared" si="0"/>
        <v>2624</v>
      </c>
      <c r="K11" t="s">
        <v>127</v>
      </c>
      <c r="L11">
        <v>1</v>
      </c>
      <c r="M11">
        <f t="shared" si="3"/>
        <v>1.1904761904761904E-2</v>
      </c>
      <c r="N11">
        <f t="shared" si="4"/>
        <v>2.3930121408559028E-3</v>
      </c>
      <c r="O11">
        <f t="shared" si="4"/>
        <v>2.3250641126288793E-3</v>
      </c>
      <c r="P11">
        <f t="shared" si="4"/>
        <v>2.8658270870899078E-3</v>
      </c>
      <c r="Q11">
        <f t="shared" si="1"/>
        <v>2.5279677801915632E-3</v>
      </c>
      <c r="R11">
        <f t="shared" si="2"/>
        <v>1.7006461230794744E-4</v>
      </c>
    </row>
    <row r="12" spans="1:18" x14ac:dyDescent="0.25">
      <c r="A12" t="s">
        <v>149</v>
      </c>
      <c r="B12">
        <v>124626</v>
      </c>
      <c r="C12">
        <v>105127</v>
      </c>
      <c r="D12">
        <v>129982</v>
      </c>
      <c r="F12" t="s">
        <v>149</v>
      </c>
      <c r="G12">
        <f t="shared" si="0"/>
        <v>124626</v>
      </c>
      <c r="H12">
        <f t="shared" si="0"/>
        <v>105127</v>
      </c>
      <c r="I12">
        <f t="shared" si="0"/>
        <v>129982</v>
      </c>
      <c r="K12" t="s">
        <v>149</v>
      </c>
      <c r="L12">
        <v>4</v>
      </c>
      <c r="M12">
        <f t="shared" si="3"/>
        <v>4.7619047619047616E-2</v>
      </c>
      <c r="N12">
        <f t="shared" si="4"/>
        <v>0.13692907762456738</v>
      </c>
      <c r="O12">
        <f t="shared" si="4"/>
        <v>0.1375503742084053</v>
      </c>
      <c r="P12">
        <f t="shared" si="4"/>
        <v>0.14196110382397881</v>
      </c>
      <c r="Q12">
        <f t="shared" si="1"/>
        <v>0.13881351855231716</v>
      </c>
      <c r="R12">
        <f t="shared" si="2"/>
        <v>1.5839793920227367E-3</v>
      </c>
    </row>
    <row r="13" spans="1:18" x14ac:dyDescent="0.25">
      <c r="A13" t="s">
        <v>128</v>
      </c>
      <c r="B13">
        <v>135594</v>
      </c>
      <c r="C13">
        <v>116784</v>
      </c>
      <c r="D13">
        <v>135803</v>
      </c>
      <c r="F13" t="s">
        <v>128</v>
      </c>
      <c r="G13">
        <f t="shared" si="0"/>
        <v>135594</v>
      </c>
      <c r="H13">
        <f t="shared" si="0"/>
        <v>116784</v>
      </c>
      <c r="I13">
        <f t="shared" si="0"/>
        <v>135803</v>
      </c>
      <c r="K13" t="s">
        <v>128</v>
      </c>
      <c r="L13">
        <v>3</v>
      </c>
      <c r="M13">
        <f t="shared" si="3"/>
        <v>3.5714285714285712E-2</v>
      </c>
      <c r="N13">
        <f t="shared" si="4"/>
        <v>0.14897983848816129</v>
      </c>
      <c r="O13">
        <f t="shared" si="4"/>
        <v>0.15280263777673103</v>
      </c>
      <c r="P13">
        <f t="shared" si="4"/>
        <v>0.14831856551374648</v>
      </c>
      <c r="Q13">
        <f t="shared" si="1"/>
        <v>0.15003368059287958</v>
      </c>
      <c r="R13">
        <f t="shared" si="2"/>
        <v>1.3975768793611672E-3</v>
      </c>
    </row>
    <row r="14" spans="1:18" x14ac:dyDescent="0.25">
      <c r="A14" t="s">
        <v>86</v>
      </c>
      <c r="B14">
        <v>6495</v>
      </c>
      <c r="C14">
        <v>5650</v>
      </c>
      <c r="D14">
        <v>7114</v>
      </c>
      <c r="F14" t="s">
        <v>86</v>
      </c>
      <c r="G14">
        <f t="shared" si="0"/>
        <v>6495</v>
      </c>
      <c r="H14">
        <f t="shared" si="0"/>
        <v>5650</v>
      </c>
      <c r="I14">
        <f t="shared" si="0"/>
        <v>7114</v>
      </c>
      <c r="K14" t="s">
        <v>86</v>
      </c>
      <c r="L14">
        <v>1</v>
      </c>
      <c r="M14">
        <f t="shared" si="3"/>
        <v>1.1904761904761904E-2</v>
      </c>
      <c r="N14">
        <f t="shared" si="4"/>
        <v>7.1361863429105091E-3</v>
      </c>
      <c r="O14">
        <f t="shared" si="4"/>
        <v>7.3925786361019518E-3</v>
      </c>
      <c r="P14">
        <f t="shared" si="4"/>
        <v>7.7696241987643307E-3</v>
      </c>
      <c r="Q14">
        <f t="shared" si="1"/>
        <v>7.4327963925922636E-3</v>
      </c>
      <c r="R14">
        <f t="shared" si="2"/>
        <v>1.8396012272592054E-4</v>
      </c>
    </row>
    <row r="15" spans="1:18" x14ac:dyDescent="0.25">
      <c r="A15" s="13" t="s">
        <v>142</v>
      </c>
      <c r="B15" s="13">
        <v>262</v>
      </c>
      <c r="C15" s="13">
        <v>191</v>
      </c>
      <c r="D15" s="13">
        <v>266</v>
      </c>
      <c r="F15" s="13" t="s">
        <v>150</v>
      </c>
      <c r="G15">
        <f>SUM(B15:B16)</f>
        <v>322</v>
      </c>
      <c r="H15">
        <f>SUM(C15:C16)</f>
        <v>236</v>
      </c>
      <c r="I15">
        <f>SUM(D15:D16)</f>
        <v>318</v>
      </c>
      <c r="K15" s="13" t="s">
        <v>150</v>
      </c>
      <c r="L15">
        <v>4</v>
      </c>
      <c r="M15">
        <f t="shared" si="3"/>
        <v>4.7619047619047616E-2</v>
      </c>
      <c r="N15">
        <f t="shared" si="4"/>
        <v>3.5378783716969733E-4</v>
      </c>
      <c r="O15">
        <f t="shared" si="4"/>
        <v>3.0878735541947975E-4</v>
      </c>
      <c r="P15">
        <f t="shared" si="4"/>
        <v>3.4730678875556046E-4</v>
      </c>
      <c r="Q15">
        <f t="shared" si="1"/>
        <v>3.3662732711491251E-4</v>
      </c>
      <c r="R15">
        <f t="shared" si="2"/>
        <v>1.4045153554856205E-5</v>
      </c>
    </row>
    <row r="16" spans="1:18" x14ac:dyDescent="0.25">
      <c r="A16" s="13" t="s">
        <v>143</v>
      </c>
      <c r="B16" s="13">
        <v>60</v>
      </c>
      <c r="C16" s="13">
        <v>45</v>
      </c>
      <c r="D16" s="13">
        <v>52</v>
      </c>
      <c r="F16" t="s">
        <v>179</v>
      </c>
      <c r="G16">
        <f t="shared" ref="G16:I22" si="5">B17</f>
        <v>44396</v>
      </c>
      <c r="H16">
        <f t="shared" si="5"/>
        <v>37962</v>
      </c>
      <c r="I16">
        <f t="shared" si="5"/>
        <v>47965</v>
      </c>
      <c r="K16" t="s">
        <v>179</v>
      </c>
      <c r="L16">
        <v>2</v>
      </c>
      <c r="M16">
        <f t="shared" si="3"/>
        <v>2.3809523809523808E-2</v>
      </c>
      <c r="N16">
        <f t="shared" si="4"/>
        <v>4.8778772729769819E-2</v>
      </c>
      <c r="O16">
        <f t="shared" si="4"/>
        <v>4.967027790861988E-2</v>
      </c>
      <c r="P16">
        <f t="shared" si="4"/>
        <v>5.2385440637297033E-2</v>
      </c>
      <c r="Q16">
        <f t="shared" si="1"/>
        <v>5.0278163758562248E-2</v>
      </c>
      <c r="R16">
        <f t="shared" si="2"/>
        <v>1.0846131804652442E-3</v>
      </c>
    </row>
    <row r="17" spans="1:18" x14ac:dyDescent="0.25">
      <c r="A17" s="13" t="s">
        <v>179</v>
      </c>
      <c r="B17">
        <v>44396</v>
      </c>
      <c r="C17">
        <v>37962</v>
      </c>
      <c r="D17">
        <v>47965</v>
      </c>
      <c r="F17" t="s">
        <v>129</v>
      </c>
      <c r="G17">
        <f t="shared" si="5"/>
        <v>38611</v>
      </c>
      <c r="H17">
        <f t="shared" si="5"/>
        <v>31818</v>
      </c>
      <c r="I17">
        <f t="shared" si="5"/>
        <v>42053</v>
      </c>
      <c r="K17" t="s">
        <v>129</v>
      </c>
      <c r="L17">
        <v>2</v>
      </c>
      <c r="M17">
        <f t="shared" si="3"/>
        <v>2.3809523809523808E-2</v>
      </c>
      <c r="N17">
        <f t="shared" si="4"/>
        <v>4.242267758061858E-2</v>
      </c>
      <c r="O17">
        <f t="shared" si="4"/>
        <v>4.1631339299733082E-2</v>
      </c>
      <c r="P17">
        <f t="shared" si="4"/>
        <v>4.5928592413640203E-2</v>
      </c>
      <c r="Q17">
        <f t="shared" si="1"/>
        <v>4.3327536431330617E-2</v>
      </c>
      <c r="R17">
        <f t="shared" si="2"/>
        <v>1.3204384670795341E-3</v>
      </c>
    </row>
    <row r="18" spans="1:18" x14ac:dyDescent="0.25">
      <c r="A18" t="s">
        <v>129</v>
      </c>
      <c r="B18">
        <v>38611</v>
      </c>
      <c r="C18">
        <v>31818</v>
      </c>
      <c r="D18">
        <v>42053</v>
      </c>
      <c r="F18" s="13" t="s">
        <v>130</v>
      </c>
      <c r="G18" s="13">
        <f t="shared" si="5"/>
        <v>118863</v>
      </c>
      <c r="H18" s="13">
        <f t="shared" si="5"/>
        <v>99616</v>
      </c>
      <c r="I18" s="13">
        <f t="shared" si="5"/>
        <v>123218</v>
      </c>
      <c r="K18" s="13" t="s">
        <v>130</v>
      </c>
      <c r="L18">
        <v>4</v>
      </c>
      <c r="M18">
        <f t="shared" si="3"/>
        <v>4.7619047619047616E-2</v>
      </c>
      <c r="N18">
        <f t="shared" si="4"/>
        <v>0.13059715431522276</v>
      </c>
      <c r="O18">
        <f t="shared" si="4"/>
        <v>0.13033966609096143</v>
      </c>
      <c r="P18">
        <f t="shared" si="4"/>
        <v>0.13457373552478821</v>
      </c>
      <c r="Q18">
        <f t="shared" si="1"/>
        <v>0.1318368519769908</v>
      </c>
      <c r="R18">
        <f t="shared" si="2"/>
        <v>1.3704590121636172E-3</v>
      </c>
    </row>
    <row r="19" spans="1:18" s="13" customFormat="1" x14ac:dyDescent="0.25">
      <c r="A19" s="13" t="s">
        <v>130</v>
      </c>
      <c r="B19">
        <v>118863</v>
      </c>
      <c r="C19">
        <v>99616</v>
      </c>
      <c r="D19">
        <v>123218</v>
      </c>
      <c r="F19" s="13" t="s">
        <v>70</v>
      </c>
      <c r="G19" s="13">
        <f t="shared" si="5"/>
        <v>7239</v>
      </c>
      <c r="H19" s="13">
        <f t="shared" si="5"/>
        <v>5822</v>
      </c>
      <c r="I19" s="13">
        <f t="shared" si="5"/>
        <v>7394</v>
      </c>
      <c r="K19" s="13" t="s">
        <v>70</v>
      </c>
      <c r="L19" s="13">
        <v>1</v>
      </c>
      <c r="M19">
        <f t="shared" si="3"/>
        <v>1.1904761904761904E-2</v>
      </c>
      <c r="N19">
        <f t="shared" si="4"/>
        <v>7.9536340163709283E-3</v>
      </c>
      <c r="O19">
        <f t="shared" si="4"/>
        <v>7.6176270476788609E-3</v>
      </c>
      <c r="P19">
        <f t="shared" si="4"/>
        <v>8.0754289184233139E-3</v>
      </c>
      <c r="Q19">
        <f t="shared" si="1"/>
        <v>7.8822299941576999E-3</v>
      </c>
      <c r="R19">
        <f t="shared" si="2"/>
        <v>1.3689355841364548E-4</v>
      </c>
    </row>
    <row r="20" spans="1:18" s="13" customFormat="1" x14ac:dyDescent="0.25">
      <c r="A20" s="13" t="s">
        <v>70</v>
      </c>
      <c r="B20">
        <v>7239</v>
      </c>
      <c r="C20">
        <v>5822</v>
      </c>
      <c r="D20">
        <v>7394</v>
      </c>
      <c r="F20" s="23" t="s">
        <v>71</v>
      </c>
      <c r="G20" s="13">
        <f t="shared" si="5"/>
        <v>65726</v>
      </c>
      <c r="H20" s="13">
        <f t="shared" si="5"/>
        <v>56330</v>
      </c>
      <c r="I20" s="13">
        <f t="shared" si="5"/>
        <v>62549</v>
      </c>
      <c r="K20" s="23" t="s">
        <v>71</v>
      </c>
      <c r="L20" s="13">
        <v>1</v>
      </c>
      <c r="M20">
        <f t="shared" si="3"/>
        <v>1.1904761904761904E-2</v>
      </c>
      <c r="N20">
        <f t="shared" si="4"/>
        <v>7.2214470142284243E-2</v>
      </c>
      <c r="O20">
        <f t="shared" si="4"/>
        <v>7.3703354791437692E-2</v>
      </c>
      <c r="P20">
        <f t="shared" si="4"/>
        <v>6.8313497892677835E-2</v>
      </c>
      <c r="Q20">
        <f t="shared" si="1"/>
        <v>7.1410440942133266E-2</v>
      </c>
      <c r="R20">
        <f t="shared" si="2"/>
        <v>1.6070144744524323E-3</v>
      </c>
    </row>
    <row r="21" spans="1:18" s="13" customFormat="1" x14ac:dyDescent="0.25">
      <c r="A21" s="23" t="s">
        <v>71</v>
      </c>
      <c r="B21">
        <v>65726</v>
      </c>
      <c r="C21">
        <v>56330</v>
      </c>
      <c r="D21">
        <v>62549</v>
      </c>
      <c r="F21" s="13" t="s">
        <v>131</v>
      </c>
      <c r="G21" s="13">
        <f t="shared" si="5"/>
        <v>17229</v>
      </c>
      <c r="H21" s="13">
        <f t="shared" si="5"/>
        <v>14009</v>
      </c>
      <c r="I21" s="13">
        <f t="shared" si="5"/>
        <v>17332</v>
      </c>
      <c r="K21" s="13" t="s">
        <v>131</v>
      </c>
      <c r="L21" s="13">
        <v>1</v>
      </c>
      <c r="M21">
        <f t="shared" si="3"/>
        <v>1.1904761904761904E-2</v>
      </c>
      <c r="N21">
        <f t="shared" si="4"/>
        <v>1.8929846728561225E-2</v>
      </c>
      <c r="O21">
        <f t="shared" si="4"/>
        <v>1.8329669754540222E-2</v>
      </c>
      <c r="P21">
        <f t="shared" si="4"/>
        <v>1.8929312146891114E-2</v>
      </c>
      <c r="Q21">
        <f t="shared" si="1"/>
        <v>1.8729609543330854E-2</v>
      </c>
      <c r="R21">
        <f t="shared" si="2"/>
        <v>1.9996995394126255E-4</v>
      </c>
    </row>
    <row r="22" spans="1:18" s="13" customFormat="1" x14ac:dyDescent="0.25">
      <c r="A22" s="13" t="s">
        <v>131</v>
      </c>
      <c r="B22">
        <v>17229</v>
      </c>
      <c r="C22">
        <v>14009</v>
      </c>
      <c r="D22">
        <v>17332</v>
      </c>
      <c r="F22" s="13" t="s">
        <v>132</v>
      </c>
      <c r="G22" s="13">
        <f t="shared" si="5"/>
        <v>205</v>
      </c>
      <c r="H22" s="13">
        <f t="shared" si="5"/>
        <v>184</v>
      </c>
      <c r="I22" s="13">
        <f t="shared" si="5"/>
        <v>213</v>
      </c>
      <c r="K22" s="13" t="s">
        <v>132</v>
      </c>
      <c r="L22" s="13">
        <v>1</v>
      </c>
      <c r="M22">
        <f t="shared" si="3"/>
        <v>1.1904761904761904E-2</v>
      </c>
      <c r="N22">
        <f t="shared" si="4"/>
        <v>2.2523759819809922E-4</v>
      </c>
      <c r="O22">
        <f t="shared" si="4"/>
        <v>2.4074946354739102E-4</v>
      </c>
      <c r="P22">
        <f t="shared" si="4"/>
        <v>2.3263001888344144E-4</v>
      </c>
      <c r="Q22">
        <f t="shared" si="1"/>
        <v>2.3287236020964389E-4</v>
      </c>
      <c r="R22">
        <f t="shared" si="2"/>
        <v>4.4795289425871948E-6</v>
      </c>
    </row>
    <row r="23" spans="1:18" s="13" customFormat="1" x14ac:dyDescent="0.25">
      <c r="A23" s="13" t="s">
        <v>132</v>
      </c>
      <c r="B23">
        <v>205</v>
      </c>
      <c r="C23">
        <v>184</v>
      </c>
      <c r="D23">
        <v>213</v>
      </c>
      <c r="F23" s="13" t="s">
        <v>133</v>
      </c>
      <c r="G23" s="13">
        <f>SUM(B24:B25)</f>
        <v>15</v>
      </c>
      <c r="H23" s="13">
        <f>SUM(C24:C25)</f>
        <v>7</v>
      </c>
      <c r="I23" s="13">
        <f>SUM(D24:D25)</f>
        <v>17</v>
      </c>
      <c r="K23" s="13" t="s">
        <v>133</v>
      </c>
      <c r="L23" s="13">
        <v>2</v>
      </c>
      <c r="M23">
        <f t="shared" si="3"/>
        <v>2.3809523809523808E-2</v>
      </c>
      <c r="N23">
        <f t="shared" si="4"/>
        <v>1.6480799868153602E-5</v>
      </c>
      <c r="O23">
        <f t="shared" si="4"/>
        <v>9.1589469827811804E-6</v>
      </c>
      <c r="P23">
        <f t="shared" si="4"/>
        <v>1.8566715122152604E-5</v>
      </c>
      <c r="Q23">
        <f t="shared" si="1"/>
        <v>1.4735487324362464E-5</v>
      </c>
      <c r="R23">
        <f t="shared" si="2"/>
        <v>2.8525492836922228E-6</v>
      </c>
    </row>
    <row r="24" spans="1:18" s="13" customFormat="1" x14ac:dyDescent="0.25">
      <c r="A24" s="13" t="s">
        <v>180</v>
      </c>
      <c r="B24" s="13">
        <v>15</v>
      </c>
      <c r="C24" s="13">
        <v>7</v>
      </c>
      <c r="D24" s="13">
        <v>17</v>
      </c>
      <c r="F24" s="13" t="s">
        <v>134</v>
      </c>
      <c r="G24" s="13">
        <f t="shared" ref="G24:I25" si="6">B26</f>
        <v>4727</v>
      </c>
      <c r="H24" s="13">
        <f t="shared" si="6"/>
        <v>3940</v>
      </c>
      <c r="I24" s="13">
        <f t="shared" si="6"/>
        <v>4289</v>
      </c>
      <c r="K24" s="13" t="s">
        <v>134</v>
      </c>
      <c r="L24" s="13">
        <v>3</v>
      </c>
      <c r="M24">
        <f t="shared" si="3"/>
        <v>3.5714285714285712E-2</v>
      </c>
      <c r="N24">
        <f t="shared" si="4"/>
        <v>5.1936493984508052E-3</v>
      </c>
      <c r="O24">
        <f t="shared" si="4"/>
        <v>5.1551787303082642E-3</v>
      </c>
      <c r="P24">
        <f t="shared" si="4"/>
        <v>4.6842730093477952E-3</v>
      </c>
      <c r="Q24">
        <f t="shared" si="1"/>
        <v>5.0110337127022885E-3</v>
      </c>
      <c r="R24">
        <f t="shared" si="2"/>
        <v>1.637573571063558E-4</v>
      </c>
    </row>
    <row r="25" spans="1:18" s="13" customFormat="1" x14ac:dyDescent="0.25">
      <c r="A25" s="13" t="s">
        <v>181</v>
      </c>
      <c r="B25" s="13">
        <v>0</v>
      </c>
      <c r="C25" s="13">
        <v>0</v>
      </c>
      <c r="D25" s="13">
        <v>0</v>
      </c>
      <c r="F25" s="13" t="s">
        <v>72</v>
      </c>
      <c r="G25" s="13">
        <f t="shared" si="6"/>
        <v>243</v>
      </c>
      <c r="H25" s="13">
        <f t="shared" si="6"/>
        <v>189</v>
      </c>
      <c r="I25" s="13">
        <f t="shared" si="6"/>
        <v>284</v>
      </c>
      <c r="K25" s="13" t="s">
        <v>72</v>
      </c>
      <c r="L25" s="13">
        <v>1</v>
      </c>
      <c r="M25">
        <f t="shared" si="3"/>
        <v>1.1904761904761904E-2</v>
      </c>
      <c r="N25">
        <f t="shared" si="4"/>
        <v>2.6698895786408835E-4</v>
      </c>
      <c r="O25">
        <f t="shared" si="4"/>
        <v>2.4729156853509185E-4</v>
      </c>
      <c r="P25">
        <f t="shared" si="4"/>
        <v>3.1017335851125526E-4</v>
      </c>
      <c r="Q25">
        <f t="shared" si="1"/>
        <v>2.748179616368118E-4</v>
      </c>
      <c r="R25">
        <f t="shared" si="2"/>
        <v>1.856968724118754E-5</v>
      </c>
    </row>
    <row r="26" spans="1:18" s="13" customFormat="1" x14ac:dyDescent="0.25">
      <c r="A26" s="13" t="s">
        <v>134</v>
      </c>
      <c r="B26">
        <v>4727</v>
      </c>
      <c r="C26">
        <v>3940</v>
      </c>
      <c r="D26">
        <v>4289</v>
      </c>
      <c r="F26" s="13" t="s">
        <v>73</v>
      </c>
      <c r="G26" s="13">
        <f>SUM(B28:B29)</f>
        <v>39712</v>
      </c>
      <c r="H26" s="13">
        <f>SUM(C28:C29)</f>
        <v>32142</v>
      </c>
      <c r="I26" s="13">
        <f>SUM(D28:D29)</f>
        <v>41637</v>
      </c>
      <c r="K26" s="13" t="s">
        <v>73</v>
      </c>
      <c r="L26" s="13">
        <v>4</v>
      </c>
      <c r="M26">
        <f t="shared" si="3"/>
        <v>4.7619047619047616E-2</v>
      </c>
      <c r="N26">
        <f t="shared" si="4"/>
        <v>4.3632368290941054E-2</v>
      </c>
      <c r="O26">
        <f t="shared" si="4"/>
        <v>4.2055267702936099E-2</v>
      </c>
      <c r="P26">
        <f t="shared" si="4"/>
        <v>4.5474253973003996E-2</v>
      </c>
      <c r="Q26">
        <f t="shared" si="1"/>
        <v>4.372062998896039E-2</v>
      </c>
      <c r="R26">
        <f t="shared" si="2"/>
        <v>9.8796244433195946E-4</v>
      </c>
    </row>
    <row r="27" spans="1:18" s="13" customFormat="1" x14ac:dyDescent="0.25">
      <c r="A27" s="13" t="s">
        <v>72</v>
      </c>
      <c r="B27">
        <v>243</v>
      </c>
      <c r="C27">
        <v>189</v>
      </c>
      <c r="D27">
        <v>284</v>
      </c>
      <c r="F27" s="13" t="s">
        <v>74</v>
      </c>
      <c r="G27" s="13">
        <f t="shared" ref="G27:I40" si="7">B30</f>
        <v>1531</v>
      </c>
      <c r="H27" s="13">
        <f t="shared" si="7"/>
        <v>1261</v>
      </c>
      <c r="I27" s="13">
        <f t="shared" si="7"/>
        <v>1294</v>
      </c>
      <c r="K27" s="13" t="s">
        <v>74</v>
      </c>
      <c r="L27" s="13">
        <v>1</v>
      </c>
      <c r="M27">
        <f t="shared" si="3"/>
        <v>1.1904761904761904E-2</v>
      </c>
      <c r="N27">
        <f t="shared" si="4"/>
        <v>1.6821403065428776E-3</v>
      </c>
      <c r="O27">
        <f t="shared" si="4"/>
        <v>1.6499188778981526E-3</v>
      </c>
      <c r="P27">
        <f t="shared" si="4"/>
        <v>1.4132546687097335E-3</v>
      </c>
      <c r="Q27">
        <f t="shared" si="1"/>
        <v>1.5817712843835879E-3</v>
      </c>
      <c r="R27">
        <f t="shared" si="2"/>
        <v>8.47701646308101E-5</v>
      </c>
    </row>
    <row r="28" spans="1:18" s="13" customFormat="1" x14ac:dyDescent="0.25">
      <c r="A28" s="13" t="s">
        <v>182</v>
      </c>
      <c r="B28">
        <v>33133</v>
      </c>
      <c r="C28">
        <v>26718</v>
      </c>
      <c r="D28">
        <v>34809</v>
      </c>
      <c r="F28" s="13" t="s">
        <v>135</v>
      </c>
      <c r="G28" s="13">
        <f t="shared" si="7"/>
        <v>150</v>
      </c>
      <c r="H28" s="13">
        <f t="shared" si="7"/>
        <v>113</v>
      </c>
      <c r="I28" s="13">
        <f t="shared" si="7"/>
        <v>146</v>
      </c>
      <c r="K28" s="13" t="s">
        <v>135</v>
      </c>
      <c r="L28" s="13">
        <v>1</v>
      </c>
      <c r="M28">
        <f t="shared" si="3"/>
        <v>1.1904761904761904E-2</v>
      </c>
      <c r="N28">
        <f t="shared" si="4"/>
        <v>1.6480799868153601E-4</v>
      </c>
      <c r="O28">
        <f t="shared" si="4"/>
        <v>1.4785157272203904E-4</v>
      </c>
      <c r="P28">
        <f t="shared" si="4"/>
        <v>1.5945531810789882E-4</v>
      </c>
      <c r="Q28">
        <f t="shared" si="1"/>
        <v>1.5737162983715794E-4</v>
      </c>
      <c r="R28">
        <f t="shared" si="2"/>
        <v>5.0045450321746861E-6</v>
      </c>
    </row>
    <row r="29" spans="1:18" s="13" customFormat="1" x14ac:dyDescent="0.25">
      <c r="A29" s="13" t="s">
        <v>183</v>
      </c>
      <c r="B29" s="13">
        <v>6579</v>
      </c>
      <c r="C29" s="13">
        <v>5424</v>
      </c>
      <c r="D29" s="13">
        <v>6828</v>
      </c>
      <c r="F29" s="13" t="s">
        <v>136</v>
      </c>
      <c r="G29" s="13">
        <f t="shared" si="7"/>
        <v>7671</v>
      </c>
      <c r="H29" s="13">
        <f t="shared" si="7"/>
        <v>6150</v>
      </c>
      <c r="I29" s="13">
        <f t="shared" si="7"/>
        <v>7737</v>
      </c>
      <c r="K29" s="13" t="s">
        <v>136</v>
      </c>
      <c r="L29" s="13">
        <v>1</v>
      </c>
      <c r="M29">
        <f t="shared" si="3"/>
        <v>1.1904761904761904E-2</v>
      </c>
      <c r="N29">
        <f t="shared" si="4"/>
        <v>8.4282810525737519E-3</v>
      </c>
      <c r="O29">
        <f t="shared" si="4"/>
        <v>8.0467891348720358E-3</v>
      </c>
      <c r="P29">
        <f t="shared" si="4"/>
        <v>8.4500397000055703E-3</v>
      </c>
      <c r="Q29">
        <f t="shared" si="1"/>
        <v>8.3083699624837866E-3</v>
      </c>
      <c r="R29">
        <f t="shared" si="2"/>
        <v>1.3094115308673549E-4</v>
      </c>
    </row>
    <row r="30" spans="1:18" s="13" customFormat="1" x14ac:dyDescent="0.25">
      <c r="A30" s="13" t="s">
        <v>74</v>
      </c>
      <c r="B30">
        <v>1531</v>
      </c>
      <c r="C30">
        <v>1261</v>
      </c>
      <c r="D30">
        <v>1294</v>
      </c>
      <c r="F30" s="13" t="s">
        <v>137</v>
      </c>
      <c r="G30" s="13">
        <f t="shared" si="7"/>
        <v>17083</v>
      </c>
      <c r="H30" s="13">
        <f t="shared" si="7"/>
        <v>13519</v>
      </c>
      <c r="I30" s="13">
        <f t="shared" si="7"/>
        <v>18602</v>
      </c>
      <c r="K30" s="13" t="s">
        <v>137</v>
      </c>
      <c r="L30" s="13">
        <v>6</v>
      </c>
      <c r="M30">
        <f t="shared" si="3"/>
        <v>7.1428571428571425E-2</v>
      </c>
      <c r="N30">
        <f t="shared" si="4"/>
        <v>1.8769433609844531E-2</v>
      </c>
      <c r="O30">
        <f t="shared" si="4"/>
        <v>1.7688543465745537E-2</v>
      </c>
      <c r="P30">
        <f t="shared" si="4"/>
        <v>2.0316354982487218E-2</v>
      </c>
      <c r="Q30">
        <f t="shared" si="1"/>
        <v>1.8924777352692428E-2</v>
      </c>
      <c r="R30">
        <f t="shared" si="2"/>
        <v>7.6254991109031675E-4</v>
      </c>
    </row>
    <row r="31" spans="1:18" s="13" customFormat="1" x14ac:dyDescent="0.25">
      <c r="A31" s="13" t="s">
        <v>135</v>
      </c>
      <c r="B31">
        <v>150</v>
      </c>
      <c r="C31">
        <v>113</v>
      </c>
      <c r="D31">
        <v>146</v>
      </c>
      <c r="F31" s="13" t="s">
        <v>144</v>
      </c>
      <c r="G31" s="13">
        <f t="shared" si="7"/>
        <v>7341</v>
      </c>
      <c r="H31" s="13">
        <f t="shared" si="7"/>
        <v>5788</v>
      </c>
      <c r="I31" s="13">
        <f t="shared" si="7"/>
        <v>7486</v>
      </c>
      <c r="K31" s="13" t="s">
        <v>144</v>
      </c>
      <c r="L31" s="13">
        <v>2</v>
      </c>
      <c r="M31">
        <f t="shared" si="3"/>
        <v>2.3809523809523808E-2</v>
      </c>
      <c r="N31">
        <f t="shared" si="4"/>
        <v>8.0657034554743722E-3</v>
      </c>
      <c r="O31">
        <f t="shared" si="4"/>
        <v>7.5731407337624951E-3</v>
      </c>
      <c r="P31">
        <f t="shared" si="4"/>
        <v>8.1759076120255514E-3</v>
      </c>
      <c r="Q31">
        <f t="shared" si="1"/>
        <v>7.9382506004208059E-3</v>
      </c>
      <c r="R31">
        <f t="shared" si="2"/>
        <v>1.8530618813082176E-4</v>
      </c>
    </row>
    <row r="32" spans="1:18" s="13" customFormat="1" x14ac:dyDescent="0.25">
      <c r="A32" s="13" t="s">
        <v>136</v>
      </c>
      <c r="B32">
        <v>7671</v>
      </c>
      <c r="C32">
        <v>6150</v>
      </c>
      <c r="D32">
        <v>7737</v>
      </c>
      <c r="F32" s="13" t="s">
        <v>75</v>
      </c>
      <c r="G32" s="13">
        <f t="shared" si="7"/>
        <v>131</v>
      </c>
      <c r="H32" s="13">
        <f t="shared" si="7"/>
        <v>113</v>
      </c>
      <c r="I32" s="13">
        <f t="shared" si="7"/>
        <v>123</v>
      </c>
      <c r="K32" s="13" t="s">
        <v>75</v>
      </c>
      <c r="L32" s="13">
        <v>2</v>
      </c>
      <c r="M32">
        <f t="shared" si="3"/>
        <v>2.3809523809523808E-2</v>
      </c>
      <c r="N32">
        <f t="shared" si="4"/>
        <v>1.4393231884854145E-4</v>
      </c>
      <c r="O32">
        <f t="shared" si="4"/>
        <v>1.4785157272203904E-4</v>
      </c>
      <c r="P32">
        <f t="shared" si="4"/>
        <v>1.3433564470733943E-4</v>
      </c>
      <c r="Q32">
        <f t="shared" si="1"/>
        <v>1.4203984542597331E-4</v>
      </c>
      <c r="R32">
        <f t="shared" si="2"/>
        <v>4.0148129581165025E-6</v>
      </c>
    </row>
    <row r="33" spans="1:18" s="13" customFormat="1" x14ac:dyDescent="0.25">
      <c r="A33" s="13" t="s">
        <v>137</v>
      </c>
      <c r="B33">
        <v>17083</v>
      </c>
      <c r="C33">
        <v>13519</v>
      </c>
      <c r="D33">
        <v>18602</v>
      </c>
      <c r="F33" s="13" t="s">
        <v>184</v>
      </c>
      <c r="G33" s="13">
        <f t="shared" si="7"/>
        <v>799</v>
      </c>
      <c r="H33" s="13">
        <f t="shared" si="7"/>
        <v>708</v>
      </c>
      <c r="I33" s="13">
        <f t="shared" si="7"/>
        <v>873</v>
      </c>
      <c r="K33" s="13" t="s">
        <v>184</v>
      </c>
      <c r="L33" s="13">
        <v>1</v>
      </c>
      <c r="M33">
        <f t="shared" si="3"/>
        <v>1.1904761904761904E-2</v>
      </c>
      <c r="N33">
        <f t="shared" si="4"/>
        <v>8.7787727297698184E-4</v>
      </c>
      <c r="O33">
        <f t="shared" si="4"/>
        <v>9.2636206625843929E-4</v>
      </c>
      <c r="P33">
        <f t="shared" si="4"/>
        <v>9.5345542950818951E-4</v>
      </c>
      <c r="Q33">
        <f t="shared" si="1"/>
        <v>9.1923158958120358E-4</v>
      </c>
      <c r="R33">
        <f t="shared" si="2"/>
        <v>2.2106916032449999E-5</v>
      </c>
    </row>
    <row r="34" spans="1:18" x14ac:dyDescent="0.25">
      <c r="A34" s="13" t="s">
        <v>144</v>
      </c>
      <c r="B34">
        <v>7341</v>
      </c>
      <c r="C34">
        <v>5788</v>
      </c>
      <c r="D34">
        <v>7486</v>
      </c>
      <c r="F34" s="13" t="s">
        <v>76</v>
      </c>
      <c r="G34" s="13">
        <f t="shared" si="7"/>
        <v>4951</v>
      </c>
      <c r="H34" s="13">
        <f t="shared" si="7"/>
        <v>4018</v>
      </c>
      <c r="I34" s="13">
        <f t="shared" si="7"/>
        <v>4727</v>
      </c>
      <c r="K34" s="13" t="s">
        <v>76</v>
      </c>
      <c r="L34" s="13">
        <v>1</v>
      </c>
      <c r="M34">
        <f t="shared" si="3"/>
        <v>1.1904761904761904E-2</v>
      </c>
      <c r="N34">
        <f t="shared" si="4"/>
        <v>5.4397626764818982E-3</v>
      </c>
      <c r="O34">
        <f t="shared" si="4"/>
        <v>5.2572355681163975E-3</v>
      </c>
      <c r="P34">
        <f t="shared" si="4"/>
        <v>5.1626389636714913E-3</v>
      </c>
      <c r="Q34">
        <f t="shared" si="1"/>
        <v>5.2865457360899287E-3</v>
      </c>
      <c r="R34">
        <f t="shared" si="2"/>
        <v>8.1329991414470817E-5</v>
      </c>
    </row>
    <row r="35" spans="1:18" x14ac:dyDescent="0.25">
      <c r="A35" s="13" t="s">
        <v>75</v>
      </c>
      <c r="B35">
        <v>131</v>
      </c>
      <c r="C35">
        <v>113</v>
      </c>
      <c r="D35">
        <v>123</v>
      </c>
      <c r="F35" s="13" t="s">
        <v>138</v>
      </c>
      <c r="G35" s="13">
        <f t="shared" si="7"/>
        <v>2992</v>
      </c>
      <c r="H35" s="13">
        <f t="shared" si="7"/>
        <v>2290</v>
      </c>
      <c r="I35" s="13">
        <f t="shared" si="7"/>
        <v>3211</v>
      </c>
      <c r="K35" s="13" t="s">
        <v>138</v>
      </c>
      <c r="L35" s="13">
        <v>1</v>
      </c>
      <c r="M35">
        <f t="shared" si="3"/>
        <v>1.1904761904761904E-2</v>
      </c>
      <c r="N35">
        <f t="shared" si="4"/>
        <v>3.2873702137010382E-3</v>
      </c>
      <c r="O35">
        <f t="shared" si="4"/>
        <v>2.9962840843669857E-3</v>
      </c>
      <c r="P35">
        <f t="shared" si="4"/>
        <v>3.5069248386607062E-3</v>
      </c>
      <c r="Q35">
        <f t="shared" si="1"/>
        <v>3.2635263789095766E-3</v>
      </c>
      <c r="R35">
        <f t="shared" si="2"/>
        <v>1.4789060295771202E-4</v>
      </c>
    </row>
    <row r="36" spans="1:18" x14ac:dyDescent="0.25">
      <c r="A36" s="13" t="s">
        <v>184</v>
      </c>
      <c r="B36">
        <v>799</v>
      </c>
      <c r="C36">
        <v>708</v>
      </c>
      <c r="D36">
        <v>873</v>
      </c>
      <c r="F36" s="13" t="s">
        <v>185</v>
      </c>
      <c r="G36">
        <f t="shared" si="7"/>
        <v>55</v>
      </c>
      <c r="H36">
        <f t="shared" si="7"/>
        <v>46</v>
      </c>
      <c r="I36">
        <f t="shared" si="7"/>
        <v>65</v>
      </c>
      <c r="K36" s="13" t="s">
        <v>185</v>
      </c>
      <c r="L36" s="13">
        <v>1</v>
      </c>
      <c r="M36">
        <f t="shared" si="3"/>
        <v>1.1904761904761904E-2</v>
      </c>
      <c r="N36">
        <f t="shared" si="4"/>
        <v>6.0429599516563204E-5</v>
      </c>
      <c r="O36">
        <f t="shared" si="4"/>
        <v>6.0187365886847755E-5</v>
      </c>
      <c r="P36">
        <f t="shared" si="4"/>
        <v>7.0990381349407018E-5</v>
      </c>
      <c r="Q36">
        <f t="shared" si="1"/>
        <v>6.3869115584272657E-5</v>
      </c>
      <c r="R36">
        <f t="shared" si="2"/>
        <v>3.5613194584824536E-6</v>
      </c>
    </row>
    <row r="37" spans="1:18" x14ac:dyDescent="0.25">
      <c r="A37" s="13" t="s">
        <v>76</v>
      </c>
      <c r="B37">
        <v>4951</v>
      </c>
      <c r="C37">
        <v>4018</v>
      </c>
      <c r="D37">
        <v>4727</v>
      </c>
      <c r="F37" s="13" t="s">
        <v>77</v>
      </c>
      <c r="G37">
        <f t="shared" si="7"/>
        <v>115</v>
      </c>
      <c r="H37">
        <f t="shared" si="7"/>
        <v>101</v>
      </c>
      <c r="I37">
        <f t="shared" si="7"/>
        <v>137</v>
      </c>
      <c r="K37" s="13" t="s">
        <v>77</v>
      </c>
      <c r="L37" s="13">
        <v>1</v>
      </c>
      <c r="M37">
        <f t="shared" si="3"/>
        <v>1.1904761904761904E-2</v>
      </c>
      <c r="N37">
        <f t="shared" si="4"/>
        <v>1.2635279898917762E-4</v>
      </c>
      <c r="O37">
        <f t="shared" si="4"/>
        <v>1.3215052075155702E-4</v>
      </c>
      <c r="P37">
        <f t="shared" si="4"/>
        <v>1.4962588069028862E-4</v>
      </c>
      <c r="Q37">
        <f t="shared" si="1"/>
        <v>1.3604306681034108E-4</v>
      </c>
      <c r="R37">
        <f t="shared" si="2"/>
        <v>6.9945936046221542E-6</v>
      </c>
    </row>
    <row r="38" spans="1:18" x14ac:dyDescent="0.25">
      <c r="A38" s="13" t="s">
        <v>138</v>
      </c>
      <c r="B38">
        <v>2992</v>
      </c>
      <c r="C38">
        <v>2290</v>
      </c>
      <c r="D38">
        <v>3211</v>
      </c>
      <c r="F38" s="13" t="s">
        <v>139</v>
      </c>
      <c r="G38">
        <f t="shared" si="7"/>
        <v>26203</v>
      </c>
      <c r="H38">
        <f t="shared" si="7"/>
        <v>23109</v>
      </c>
      <c r="I38">
        <f t="shared" si="7"/>
        <v>25700</v>
      </c>
      <c r="K38" s="13" t="s">
        <v>139</v>
      </c>
      <c r="L38" s="13">
        <v>1</v>
      </c>
      <c r="M38">
        <f t="shared" si="3"/>
        <v>1.1904761904761904E-2</v>
      </c>
      <c r="N38">
        <f t="shared" si="4"/>
        <v>2.878975992968192E-2</v>
      </c>
      <c r="O38">
        <f t="shared" si="4"/>
        <v>3.0236300832155755E-2</v>
      </c>
      <c r="P38">
        <f t="shared" si="4"/>
        <v>2.8068504625842466E-2</v>
      </c>
      <c r="Q38">
        <f t="shared" si="1"/>
        <v>2.903152179589338E-2</v>
      </c>
      <c r="R38">
        <f t="shared" si="2"/>
        <v>6.3735696382066992E-4</v>
      </c>
    </row>
    <row r="39" spans="1:18" x14ac:dyDescent="0.25">
      <c r="A39" s="13" t="s">
        <v>185</v>
      </c>
      <c r="B39">
        <v>55</v>
      </c>
      <c r="C39">
        <v>46</v>
      </c>
      <c r="D39">
        <v>65</v>
      </c>
      <c r="F39" s="13" t="s">
        <v>78</v>
      </c>
      <c r="G39">
        <f t="shared" si="7"/>
        <v>17100</v>
      </c>
      <c r="H39">
        <f t="shared" si="7"/>
        <v>14152</v>
      </c>
      <c r="I39">
        <f t="shared" si="7"/>
        <v>16859</v>
      </c>
      <c r="K39" s="13" t="s">
        <v>78</v>
      </c>
      <c r="L39" s="13">
        <v>2</v>
      </c>
      <c r="M39">
        <f t="shared" si="3"/>
        <v>2.3809523809523808E-2</v>
      </c>
      <c r="N39">
        <f t="shared" si="4"/>
        <v>1.8788111849695106E-2</v>
      </c>
      <c r="O39">
        <f t="shared" si="4"/>
        <v>1.8516773957188464E-2</v>
      </c>
      <c r="P39">
        <f t="shared" si="4"/>
        <v>1.8412720602610042E-2</v>
      </c>
      <c r="Q39">
        <f t="shared" si="1"/>
        <v>1.8572535469831203E-2</v>
      </c>
      <c r="R39">
        <f t="shared" si="2"/>
        <v>1.1189527368060818E-4</v>
      </c>
    </row>
    <row r="40" spans="1:18" x14ac:dyDescent="0.25">
      <c r="A40" s="13" t="s">
        <v>77</v>
      </c>
      <c r="B40">
        <v>115</v>
      </c>
      <c r="C40">
        <v>101</v>
      </c>
      <c r="D40">
        <v>137</v>
      </c>
      <c r="F40" s="13" t="s">
        <v>140</v>
      </c>
      <c r="G40">
        <f t="shared" si="7"/>
        <v>727</v>
      </c>
      <c r="H40">
        <f t="shared" si="7"/>
        <v>634</v>
      </c>
      <c r="I40">
        <f t="shared" si="7"/>
        <v>931</v>
      </c>
      <c r="K40" s="13" t="s">
        <v>140</v>
      </c>
      <c r="L40" s="13">
        <v>1</v>
      </c>
      <c r="M40">
        <f t="shared" si="3"/>
        <v>1.1904761904761904E-2</v>
      </c>
      <c r="N40">
        <f t="shared" si="4"/>
        <v>7.9876943360984449E-4</v>
      </c>
      <c r="O40">
        <f t="shared" si="4"/>
        <v>8.2953891244046682E-4</v>
      </c>
      <c r="P40">
        <f t="shared" si="4"/>
        <v>1.0168006928661219E-3</v>
      </c>
      <c r="Q40">
        <f t="shared" si="1"/>
        <v>8.8170301297214437E-4</v>
      </c>
      <c r="R40">
        <f t="shared" si="2"/>
        <v>6.8130334754862163E-5</v>
      </c>
    </row>
    <row r="41" spans="1:18" x14ac:dyDescent="0.25">
      <c r="A41" s="13" t="s">
        <v>139</v>
      </c>
      <c r="B41">
        <v>26203</v>
      </c>
      <c r="C41">
        <v>23109</v>
      </c>
      <c r="D41">
        <v>25700</v>
      </c>
      <c r="F41" s="13" t="s">
        <v>145</v>
      </c>
      <c r="G41">
        <f>SUM(B44:B45)</f>
        <v>4452</v>
      </c>
      <c r="H41">
        <f>SUM(C44:C45)</f>
        <v>3781</v>
      </c>
      <c r="I41">
        <f>SUM(D44:D45)</f>
        <v>4066</v>
      </c>
      <c r="K41" s="13" t="s">
        <v>145</v>
      </c>
      <c r="L41" s="13">
        <v>2</v>
      </c>
      <c r="M41">
        <f t="shared" si="3"/>
        <v>2.3809523809523808E-2</v>
      </c>
      <c r="N41">
        <f t="shared" si="4"/>
        <v>4.8915014008679885E-3</v>
      </c>
      <c r="O41">
        <f t="shared" si="4"/>
        <v>4.9471397916993768E-3</v>
      </c>
      <c r="P41">
        <f t="shared" si="4"/>
        <v>4.4407213933336754E-3</v>
      </c>
      <c r="Q41">
        <f t="shared" si="1"/>
        <v>4.7597875286336799E-3</v>
      </c>
      <c r="R41">
        <f t="shared" si="2"/>
        <v>1.603395424872244E-4</v>
      </c>
    </row>
    <row r="42" spans="1:18" x14ac:dyDescent="0.25">
      <c r="A42" s="13" t="s">
        <v>78</v>
      </c>
      <c r="B42">
        <v>17100</v>
      </c>
      <c r="C42">
        <v>14152</v>
      </c>
      <c r="D42">
        <v>16859</v>
      </c>
      <c r="F42" t="s">
        <v>146</v>
      </c>
      <c r="G42">
        <f>SUM(B46:B47)</f>
        <v>14591</v>
      </c>
      <c r="H42">
        <f>SUM(C46:C47)</f>
        <v>11843</v>
      </c>
      <c r="I42">
        <f>SUM(D46:D47)</f>
        <v>12328</v>
      </c>
      <c r="K42" t="s">
        <v>146</v>
      </c>
      <c r="L42" s="13">
        <v>2</v>
      </c>
      <c r="M42">
        <f t="shared" si="3"/>
        <v>2.3809523809523808E-2</v>
      </c>
      <c r="N42">
        <f t="shared" si="4"/>
        <v>1.6031423391748612E-2</v>
      </c>
      <c r="O42">
        <f t="shared" si="4"/>
        <v>1.5495629873868216E-2</v>
      </c>
      <c r="P42">
        <f t="shared" si="4"/>
        <v>1.3464144942699841E-2</v>
      </c>
      <c r="Q42">
        <f t="shared" si="1"/>
        <v>1.4997066069438889E-2</v>
      </c>
      <c r="R42">
        <f t="shared" si="2"/>
        <v>7.8191091970310136E-4</v>
      </c>
    </row>
    <row r="43" spans="1:18" x14ac:dyDescent="0.25">
      <c r="A43" s="13" t="s">
        <v>140</v>
      </c>
      <c r="B43">
        <v>727</v>
      </c>
      <c r="C43">
        <v>634</v>
      </c>
      <c r="D43">
        <v>931</v>
      </c>
      <c r="F43" t="s">
        <v>147</v>
      </c>
      <c r="G43">
        <f t="shared" ref="G43:I44" si="8">B48</f>
        <v>14672</v>
      </c>
      <c r="H43">
        <f t="shared" si="8"/>
        <v>12183</v>
      </c>
      <c r="I43">
        <f t="shared" si="8"/>
        <v>15525</v>
      </c>
      <c r="K43" t="s">
        <v>147</v>
      </c>
      <c r="L43" s="13">
        <v>1</v>
      </c>
      <c r="M43">
        <f t="shared" si="3"/>
        <v>1.1904761904761904E-2</v>
      </c>
      <c r="N43">
        <f t="shared" si="4"/>
        <v>1.6120419711036643E-2</v>
      </c>
      <c r="O43">
        <f t="shared" si="4"/>
        <v>1.5940493013031874E-2</v>
      </c>
      <c r="P43">
        <f t="shared" si="4"/>
        <v>1.6955779545377598E-2</v>
      </c>
      <c r="Q43">
        <f t="shared" si="1"/>
        <v>1.6338897423148705E-2</v>
      </c>
      <c r="R43">
        <f t="shared" si="2"/>
        <v>3.1278377446618608E-4</v>
      </c>
    </row>
    <row r="44" spans="1:18" x14ac:dyDescent="0.25">
      <c r="A44" s="13" t="s">
        <v>186</v>
      </c>
      <c r="B44">
        <v>4452</v>
      </c>
      <c r="C44">
        <v>3781</v>
      </c>
      <c r="D44">
        <v>4066</v>
      </c>
      <c r="F44" t="s">
        <v>79</v>
      </c>
      <c r="G44">
        <f t="shared" si="8"/>
        <v>369</v>
      </c>
      <c r="H44">
        <f t="shared" si="8"/>
        <v>292</v>
      </c>
      <c r="I44">
        <f t="shared" si="8"/>
        <v>465</v>
      </c>
      <c r="K44" t="s">
        <v>79</v>
      </c>
      <c r="L44" s="13">
        <v>1</v>
      </c>
      <c r="M44">
        <f t="shared" si="3"/>
        <v>1.1904761904761904E-2</v>
      </c>
      <c r="N44">
        <f t="shared" si="4"/>
        <v>4.054276767565786E-4</v>
      </c>
      <c r="O44">
        <f t="shared" si="4"/>
        <v>3.820589312817292E-4</v>
      </c>
      <c r="P44">
        <f t="shared" si="4"/>
        <v>5.0785426657652709E-4</v>
      </c>
      <c r="Q44">
        <f t="shared" si="1"/>
        <v>4.3178029153827826E-4</v>
      </c>
      <c r="R44">
        <f t="shared" si="2"/>
        <v>3.8630565725675264E-5</v>
      </c>
    </row>
    <row r="45" spans="1:18" x14ac:dyDescent="0.25">
      <c r="A45" s="13" t="s">
        <v>187</v>
      </c>
      <c r="B45">
        <v>0</v>
      </c>
      <c r="C45">
        <v>0</v>
      </c>
      <c r="D45">
        <v>0</v>
      </c>
      <c r="F45" t="s">
        <v>148</v>
      </c>
      <c r="G45">
        <f>SUM(B50:B51)</f>
        <v>89</v>
      </c>
      <c r="H45">
        <f>SUM(C50:C51)</f>
        <v>69</v>
      </c>
      <c r="I45">
        <f>SUM(D50:D51)</f>
        <v>101</v>
      </c>
      <c r="K45" t="s">
        <v>148</v>
      </c>
      <c r="L45" s="13">
        <v>3</v>
      </c>
      <c r="M45">
        <f t="shared" si="3"/>
        <v>3.5714285714285712E-2</v>
      </c>
      <c r="N45">
        <f t="shared" si="4"/>
        <v>9.7786079217711372E-5</v>
      </c>
      <c r="O45">
        <f t="shared" si="4"/>
        <v>9.0281048830271625E-5</v>
      </c>
      <c r="P45">
        <f t="shared" si="4"/>
        <v>1.1030813101984782E-4</v>
      </c>
      <c r="Q45">
        <f t="shared" si="1"/>
        <v>9.9458419689276939E-5</v>
      </c>
      <c r="R45">
        <f t="shared" si="2"/>
        <v>5.8414766183057141E-6</v>
      </c>
    </row>
    <row r="46" spans="1:18" x14ac:dyDescent="0.25">
      <c r="A46" s="13" t="s">
        <v>188</v>
      </c>
      <c r="B46">
        <v>5408</v>
      </c>
      <c r="C46">
        <v>4497</v>
      </c>
      <c r="D46">
        <v>4442</v>
      </c>
      <c r="F46" t="s">
        <v>80</v>
      </c>
      <c r="G46">
        <f>SUM(B52:B53)</f>
        <v>6045</v>
      </c>
      <c r="H46">
        <f>SUM(C52:C53)</f>
        <v>4961</v>
      </c>
      <c r="I46">
        <f>SUM(D52:D53)</f>
        <v>5424</v>
      </c>
      <c r="K46" t="s">
        <v>80</v>
      </c>
      <c r="L46" s="13">
        <v>2</v>
      </c>
      <c r="M46">
        <f t="shared" si="3"/>
        <v>2.3809523809523808E-2</v>
      </c>
      <c r="N46">
        <f t="shared" si="4"/>
        <v>6.6417623468659013E-3</v>
      </c>
      <c r="O46">
        <f t="shared" si="4"/>
        <v>6.4910765687967763E-3</v>
      </c>
      <c r="P46">
        <f t="shared" si="4"/>
        <v>5.9238742836797481E-3</v>
      </c>
      <c r="Q46">
        <f t="shared" si="1"/>
        <v>6.3522377331141425E-3</v>
      </c>
      <c r="R46">
        <f t="shared" si="2"/>
        <v>2.1855432927655446E-4</v>
      </c>
    </row>
    <row r="47" spans="1:18" x14ac:dyDescent="0.25">
      <c r="A47" s="13" t="s">
        <v>189</v>
      </c>
      <c r="B47">
        <v>9183</v>
      </c>
      <c r="C47">
        <v>7346</v>
      </c>
      <c r="D47">
        <v>7886</v>
      </c>
      <c r="F47" s="18" t="s">
        <v>141</v>
      </c>
      <c r="G47" s="18">
        <f>B54</f>
        <v>61390</v>
      </c>
      <c r="H47" s="18">
        <f>C54</f>
        <v>50407</v>
      </c>
      <c r="I47" s="18">
        <f>D54</f>
        <v>59115</v>
      </c>
      <c r="K47" s="18" t="s">
        <v>141</v>
      </c>
      <c r="L47" s="19">
        <v>5</v>
      </c>
      <c r="M47" s="18">
        <f t="shared" si="3"/>
        <v>5.9523809523809521E-2</v>
      </c>
      <c r="N47" s="18">
        <f t="shared" si="4"/>
        <v>6.7450420260396632E-2</v>
      </c>
      <c r="O47" s="18">
        <f t="shared" si="4"/>
        <v>6.5953577223007279E-2</v>
      </c>
      <c r="P47" s="18">
        <f t="shared" si="4"/>
        <v>6.4563021438003007E-2</v>
      </c>
      <c r="Q47" s="18">
        <f t="shared" si="1"/>
        <v>6.5989006307135653E-2</v>
      </c>
      <c r="R47" s="18">
        <f t="shared" si="2"/>
        <v>8.337084632115421E-4</v>
      </c>
    </row>
    <row r="48" spans="1:18" x14ac:dyDescent="0.25">
      <c r="A48" s="13" t="s">
        <v>147</v>
      </c>
      <c r="B48">
        <v>14672</v>
      </c>
      <c r="C48">
        <v>12183</v>
      </c>
      <c r="D48">
        <v>15525</v>
      </c>
      <c r="F48" t="s">
        <v>194</v>
      </c>
      <c r="G48">
        <f>SUM(G6:G47)</f>
        <v>910150</v>
      </c>
      <c r="H48">
        <f>SUM(H6:H47)</f>
        <v>764280</v>
      </c>
      <c r="I48">
        <f>SUM(I6:I47)</f>
        <v>915617</v>
      </c>
      <c r="L48">
        <f t="shared" ref="L48:Q48" si="9">SUM(L6:L47)</f>
        <v>84</v>
      </c>
      <c r="M48">
        <f t="shared" si="9"/>
        <v>0.99999999999999967</v>
      </c>
      <c r="N48">
        <f t="shared" si="9"/>
        <v>1.0000000000000002</v>
      </c>
      <c r="O48">
        <f t="shared" si="9"/>
        <v>0.99999999999999978</v>
      </c>
      <c r="P48">
        <f t="shared" si="9"/>
        <v>0.99999999999999989</v>
      </c>
      <c r="Q48">
        <f t="shared" si="9"/>
        <v>1</v>
      </c>
    </row>
    <row r="49" spans="1:4" x14ac:dyDescent="0.25">
      <c r="A49" s="13" t="s">
        <v>79</v>
      </c>
      <c r="B49">
        <v>369</v>
      </c>
      <c r="C49">
        <v>292</v>
      </c>
      <c r="D49">
        <v>465</v>
      </c>
    </row>
    <row r="50" spans="1:4" x14ac:dyDescent="0.25">
      <c r="A50" s="13" t="s">
        <v>191</v>
      </c>
      <c r="B50">
        <v>39</v>
      </c>
      <c r="C50">
        <v>29</v>
      </c>
      <c r="D50">
        <v>40</v>
      </c>
    </row>
    <row r="51" spans="1:4" x14ac:dyDescent="0.25">
      <c r="A51" s="13" t="s">
        <v>190</v>
      </c>
      <c r="B51">
        <v>50</v>
      </c>
      <c r="C51">
        <v>40</v>
      </c>
      <c r="D51">
        <v>61</v>
      </c>
    </row>
    <row r="52" spans="1:4" x14ac:dyDescent="0.25">
      <c r="A52" s="13" t="s">
        <v>193</v>
      </c>
      <c r="B52">
        <v>3189</v>
      </c>
      <c r="C52">
        <v>2630</v>
      </c>
      <c r="D52">
        <v>2722</v>
      </c>
    </row>
    <row r="53" spans="1:4" x14ac:dyDescent="0.25">
      <c r="A53" s="13" t="s">
        <v>192</v>
      </c>
      <c r="B53">
        <v>2856</v>
      </c>
      <c r="C53">
        <v>2331</v>
      </c>
      <c r="D53">
        <v>2702</v>
      </c>
    </row>
    <row r="54" spans="1:4" x14ac:dyDescent="0.25">
      <c r="A54" t="s">
        <v>141</v>
      </c>
      <c r="B54">
        <v>61390</v>
      </c>
      <c r="C54">
        <v>50407</v>
      </c>
      <c r="D54">
        <v>59115</v>
      </c>
    </row>
    <row r="55" spans="1:4" x14ac:dyDescent="0.25">
      <c r="A55" t="s">
        <v>81</v>
      </c>
      <c r="B55">
        <v>113368</v>
      </c>
      <c r="C55">
        <v>97276</v>
      </c>
      <c r="D55">
        <v>114459</v>
      </c>
    </row>
    <row r="56" spans="1:4" x14ac:dyDescent="0.25">
      <c r="A56" s="2" t="s">
        <v>82</v>
      </c>
      <c r="B56" s="2">
        <f>SUM(B6:B54)</f>
        <v>910150</v>
      </c>
      <c r="C56" s="2">
        <f>SUM(C6:C54)</f>
        <v>764280</v>
      </c>
      <c r="D56" s="2">
        <f>SUM(D6:D54)</f>
        <v>915617</v>
      </c>
    </row>
    <row r="57" spans="1:4" x14ac:dyDescent="0.25">
      <c r="A57" t="s">
        <v>83</v>
      </c>
      <c r="B57">
        <f>SUM(B6:B55)</f>
        <v>1023518</v>
      </c>
      <c r="C57">
        <f>SUM(C6:C55)</f>
        <v>861556</v>
      </c>
      <c r="D57">
        <f>SUM(D6:D55)</f>
        <v>1030076</v>
      </c>
    </row>
    <row r="58" spans="1:4" x14ac:dyDescent="0.25">
      <c r="A58" t="s">
        <v>84</v>
      </c>
      <c r="B58">
        <f>B56/B57</f>
        <v>0.88923692597492177</v>
      </c>
      <c r="C58">
        <f>C56/C57</f>
        <v>0.88709265561379647</v>
      </c>
      <c r="D58">
        <f>D56/D57</f>
        <v>0.88888295620905644</v>
      </c>
    </row>
  </sheetData>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8"/>
  <sheetViews>
    <sheetView workbookViewId="0">
      <pane ySplit="5" topLeftCell="A6" activePane="bottomLeft" state="frozen"/>
      <selection pane="bottomLeft" activeCell="K59" sqref="K59"/>
    </sheetView>
  </sheetViews>
  <sheetFormatPr defaultColWidth="11" defaultRowHeight="15.75" x14ac:dyDescent="0.25"/>
  <cols>
    <col min="1" max="1" width="13.5" customWidth="1"/>
  </cols>
  <sheetData>
    <row r="1" spans="1:18" x14ac:dyDescent="0.25">
      <c r="A1" s="1" t="s">
        <v>156</v>
      </c>
    </row>
    <row r="2" spans="1:18" x14ac:dyDescent="0.25">
      <c r="A2" s="1" t="s">
        <v>253</v>
      </c>
    </row>
    <row r="4" spans="1:18" x14ac:dyDescent="0.25">
      <c r="B4" s="1" t="s">
        <v>58</v>
      </c>
      <c r="F4" s="1"/>
      <c r="G4" s="1" t="s">
        <v>58</v>
      </c>
      <c r="M4" s="1" t="s">
        <v>59</v>
      </c>
      <c r="N4" s="1"/>
    </row>
    <row r="5" spans="1:18" x14ac:dyDescent="0.25">
      <c r="A5" s="1" t="s">
        <v>60</v>
      </c>
      <c r="B5" t="s">
        <v>233</v>
      </c>
      <c r="C5" t="s">
        <v>234</v>
      </c>
      <c r="D5" t="s">
        <v>235</v>
      </c>
      <c r="F5" s="1" t="s">
        <v>61</v>
      </c>
      <c r="G5" t="s">
        <v>233</v>
      </c>
      <c r="H5" t="s">
        <v>234</v>
      </c>
      <c r="I5" t="s">
        <v>235</v>
      </c>
      <c r="K5" s="1" t="s">
        <v>61</v>
      </c>
      <c r="L5" s="1" t="s">
        <v>62</v>
      </c>
      <c r="M5" s="1" t="s">
        <v>63</v>
      </c>
      <c r="N5" t="s">
        <v>233</v>
      </c>
      <c r="O5" t="s">
        <v>234</v>
      </c>
      <c r="P5" t="s">
        <v>235</v>
      </c>
      <c r="Q5" s="1" t="s">
        <v>64</v>
      </c>
      <c r="R5" s="1" t="s">
        <v>65</v>
      </c>
    </row>
    <row r="6" spans="1:18" x14ac:dyDescent="0.25">
      <c r="A6" t="s">
        <v>67</v>
      </c>
      <c r="B6">
        <v>29092</v>
      </c>
      <c r="C6">
        <v>22099</v>
      </c>
      <c r="D6">
        <v>18135</v>
      </c>
      <c r="F6" t="s">
        <v>67</v>
      </c>
      <c r="G6">
        <f t="shared" ref="G6:I14" si="0">B6</f>
        <v>29092</v>
      </c>
      <c r="H6">
        <f t="shared" si="0"/>
        <v>22099</v>
      </c>
      <c r="I6">
        <f t="shared" si="0"/>
        <v>18135</v>
      </c>
      <c r="K6" t="s">
        <v>67</v>
      </c>
      <c r="L6">
        <v>2</v>
      </c>
      <c r="M6">
        <f>L6/L$48</f>
        <v>2.3809523809523808E-2</v>
      </c>
      <c r="N6">
        <f>G6/G$48</f>
        <v>2.7977408041052507E-2</v>
      </c>
      <c r="O6">
        <f>H6/H$48</f>
        <v>2.5517798026149421E-2</v>
      </c>
      <c r="P6">
        <f>I6/I$48</f>
        <v>2.1618547963135816E-2</v>
      </c>
      <c r="Q6">
        <f t="shared" ref="Q6:Q47" si="1">AVERAGE(N6:P6)</f>
        <v>2.503791801011258E-2</v>
      </c>
      <c r="R6">
        <f t="shared" ref="R6:R47" si="2">STDEV(N6:P6)/SQRT(3)</f>
        <v>1.8512598408448148E-3</v>
      </c>
    </row>
    <row r="7" spans="1:18" x14ac:dyDescent="0.25">
      <c r="A7" t="s">
        <v>125</v>
      </c>
      <c r="B7">
        <v>75098</v>
      </c>
      <c r="C7">
        <v>53345</v>
      </c>
      <c r="D7">
        <v>45972</v>
      </c>
      <c r="F7" t="s">
        <v>125</v>
      </c>
      <c r="G7">
        <f t="shared" si="0"/>
        <v>75098</v>
      </c>
      <c r="H7">
        <f t="shared" si="0"/>
        <v>53345</v>
      </c>
      <c r="I7">
        <f t="shared" si="0"/>
        <v>45972</v>
      </c>
      <c r="K7" t="s">
        <v>125</v>
      </c>
      <c r="L7">
        <v>3</v>
      </c>
      <c r="M7">
        <f t="shared" ref="M7:M47" si="3">L7/L$48</f>
        <v>3.5714285714285712E-2</v>
      </c>
      <c r="N7">
        <f t="shared" ref="N7:P47" si="4">G7/G$48</f>
        <v>7.2220795719337316E-2</v>
      </c>
      <c r="O7">
        <f t="shared" si="4"/>
        <v>6.1597671193490244E-2</v>
      </c>
      <c r="P7">
        <f t="shared" si="4"/>
        <v>5.4802750866351238E-2</v>
      </c>
      <c r="Q7">
        <f t="shared" si="1"/>
        <v>6.2873739259726266E-2</v>
      </c>
      <c r="R7">
        <f t="shared" si="2"/>
        <v>5.0684755731682605E-3</v>
      </c>
    </row>
    <row r="8" spans="1:18" x14ac:dyDescent="0.25">
      <c r="A8" t="s">
        <v>68</v>
      </c>
      <c r="B8">
        <v>10065</v>
      </c>
      <c r="C8">
        <v>6982</v>
      </c>
      <c r="D8">
        <v>4670</v>
      </c>
      <c r="F8" t="s">
        <v>68</v>
      </c>
      <c r="G8">
        <f t="shared" si="0"/>
        <v>10065</v>
      </c>
      <c r="H8">
        <f t="shared" si="0"/>
        <v>6982</v>
      </c>
      <c r="I8">
        <f t="shared" si="0"/>
        <v>4670</v>
      </c>
      <c r="K8" t="s">
        <v>68</v>
      </c>
      <c r="L8">
        <v>4</v>
      </c>
      <c r="M8">
        <f t="shared" si="3"/>
        <v>4.7619047619047616E-2</v>
      </c>
      <c r="N8">
        <f t="shared" si="4"/>
        <v>9.6793830583388387E-3</v>
      </c>
      <c r="O8">
        <f t="shared" si="4"/>
        <v>8.062141536656648E-3</v>
      </c>
      <c r="P8">
        <f t="shared" si="4"/>
        <v>5.5670592218276405E-3</v>
      </c>
      <c r="Q8">
        <f t="shared" si="1"/>
        <v>7.7695279389410413E-3</v>
      </c>
      <c r="R8">
        <f t="shared" si="2"/>
        <v>1.1961074188467354E-3</v>
      </c>
    </row>
    <row r="9" spans="1:18" x14ac:dyDescent="0.25">
      <c r="A9" t="s">
        <v>69</v>
      </c>
      <c r="B9">
        <v>987</v>
      </c>
      <c r="C9">
        <v>852</v>
      </c>
      <c r="D9">
        <v>989</v>
      </c>
      <c r="F9" t="s">
        <v>69</v>
      </c>
      <c r="G9">
        <f t="shared" si="0"/>
        <v>987</v>
      </c>
      <c r="H9">
        <f t="shared" si="0"/>
        <v>852</v>
      </c>
      <c r="I9">
        <f t="shared" si="0"/>
        <v>989</v>
      </c>
      <c r="K9" t="s">
        <v>69</v>
      </c>
      <c r="L9">
        <v>1</v>
      </c>
      <c r="M9">
        <f t="shared" si="3"/>
        <v>1.1904761904761904E-2</v>
      </c>
      <c r="N9">
        <f t="shared" si="4"/>
        <v>9.4918540274023186E-4</v>
      </c>
      <c r="O9">
        <f t="shared" si="4"/>
        <v>9.8380758940582401E-4</v>
      </c>
      <c r="P9">
        <f t="shared" si="4"/>
        <v>1.1789767816675666E-3</v>
      </c>
      <c r="Q9">
        <f t="shared" si="1"/>
        <v>1.0373232579378741E-3</v>
      </c>
      <c r="R9">
        <f t="shared" si="2"/>
        <v>7.1528466457198425E-5</v>
      </c>
    </row>
    <row r="10" spans="1:18" x14ac:dyDescent="0.25">
      <c r="A10" t="s">
        <v>126</v>
      </c>
      <c r="B10">
        <v>239</v>
      </c>
      <c r="C10">
        <v>192</v>
      </c>
      <c r="D10">
        <v>185</v>
      </c>
      <c r="F10" t="s">
        <v>126</v>
      </c>
      <c r="G10">
        <f t="shared" si="0"/>
        <v>239</v>
      </c>
      <c r="H10">
        <f t="shared" si="0"/>
        <v>192</v>
      </c>
      <c r="I10">
        <f t="shared" si="0"/>
        <v>185</v>
      </c>
      <c r="K10" t="s">
        <v>126</v>
      </c>
      <c r="L10">
        <v>1</v>
      </c>
      <c r="M10">
        <f t="shared" si="3"/>
        <v>1.1904761904761904E-2</v>
      </c>
      <c r="N10">
        <f t="shared" si="4"/>
        <v>2.2984327381450398E-4</v>
      </c>
      <c r="O10">
        <f t="shared" si="4"/>
        <v>2.2170311873934064E-4</v>
      </c>
      <c r="P10">
        <f t="shared" si="4"/>
        <v>2.2053660728867526E-4</v>
      </c>
      <c r="Q10">
        <f t="shared" si="1"/>
        <v>2.2402766661417327E-4</v>
      </c>
      <c r="R10">
        <f t="shared" si="2"/>
        <v>2.9272371827679053E-6</v>
      </c>
    </row>
    <row r="11" spans="1:18" x14ac:dyDescent="0.25">
      <c r="A11" t="s">
        <v>127</v>
      </c>
      <c r="B11">
        <v>4219</v>
      </c>
      <c r="C11">
        <v>4142</v>
      </c>
      <c r="D11">
        <v>4011</v>
      </c>
      <c r="F11" t="s">
        <v>127</v>
      </c>
      <c r="G11">
        <f t="shared" si="0"/>
        <v>4219</v>
      </c>
      <c r="H11">
        <f t="shared" si="0"/>
        <v>4142</v>
      </c>
      <c r="I11">
        <f t="shared" si="0"/>
        <v>4011</v>
      </c>
      <c r="K11" t="s">
        <v>127</v>
      </c>
      <c r="L11">
        <v>1</v>
      </c>
      <c r="M11">
        <f t="shared" si="3"/>
        <v>1.1904761904761904E-2</v>
      </c>
      <c r="N11">
        <f t="shared" si="4"/>
        <v>4.0573588795957839E-3</v>
      </c>
      <c r="O11">
        <f t="shared" si="4"/>
        <v>4.7827829053039006E-3</v>
      </c>
      <c r="P11">
        <f t="shared" si="4"/>
        <v>4.781472063972305E-3</v>
      </c>
      <c r="Q11">
        <f t="shared" si="1"/>
        <v>4.5405379496239965E-3</v>
      </c>
      <c r="R11">
        <f t="shared" si="2"/>
        <v>2.4158983136799271E-4</v>
      </c>
    </row>
    <row r="12" spans="1:18" x14ac:dyDescent="0.25">
      <c r="A12" t="s">
        <v>149</v>
      </c>
      <c r="B12">
        <v>77023</v>
      </c>
      <c r="C12">
        <v>73383</v>
      </c>
      <c r="D12">
        <v>72603</v>
      </c>
      <c r="F12" t="s">
        <v>149</v>
      </c>
      <c r="G12">
        <f t="shared" si="0"/>
        <v>77023</v>
      </c>
      <c r="H12">
        <f t="shared" si="0"/>
        <v>73383</v>
      </c>
      <c r="I12">
        <f t="shared" si="0"/>
        <v>72603</v>
      </c>
      <c r="K12" t="s">
        <v>149</v>
      </c>
      <c r="L12">
        <v>4</v>
      </c>
      <c r="M12">
        <f t="shared" si="3"/>
        <v>4.7619047619047616E-2</v>
      </c>
      <c r="N12">
        <f t="shared" si="4"/>
        <v>7.4072043845249125E-2</v>
      </c>
      <c r="O12">
        <f t="shared" si="4"/>
        <v>8.4735624804422052E-2</v>
      </c>
      <c r="P12">
        <f t="shared" si="4"/>
        <v>8.6549293507998323E-2</v>
      </c>
      <c r="Q12">
        <f t="shared" si="1"/>
        <v>8.17856540525565E-2</v>
      </c>
      <c r="R12">
        <f t="shared" si="2"/>
        <v>3.8921795678124619E-3</v>
      </c>
    </row>
    <row r="13" spans="1:18" x14ac:dyDescent="0.25">
      <c r="A13" t="s">
        <v>128</v>
      </c>
      <c r="B13">
        <v>150915</v>
      </c>
      <c r="C13">
        <v>128442</v>
      </c>
      <c r="D13">
        <v>135492</v>
      </c>
      <c r="F13" t="s">
        <v>128</v>
      </c>
      <c r="G13">
        <f t="shared" si="0"/>
        <v>150915</v>
      </c>
      <c r="H13">
        <f t="shared" si="0"/>
        <v>128442</v>
      </c>
      <c r="I13">
        <f t="shared" si="0"/>
        <v>135492</v>
      </c>
      <c r="K13" t="s">
        <v>128</v>
      </c>
      <c r="L13">
        <v>3</v>
      </c>
      <c r="M13">
        <f t="shared" si="3"/>
        <v>3.5714285714285712E-2</v>
      </c>
      <c r="N13">
        <f t="shared" si="4"/>
        <v>0.14513304463479443</v>
      </c>
      <c r="O13">
        <f t="shared" si="4"/>
        <v>0.14831245821415828</v>
      </c>
      <c r="P13">
        <f t="shared" si="4"/>
        <v>0.16151862699868752</v>
      </c>
      <c r="Q13">
        <f t="shared" si="1"/>
        <v>0.1516547099492134</v>
      </c>
      <c r="R13">
        <f t="shared" si="2"/>
        <v>5.0166327467183391E-3</v>
      </c>
    </row>
    <row r="14" spans="1:18" x14ac:dyDescent="0.25">
      <c r="A14" t="s">
        <v>86</v>
      </c>
      <c r="B14">
        <v>10886</v>
      </c>
      <c r="C14">
        <v>9780</v>
      </c>
      <c r="D14">
        <v>9839</v>
      </c>
      <c r="F14" t="s">
        <v>86</v>
      </c>
      <c r="G14">
        <f t="shared" si="0"/>
        <v>10886</v>
      </c>
      <c r="H14">
        <f t="shared" si="0"/>
        <v>9780</v>
      </c>
      <c r="I14">
        <f t="shared" si="0"/>
        <v>9839</v>
      </c>
      <c r="K14" t="s">
        <v>86</v>
      </c>
      <c r="L14">
        <v>1</v>
      </c>
      <c r="M14">
        <f t="shared" si="3"/>
        <v>1.1904761904761904E-2</v>
      </c>
      <c r="N14">
        <f t="shared" si="4"/>
        <v>1.0468928362948495E-2</v>
      </c>
      <c r="O14">
        <f t="shared" si="4"/>
        <v>1.1293002610785164E-2</v>
      </c>
      <c r="P14">
        <f t="shared" si="4"/>
        <v>1.1728971238450141E-2</v>
      </c>
      <c r="Q14">
        <f t="shared" si="1"/>
        <v>1.1163634070727934E-2</v>
      </c>
      <c r="R14">
        <f t="shared" si="2"/>
        <v>3.6944967018211417E-4</v>
      </c>
    </row>
    <row r="15" spans="1:18" x14ac:dyDescent="0.25">
      <c r="A15" s="13" t="s">
        <v>142</v>
      </c>
      <c r="B15" s="13">
        <v>275</v>
      </c>
      <c r="C15" s="13">
        <v>124</v>
      </c>
      <c r="D15" s="13">
        <v>101</v>
      </c>
      <c r="F15" s="13" t="s">
        <v>150</v>
      </c>
      <c r="G15">
        <f>SUM(B15:B16)</f>
        <v>417</v>
      </c>
      <c r="H15">
        <f>SUM(C15:C16)</f>
        <v>175</v>
      </c>
      <c r="I15">
        <f>SUM(D15:D16)</f>
        <v>149</v>
      </c>
      <c r="K15" s="13" t="s">
        <v>150</v>
      </c>
      <c r="L15">
        <v>4</v>
      </c>
      <c r="M15">
        <f t="shared" si="3"/>
        <v>4.7619047619047616E-2</v>
      </c>
      <c r="N15">
        <f t="shared" si="4"/>
        <v>4.0102362000271196E-4</v>
      </c>
      <c r="O15">
        <f t="shared" si="4"/>
        <v>2.0207315510096152E-4</v>
      </c>
      <c r="P15">
        <f t="shared" si="4"/>
        <v>1.7762137560006818E-4</v>
      </c>
      <c r="Q15">
        <f t="shared" si="1"/>
        <v>2.6023938356791392E-4</v>
      </c>
      <c r="R15">
        <f t="shared" si="2"/>
        <v>7.0745137174665996E-5</v>
      </c>
    </row>
    <row r="16" spans="1:18" x14ac:dyDescent="0.25">
      <c r="A16" s="13" t="s">
        <v>143</v>
      </c>
      <c r="B16" s="13">
        <v>142</v>
      </c>
      <c r="C16" s="13">
        <v>51</v>
      </c>
      <c r="D16" s="13">
        <v>48</v>
      </c>
      <c r="F16" t="s">
        <v>179</v>
      </c>
      <c r="G16">
        <f t="shared" ref="G16:I22" si="5">B17</f>
        <v>30268</v>
      </c>
      <c r="H16">
        <f t="shared" si="5"/>
        <v>26380</v>
      </c>
      <c r="I16">
        <f t="shared" si="5"/>
        <v>28166</v>
      </c>
      <c r="K16" t="s">
        <v>179</v>
      </c>
      <c r="L16">
        <v>2</v>
      </c>
      <c r="M16">
        <f t="shared" si="3"/>
        <v>2.3809523809523808E-2</v>
      </c>
      <c r="N16">
        <f t="shared" si="4"/>
        <v>2.9108352350700445E-2</v>
      </c>
      <c r="O16">
        <f t="shared" si="4"/>
        <v>3.0461084751790657E-2</v>
      </c>
      <c r="P16">
        <f t="shared" si="4"/>
        <v>3.3576400437258527E-2</v>
      </c>
      <c r="Q16">
        <f t="shared" si="1"/>
        <v>3.1048612513249876E-2</v>
      </c>
      <c r="R16">
        <f t="shared" si="2"/>
        <v>1.3228447980032523E-3</v>
      </c>
    </row>
    <row r="17" spans="1:18" x14ac:dyDescent="0.25">
      <c r="A17" t="s">
        <v>179</v>
      </c>
      <c r="B17">
        <v>30268</v>
      </c>
      <c r="C17">
        <v>26380</v>
      </c>
      <c r="D17">
        <v>28166</v>
      </c>
      <c r="F17" t="s">
        <v>129</v>
      </c>
      <c r="G17">
        <f t="shared" si="5"/>
        <v>34942</v>
      </c>
      <c r="H17">
        <f t="shared" si="5"/>
        <v>31562</v>
      </c>
      <c r="I17">
        <f t="shared" si="5"/>
        <v>30889</v>
      </c>
      <c r="K17" t="s">
        <v>129</v>
      </c>
      <c r="L17">
        <v>2</v>
      </c>
      <c r="M17">
        <f t="shared" si="3"/>
        <v>2.3809523809523808E-2</v>
      </c>
      <c r="N17">
        <f t="shared" si="4"/>
        <v>3.3603278969148109E-2</v>
      </c>
      <c r="O17">
        <f t="shared" si="4"/>
        <v>3.6444759550265986E-2</v>
      </c>
      <c r="P17">
        <f t="shared" si="4"/>
        <v>3.6822460878594004E-2</v>
      </c>
      <c r="Q17">
        <f t="shared" si="1"/>
        <v>3.5623499799336038E-2</v>
      </c>
      <c r="R17">
        <f t="shared" si="2"/>
        <v>1.0159779730878481E-3</v>
      </c>
    </row>
    <row r="18" spans="1:18" x14ac:dyDescent="0.25">
      <c r="A18" t="s">
        <v>129</v>
      </c>
      <c r="B18">
        <v>34942</v>
      </c>
      <c r="C18">
        <v>31562</v>
      </c>
      <c r="D18">
        <v>30889</v>
      </c>
      <c r="F18" s="13" t="s">
        <v>130</v>
      </c>
      <c r="G18" s="13">
        <f t="shared" si="5"/>
        <v>143641</v>
      </c>
      <c r="H18" s="13">
        <f t="shared" si="5"/>
        <v>120722</v>
      </c>
      <c r="I18" s="13">
        <f t="shared" si="5"/>
        <v>125475</v>
      </c>
      <c r="K18" s="13" t="s">
        <v>130</v>
      </c>
      <c r="L18">
        <v>4</v>
      </c>
      <c r="M18">
        <f t="shared" si="3"/>
        <v>4.7619047619047616E-2</v>
      </c>
      <c r="N18">
        <f t="shared" si="4"/>
        <v>0.13813773093719317</v>
      </c>
      <c r="O18">
        <f t="shared" si="4"/>
        <v>0.13939814531484729</v>
      </c>
      <c r="P18">
        <f t="shared" si="4"/>
        <v>0.14957746378133258</v>
      </c>
      <c r="Q18">
        <f t="shared" si="1"/>
        <v>0.14237111334445768</v>
      </c>
      <c r="R18">
        <f t="shared" si="2"/>
        <v>3.6214995082670095E-3</v>
      </c>
    </row>
    <row r="19" spans="1:18" s="13" customFormat="1" x14ac:dyDescent="0.25">
      <c r="A19" s="13" t="s">
        <v>130</v>
      </c>
      <c r="B19">
        <v>143641</v>
      </c>
      <c r="C19">
        <v>120722</v>
      </c>
      <c r="D19">
        <v>125475</v>
      </c>
      <c r="F19" s="13" t="s">
        <v>70</v>
      </c>
      <c r="G19" s="13">
        <f t="shared" si="5"/>
        <v>7479</v>
      </c>
      <c r="H19" s="13">
        <f t="shared" si="5"/>
        <v>6426</v>
      </c>
      <c r="I19" s="13">
        <f t="shared" si="5"/>
        <v>6355</v>
      </c>
      <c r="K19" s="13" t="s">
        <v>70</v>
      </c>
      <c r="L19" s="13">
        <v>1</v>
      </c>
      <c r="M19">
        <f t="shared" si="3"/>
        <v>1.1904761904761904E-2</v>
      </c>
      <c r="N19">
        <f t="shared" si="4"/>
        <v>7.192459601919143E-3</v>
      </c>
      <c r="O19">
        <f t="shared" si="4"/>
        <v>7.4201262553073074E-3</v>
      </c>
      <c r="P19">
        <f t="shared" si="4"/>
        <v>7.575730482808277E-3</v>
      </c>
      <c r="Q19">
        <f t="shared" si="1"/>
        <v>7.396105446678243E-3</v>
      </c>
      <c r="R19">
        <f t="shared" si="2"/>
        <v>1.1129074754860022E-4</v>
      </c>
    </row>
    <row r="20" spans="1:18" s="13" customFormat="1" x14ac:dyDescent="0.25">
      <c r="A20" s="13" t="s">
        <v>70</v>
      </c>
      <c r="B20">
        <v>7479</v>
      </c>
      <c r="C20">
        <v>6426</v>
      </c>
      <c r="D20">
        <v>6355</v>
      </c>
      <c r="F20" s="13" t="s">
        <v>71</v>
      </c>
      <c r="G20" s="13">
        <f t="shared" si="5"/>
        <v>176833</v>
      </c>
      <c r="H20" s="13">
        <f t="shared" si="5"/>
        <v>154224</v>
      </c>
      <c r="I20" s="13">
        <f t="shared" si="5"/>
        <v>154919</v>
      </c>
      <c r="K20" s="13" t="s">
        <v>71</v>
      </c>
      <c r="L20" s="13">
        <v>4</v>
      </c>
      <c r="M20">
        <f t="shared" si="3"/>
        <v>4.7619047619047616E-2</v>
      </c>
      <c r="N20">
        <f t="shared" si="4"/>
        <v>0.17005805706460328</v>
      </c>
      <c r="O20">
        <f t="shared" si="4"/>
        <v>0.17808303012737536</v>
      </c>
      <c r="P20">
        <f t="shared" si="4"/>
        <v>0.18467735494353668</v>
      </c>
      <c r="Q20">
        <f t="shared" si="1"/>
        <v>0.17760614737850511</v>
      </c>
      <c r="R20">
        <f t="shared" si="2"/>
        <v>4.2269583424086486E-3</v>
      </c>
    </row>
    <row r="21" spans="1:18" s="13" customFormat="1" x14ac:dyDescent="0.25">
      <c r="A21" s="13" t="s">
        <v>71</v>
      </c>
      <c r="B21">
        <v>176833</v>
      </c>
      <c r="C21">
        <v>154224</v>
      </c>
      <c r="D21">
        <v>154919</v>
      </c>
      <c r="F21" s="13" t="s">
        <v>131</v>
      </c>
      <c r="G21" s="13">
        <f t="shared" si="5"/>
        <v>20604</v>
      </c>
      <c r="H21" s="13">
        <f t="shared" si="5"/>
        <v>17498</v>
      </c>
      <c r="I21" s="13">
        <f t="shared" si="5"/>
        <v>17958</v>
      </c>
      <c r="K21" s="13" t="s">
        <v>131</v>
      </c>
      <c r="L21" s="13">
        <v>1</v>
      </c>
      <c r="M21">
        <f t="shared" si="3"/>
        <v>1.1904761904761904E-2</v>
      </c>
      <c r="N21">
        <f t="shared" si="4"/>
        <v>1.9814605914954143E-2</v>
      </c>
      <c r="O21">
        <f t="shared" si="4"/>
        <v>2.0205006102609283E-2</v>
      </c>
      <c r="P21">
        <f t="shared" si="4"/>
        <v>2.1407548074000166E-2</v>
      </c>
      <c r="Q21">
        <f t="shared" si="1"/>
        <v>2.0475720030521196E-2</v>
      </c>
      <c r="R21">
        <f t="shared" si="2"/>
        <v>4.7935049931849586E-4</v>
      </c>
    </row>
    <row r="22" spans="1:18" s="13" customFormat="1" x14ac:dyDescent="0.25">
      <c r="A22" s="13" t="s">
        <v>131</v>
      </c>
      <c r="B22">
        <v>20604</v>
      </c>
      <c r="C22">
        <v>17498</v>
      </c>
      <c r="D22">
        <v>17958</v>
      </c>
      <c r="F22" s="13" t="s">
        <v>132</v>
      </c>
      <c r="G22" s="13">
        <f t="shared" si="5"/>
        <v>291</v>
      </c>
      <c r="H22" s="13">
        <f t="shared" si="5"/>
        <v>198</v>
      </c>
      <c r="I22" s="13">
        <f t="shared" si="5"/>
        <v>145</v>
      </c>
      <c r="K22" s="13" t="s">
        <v>132</v>
      </c>
      <c r="L22" s="13">
        <v>1</v>
      </c>
      <c r="M22">
        <f t="shared" si="3"/>
        <v>1.1904761904761904E-2</v>
      </c>
      <c r="N22">
        <f t="shared" si="4"/>
        <v>2.7985101539757597E-4</v>
      </c>
      <c r="O22">
        <f t="shared" si="4"/>
        <v>2.2863134119994503E-4</v>
      </c>
      <c r="P22">
        <f t="shared" si="4"/>
        <v>1.7285301652355628E-4</v>
      </c>
      <c r="Q22">
        <f t="shared" si="1"/>
        <v>2.2711179104035911E-4</v>
      </c>
      <c r="R22">
        <f t="shared" si="2"/>
        <v>3.0897004791601847E-5</v>
      </c>
    </row>
    <row r="23" spans="1:18" s="13" customFormat="1" x14ac:dyDescent="0.25">
      <c r="A23" s="13" t="s">
        <v>132</v>
      </c>
      <c r="B23">
        <v>291</v>
      </c>
      <c r="C23">
        <v>198</v>
      </c>
      <c r="D23">
        <v>145</v>
      </c>
      <c r="F23" s="13" t="s">
        <v>133</v>
      </c>
      <c r="G23" s="13">
        <f>SUM(B24:B25)</f>
        <v>2</v>
      </c>
      <c r="H23" s="13">
        <f>SUM(C24:C25)</f>
        <v>2</v>
      </c>
      <c r="I23" s="13">
        <f>SUM(D24:D25)</f>
        <v>0</v>
      </c>
      <c r="K23" s="13" t="s">
        <v>133</v>
      </c>
      <c r="L23" s="13">
        <v>2</v>
      </c>
      <c r="M23">
        <f t="shared" si="3"/>
        <v>2.3809523809523808E-2</v>
      </c>
      <c r="N23">
        <f t="shared" si="4"/>
        <v>1.9233746762719998E-6</v>
      </c>
      <c r="O23">
        <f t="shared" si="4"/>
        <v>2.3094074868681318E-6</v>
      </c>
      <c r="P23">
        <f t="shared" si="4"/>
        <v>0</v>
      </c>
      <c r="Q23">
        <f t="shared" si="1"/>
        <v>1.4109273877133771E-6</v>
      </c>
      <c r="R23">
        <f t="shared" si="2"/>
        <v>7.1421108055531188E-7</v>
      </c>
    </row>
    <row r="24" spans="1:18" s="13" customFormat="1" x14ac:dyDescent="0.25">
      <c r="A24" s="13" t="s">
        <v>180</v>
      </c>
      <c r="B24" s="13">
        <v>2</v>
      </c>
      <c r="C24" s="13">
        <v>2</v>
      </c>
      <c r="D24" s="13">
        <v>0</v>
      </c>
      <c r="F24" s="13" t="s">
        <v>134</v>
      </c>
      <c r="G24" s="13">
        <f t="shared" ref="G24:I25" si="6">B26</f>
        <v>9105</v>
      </c>
      <c r="H24" s="13">
        <f t="shared" si="6"/>
        <v>7207</v>
      </c>
      <c r="I24" s="13">
        <f t="shared" si="6"/>
        <v>6594</v>
      </c>
      <c r="K24" s="13" t="s">
        <v>134</v>
      </c>
      <c r="L24" s="13">
        <v>3</v>
      </c>
      <c r="M24">
        <f t="shared" si="3"/>
        <v>3.5714285714285712E-2</v>
      </c>
      <c r="N24">
        <f t="shared" si="4"/>
        <v>8.756163213728279E-3</v>
      </c>
      <c r="O24">
        <f t="shared" si="4"/>
        <v>8.3219498789293116E-3</v>
      </c>
      <c r="P24">
        <f t="shared" si="4"/>
        <v>7.8606399376298635E-3</v>
      </c>
      <c r="Q24">
        <f t="shared" si="1"/>
        <v>8.3129176767624841E-3</v>
      </c>
      <c r="R24">
        <f t="shared" si="2"/>
        <v>2.5855474598589787E-4</v>
      </c>
    </row>
    <row r="25" spans="1:18" s="13" customFormat="1" x14ac:dyDescent="0.25">
      <c r="A25" s="13" t="s">
        <v>181</v>
      </c>
      <c r="B25" s="13">
        <v>0</v>
      </c>
      <c r="C25" s="13">
        <v>0</v>
      </c>
      <c r="D25" s="13">
        <v>0</v>
      </c>
      <c r="F25" s="13" t="s">
        <v>72</v>
      </c>
      <c r="G25" s="13">
        <f t="shared" si="6"/>
        <v>503</v>
      </c>
      <c r="H25" s="13">
        <f t="shared" si="6"/>
        <v>493</v>
      </c>
      <c r="I25" s="13">
        <f t="shared" si="6"/>
        <v>337</v>
      </c>
      <c r="K25" s="13" t="s">
        <v>72</v>
      </c>
      <c r="L25" s="13">
        <v>1</v>
      </c>
      <c r="M25">
        <f t="shared" si="3"/>
        <v>1.1904761904761904E-2</v>
      </c>
      <c r="N25">
        <f t="shared" si="4"/>
        <v>4.8372873108240794E-4</v>
      </c>
      <c r="O25">
        <f t="shared" si="4"/>
        <v>5.6926894551299445E-4</v>
      </c>
      <c r="P25">
        <f t="shared" si="4"/>
        <v>4.0173425219612737E-4</v>
      </c>
      <c r="Q25">
        <f t="shared" si="1"/>
        <v>4.8491064293050996E-4</v>
      </c>
      <c r="R25">
        <f t="shared" si="2"/>
        <v>4.8366710497016754E-5</v>
      </c>
    </row>
    <row r="26" spans="1:18" s="13" customFormat="1" x14ac:dyDescent="0.25">
      <c r="A26" s="13" t="s">
        <v>134</v>
      </c>
      <c r="B26">
        <v>9105</v>
      </c>
      <c r="C26">
        <v>7207</v>
      </c>
      <c r="D26">
        <v>6594</v>
      </c>
      <c r="F26" s="23" t="s">
        <v>73</v>
      </c>
      <c r="G26" s="13">
        <f>SUM(B28:B29)</f>
        <v>18058</v>
      </c>
      <c r="H26" s="13">
        <f>SUM(C28:C29)</f>
        <v>13239</v>
      </c>
      <c r="I26" s="13">
        <f>SUM(D28:D29)</f>
        <v>12554</v>
      </c>
      <c r="K26" s="23" t="s">
        <v>73</v>
      </c>
      <c r="L26" s="13">
        <v>1</v>
      </c>
      <c r="M26">
        <f t="shared" si="3"/>
        <v>1.1904761904761904E-2</v>
      </c>
      <c r="N26">
        <f t="shared" si="4"/>
        <v>1.7366149952059887E-2</v>
      </c>
      <c r="O26">
        <f t="shared" si="4"/>
        <v>1.5287122859323597E-2</v>
      </c>
      <c r="P26">
        <f t="shared" si="4"/>
        <v>1.4965494961632591E-2</v>
      </c>
      <c r="Q26">
        <f t="shared" si="1"/>
        <v>1.5872922591005357E-2</v>
      </c>
      <c r="R26">
        <f t="shared" si="2"/>
        <v>7.5236451493379368E-4</v>
      </c>
    </row>
    <row r="27" spans="1:18" s="13" customFormat="1" x14ac:dyDescent="0.25">
      <c r="A27" s="13" t="s">
        <v>72</v>
      </c>
      <c r="B27">
        <v>503</v>
      </c>
      <c r="C27">
        <v>493</v>
      </c>
      <c r="D27">
        <v>337</v>
      </c>
      <c r="F27" s="13" t="s">
        <v>74</v>
      </c>
      <c r="G27" s="13">
        <f t="shared" ref="G27:I40" si="7">B30</f>
        <v>1466</v>
      </c>
      <c r="H27" s="13">
        <f t="shared" si="7"/>
        <v>874</v>
      </c>
      <c r="I27" s="13">
        <f t="shared" si="7"/>
        <v>681</v>
      </c>
      <c r="K27" s="13" t="s">
        <v>74</v>
      </c>
      <c r="L27" s="13">
        <v>1</v>
      </c>
      <c r="M27">
        <f t="shared" si="3"/>
        <v>1.1904761904761904E-2</v>
      </c>
      <c r="N27">
        <f t="shared" si="4"/>
        <v>1.4098336377073759E-3</v>
      </c>
      <c r="O27">
        <f t="shared" si="4"/>
        <v>1.0092110717613736E-3</v>
      </c>
      <c r="P27">
        <f t="shared" si="4"/>
        <v>8.1181313277615052E-4</v>
      </c>
      <c r="Q27">
        <f t="shared" si="1"/>
        <v>1.0769526140816334E-3</v>
      </c>
      <c r="R27">
        <f t="shared" si="2"/>
        <v>1.7592500153616134E-4</v>
      </c>
    </row>
    <row r="28" spans="1:18" s="13" customFormat="1" x14ac:dyDescent="0.25">
      <c r="A28" s="23" t="s">
        <v>182</v>
      </c>
      <c r="B28">
        <v>18049</v>
      </c>
      <c r="C28">
        <v>13232</v>
      </c>
      <c r="D28">
        <v>12550</v>
      </c>
      <c r="F28" s="13" t="s">
        <v>135</v>
      </c>
      <c r="G28" s="13">
        <f t="shared" si="7"/>
        <v>474</v>
      </c>
      <c r="H28" s="13">
        <f t="shared" si="7"/>
        <v>323</v>
      </c>
      <c r="I28" s="13">
        <f t="shared" si="7"/>
        <v>228</v>
      </c>
      <c r="K28" s="13" t="s">
        <v>135</v>
      </c>
      <c r="L28" s="13">
        <v>1</v>
      </c>
      <c r="M28">
        <f t="shared" si="3"/>
        <v>1.1904761904761904E-2</v>
      </c>
      <c r="N28">
        <f t="shared" si="4"/>
        <v>4.5583979827646396E-4</v>
      </c>
      <c r="O28">
        <f t="shared" si="4"/>
        <v>3.7296930912920326E-4</v>
      </c>
      <c r="P28">
        <f t="shared" si="4"/>
        <v>2.7179646736117817E-4</v>
      </c>
      <c r="Q28">
        <f t="shared" si="1"/>
        <v>3.6686852492228181E-4</v>
      </c>
      <c r="R28">
        <f t="shared" si="2"/>
        <v>5.3216230574117504E-5</v>
      </c>
    </row>
    <row r="29" spans="1:18" s="13" customFormat="1" x14ac:dyDescent="0.25">
      <c r="A29" s="23" t="s">
        <v>183</v>
      </c>
      <c r="B29" s="13">
        <v>9</v>
      </c>
      <c r="C29" s="13">
        <v>7</v>
      </c>
      <c r="D29" s="13">
        <v>4</v>
      </c>
      <c r="F29" s="13" t="s">
        <v>136</v>
      </c>
      <c r="G29" s="13">
        <f t="shared" si="7"/>
        <v>7368</v>
      </c>
      <c r="H29" s="13">
        <f t="shared" si="7"/>
        <v>5373</v>
      </c>
      <c r="I29" s="13">
        <f t="shared" si="7"/>
        <v>4388</v>
      </c>
      <c r="K29" s="13" t="s">
        <v>136</v>
      </c>
      <c r="L29" s="13">
        <v>1</v>
      </c>
      <c r="M29">
        <f t="shared" si="3"/>
        <v>1.1904761904761904E-2</v>
      </c>
      <c r="N29">
        <f t="shared" si="4"/>
        <v>7.0857123073860473E-3</v>
      </c>
      <c r="O29">
        <f t="shared" si="4"/>
        <v>6.2042232134712355E-3</v>
      </c>
      <c r="P29">
        <f t="shared" si="4"/>
        <v>5.2308899069335515E-3</v>
      </c>
      <c r="Q29">
        <f t="shared" si="1"/>
        <v>6.1736084759302784E-3</v>
      </c>
      <c r="R29">
        <f t="shared" si="2"/>
        <v>5.3565986749090318E-4</v>
      </c>
    </row>
    <row r="30" spans="1:18" s="13" customFormat="1" x14ac:dyDescent="0.25">
      <c r="A30" s="13" t="s">
        <v>74</v>
      </c>
      <c r="B30">
        <v>1466</v>
      </c>
      <c r="C30">
        <v>874</v>
      </c>
      <c r="D30">
        <v>681</v>
      </c>
      <c r="F30" s="13" t="s">
        <v>137</v>
      </c>
      <c r="G30" s="13">
        <f t="shared" si="7"/>
        <v>40230</v>
      </c>
      <c r="H30" s="13">
        <f t="shared" si="7"/>
        <v>37792</v>
      </c>
      <c r="I30" s="13">
        <f t="shared" si="7"/>
        <v>27208</v>
      </c>
      <c r="K30" s="13" t="s">
        <v>137</v>
      </c>
      <c r="L30" s="13">
        <v>6</v>
      </c>
      <c r="M30">
        <f t="shared" si="3"/>
        <v>7.1428571428571425E-2</v>
      </c>
      <c r="N30">
        <f t="shared" si="4"/>
        <v>3.8688681613211276E-2</v>
      </c>
      <c r="O30">
        <f t="shared" si="4"/>
        <v>4.3638563871860214E-2</v>
      </c>
      <c r="P30">
        <f t="shared" si="4"/>
        <v>3.2434378438433928E-2</v>
      </c>
      <c r="Q30">
        <f t="shared" si="1"/>
        <v>3.8253874641168473E-2</v>
      </c>
      <c r="R30">
        <f t="shared" si="2"/>
        <v>3.2416680702920639E-3</v>
      </c>
    </row>
    <row r="31" spans="1:18" s="13" customFormat="1" x14ac:dyDescent="0.25">
      <c r="A31" s="13" t="s">
        <v>135</v>
      </c>
      <c r="B31">
        <v>474</v>
      </c>
      <c r="C31">
        <v>323</v>
      </c>
      <c r="D31">
        <v>228</v>
      </c>
      <c r="F31" s="13" t="s">
        <v>144</v>
      </c>
      <c r="G31" s="13">
        <f t="shared" si="7"/>
        <v>7341</v>
      </c>
      <c r="H31" s="13">
        <f t="shared" si="7"/>
        <v>6316</v>
      </c>
      <c r="I31" s="13">
        <f t="shared" si="7"/>
        <v>4892</v>
      </c>
      <c r="K31" s="13" t="s">
        <v>144</v>
      </c>
      <c r="L31" s="13">
        <v>2</v>
      </c>
      <c r="M31">
        <f t="shared" si="3"/>
        <v>2.3809523809523808E-2</v>
      </c>
      <c r="N31">
        <f t="shared" si="4"/>
        <v>7.0597467492563752E-3</v>
      </c>
      <c r="O31">
        <f t="shared" si="4"/>
        <v>7.29310884352956E-3</v>
      </c>
      <c r="P31">
        <f t="shared" si="4"/>
        <v>5.8317031505740512E-3</v>
      </c>
      <c r="Q31">
        <f t="shared" si="1"/>
        <v>6.7281862477866624E-3</v>
      </c>
      <c r="R31">
        <f t="shared" si="2"/>
        <v>4.5327545872674685E-4</v>
      </c>
    </row>
    <row r="32" spans="1:18" s="13" customFormat="1" x14ac:dyDescent="0.25">
      <c r="A32" s="13" t="s">
        <v>136</v>
      </c>
      <c r="B32">
        <v>7368</v>
      </c>
      <c r="C32">
        <v>5373</v>
      </c>
      <c r="D32">
        <v>4388</v>
      </c>
      <c r="F32" s="13" t="s">
        <v>75</v>
      </c>
      <c r="G32" s="13">
        <f t="shared" si="7"/>
        <v>685</v>
      </c>
      <c r="H32" s="13">
        <f t="shared" si="7"/>
        <v>467</v>
      </c>
      <c r="I32" s="13">
        <f t="shared" si="7"/>
        <v>302</v>
      </c>
      <c r="K32" s="13" t="s">
        <v>75</v>
      </c>
      <c r="L32" s="13">
        <v>2</v>
      </c>
      <c r="M32">
        <f t="shared" si="3"/>
        <v>2.3809523809523808E-2</v>
      </c>
      <c r="N32">
        <f t="shared" si="4"/>
        <v>6.5875582662315991E-4</v>
      </c>
      <c r="O32">
        <f t="shared" si="4"/>
        <v>5.392466481837087E-4</v>
      </c>
      <c r="P32">
        <f t="shared" si="4"/>
        <v>3.6001111027664825E-4</v>
      </c>
      <c r="Q32">
        <f t="shared" si="1"/>
        <v>5.193378616945056E-4</v>
      </c>
      <c r="R32">
        <f t="shared" si="2"/>
        <v>8.6812770221982014E-5</v>
      </c>
    </row>
    <row r="33" spans="1:18" s="13" customFormat="1" x14ac:dyDescent="0.25">
      <c r="A33" s="13" t="s">
        <v>137</v>
      </c>
      <c r="B33">
        <v>40230</v>
      </c>
      <c r="C33">
        <v>37792</v>
      </c>
      <c r="D33">
        <v>27208</v>
      </c>
      <c r="F33" s="13" t="s">
        <v>184</v>
      </c>
      <c r="G33" s="13">
        <f t="shared" si="7"/>
        <v>656</v>
      </c>
      <c r="H33" s="13">
        <f t="shared" si="7"/>
        <v>506</v>
      </c>
      <c r="I33" s="13">
        <f t="shared" si="7"/>
        <v>690</v>
      </c>
      <c r="K33" s="13" t="s">
        <v>184</v>
      </c>
      <c r="L33" s="13">
        <v>1</v>
      </c>
      <c r="M33">
        <f t="shared" si="3"/>
        <v>1.1904761904761904E-2</v>
      </c>
      <c r="N33">
        <f t="shared" si="4"/>
        <v>6.3086689381721599E-4</v>
      </c>
      <c r="O33">
        <f t="shared" si="4"/>
        <v>5.8428009417763732E-4</v>
      </c>
      <c r="P33">
        <f t="shared" si="4"/>
        <v>8.2254194069830233E-4</v>
      </c>
      <c r="Q33">
        <f t="shared" si="1"/>
        <v>6.7922964289771851E-4</v>
      </c>
      <c r="R33">
        <f t="shared" si="2"/>
        <v>7.2907232153440431E-5</v>
      </c>
    </row>
    <row r="34" spans="1:18" x14ac:dyDescent="0.25">
      <c r="A34" s="13" t="s">
        <v>144</v>
      </c>
      <c r="B34">
        <v>7341</v>
      </c>
      <c r="C34">
        <v>6316</v>
      </c>
      <c r="D34">
        <v>4892</v>
      </c>
      <c r="F34" s="13" t="s">
        <v>76</v>
      </c>
      <c r="G34" s="13">
        <f t="shared" si="7"/>
        <v>2783</v>
      </c>
      <c r="H34" s="13">
        <f t="shared" si="7"/>
        <v>2148</v>
      </c>
      <c r="I34" s="13">
        <f t="shared" si="7"/>
        <v>2295</v>
      </c>
      <c r="K34" s="13" t="s">
        <v>76</v>
      </c>
      <c r="L34" s="13">
        <v>1</v>
      </c>
      <c r="M34">
        <f t="shared" si="3"/>
        <v>1.1904761904761904E-2</v>
      </c>
      <c r="N34">
        <f t="shared" si="4"/>
        <v>2.6763758620324879E-3</v>
      </c>
      <c r="O34">
        <f t="shared" si="4"/>
        <v>2.4803036408963734E-3</v>
      </c>
      <c r="P34">
        <f t="shared" si="4"/>
        <v>2.7358460201487014E-3</v>
      </c>
      <c r="Q34">
        <f t="shared" si="1"/>
        <v>2.6308418410258536E-3</v>
      </c>
      <c r="R34">
        <f t="shared" si="2"/>
        <v>7.7202088055223754E-5</v>
      </c>
    </row>
    <row r="35" spans="1:18" x14ac:dyDescent="0.25">
      <c r="A35" s="13" t="s">
        <v>75</v>
      </c>
      <c r="B35">
        <v>685</v>
      </c>
      <c r="C35">
        <v>467</v>
      </c>
      <c r="D35">
        <v>302</v>
      </c>
      <c r="F35" s="13" t="s">
        <v>138</v>
      </c>
      <c r="G35" s="13">
        <f t="shared" si="7"/>
        <v>3114</v>
      </c>
      <c r="H35" s="13">
        <f t="shared" si="7"/>
        <v>2703</v>
      </c>
      <c r="I35" s="13">
        <f t="shared" si="7"/>
        <v>2453</v>
      </c>
      <c r="K35" s="13" t="s">
        <v>138</v>
      </c>
      <c r="L35" s="13">
        <v>1</v>
      </c>
      <c r="M35">
        <f t="shared" si="3"/>
        <v>1.1904761904761904E-2</v>
      </c>
      <c r="N35">
        <f t="shared" si="4"/>
        <v>2.9946943709555037E-3</v>
      </c>
      <c r="O35">
        <f t="shared" si="4"/>
        <v>3.1211642185022801E-3</v>
      </c>
      <c r="P35">
        <f t="shared" si="4"/>
        <v>2.9241962036709213E-3</v>
      </c>
      <c r="Q35">
        <f t="shared" si="1"/>
        <v>3.0133515977095685E-3</v>
      </c>
      <c r="R35">
        <f t="shared" si="2"/>
        <v>5.7619929420487951E-5</v>
      </c>
    </row>
    <row r="36" spans="1:18" x14ac:dyDescent="0.25">
      <c r="A36" s="13" t="s">
        <v>184</v>
      </c>
      <c r="B36">
        <v>656</v>
      </c>
      <c r="C36">
        <v>506</v>
      </c>
      <c r="D36">
        <v>690</v>
      </c>
      <c r="F36" s="13" t="s">
        <v>185</v>
      </c>
      <c r="G36">
        <f t="shared" si="7"/>
        <v>92</v>
      </c>
      <c r="H36">
        <f t="shared" si="7"/>
        <v>80</v>
      </c>
      <c r="I36">
        <f t="shared" si="7"/>
        <v>86</v>
      </c>
      <c r="K36" s="13" t="s">
        <v>185</v>
      </c>
      <c r="L36" s="13">
        <v>1</v>
      </c>
      <c r="M36">
        <f t="shared" si="3"/>
        <v>1.1904761904761904E-2</v>
      </c>
      <c r="N36">
        <f t="shared" si="4"/>
        <v>8.8475235108511987E-5</v>
      </c>
      <c r="O36">
        <f t="shared" si="4"/>
        <v>9.2376299474725262E-5</v>
      </c>
      <c r="P36">
        <f t="shared" si="4"/>
        <v>1.025197201450058E-4</v>
      </c>
      <c r="Q36">
        <f t="shared" si="1"/>
        <v>9.4457084909414359E-5</v>
      </c>
      <c r="R36">
        <f t="shared" si="2"/>
        <v>4.1856557034704992E-6</v>
      </c>
    </row>
    <row r="37" spans="1:18" x14ac:dyDescent="0.25">
      <c r="A37" s="13" t="s">
        <v>76</v>
      </c>
      <c r="B37">
        <v>2783</v>
      </c>
      <c r="C37">
        <v>2148</v>
      </c>
      <c r="D37">
        <v>2295</v>
      </c>
      <c r="F37" s="13" t="s">
        <v>77</v>
      </c>
      <c r="G37">
        <f t="shared" si="7"/>
        <v>337</v>
      </c>
      <c r="H37">
        <f t="shared" si="7"/>
        <v>290</v>
      </c>
      <c r="I37">
        <f t="shared" si="7"/>
        <v>329</v>
      </c>
      <c r="K37" s="13" t="s">
        <v>77</v>
      </c>
      <c r="L37" s="13">
        <v>1</v>
      </c>
      <c r="M37">
        <f t="shared" si="3"/>
        <v>1.1904761904761904E-2</v>
      </c>
      <c r="N37">
        <f t="shared" si="4"/>
        <v>3.2408863295183194E-4</v>
      </c>
      <c r="O37">
        <f t="shared" si="4"/>
        <v>3.3486408559587911E-4</v>
      </c>
      <c r="P37">
        <f t="shared" si="4"/>
        <v>3.9219753404310358E-4</v>
      </c>
      <c r="Q37">
        <f t="shared" si="1"/>
        <v>3.5038341753027154E-4</v>
      </c>
      <c r="R37">
        <f t="shared" si="2"/>
        <v>2.1137193520210965E-5</v>
      </c>
    </row>
    <row r="38" spans="1:18" x14ac:dyDescent="0.25">
      <c r="A38" s="13" t="s">
        <v>138</v>
      </c>
      <c r="B38">
        <v>3114</v>
      </c>
      <c r="C38">
        <v>2703</v>
      </c>
      <c r="D38">
        <v>2453</v>
      </c>
      <c r="F38" s="13" t="s">
        <v>139</v>
      </c>
      <c r="G38">
        <f t="shared" si="7"/>
        <v>26627</v>
      </c>
      <c r="H38">
        <f t="shared" si="7"/>
        <v>20476</v>
      </c>
      <c r="I38">
        <f t="shared" si="7"/>
        <v>27789</v>
      </c>
      <c r="K38" s="13" t="s">
        <v>139</v>
      </c>
      <c r="L38" s="13">
        <v>1</v>
      </c>
      <c r="M38">
        <f t="shared" si="3"/>
        <v>1.1904761904761904E-2</v>
      </c>
      <c r="N38">
        <f t="shared" si="4"/>
        <v>2.5606848752547269E-2</v>
      </c>
      <c r="O38">
        <f t="shared" si="4"/>
        <v>2.3643713850555931E-2</v>
      </c>
      <c r="P38">
        <f t="shared" si="4"/>
        <v>3.3126982594297284E-2</v>
      </c>
      <c r="Q38">
        <f t="shared" si="1"/>
        <v>2.7459181732466826E-2</v>
      </c>
      <c r="R38">
        <f t="shared" si="2"/>
        <v>2.8900086284691655E-3</v>
      </c>
    </row>
    <row r="39" spans="1:18" x14ac:dyDescent="0.25">
      <c r="A39" s="13" t="s">
        <v>185</v>
      </c>
      <c r="B39">
        <v>92</v>
      </c>
      <c r="C39">
        <v>80</v>
      </c>
      <c r="D39">
        <v>86</v>
      </c>
      <c r="F39" s="13" t="s">
        <v>78</v>
      </c>
      <c r="G39">
        <f t="shared" si="7"/>
        <v>21635</v>
      </c>
      <c r="H39">
        <f t="shared" si="7"/>
        <v>17130</v>
      </c>
      <c r="I39">
        <f t="shared" si="7"/>
        <v>18133</v>
      </c>
      <c r="K39" s="13" t="s">
        <v>78</v>
      </c>
      <c r="L39" s="13">
        <v>2</v>
      </c>
      <c r="M39">
        <f t="shared" si="3"/>
        <v>2.3809523809523808E-2</v>
      </c>
      <c r="N39">
        <f t="shared" si="4"/>
        <v>2.0806105560572358E-2</v>
      </c>
      <c r="O39">
        <f t="shared" si="4"/>
        <v>1.9780075125025547E-2</v>
      </c>
      <c r="P39">
        <f t="shared" si="4"/>
        <v>2.1616163783597559E-2</v>
      </c>
      <c r="Q39">
        <f t="shared" si="1"/>
        <v>2.0734114823065156E-2</v>
      </c>
      <c r="R39">
        <f t="shared" si="2"/>
        <v>5.3125398516130884E-4</v>
      </c>
    </row>
    <row r="40" spans="1:18" x14ac:dyDescent="0.25">
      <c r="A40" s="13" t="s">
        <v>77</v>
      </c>
      <c r="B40">
        <v>337</v>
      </c>
      <c r="C40">
        <v>290</v>
      </c>
      <c r="D40">
        <v>329</v>
      </c>
      <c r="F40" s="13" t="s">
        <v>140</v>
      </c>
      <c r="G40">
        <f t="shared" si="7"/>
        <v>584</v>
      </c>
      <c r="H40">
        <f t="shared" si="7"/>
        <v>573</v>
      </c>
      <c r="I40">
        <f t="shared" si="7"/>
        <v>536</v>
      </c>
      <c r="K40" s="13" t="s">
        <v>140</v>
      </c>
      <c r="L40" s="13">
        <v>1</v>
      </c>
      <c r="M40">
        <f t="shared" si="3"/>
        <v>1.1904761904761904E-2</v>
      </c>
      <c r="N40">
        <f t="shared" si="4"/>
        <v>5.6162540547142396E-4</v>
      </c>
      <c r="O40">
        <f t="shared" si="4"/>
        <v>6.6164524498771977E-4</v>
      </c>
      <c r="P40">
        <f t="shared" si="4"/>
        <v>6.389601162525943E-4</v>
      </c>
      <c r="Q40">
        <f t="shared" si="1"/>
        <v>6.2074358890391271E-4</v>
      </c>
      <c r="R40">
        <f t="shared" si="2"/>
        <v>3.0275807039616861E-5</v>
      </c>
    </row>
    <row r="41" spans="1:18" x14ac:dyDescent="0.25">
      <c r="A41" s="13" t="s">
        <v>139</v>
      </c>
      <c r="B41">
        <v>26627</v>
      </c>
      <c r="C41">
        <v>20476</v>
      </c>
      <c r="D41">
        <v>27789</v>
      </c>
      <c r="F41" s="13" t="s">
        <v>145</v>
      </c>
      <c r="G41">
        <f>SUM(B44:B45)</f>
        <v>3801</v>
      </c>
      <c r="H41">
        <f>SUM(C44:C45)</f>
        <v>2680</v>
      </c>
      <c r="I41">
        <f>SUM(D44:D45)</f>
        <v>2366</v>
      </c>
      <c r="K41" s="13" t="s">
        <v>145</v>
      </c>
      <c r="L41" s="13">
        <v>2</v>
      </c>
      <c r="M41">
        <f t="shared" si="3"/>
        <v>2.3809523809523808E-2</v>
      </c>
      <c r="N41">
        <f t="shared" si="4"/>
        <v>3.6553735722549357E-3</v>
      </c>
      <c r="O41">
        <f t="shared" si="4"/>
        <v>3.0946060324032964E-3</v>
      </c>
      <c r="P41">
        <f t="shared" si="4"/>
        <v>2.8204843937567874E-3</v>
      </c>
      <c r="Q41">
        <f t="shared" si="1"/>
        <v>3.1901546661383395E-3</v>
      </c>
      <c r="R41">
        <f t="shared" si="2"/>
        <v>2.4570113359513514E-4</v>
      </c>
    </row>
    <row r="42" spans="1:18" x14ac:dyDescent="0.25">
      <c r="A42" s="13" t="s">
        <v>78</v>
      </c>
      <c r="B42">
        <v>21635</v>
      </c>
      <c r="C42">
        <v>17130</v>
      </c>
      <c r="D42">
        <v>18133</v>
      </c>
      <c r="F42" t="s">
        <v>146</v>
      </c>
      <c r="G42">
        <f>SUM(B46:B47)</f>
        <v>17595</v>
      </c>
      <c r="H42">
        <f>SUM(C46:C47)</f>
        <v>12192</v>
      </c>
      <c r="I42">
        <f>SUM(D46:D47)</f>
        <v>8574</v>
      </c>
      <c r="K42" t="s">
        <v>146</v>
      </c>
      <c r="L42" s="13">
        <v>2</v>
      </c>
      <c r="M42">
        <f t="shared" si="3"/>
        <v>2.3809523809523808E-2</v>
      </c>
      <c r="N42">
        <f t="shared" si="4"/>
        <v>1.6920888714502917E-2</v>
      </c>
      <c r="O42">
        <f t="shared" si="4"/>
        <v>1.407814803994813E-2</v>
      </c>
      <c r="P42">
        <f t="shared" si="4"/>
        <v>1.0220977680503252E-2</v>
      </c>
      <c r="Q42">
        <f t="shared" si="1"/>
        <v>1.3740004811651434E-2</v>
      </c>
      <c r="R42">
        <f t="shared" si="2"/>
        <v>1.9414734608890745E-3</v>
      </c>
    </row>
    <row r="43" spans="1:18" x14ac:dyDescent="0.25">
      <c r="A43" s="13" t="s">
        <v>140</v>
      </c>
      <c r="B43">
        <v>584</v>
      </c>
      <c r="C43">
        <v>573</v>
      </c>
      <c r="D43">
        <v>536</v>
      </c>
      <c r="F43" t="s">
        <v>147</v>
      </c>
      <c r="G43">
        <f t="shared" ref="G43:I44" si="8">B48</f>
        <v>21884</v>
      </c>
      <c r="H43">
        <f t="shared" si="8"/>
        <v>17827</v>
      </c>
      <c r="I43">
        <f t="shared" si="8"/>
        <v>14346</v>
      </c>
      <c r="K43" t="s">
        <v>147</v>
      </c>
      <c r="L43" s="13">
        <v>1</v>
      </c>
      <c r="M43">
        <f t="shared" si="3"/>
        <v>1.1904761904761904E-2</v>
      </c>
      <c r="N43">
        <f t="shared" si="4"/>
        <v>2.1045565707768221E-2</v>
      </c>
      <c r="O43">
        <f t="shared" si="4"/>
        <v>2.0584903634199091E-2</v>
      </c>
      <c r="P43">
        <f t="shared" si="4"/>
        <v>1.7101719827909923E-2</v>
      </c>
      <c r="Q43">
        <f t="shared" si="1"/>
        <v>1.9577396389959079E-2</v>
      </c>
      <c r="R43">
        <f t="shared" si="2"/>
        <v>1.2449609386664705E-3</v>
      </c>
    </row>
    <row r="44" spans="1:18" x14ac:dyDescent="0.25">
      <c r="A44" s="13" t="s">
        <v>186</v>
      </c>
      <c r="B44">
        <v>3801</v>
      </c>
      <c r="C44">
        <v>2680</v>
      </c>
      <c r="D44">
        <v>2366</v>
      </c>
      <c r="F44" t="s">
        <v>79</v>
      </c>
      <c r="G44">
        <f t="shared" si="8"/>
        <v>1289</v>
      </c>
      <c r="H44">
        <f t="shared" si="8"/>
        <v>1065</v>
      </c>
      <c r="I44">
        <f t="shared" si="8"/>
        <v>1128</v>
      </c>
      <c r="K44" t="s">
        <v>79</v>
      </c>
      <c r="L44" s="13">
        <v>1</v>
      </c>
      <c r="M44">
        <f t="shared" si="3"/>
        <v>1.1904761904761904E-2</v>
      </c>
      <c r="N44">
        <f t="shared" si="4"/>
        <v>1.2396149788573038E-3</v>
      </c>
      <c r="O44">
        <f t="shared" si="4"/>
        <v>1.2297594867572801E-3</v>
      </c>
      <c r="P44">
        <f t="shared" si="4"/>
        <v>1.3446772595763551E-3</v>
      </c>
      <c r="Q44">
        <f t="shared" si="1"/>
        <v>1.2713505750636463E-3</v>
      </c>
      <c r="R44">
        <f t="shared" si="2"/>
        <v>3.6773562411752405E-5</v>
      </c>
    </row>
    <row r="45" spans="1:18" x14ac:dyDescent="0.25">
      <c r="A45" s="13" t="s">
        <v>187</v>
      </c>
      <c r="B45">
        <v>0</v>
      </c>
      <c r="C45">
        <v>0</v>
      </c>
      <c r="D45">
        <v>0</v>
      </c>
      <c r="F45" t="s">
        <v>148</v>
      </c>
      <c r="G45">
        <f>SUM(B50:B51)</f>
        <v>139</v>
      </c>
      <c r="H45">
        <f>SUM(C50:C51)</f>
        <v>120</v>
      </c>
      <c r="I45">
        <f>SUM(D50:D51)</f>
        <v>76</v>
      </c>
      <c r="K45" t="s">
        <v>148</v>
      </c>
      <c r="L45" s="13">
        <v>3</v>
      </c>
      <c r="M45">
        <f t="shared" si="3"/>
        <v>3.5714285714285712E-2</v>
      </c>
      <c r="N45">
        <f t="shared" si="4"/>
        <v>1.3367454000090399E-4</v>
      </c>
      <c r="O45">
        <f t="shared" si="4"/>
        <v>1.3856444921208789E-4</v>
      </c>
      <c r="P45">
        <f t="shared" si="4"/>
        <v>9.0598822453726057E-5</v>
      </c>
      <c r="Q45">
        <f t="shared" si="1"/>
        <v>1.209459372222393E-4</v>
      </c>
      <c r="R45">
        <f t="shared" si="2"/>
        <v>1.5239076241725763E-5</v>
      </c>
    </row>
    <row r="46" spans="1:18" x14ac:dyDescent="0.25">
      <c r="A46" t="s">
        <v>188</v>
      </c>
      <c r="B46">
        <v>10919</v>
      </c>
      <c r="C46">
        <v>7635</v>
      </c>
      <c r="D46">
        <v>5348</v>
      </c>
      <c r="F46" t="s">
        <v>80</v>
      </c>
      <c r="G46">
        <f>SUM(B52:B53)</f>
        <v>6857</v>
      </c>
      <c r="H46">
        <f>SUM(C52:C53)</f>
        <v>4780</v>
      </c>
      <c r="I46">
        <f>SUM(D52:D53)</f>
        <v>4174</v>
      </c>
      <c r="K46" t="s">
        <v>80</v>
      </c>
      <c r="L46" s="13">
        <v>2</v>
      </c>
      <c r="M46">
        <f t="shared" si="3"/>
        <v>2.3809523809523808E-2</v>
      </c>
      <c r="N46">
        <f t="shared" si="4"/>
        <v>6.5942900775985509E-3</v>
      </c>
      <c r="O46">
        <f t="shared" si="4"/>
        <v>5.5194838936148344E-3</v>
      </c>
      <c r="P46">
        <f t="shared" si="4"/>
        <v>4.975782696340165E-3</v>
      </c>
      <c r="Q46">
        <f t="shared" si="1"/>
        <v>5.6965188891845162E-3</v>
      </c>
      <c r="R46">
        <f t="shared" si="2"/>
        <v>4.7553393781419982E-4</v>
      </c>
    </row>
    <row r="47" spans="1:18" x14ac:dyDescent="0.25">
      <c r="A47" t="s">
        <v>189</v>
      </c>
      <c r="B47">
        <v>6676</v>
      </c>
      <c r="C47">
        <v>4557</v>
      </c>
      <c r="D47">
        <v>3226</v>
      </c>
      <c r="F47" s="18" t="s">
        <v>141</v>
      </c>
      <c r="G47" s="18">
        <f>B54</f>
        <v>74215</v>
      </c>
      <c r="H47" s="18">
        <f>C54</f>
        <v>54965</v>
      </c>
      <c r="I47" s="18">
        <f>D54</f>
        <v>42752</v>
      </c>
      <c r="K47" s="18" t="s">
        <v>141</v>
      </c>
      <c r="L47" s="19">
        <v>5</v>
      </c>
      <c r="M47" s="18">
        <f t="shared" si="3"/>
        <v>5.9523809523809521E-2</v>
      </c>
      <c r="N47" s="18">
        <f t="shared" si="4"/>
        <v>7.1371625799763236E-2</v>
      </c>
      <c r="O47" s="18">
        <f t="shared" si="4"/>
        <v>6.3468291257853429E-2</v>
      </c>
      <c r="P47" s="18">
        <f t="shared" si="4"/>
        <v>5.096422180975916E-2</v>
      </c>
      <c r="Q47" s="18">
        <f t="shared" si="1"/>
        <v>6.1934712955791942E-2</v>
      </c>
      <c r="R47" s="18">
        <f t="shared" si="2"/>
        <v>5.9408032904993656E-3</v>
      </c>
    </row>
    <row r="48" spans="1:18" x14ac:dyDescent="0.25">
      <c r="A48" t="s">
        <v>147</v>
      </c>
      <c r="B48">
        <v>21884</v>
      </c>
      <c r="C48">
        <v>17827</v>
      </c>
      <c r="D48">
        <v>14346</v>
      </c>
      <c r="F48" t="s">
        <v>194</v>
      </c>
      <c r="G48">
        <f>SUM(G6:G47)</f>
        <v>1039839</v>
      </c>
      <c r="H48">
        <f>SUM(H6:H47)</f>
        <v>866023</v>
      </c>
      <c r="I48">
        <f>SUM(I6:I47)</f>
        <v>838863</v>
      </c>
      <c r="L48">
        <f t="shared" ref="L48:Q48" si="9">SUM(L6:L47)</f>
        <v>84</v>
      </c>
      <c r="M48">
        <f t="shared" si="9"/>
        <v>0.99999999999999956</v>
      </c>
      <c r="N48">
        <f t="shared" si="9"/>
        <v>1.0000000000000002</v>
      </c>
      <c r="O48">
        <f t="shared" si="9"/>
        <v>1</v>
      </c>
      <c r="P48">
        <f t="shared" si="9"/>
        <v>0.99999999999999956</v>
      </c>
      <c r="Q48">
        <f t="shared" si="9"/>
        <v>1</v>
      </c>
    </row>
    <row r="49" spans="1:4" x14ac:dyDescent="0.25">
      <c r="A49" t="s">
        <v>79</v>
      </c>
      <c r="B49">
        <v>1289</v>
      </c>
      <c r="C49">
        <v>1065</v>
      </c>
      <c r="D49">
        <v>1128</v>
      </c>
    </row>
    <row r="50" spans="1:4" x14ac:dyDescent="0.25">
      <c r="A50" t="s">
        <v>191</v>
      </c>
      <c r="B50">
        <v>78</v>
      </c>
      <c r="C50">
        <v>61</v>
      </c>
      <c r="D50">
        <v>33</v>
      </c>
    </row>
    <row r="51" spans="1:4" x14ac:dyDescent="0.25">
      <c r="A51" t="s">
        <v>190</v>
      </c>
      <c r="B51">
        <v>61</v>
      </c>
      <c r="C51">
        <v>59</v>
      </c>
      <c r="D51">
        <v>43</v>
      </c>
    </row>
    <row r="52" spans="1:4" x14ac:dyDescent="0.25">
      <c r="A52" t="s">
        <v>193</v>
      </c>
      <c r="B52">
        <v>3069</v>
      </c>
      <c r="C52">
        <v>2058</v>
      </c>
      <c r="D52">
        <v>1837</v>
      </c>
    </row>
    <row r="53" spans="1:4" x14ac:dyDescent="0.25">
      <c r="A53" t="s">
        <v>192</v>
      </c>
      <c r="B53">
        <v>3788</v>
      </c>
      <c r="C53">
        <v>2722</v>
      </c>
      <c r="D53">
        <v>2337</v>
      </c>
    </row>
    <row r="54" spans="1:4" x14ac:dyDescent="0.25">
      <c r="A54" t="s">
        <v>141</v>
      </c>
      <c r="B54">
        <v>74215</v>
      </c>
      <c r="C54">
        <v>54965</v>
      </c>
      <c r="D54">
        <v>42752</v>
      </c>
    </row>
    <row r="55" spans="1:4" x14ac:dyDescent="0.25">
      <c r="A55" t="s">
        <v>81</v>
      </c>
      <c r="B55">
        <v>122050</v>
      </c>
      <c r="C55">
        <v>95005</v>
      </c>
      <c r="D55">
        <v>97094</v>
      </c>
    </row>
    <row r="56" spans="1:4" x14ac:dyDescent="0.25">
      <c r="A56" s="2" t="s">
        <v>82</v>
      </c>
      <c r="B56" s="2">
        <f>SUM(B6:B54)</f>
        <v>1039839</v>
      </c>
      <c r="C56" s="2">
        <f>SUM(C6:C54)</f>
        <v>866023</v>
      </c>
      <c r="D56" s="2">
        <f>SUM(D6:D54)</f>
        <v>838863</v>
      </c>
    </row>
    <row r="57" spans="1:4" x14ac:dyDescent="0.25">
      <c r="A57" t="s">
        <v>83</v>
      </c>
      <c r="B57">
        <f>SUM(B6:B55)</f>
        <v>1161889</v>
      </c>
      <c r="C57">
        <f>SUM(C6:C55)</f>
        <v>961028</v>
      </c>
      <c r="D57">
        <f>SUM(D6:D55)</f>
        <v>935957</v>
      </c>
    </row>
    <row r="58" spans="1:4" x14ac:dyDescent="0.25">
      <c r="A58" t="s">
        <v>84</v>
      </c>
      <c r="B58">
        <f>B56/B57</f>
        <v>0.89495554222477358</v>
      </c>
      <c r="C58">
        <f>C56/C57</f>
        <v>0.90114231843401027</v>
      </c>
      <c r="D58">
        <f>D56/D57</f>
        <v>0.89626232829072272</v>
      </c>
    </row>
  </sheetData>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58"/>
  <sheetViews>
    <sheetView workbookViewId="0">
      <pane ySplit="5" topLeftCell="A6" activePane="bottomLeft" state="frozen"/>
      <selection pane="bottomLeft" sqref="A1:A2"/>
    </sheetView>
  </sheetViews>
  <sheetFormatPr defaultColWidth="11" defaultRowHeight="15.75" x14ac:dyDescent="0.25"/>
  <cols>
    <col min="1" max="1" width="13.5" customWidth="1"/>
  </cols>
  <sheetData>
    <row r="1" spans="1:30" x14ac:dyDescent="0.25">
      <c r="A1" s="1" t="s">
        <v>156</v>
      </c>
    </row>
    <row r="2" spans="1:30" x14ac:dyDescent="0.25">
      <c r="A2" s="1" t="s">
        <v>253</v>
      </c>
    </row>
    <row r="4" spans="1:30" x14ac:dyDescent="0.25">
      <c r="B4" s="1" t="s">
        <v>58</v>
      </c>
      <c r="F4" s="1"/>
      <c r="G4" s="1" t="s">
        <v>58</v>
      </c>
      <c r="M4" s="1" t="s">
        <v>59</v>
      </c>
      <c r="N4" s="1"/>
    </row>
    <row r="5" spans="1:30" x14ac:dyDescent="0.25">
      <c r="A5" s="1" t="s">
        <v>60</v>
      </c>
      <c r="B5" t="s">
        <v>236</v>
      </c>
      <c r="C5" t="s">
        <v>237</v>
      </c>
      <c r="D5" t="s">
        <v>238</v>
      </c>
      <c r="F5" s="1" t="s">
        <v>61</v>
      </c>
      <c r="G5" t="s">
        <v>236</v>
      </c>
      <c r="H5" t="s">
        <v>237</v>
      </c>
      <c r="I5" t="s">
        <v>238</v>
      </c>
      <c r="K5" s="1" t="s">
        <v>61</v>
      </c>
      <c r="L5" s="1" t="s">
        <v>62</v>
      </c>
      <c r="M5" s="1" t="s">
        <v>63</v>
      </c>
      <c r="N5" t="s">
        <v>236</v>
      </c>
      <c r="O5" t="s">
        <v>237</v>
      </c>
      <c r="P5" t="s">
        <v>238</v>
      </c>
      <c r="Q5" s="1" t="s">
        <v>64</v>
      </c>
      <c r="R5" s="1" t="s">
        <v>65</v>
      </c>
    </row>
    <row r="6" spans="1:30" x14ac:dyDescent="0.25">
      <c r="A6" t="s">
        <v>67</v>
      </c>
      <c r="B6">
        <v>34261</v>
      </c>
      <c r="C6">
        <v>32755</v>
      </c>
      <c r="D6">
        <v>22898</v>
      </c>
      <c r="F6" t="s">
        <v>67</v>
      </c>
      <c r="G6">
        <f t="shared" ref="G6:I14" si="0">B6</f>
        <v>34261</v>
      </c>
      <c r="H6">
        <f t="shared" si="0"/>
        <v>32755</v>
      </c>
      <c r="I6">
        <f t="shared" si="0"/>
        <v>22898</v>
      </c>
      <c r="K6" t="s">
        <v>67</v>
      </c>
      <c r="L6">
        <v>2</v>
      </c>
      <c r="M6">
        <f>L6/L$48</f>
        <v>2.3809523809523808E-2</v>
      </c>
      <c r="N6">
        <f>G6/G$48</f>
        <v>4.0757695080430451E-2</v>
      </c>
      <c r="O6">
        <f>H6/H$48</f>
        <v>3.6869072301877276E-2</v>
      </c>
      <c r="P6">
        <f>I6/I$48</f>
        <v>3.597022850159131E-2</v>
      </c>
      <c r="Q6">
        <f t="shared" ref="Q6:Q47" si="1">AVERAGE(N6:P6)</f>
        <v>3.7865665294633012E-2</v>
      </c>
      <c r="R6">
        <f t="shared" ref="R6:R47" si="2">STDEV(N6:P6)/SQRT(3)</f>
        <v>1.469110530874925E-3</v>
      </c>
    </row>
    <row r="7" spans="1:30" x14ac:dyDescent="0.25">
      <c r="A7" t="s">
        <v>125</v>
      </c>
      <c r="B7">
        <v>68032</v>
      </c>
      <c r="C7">
        <v>68768</v>
      </c>
      <c r="D7">
        <v>46843</v>
      </c>
      <c r="F7" t="s">
        <v>125</v>
      </c>
      <c r="G7">
        <f t="shared" si="0"/>
        <v>68032</v>
      </c>
      <c r="H7">
        <f t="shared" si="0"/>
        <v>68768</v>
      </c>
      <c r="I7">
        <f t="shared" si="0"/>
        <v>46843</v>
      </c>
      <c r="K7" t="s">
        <v>125</v>
      </c>
      <c r="L7">
        <v>3</v>
      </c>
      <c r="M7">
        <f t="shared" ref="M7:M47" si="3">L7/L$48</f>
        <v>3.5714285714285712E-2</v>
      </c>
      <c r="N7">
        <f t="shared" ref="N7:P47" si="4">G7/G$48</f>
        <v>8.0932474583691211E-2</v>
      </c>
      <c r="O7">
        <f t="shared" si="4"/>
        <v>7.7405353810273136E-2</v>
      </c>
      <c r="P7">
        <f t="shared" si="4"/>
        <v>7.3585178343088559E-2</v>
      </c>
      <c r="Q7">
        <f t="shared" si="1"/>
        <v>7.7307668912350969E-2</v>
      </c>
      <c r="R7">
        <f t="shared" si="2"/>
        <v>2.1215440341297827E-3</v>
      </c>
    </row>
    <row r="8" spans="1:30" x14ac:dyDescent="0.25">
      <c r="A8" t="s">
        <v>68</v>
      </c>
      <c r="B8">
        <v>5816</v>
      </c>
      <c r="C8">
        <v>7182</v>
      </c>
      <c r="D8">
        <v>4930</v>
      </c>
      <c r="F8" t="s">
        <v>68</v>
      </c>
      <c r="G8">
        <f t="shared" si="0"/>
        <v>5816</v>
      </c>
      <c r="H8">
        <f t="shared" si="0"/>
        <v>7182</v>
      </c>
      <c r="I8">
        <f t="shared" si="0"/>
        <v>4930</v>
      </c>
      <c r="K8" t="s">
        <v>68</v>
      </c>
      <c r="L8">
        <v>4</v>
      </c>
      <c r="M8">
        <f t="shared" si="3"/>
        <v>4.7619047619047616E-2</v>
      </c>
      <c r="N8">
        <f t="shared" si="4"/>
        <v>6.9188510139162173E-3</v>
      </c>
      <c r="O8">
        <f t="shared" si="4"/>
        <v>8.0840689138172075E-3</v>
      </c>
      <c r="P8">
        <f t="shared" si="4"/>
        <v>7.7444853922982431E-3</v>
      </c>
      <c r="Q8">
        <f t="shared" si="1"/>
        <v>7.5824684400105551E-3</v>
      </c>
      <c r="R8">
        <f t="shared" si="2"/>
        <v>3.4598666071775151E-4</v>
      </c>
    </row>
    <row r="9" spans="1:30" x14ac:dyDescent="0.25">
      <c r="A9" t="s">
        <v>69</v>
      </c>
      <c r="B9">
        <v>622</v>
      </c>
      <c r="C9">
        <v>687</v>
      </c>
      <c r="D9">
        <v>586</v>
      </c>
      <c r="F9" t="s">
        <v>69</v>
      </c>
      <c r="G9">
        <f t="shared" si="0"/>
        <v>622</v>
      </c>
      <c r="H9">
        <f t="shared" si="0"/>
        <v>687</v>
      </c>
      <c r="I9">
        <f t="shared" si="0"/>
        <v>586</v>
      </c>
      <c r="K9" t="s">
        <v>69</v>
      </c>
      <c r="L9">
        <v>1</v>
      </c>
      <c r="M9">
        <f t="shared" si="3"/>
        <v>1.1904761904761904E-2</v>
      </c>
      <c r="N9">
        <f t="shared" si="4"/>
        <v>7.3994589591744959E-4</v>
      </c>
      <c r="O9">
        <f t="shared" si="4"/>
        <v>7.7328812918301608E-4</v>
      </c>
      <c r="P9">
        <f t="shared" si="4"/>
        <v>9.205412656971136E-4</v>
      </c>
      <c r="Q9">
        <f t="shared" si="1"/>
        <v>8.1125843026585976E-4</v>
      </c>
      <c r="R9">
        <f t="shared" si="2"/>
        <v>5.5482669125006191E-5</v>
      </c>
    </row>
    <row r="10" spans="1:30" x14ac:dyDescent="0.25">
      <c r="A10" t="s">
        <v>126</v>
      </c>
      <c r="B10">
        <v>644</v>
      </c>
      <c r="C10">
        <v>553</v>
      </c>
      <c r="D10">
        <v>373</v>
      </c>
      <c r="F10" t="s">
        <v>126</v>
      </c>
      <c r="G10">
        <f t="shared" si="0"/>
        <v>644</v>
      </c>
      <c r="H10">
        <f t="shared" si="0"/>
        <v>553</v>
      </c>
      <c r="I10">
        <f t="shared" si="0"/>
        <v>373</v>
      </c>
      <c r="K10" t="s">
        <v>126</v>
      </c>
      <c r="L10">
        <v>1</v>
      </c>
      <c r="M10">
        <f t="shared" si="3"/>
        <v>1.1904761904761904E-2</v>
      </c>
      <c r="N10">
        <f t="shared" si="4"/>
        <v>7.661176157087421E-4</v>
      </c>
      <c r="O10">
        <f t="shared" si="4"/>
        <v>6.224575479449896E-4</v>
      </c>
      <c r="P10">
        <f t="shared" si="4"/>
        <v>5.8594179540106379E-4</v>
      </c>
      <c r="Q10">
        <f t="shared" si="1"/>
        <v>6.581723196849319E-4</v>
      </c>
      <c r="R10">
        <f t="shared" si="2"/>
        <v>5.4992394159596683E-5</v>
      </c>
      <c r="AA10" s="13"/>
    </row>
    <row r="11" spans="1:30" x14ac:dyDescent="0.25">
      <c r="A11" t="s">
        <v>127</v>
      </c>
      <c r="B11">
        <v>2066</v>
      </c>
      <c r="C11">
        <v>2398</v>
      </c>
      <c r="D11">
        <v>1764</v>
      </c>
      <c r="F11" t="s">
        <v>127</v>
      </c>
      <c r="G11">
        <f t="shared" si="0"/>
        <v>2066</v>
      </c>
      <c r="H11">
        <f t="shared" si="0"/>
        <v>2398</v>
      </c>
      <c r="I11">
        <f t="shared" si="0"/>
        <v>1764</v>
      </c>
      <c r="K11" t="s">
        <v>127</v>
      </c>
      <c r="L11">
        <v>1</v>
      </c>
      <c r="M11">
        <f t="shared" si="3"/>
        <v>1.1904761904761904E-2</v>
      </c>
      <c r="N11">
        <f t="shared" si="4"/>
        <v>2.4577624131277348E-3</v>
      </c>
      <c r="O11">
        <f t="shared" si="4"/>
        <v>2.6991920433491593E-3</v>
      </c>
      <c r="P11">
        <f t="shared" si="4"/>
        <v>2.7710491342827792E-3</v>
      </c>
      <c r="Q11">
        <f t="shared" si="1"/>
        <v>2.6426678635865578E-3</v>
      </c>
      <c r="R11">
        <f t="shared" si="2"/>
        <v>9.4751217382497367E-5</v>
      </c>
      <c r="AA11" s="13"/>
    </row>
    <row r="12" spans="1:30" x14ac:dyDescent="0.25">
      <c r="A12" t="s">
        <v>149</v>
      </c>
      <c r="B12">
        <v>67705</v>
      </c>
      <c r="C12">
        <v>73284</v>
      </c>
      <c r="D12">
        <v>49384</v>
      </c>
      <c r="F12" t="s">
        <v>149</v>
      </c>
      <c r="G12">
        <f t="shared" si="0"/>
        <v>67705</v>
      </c>
      <c r="H12">
        <f t="shared" si="0"/>
        <v>73284</v>
      </c>
      <c r="I12">
        <f t="shared" si="0"/>
        <v>49384</v>
      </c>
      <c r="K12" t="s">
        <v>149</v>
      </c>
      <c r="L12">
        <v>4</v>
      </c>
      <c r="M12">
        <f t="shared" si="3"/>
        <v>4.7619047619047616E-2</v>
      </c>
      <c r="N12">
        <f t="shared" si="4"/>
        <v>8.0543467657702456E-2</v>
      </c>
      <c r="O12">
        <f t="shared" si="4"/>
        <v>8.2488569518265137E-2</v>
      </c>
      <c r="P12">
        <f t="shared" si="4"/>
        <v>7.7576808643662565E-2</v>
      </c>
      <c r="Q12">
        <f t="shared" si="1"/>
        <v>8.0202948606543381E-2</v>
      </c>
      <c r="R12">
        <f t="shared" si="2"/>
        <v>1.428088890845718E-3</v>
      </c>
      <c r="AA12" s="13"/>
      <c r="AB12" s="13"/>
      <c r="AC12" s="13"/>
      <c r="AD12" s="13"/>
    </row>
    <row r="13" spans="1:30" x14ac:dyDescent="0.25">
      <c r="A13" t="s">
        <v>128</v>
      </c>
      <c r="B13">
        <v>121355</v>
      </c>
      <c r="C13">
        <v>127854</v>
      </c>
      <c r="D13">
        <v>91027</v>
      </c>
      <c r="F13" t="s">
        <v>128</v>
      </c>
      <c r="G13">
        <f t="shared" si="0"/>
        <v>121355</v>
      </c>
      <c r="H13">
        <f t="shared" si="0"/>
        <v>127854</v>
      </c>
      <c r="I13">
        <f t="shared" si="0"/>
        <v>91027</v>
      </c>
      <c r="K13" t="s">
        <v>128</v>
      </c>
      <c r="L13">
        <v>3</v>
      </c>
      <c r="M13">
        <f t="shared" si="3"/>
        <v>3.5714285714285712E-2</v>
      </c>
      <c r="N13">
        <f t="shared" si="4"/>
        <v>0.14436677523964969</v>
      </c>
      <c r="O13">
        <f t="shared" si="4"/>
        <v>0.14391263532542262</v>
      </c>
      <c r="P13">
        <f t="shared" si="4"/>
        <v>0.14299336142083816</v>
      </c>
      <c r="Q13">
        <f t="shared" si="1"/>
        <v>0.14375759066197016</v>
      </c>
      <c r="R13">
        <f t="shared" si="2"/>
        <v>4.039783472639911E-4</v>
      </c>
    </row>
    <row r="14" spans="1:30" x14ac:dyDescent="0.25">
      <c r="A14" t="s">
        <v>86</v>
      </c>
      <c r="B14">
        <v>6447</v>
      </c>
      <c r="C14">
        <v>6684</v>
      </c>
      <c r="D14">
        <v>4132</v>
      </c>
      <c r="F14" t="s">
        <v>86</v>
      </c>
      <c r="G14">
        <f t="shared" si="0"/>
        <v>6447</v>
      </c>
      <c r="H14">
        <f t="shared" si="0"/>
        <v>6684</v>
      </c>
      <c r="I14">
        <f t="shared" si="0"/>
        <v>4132</v>
      </c>
      <c r="K14" t="s">
        <v>86</v>
      </c>
      <c r="L14">
        <v>1</v>
      </c>
      <c r="M14">
        <f t="shared" si="3"/>
        <v>1.1904761904761904E-2</v>
      </c>
      <c r="N14">
        <f t="shared" si="4"/>
        <v>7.6695035224755596E-3</v>
      </c>
      <c r="O14">
        <f t="shared" si="4"/>
        <v>7.5235194402609598E-3</v>
      </c>
      <c r="P14">
        <f t="shared" si="4"/>
        <v>6.4909155458369857E-3</v>
      </c>
      <c r="Q14">
        <f t="shared" si="1"/>
        <v>7.2279795028578351E-3</v>
      </c>
      <c r="R14">
        <f t="shared" si="2"/>
        <v>3.7093363989597659E-4</v>
      </c>
    </row>
    <row r="15" spans="1:30" x14ac:dyDescent="0.25">
      <c r="A15" s="13" t="s">
        <v>142</v>
      </c>
      <c r="B15" s="13">
        <v>643</v>
      </c>
      <c r="C15" s="13">
        <v>539</v>
      </c>
      <c r="D15" s="13">
        <v>417</v>
      </c>
      <c r="F15" s="13" t="s">
        <v>150</v>
      </c>
      <c r="G15">
        <f>SUM(B15:B16)</f>
        <v>781</v>
      </c>
      <c r="H15">
        <f>SUM(C15:C16)</f>
        <v>645</v>
      </c>
      <c r="I15">
        <f>SUM(D15:D16)</f>
        <v>504</v>
      </c>
      <c r="K15" s="13" t="s">
        <v>150</v>
      </c>
      <c r="L15">
        <v>4</v>
      </c>
      <c r="M15">
        <f t="shared" si="3"/>
        <v>4.7619047619047616E-2</v>
      </c>
      <c r="N15">
        <f t="shared" si="4"/>
        <v>9.2909605259088133E-4</v>
      </c>
      <c r="O15">
        <f t="shared" si="4"/>
        <v>7.2601287237706745E-4</v>
      </c>
      <c r="P15">
        <f t="shared" si="4"/>
        <v>7.91728324080794E-4</v>
      </c>
      <c r="Q15">
        <f t="shared" si="1"/>
        <v>8.1561241634958096E-4</v>
      </c>
      <c r="R15">
        <f t="shared" si="2"/>
        <v>5.9829011689054468E-5</v>
      </c>
    </row>
    <row r="16" spans="1:30" x14ac:dyDescent="0.25">
      <c r="A16" s="13" t="s">
        <v>143</v>
      </c>
      <c r="B16" s="13">
        <v>138</v>
      </c>
      <c r="C16" s="13">
        <v>106</v>
      </c>
      <c r="D16" s="13">
        <v>87</v>
      </c>
      <c r="F16" t="s">
        <v>179</v>
      </c>
      <c r="G16">
        <f t="shared" ref="G16:I22" si="5">B17</f>
        <v>47393</v>
      </c>
      <c r="H16">
        <f t="shared" si="5"/>
        <v>46688</v>
      </c>
      <c r="I16">
        <f t="shared" si="5"/>
        <v>34468</v>
      </c>
      <c r="K16" t="s">
        <v>179</v>
      </c>
      <c r="L16">
        <v>2</v>
      </c>
      <c r="M16">
        <f t="shared" si="3"/>
        <v>2.3809523809523808E-2</v>
      </c>
      <c r="N16">
        <f t="shared" si="4"/>
        <v>5.6379832548578278E-2</v>
      </c>
      <c r="O16">
        <f t="shared" si="4"/>
        <v>5.2552075946574454E-2</v>
      </c>
      <c r="P16">
        <f t="shared" si="4"/>
        <v>5.4145420385747635E-2</v>
      </c>
      <c r="Q16">
        <f t="shared" si="1"/>
        <v>5.4359109626966794E-2</v>
      </c>
      <c r="R16">
        <f t="shared" si="2"/>
        <v>1.11013174441979E-3</v>
      </c>
    </row>
    <row r="17" spans="1:18" x14ac:dyDescent="0.25">
      <c r="A17" t="s">
        <v>179</v>
      </c>
      <c r="B17">
        <v>47393</v>
      </c>
      <c r="C17">
        <v>46688</v>
      </c>
      <c r="D17">
        <v>34468</v>
      </c>
      <c r="F17" t="s">
        <v>129</v>
      </c>
      <c r="G17">
        <f t="shared" si="5"/>
        <v>44218</v>
      </c>
      <c r="H17">
        <f t="shared" si="5"/>
        <v>45199</v>
      </c>
      <c r="I17">
        <f t="shared" si="5"/>
        <v>31903</v>
      </c>
      <c r="K17" t="s">
        <v>129</v>
      </c>
      <c r="L17">
        <v>2</v>
      </c>
      <c r="M17">
        <f t="shared" si="3"/>
        <v>2.3809523809523808E-2</v>
      </c>
      <c r="N17">
        <f t="shared" si="4"/>
        <v>5.2602777533244036E-2</v>
      </c>
      <c r="O17">
        <f t="shared" si="4"/>
        <v>5.0876055532668329E-2</v>
      </c>
      <c r="P17">
        <f t="shared" si="4"/>
        <v>5.0116088736407875E-2</v>
      </c>
      <c r="Q17">
        <f t="shared" si="1"/>
        <v>5.1198307267440075E-2</v>
      </c>
      <c r="R17">
        <f t="shared" si="2"/>
        <v>7.3570599392696039E-4</v>
      </c>
    </row>
    <row r="18" spans="1:18" x14ac:dyDescent="0.25">
      <c r="A18" t="s">
        <v>129</v>
      </c>
      <c r="B18">
        <v>44218</v>
      </c>
      <c r="C18">
        <v>45199</v>
      </c>
      <c r="D18">
        <v>31903</v>
      </c>
      <c r="F18" s="13" t="s">
        <v>130</v>
      </c>
      <c r="G18" s="13">
        <f t="shared" si="5"/>
        <v>71772</v>
      </c>
      <c r="H18" s="13">
        <f t="shared" si="5"/>
        <v>80060</v>
      </c>
      <c r="I18" s="13">
        <f t="shared" si="5"/>
        <v>62167</v>
      </c>
      <c r="K18" s="13" t="s">
        <v>130</v>
      </c>
      <c r="L18">
        <v>4</v>
      </c>
      <c r="M18">
        <f t="shared" si="3"/>
        <v>4.7619047619047616E-2</v>
      </c>
      <c r="N18">
        <f t="shared" si="4"/>
        <v>8.5381666948210921E-2</v>
      </c>
      <c r="O18">
        <f t="shared" si="4"/>
        <v>9.0115644282958166E-2</v>
      </c>
      <c r="P18">
        <f t="shared" si="4"/>
        <v>9.7657489530021263E-2</v>
      </c>
      <c r="Q18">
        <f t="shared" si="1"/>
        <v>9.1051600253730117E-2</v>
      </c>
      <c r="R18">
        <f t="shared" si="2"/>
        <v>3.5744913484037103E-3</v>
      </c>
    </row>
    <row r="19" spans="1:18" s="13" customFormat="1" x14ac:dyDescent="0.25">
      <c r="A19" s="13" t="s">
        <v>130</v>
      </c>
      <c r="B19">
        <v>71772</v>
      </c>
      <c r="C19">
        <v>80060</v>
      </c>
      <c r="D19">
        <v>62167</v>
      </c>
      <c r="F19" s="13" t="s">
        <v>70</v>
      </c>
      <c r="G19" s="13">
        <f t="shared" si="5"/>
        <v>5496</v>
      </c>
      <c r="H19" s="13">
        <f t="shared" si="5"/>
        <v>5644</v>
      </c>
      <c r="I19" s="13">
        <f t="shared" si="5"/>
        <v>4251</v>
      </c>
      <c r="K19" s="13" t="s">
        <v>70</v>
      </c>
      <c r="L19" s="13">
        <v>1</v>
      </c>
      <c r="M19">
        <f t="shared" si="3"/>
        <v>1.1904761904761904E-2</v>
      </c>
      <c r="N19">
        <f t="shared" si="4"/>
        <v>6.5381714533156001E-3</v>
      </c>
      <c r="O19">
        <f t="shared" si="4"/>
        <v>6.3528940336374708E-3</v>
      </c>
      <c r="P19">
        <f t="shared" si="4"/>
        <v>6.6778514001338395E-3</v>
      </c>
      <c r="Q19">
        <f t="shared" si="1"/>
        <v>6.5229722956956365E-3</v>
      </c>
      <c r="R19">
        <f t="shared" si="2"/>
        <v>9.4114439742849218E-5</v>
      </c>
    </row>
    <row r="20" spans="1:18" s="13" customFormat="1" x14ac:dyDescent="0.25">
      <c r="A20" s="13" t="s">
        <v>70</v>
      </c>
      <c r="B20">
        <v>5496</v>
      </c>
      <c r="C20">
        <v>5644</v>
      </c>
      <c r="D20">
        <v>4251</v>
      </c>
      <c r="F20" s="13" t="s">
        <v>71</v>
      </c>
      <c r="G20" s="13">
        <f t="shared" si="5"/>
        <v>136481</v>
      </c>
      <c r="H20" s="13">
        <f t="shared" si="5"/>
        <v>142226</v>
      </c>
      <c r="I20" s="13">
        <f t="shared" si="5"/>
        <v>110995</v>
      </c>
      <c r="K20" s="13" t="s">
        <v>71</v>
      </c>
      <c r="L20" s="13">
        <v>4</v>
      </c>
      <c r="M20">
        <f t="shared" si="3"/>
        <v>4.7619047619047616E-2</v>
      </c>
      <c r="N20">
        <f t="shared" si="4"/>
        <v>0.1623610222197901</v>
      </c>
      <c r="O20">
        <f t="shared" si="4"/>
        <v>0.16008977796387719</v>
      </c>
      <c r="P20">
        <f t="shared" si="4"/>
        <v>0.17436088359394392</v>
      </c>
      <c r="Q20">
        <f t="shared" si="1"/>
        <v>0.16560389459253708</v>
      </c>
      <c r="R20">
        <f t="shared" si="2"/>
        <v>4.4273121979960832E-3</v>
      </c>
    </row>
    <row r="21" spans="1:18" s="13" customFormat="1" x14ac:dyDescent="0.25">
      <c r="A21" s="13" t="s">
        <v>71</v>
      </c>
      <c r="B21">
        <v>136481</v>
      </c>
      <c r="C21">
        <v>142226</v>
      </c>
      <c r="D21">
        <v>110995</v>
      </c>
      <c r="F21" s="13" t="s">
        <v>131</v>
      </c>
      <c r="G21" s="13">
        <f t="shared" si="5"/>
        <v>13407</v>
      </c>
      <c r="H21" s="13">
        <f t="shared" si="5"/>
        <v>14994</v>
      </c>
      <c r="I21" s="13">
        <f t="shared" si="5"/>
        <v>11659</v>
      </c>
      <c r="K21" s="13" t="s">
        <v>131</v>
      </c>
      <c r="L21" s="13">
        <v>1</v>
      </c>
      <c r="M21">
        <f t="shared" si="3"/>
        <v>1.1904761904761904E-2</v>
      </c>
      <c r="N21">
        <f t="shared" si="4"/>
        <v>1.5949283965538984E-2</v>
      </c>
      <c r="O21">
        <f t="shared" si="4"/>
        <v>1.6877266679723644E-2</v>
      </c>
      <c r="P21">
        <f t="shared" si="4"/>
        <v>1.8315001052495988E-2</v>
      </c>
      <c r="Q21">
        <f t="shared" si="1"/>
        <v>1.7047183899252874E-2</v>
      </c>
      <c r="R21">
        <f t="shared" si="2"/>
        <v>6.8818801452303984E-4</v>
      </c>
    </row>
    <row r="22" spans="1:18" s="13" customFormat="1" x14ac:dyDescent="0.25">
      <c r="A22" s="13" t="s">
        <v>131</v>
      </c>
      <c r="B22">
        <v>13407</v>
      </c>
      <c r="C22">
        <v>14994</v>
      </c>
      <c r="D22">
        <v>11659</v>
      </c>
      <c r="F22" s="13" t="s">
        <v>132</v>
      </c>
      <c r="G22" s="13">
        <f t="shared" si="5"/>
        <v>309</v>
      </c>
      <c r="H22" s="13">
        <f t="shared" si="5"/>
        <v>327</v>
      </c>
      <c r="I22" s="13">
        <f t="shared" si="5"/>
        <v>234</v>
      </c>
      <c r="K22" s="13" t="s">
        <v>132</v>
      </c>
      <c r="L22" s="13">
        <v>1</v>
      </c>
      <c r="M22">
        <f t="shared" si="3"/>
        <v>1.1904761904761904E-2</v>
      </c>
      <c r="N22">
        <f t="shared" si="4"/>
        <v>3.6759370070497098E-4</v>
      </c>
      <c r="O22">
        <f t="shared" si="4"/>
        <v>3.6807164227488538E-4</v>
      </c>
      <c r="P22">
        <f t="shared" si="4"/>
        <v>3.6758815046608292E-4</v>
      </c>
      <c r="Q22">
        <f t="shared" si="1"/>
        <v>3.6775116448197978E-4</v>
      </c>
      <c r="R22">
        <f t="shared" si="2"/>
        <v>1.6024690646746099E-7</v>
      </c>
    </row>
    <row r="23" spans="1:18" s="13" customFormat="1" x14ac:dyDescent="0.25">
      <c r="A23" s="13" t="s">
        <v>132</v>
      </c>
      <c r="B23">
        <v>309</v>
      </c>
      <c r="C23">
        <v>327</v>
      </c>
      <c r="D23">
        <v>234</v>
      </c>
      <c r="F23" s="13" t="s">
        <v>133</v>
      </c>
      <c r="G23" s="13">
        <f>SUM(B24:B25)</f>
        <v>15</v>
      </c>
      <c r="H23" s="13">
        <f>SUM(C24:C25)</f>
        <v>19</v>
      </c>
      <c r="I23" s="13">
        <f>SUM(D24:D25)</f>
        <v>17</v>
      </c>
      <c r="K23" s="13" t="s">
        <v>133</v>
      </c>
      <c r="L23" s="13">
        <v>2</v>
      </c>
      <c r="M23">
        <f t="shared" si="3"/>
        <v>2.3809523809523808E-2</v>
      </c>
      <c r="N23">
        <f t="shared" si="4"/>
        <v>1.7844354403153929E-5</v>
      </c>
      <c r="O23">
        <f t="shared" si="4"/>
        <v>2.1386425697929118E-5</v>
      </c>
      <c r="P23">
        <f t="shared" si="4"/>
        <v>2.6705122042407734E-5</v>
      </c>
      <c r="Q23">
        <f t="shared" si="1"/>
        <v>2.1978634047830259E-5</v>
      </c>
      <c r="R23">
        <f t="shared" si="2"/>
        <v>2.5749649729968069E-6</v>
      </c>
    </row>
    <row r="24" spans="1:18" s="13" customFormat="1" x14ac:dyDescent="0.25">
      <c r="A24" s="13" t="s">
        <v>180</v>
      </c>
      <c r="B24" s="13">
        <v>15</v>
      </c>
      <c r="C24" s="13">
        <v>19</v>
      </c>
      <c r="D24" s="13">
        <v>17</v>
      </c>
      <c r="F24" s="13" t="s">
        <v>134</v>
      </c>
      <c r="G24" s="13">
        <f t="shared" ref="G24:I25" si="6">B26</f>
        <v>8721</v>
      </c>
      <c r="H24" s="13">
        <f t="shared" si="6"/>
        <v>8136</v>
      </c>
      <c r="I24" s="13">
        <f t="shared" si="6"/>
        <v>6190</v>
      </c>
      <c r="K24" s="13" t="s">
        <v>134</v>
      </c>
      <c r="L24" s="13">
        <v>3</v>
      </c>
      <c r="M24">
        <f t="shared" si="3"/>
        <v>3.5714285714285712E-2</v>
      </c>
      <c r="N24">
        <f t="shared" si="4"/>
        <v>1.0374707649993695E-2</v>
      </c>
      <c r="O24">
        <f t="shared" si="4"/>
        <v>9.1578926041237536E-3</v>
      </c>
      <c r="P24">
        <f t="shared" si="4"/>
        <v>9.7238062025002282E-3</v>
      </c>
      <c r="Q24">
        <f t="shared" si="1"/>
        <v>9.7521354855392237E-3</v>
      </c>
      <c r="R24">
        <f t="shared" si="2"/>
        <v>3.5154972392346554E-4</v>
      </c>
    </row>
    <row r="25" spans="1:18" s="13" customFormat="1" x14ac:dyDescent="0.25">
      <c r="A25" s="13" t="s">
        <v>181</v>
      </c>
      <c r="B25" s="13">
        <v>0</v>
      </c>
      <c r="C25" s="13">
        <v>0</v>
      </c>
      <c r="D25" s="13">
        <v>0</v>
      </c>
      <c r="F25" s="13" t="s">
        <v>72</v>
      </c>
      <c r="G25" s="13">
        <f t="shared" si="6"/>
        <v>220</v>
      </c>
      <c r="H25" s="13">
        <f t="shared" si="6"/>
        <v>248</v>
      </c>
      <c r="I25" s="13">
        <f t="shared" si="6"/>
        <v>172</v>
      </c>
      <c r="K25" s="13" t="s">
        <v>72</v>
      </c>
      <c r="L25" s="13">
        <v>1</v>
      </c>
      <c r="M25">
        <f t="shared" si="3"/>
        <v>1.1904761904761904E-2</v>
      </c>
      <c r="N25">
        <f t="shared" si="4"/>
        <v>2.6171719791292429E-4</v>
      </c>
      <c r="O25">
        <f t="shared" si="4"/>
        <v>2.7914913542560115E-4</v>
      </c>
      <c r="P25">
        <f t="shared" si="4"/>
        <v>2.7019299948789001E-4</v>
      </c>
      <c r="Q25">
        <f t="shared" si="1"/>
        <v>2.7035311094213854E-4</v>
      </c>
      <c r="R25">
        <f t="shared" si="2"/>
        <v>5.0328036626319199E-6</v>
      </c>
    </row>
    <row r="26" spans="1:18" s="13" customFormat="1" x14ac:dyDescent="0.25">
      <c r="A26" s="13" t="s">
        <v>134</v>
      </c>
      <c r="B26">
        <v>8721</v>
      </c>
      <c r="C26">
        <v>8136</v>
      </c>
      <c r="D26">
        <v>6190</v>
      </c>
      <c r="F26" s="23" t="s">
        <v>73</v>
      </c>
      <c r="G26" s="13">
        <f>SUM(B28:B29)</f>
        <v>17681</v>
      </c>
      <c r="H26" s="13">
        <f>SUM(C28:C29)</f>
        <v>20397</v>
      </c>
      <c r="I26" s="13">
        <f>SUM(D28:D29)</f>
        <v>13841</v>
      </c>
      <c r="K26" s="23" t="s">
        <v>73</v>
      </c>
      <c r="L26" s="13">
        <v>1</v>
      </c>
      <c r="M26">
        <f t="shared" si="3"/>
        <v>1.1904761904761904E-2</v>
      </c>
      <c r="N26">
        <f t="shared" si="4"/>
        <v>2.1033735346810977E-2</v>
      </c>
      <c r="O26">
        <f t="shared" si="4"/>
        <v>2.295889078740317E-2</v>
      </c>
      <c r="P26">
        <f t="shared" si="4"/>
        <v>2.1742682011115615E-2</v>
      </c>
      <c r="Q26">
        <f t="shared" si="1"/>
        <v>2.1911769381776591E-2</v>
      </c>
      <c r="R26">
        <f t="shared" si="2"/>
        <v>5.6213840875660116E-4</v>
      </c>
    </row>
    <row r="27" spans="1:18" s="13" customFormat="1" x14ac:dyDescent="0.25">
      <c r="A27" s="13" t="s">
        <v>72</v>
      </c>
      <c r="B27">
        <v>220</v>
      </c>
      <c r="C27">
        <v>248</v>
      </c>
      <c r="D27">
        <v>172</v>
      </c>
      <c r="F27" s="13" t="s">
        <v>74</v>
      </c>
      <c r="G27" s="13">
        <f t="shared" ref="G27:I40" si="7">B30</f>
        <v>1839</v>
      </c>
      <c r="H27" s="13">
        <f t="shared" si="7"/>
        <v>1660</v>
      </c>
      <c r="I27" s="13">
        <f t="shared" si="7"/>
        <v>1411</v>
      </c>
      <c r="K27" s="13" t="s">
        <v>74</v>
      </c>
      <c r="L27" s="13">
        <v>1</v>
      </c>
      <c r="M27">
        <f t="shared" si="3"/>
        <v>1.1904761904761904E-2</v>
      </c>
      <c r="N27">
        <f t="shared" si="4"/>
        <v>2.1877178498266718E-3</v>
      </c>
      <c r="O27">
        <f t="shared" si="4"/>
        <v>1.8684982451874915E-3</v>
      </c>
      <c r="P27">
        <f t="shared" si="4"/>
        <v>2.2165251295198419E-3</v>
      </c>
      <c r="Q27">
        <f t="shared" si="1"/>
        <v>2.0909137415113348E-3</v>
      </c>
      <c r="R27">
        <f t="shared" si="2"/>
        <v>1.1151824154903446E-4</v>
      </c>
    </row>
    <row r="28" spans="1:18" s="13" customFormat="1" x14ac:dyDescent="0.25">
      <c r="A28" s="23" t="s">
        <v>182</v>
      </c>
      <c r="B28">
        <v>17676</v>
      </c>
      <c r="C28">
        <v>20389</v>
      </c>
      <c r="D28">
        <v>13836</v>
      </c>
      <c r="F28" s="13" t="s">
        <v>135</v>
      </c>
      <c r="G28" s="13">
        <f t="shared" si="7"/>
        <v>125</v>
      </c>
      <c r="H28" s="13">
        <f t="shared" si="7"/>
        <v>143</v>
      </c>
      <c r="I28" s="13">
        <f t="shared" si="7"/>
        <v>73</v>
      </c>
      <c r="K28" s="13" t="s">
        <v>135</v>
      </c>
      <c r="L28" s="13">
        <v>1</v>
      </c>
      <c r="M28">
        <f t="shared" si="3"/>
        <v>1.1904761904761904E-2</v>
      </c>
      <c r="N28">
        <f t="shared" si="4"/>
        <v>1.4870295335961609E-4</v>
      </c>
      <c r="O28">
        <f t="shared" si="4"/>
        <v>1.6096099341072968E-4</v>
      </c>
      <c r="P28">
        <f t="shared" si="4"/>
        <v>1.1467493582916262E-4</v>
      </c>
      <c r="Q28">
        <f t="shared" si="1"/>
        <v>1.4144629419983614E-4</v>
      </c>
      <c r="R28">
        <f t="shared" si="2"/>
        <v>1.3845505988490145E-5</v>
      </c>
    </row>
    <row r="29" spans="1:18" s="13" customFormat="1" x14ac:dyDescent="0.25">
      <c r="A29" s="23" t="s">
        <v>183</v>
      </c>
      <c r="B29" s="13">
        <v>5</v>
      </c>
      <c r="C29" s="13">
        <v>8</v>
      </c>
      <c r="D29" s="13">
        <v>5</v>
      </c>
      <c r="F29" s="13" t="s">
        <v>136</v>
      </c>
      <c r="G29" s="13">
        <f t="shared" si="7"/>
        <v>8325</v>
      </c>
      <c r="H29" s="13">
        <f t="shared" si="7"/>
        <v>8893</v>
      </c>
      <c r="I29" s="13">
        <f t="shared" si="7"/>
        <v>6398</v>
      </c>
      <c r="K29" s="13" t="s">
        <v>136</v>
      </c>
      <c r="L29" s="13">
        <v>1</v>
      </c>
      <c r="M29">
        <f t="shared" si="3"/>
        <v>1.1904761904761904E-2</v>
      </c>
      <c r="N29">
        <f t="shared" si="4"/>
        <v>9.9036166937504309E-3</v>
      </c>
      <c r="O29">
        <f t="shared" si="4"/>
        <v>1.0009972827983351E-2</v>
      </c>
      <c r="P29">
        <f t="shared" si="4"/>
        <v>1.0050551225136746E-2</v>
      </c>
      <c r="Q29">
        <f t="shared" si="1"/>
        <v>9.9880469156235097E-3</v>
      </c>
      <c r="R29">
        <f t="shared" si="2"/>
        <v>4.381019041668113E-5</v>
      </c>
    </row>
    <row r="30" spans="1:18" s="13" customFormat="1" x14ac:dyDescent="0.25">
      <c r="A30" s="13" t="s">
        <v>74</v>
      </c>
      <c r="B30">
        <v>1839</v>
      </c>
      <c r="C30">
        <v>1660</v>
      </c>
      <c r="D30">
        <v>1411</v>
      </c>
      <c r="F30" s="13" t="s">
        <v>137</v>
      </c>
      <c r="G30" s="13">
        <f t="shared" si="7"/>
        <v>35091</v>
      </c>
      <c r="H30" s="13">
        <f t="shared" si="7"/>
        <v>41418</v>
      </c>
      <c r="I30" s="13">
        <f t="shared" si="7"/>
        <v>25584</v>
      </c>
      <c r="K30" s="13" t="s">
        <v>137</v>
      </c>
      <c r="L30" s="13">
        <v>6</v>
      </c>
      <c r="M30">
        <f t="shared" si="3"/>
        <v>7.1428571428571425E-2</v>
      </c>
      <c r="N30">
        <f t="shared" si="4"/>
        <v>4.1745082690738303E-2</v>
      </c>
      <c r="O30">
        <f t="shared" si="4"/>
        <v>4.6620156818780435E-2</v>
      </c>
      <c r="P30">
        <f t="shared" si="4"/>
        <v>4.0189637784291736E-2</v>
      </c>
      <c r="Q30">
        <f t="shared" si="1"/>
        <v>4.2851625764603496E-2</v>
      </c>
      <c r="R30">
        <f t="shared" si="2"/>
        <v>1.9370270987580972E-3</v>
      </c>
    </row>
    <row r="31" spans="1:18" s="13" customFormat="1" x14ac:dyDescent="0.25">
      <c r="A31" s="13" t="s">
        <v>135</v>
      </c>
      <c r="B31">
        <v>125</v>
      </c>
      <c r="C31">
        <v>143</v>
      </c>
      <c r="D31">
        <v>73</v>
      </c>
      <c r="F31" s="13" t="s">
        <v>144</v>
      </c>
      <c r="G31" s="13">
        <f t="shared" si="7"/>
        <v>7781</v>
      </c>
      <c r="H31" s="13">
        <f t="shared" si="7"/>
        <v>9937</v>
      </c>
      <c r="I31" s="13">
        <f t="shared" si="7"/>
        <v>6775</v>
      </c>
      <c r="K31" s="13" t="s">
        <v>144</v>
      </c>
      <c r="L31" s="13">
        <v>2</v>
      </c>
      <c r="M31">
        <f t="shared" si="3"/>
        <v>2.3809523809523808E-2</v>
      </c>
      <c r="N31">
        <f t="shared" si="4"/>
        <v>9.2564614407293824E-3</v>
      </c>
      <c r="O31">
        <f t="shared" si="4"/>
        <v>1.1185100640016928E-2</v>
      </c>
      <c r="P31">
        <f t="shared" si="4"/>
        <v>1.0642776578665435E-2</v>
      </c>
      <c r="Q31">
        <f t="shared" si="1"/>
        <v>1.0361446219803915E-2</v>
      </c>
      <c r="R31">
        <f t="shared" si="2"/>
        <v>5.7424511850196001E-4</v>
      </c>
    </row>
    <row r="32" spans="1:18" s="13" customFormat="1" x14ac:dyDescent="0.25">
      <c r="A32" s="13" t="s">
        <v>136</v>
      </c>
      <c r="B32">
        <v>8325</v>
      </c>
      <c r="C32">
        <v>8893</v>
      </c>
      <c r="D32">
        <v>6398</v>
      </c>
      <c r="F32" s="13" t="s">
        <v>75</v>
      </c>
      <c r="G32" s="13">
        <f t="shared" si="7"/>
        <v>215</v>
      </c>
      <c r="H32" s="13">
        <f t="shared" si="7"/>
        <v>314</v>
      </c>
      <c r="I32" s="13">
        <f t="shared" si="7"/>
        <v>208</v>
      </c>
      <c r="K32" s="13" t="s">
        <v>75</v>
      </c>
      <c r="L32" s="13">
        <v>2</v>
      </c>
      <c r="M32">
        <f t="shared" si="3"/>
        <v>2.3809523809523808E-2</v>
      </c>
      <c r="N32">
        <f t="shared" si="4"/>
        <v>2.5576907977853966E-4</v>
      </c>
      <c r="O32">
        <f t="shared" si="4"/>
        <v>3.5343882469209177E-4</v>
      </c>
      <c r="P32">
        <f t="shared" si="4"/>
        <v>3.2674502263651818E-4</v>
      </c>
      <c r="Q32">
        <f t="shared" si="1"/>
        <v>3.1198430903571652E-4</v>
      </c>
      <c r="R32">
        <f t="shared" si="2"/>
        <v>2.9144775217142281E-5</v>
      </c>
    </row>
    <row r="33" spans="1:18" s="13" customFormat="1" x14ac:dyDescent="0.25">
      <c r="A33" s="13" t="s">
        <v>137</v>
      </c>
      <c r="B33">
        <v>35091</v>
      </c>
      <c r="C33">
        <v>41418</v>
      </c>
      <c r="D33">
        <v>25584</v>
      </c>
      <c r="F33" s="13" t="s">
        <v>184</v>
      </c>
      <c r="G33" s="13">
        <f t="shared" si="7"/>
        <v>887</v>
      </c>
      <c r="H33" s="13">
        <f t="shared" si="7"/>
        <v>752</v>
      </c>
      <c r="I33" s="13">
        <f t="shared" si="7"/>
        <v>646</v>
      </c>
      <c r="K33" s="13" t="s">
        <v>184</v>
      </c>
      <c r="L33" s="13">
        <v>1</v>
      </c>
      <c r="M33">
        <f t="shared" si="3"/>
        <v>1.1904761904761904E-2</v>
      </c>
      <c r="N33">
        <f t="shared" si="4"/>
        <v>1.0551961570398358E-3</v>
      </c>
      <c r="O33">
        <f t="shared" si="4"/>
        <v>8.4645221709698409E-4</v>
      </c>
      <c r="P33">
        <f t="shared" si="4"/>
        <v>1.0147946376114938E-3</v>
      </c>
      <c r="Q33">
        <f t="shared" si="1"/>
        <v>9.721476705827712E-4</v>
      </c>
      <c r="R33">
        <f t="shared" si="2"/>
        <v>6.3920734672660365E-5</v>
      </c>
    </row>
    <row r="34" spans="1:18" x14ac:dyDescent="0.25">
      <c r="A34" s="13" t="s">
        <v>144</v>
      </c>
      <c r="B34">
        <v>7781</v>
      </c>
      <c r="C34">
        <v>9937</v>
      </c>
      <c r="D34">
        <v>6775</v>
      </c>
      <c r="F34" s="13" t="s">
        <v>76</v>
      </c>
      <c r="G34" s="13">
        <f t="shared" si="7"/>
        <v>2543</v>
      </c>
      <c r="H34" s="13">
        <f t="shared" si="7"/>
        <v>2433</v>
      </c>
      <c r="I34" s="13">
        <f t="shared" si="7"/>
        <v>1912</v>
      </c>
      <c r="K34" s="13" t="s">
        <v>76</v>
      </c>
      <c r="L34" s="13">
        <v>1</v>
      </c>
      <c r="M34">
        <f t="shared" si="3"/>
        <v>1.1904761904761904E-2</v>
      </c>
      <c r="N34">
        <f t="shared" si="4"/>
        <v>3.0252128831480297E-3</v>
      </c>
      <c r="O34">
        <f t="shared" si="4"/>
        <v>2.7385880906874499E-3</v>
      </c>
      <c r="P34">
        <f t="shared" si="4"/>
        <v>3.0035407850049168E-3</v>
      </c>
      <c r="Q34">
        <f t="shared" si="1"/>
        <v>2.9224472529467988E-3</v>
      </c>
      <c r="R34">
        <f t="shared" si="2"/>
        <v>9.2142215477874909E-5</v>
      </c>
    </row>
    <row r="35" spans="1:18" x14ac:dyDescent="0.25">
      <c r="A35" s="13" t="s">
        <v>75</v>
      </c>
      <c r="B35">
        <v>215</v>
      </c>
      <c r="C35">
        <v>314</v>
      </c>
      <c r="D35">
        <v>208</v>
      </c>
      <c r="F35" s="13" t="s">
        <v>138</v>
      </c>
      <c r="G35" s="13">
        <f t="shared" si="7"/>
        <v>2578</v>
      </c>
      <c r="H35" s="13">
        <f t="shared" si="7"/>
        <v>2592</v>
      </c>
      <c r="I35" s="13">
        <f t="shared" si="7"/>
        <v>1966</v>
      </c>
      <c r="K35" s="13" t="s">
        <v>138</v>
      </c>
      <c r="L35" s="13">
        <v>1</v>
      </c>
      <c r="M35">
        <f t="shared" si="3"/>
        <v>1.1904761904761904E-2</v>
      </c>
      <c r="N35">
        <f t="shared" si="4"/>
        <v>3.0668497100887222E-3</v>
      </c>
      <c r="O35">
        <f t="shared" si="4"/>
        <v>2.9175587057385407E-3</v>
      </c>
      <c r="P35">
        <f t="shared" si="4"/>
        <v>3.0883688197278591E-3</v>
      </c>
      <c r="Q35">
        <f t="shared" si="1"/>
        <v>3.0242590785183742E-3</v>
      </c>
      <c r="R35">
        <f t="shared" si="2"/>
        <v>5.3710629560736048E-5</v>
      </c>
    </row>
    <row r="36" spans="1:18" x14ac:dyDescent="0.25">
      <c r="A36" s="13" t="s">
        <v>184</v>
      </c>
      <c r="B36">
        <v>887</v>
      </c>
      <c r="C36">
        <v>752</v>
      </c>
      <c r="D36">
        <v>646</v>
      </c>
      <c r="F36" s="13" t="s">
        <v>185</v>
      </c>
      <c r="G36">
        <f t="shared" si="7"/>
        <v>69</v>
      </c>
      <c r="H36">
        <f t="shared" si="7"/>
        <v>69</v>
      </c>
      <c r="I36">
        <f t="shared" si="7"/>
        <v>43</v>
      </c>
      <c r="K36" s="13" t="s">
        <v>185</v>
      </c>
      <c r="L36" s="13">
        <v>1</v>
      </c>
      <c r="M36">
        <f t="shared" si="3"/>
        <v>1.1904761904761904E-2</v>
      </c>
      <c r="N36">
        <f t="shared" si="4"/>
        <v>8.2084030254508082E-5</v>
      </c>
      <c r="O36">
        <f t="shared" si="4"/>
        <v>7.7666493324058373E-5</v>
      </c>
      <c r="P36">
        <f t="shared" si="4"/>
        <v>6.7548249871972503E-5</v>
      </c>
      <c r="Q36">
        <f t="shared" si="1"/>
        <v>7.5766257816846328E-5</v>
      </c>
      <c r="R36">
        <f t="shared" si="2"/>
        <v>4.3023404122825456E-6</v>
      </c>
    </row>
    <row r="37" spans="1:18" x14ac:dyDescent="0.25">
      <c r="A37" s="13" t="s">
        <v>76</v>
      </c>
      <c r="B37">
        <v>2543</v>
      </c>
      <c r="C37">
        <v>2433</v>
      </c>
      <c r="D37">
        <v>1912</v>
      </c>
      <c r="F37" s="13" t="s">
        <v>77</v>
      </c>
      <c r="G37">
        <f t="shared" si="7"/>
        <v>149</v>
      </c>
      <c r="H37">
        <f t="shared" si="7"/>
        <v>138</v>
      </c>
      <c r="I37">
        <f t="shared" si="7"/>
        <v>94</v>
      </c>
      <c r="K37" s="13" t="s">
        <v>77</v>
      </c>
      <c r="L37" s="13">
        <v>1</v>
      </c>
      <c r="M37">
        <f t="shared" si="3"/>
        <v>1.1904761904761904E-2</v>
      </c>
      <c r="N37">
        <f t="shared" si="4"/>
        <v>1.7725392040466236E-4</v>
      </c>
      <c r="O37">
        <f t="shared" si="4"/>
        <v>1.5533298664811675E-4</v>
      </c>
      <c r="P37">
        <f t="shared" si="4"/>
        <v>1.4766361599919572E-4</v>
      </c>
      <c r="Q37">
        <f t="shared" si="1"/>
        <v>1.600835076839916E-4</v>
      </c>
      <c r="R37">
        <f t="shared" si="2"/>
        <v>8.8660798606498377E-6</v>
      </c>
    </row>
    <row r="38" spans="1:18" x14ac:dyDescent="0.25">
      <c r="A38" s="13" t="s">
        <v>138</v>
      </c>
      <c r="B38">
        <v>2578</v>
      </c>
      <c r="C38">
        <v>2592</v>
      </c>
      <c r="D38">
        <v>1966</v>
      </c>
      <c r="F38" s="13" t="s">
        <v>139</v>
      </c>
      <c r="G38">
        <f t="shared" si="7"/>
        <v>16725</v>
      </c>
      <c r="H38">
        <f t="shared" si="7"/>
        <v>16190</v>
      </c>
      <c r="I38">
        <f t="shared" si="7"/>
        <v>12326</v>
      </c>
      <c r="K38" s="13" t="s">
        <v>139</v>
      </c>
      <c r="L38" s="13">
        <v>1</v>
      </c>
      <c r="M38">
        <f t="shared" si="3"/>
        <v>1.1904761904761904E-2</v>
      </c>
      <c r="N38">
        <f t="shared" si="4"/>
        <v>1.9896455159516633E-2</v>
      </c>
      <c r="O38">
        <f t="shared" si="4"/>
        <v>1.8223485897340654E-2</v>
      </c>
      <c r="P38">
        <f t="shared" si="4"/>
        <v>1.9362784370277514E-2</v>
      </c>
      <c r="Q38">
        <f t="shared" si="1"/>
        <v>1.9160908475711599E-2</v>
      </c>
      <c r="R38">
        <f t="shared" si="2"/>
        <v>4.9338015959687063E-4</v>
      </c>
    </row>
    <row r="39" spans="1:18" x14ac:dyDescent="0.25">
      <c r="A39" s="13" t="s">
        <v>185</v>
      </c>
      <c r="B39">
        <v>69</v>
      </c>
      <c r="C39">
        <v>69</v>
      </c>
      <c r="D39">
        <v>43</v>
      </c>
      <c r="F39" s="13" t="s">
        <v>78</v>
      </c>
      <c r="G39">
        <f t="shared" si="7"/>
        <v>17782</v>
      </c>
      <c r="H39">
        <f t="shared" si="7"/>
        <v>18844</v>
      </c>
      <c r="I39">
        <f t="shared" si="7"/>
        <v>13567</v>
      </c>
      <c r="K39" s="13" t="s">
        <v>78</v>
      </c>
      <c r="L39" s="13">
        <v>2</v>
      </c>
      <c r="M39">
        <f t="shared" si="3"/>
        <v>2.3809523809523808E-2</v>
      </c>
      <c r="N39">
        <f t="shared" si="4"/>
        <v>2.1153887333125544E-2</v>
      </c>
      <c r="O39">
        <f t="shared" si="4"/>
        <v>2.1210831886935594E-2</v>
      </c>
      <c r="P39">
        <f t="shared" si="4"/>
        <v>2.1312258279373279E-2</v>
      </c>
      <c r="Q39">
        <f t="shared" si="1"/>
        <v>2.1225659166478141E-2</v>
      </c>
      <c r="R39">
        <f t="shared" si="2"/>
        <v>4.6314955532114652E-5</v>
      </c>
    </row>
    <row r="40" spans="1:18" x14ac:dyDescent="0.25">
      <c r="A40" s="13" t="s">
        <v>77</v>
      </c>
      <c r="B40">
        <v>149</v>
      </c>
      <c r="C40">
        <v>138</v>
      </c>
      <c r="D40">
        <v>94</v>
      </c>
      <c r="F40" s="13" t="s">
        <v>140</v>
      </c>
      <c r="G40">
        <f t="shared" si="7"/>
        <v>546</v>
      </c>
      <c r="H40">
        <f t="shared" si="7"/>
        <v>556</v>
      </c>
      <c r="I40">
        <f t="shared" si="7"/>
        <v>377</v>
      </c>
      <c r="K40" s="13" t="s">
        <v>140</v>
      </c>
      <c r="L40" s="13">
        <v>1</v>
      </c>
      <c r="M40">
        <f t="shared" si="3"/>
        <v>1.1904761904761904E-2</v>
      </c>
      <c r="N40">
        <f t="shared" si="4"/>
        <v>6.4953450027480303E-4</v>
      </c>
      <c r="O40">
        <f t="shared" si="4"/>
        <v>6.2583435200255734E-4</v>
      </c>
      <c r="P40">
        <f t="shared" si="4"/>
        <v>5.9222535352868911E-4</v>
      </c>
      <c r="Q40">
        <f t="shared" si="1"/>
        <v>6.2253140193534986E-4</v>
      </c>
      <c r="R40">
        <f t="shared" si="2"/>
        <v>1.6625950444528521E-5</v>
      </c>
    </row>
    <row r="41" spans="1:18" x14ac:dyDescent="0.25">
      <c r="A41" s="13" t="s">
        <v>139</v>
      </c>
      <c r="B41">
        <v>16725</v>
      </c>
      <c r="C41">
        <v>16190</v>
      </c>
      <c r="D41">
        <v>12326</v>
      </c>
      <c r="F41" s="13" t="s">
        <v>145</v>
      </c>
      <c r="G41">
        <f>SUM(B44:B45)</f>
        <v>6417</v>
      </c>
      <c r="H41">
        <f>SUM(C44:C45)</f>
        <v>6370</v>
      </c>
      <c r="I41">
        <f>SUM(D44:D45)</f>
        <v>4498</v>
      </c>
      <c r="K41" s="13" t="s">
        <v>145</v>
      </c>
      <c r="L41" s="13">
        <v>2</v>
      </c>
      <c r="M41">
        <f t="shared" si="3"/>
        <v>2.3809523809523808E-2</v>
      </c>
      <c r="N41">
        <f t="shared" si="4"/>
        <v>7.633814813669251E-3</v>
      </c>
      <c r="O41">
        <f t="shared" si="4"/>
        <v>7.1700806155688673E-3</v>
      </c>
      <c r="P41">
        <f t="shared" si="4"/>
        <v>7.0658611145147047E-3</v>
      </c>
      <c r="Q41">
        <f t="shared" si="1"/>
        <v>7.2899188479176079E-3</v>
      </c>
      <c r="R41">
        <f t="shared" si="2"/>
        <v>1.7456016397905739E-4</v>
      </c>
    </row>
    <row r="42" spans="1:18" x14ac:dyDescent="0.25">
      <c r="A42" s="13" t="s">
        <v>78</v>
      </c>
      <c r="B42">
        <v>17782</v>
      </c>
      <c r="C42">
        <v>18844</v>
      </c>
      <c r="D42">
        <v>13567</v>
      </c>
      <c r="F42" t="s">
        <v>146</v>
      </c>
      <c r="G42">
        <f>SUM(B46:B47)</f>
        <v>17441</v>
      </c>
      <c r="H42">
        <f>SUM(C46:C47)</f>
        <v>17197</v>
      </c>
      <c r="I42">
        <f>SUM(D46:D47)</f>
        <v>11845</v>
      </c>
      <c r="K42" t="s">
        <v>146</v>
      </c>
      <c r="L42" s="13">
        <v>2</v>
      </c>
      <c r="M42">
        <f t="shared" si="3"/>
        <v>2.3809523809523808E-2</v>
      </c>
      <c r="N42">
        <f t="shared" si="4"/>
        <v>2.0748225676360511E-2</v>
      </c>
      <c r="O42">
        <f t="shared" si="4"/>
        <v>1.9356966459330896E-2</v>
      </c>
      <c r="P42">
        <f t="shared" si="4"/>
        <v>1.8607186505430567E-2</v>
      </c>
      <c r="Q42">
        <f t="shared" si="1"/>
        <v>1.9570792880373989E-2</v>
      </c>
      <c r="R42">
        <f t="shared" si="2"/>
        <v>6.2724356954752707E-4</v>
      </c>
    </row>
    <row r="43" spans="1:18" x14ac:dyDescent="0.25">
      <c r="A43" s="13" t="s">
        <v>140</v>
      </c>
      <c r="B43">
        <v>546</v>
      </c>
      <c r="C43">
        <v>556</v>
      </c>
      <c r="D43">
        <v>377</v>
      </c>
      <c r="F43" t="s">
        <v>147</v>
      </c>
      <c r="G43">
        <f t="shared" ref="G43:I44" si="8">B48</f>
        <v>20124</v>
      </c>
      <c r="H43">
        <f t="shared" si="8"/>
        <v>23104</v>
      </c>
      <c r="I43">
        <f t="shared" si="8"/>
        <v>15010</v>
      </c>
      <c r="K43" t="s">
        <v>147</v>
      </c>
      <c r="L43" s="13">
        <v>1</v>
      </c>
      <c r="M43">
        <f t="shared" si="3"/>
        <v>1.1904761904761904E-2</v>
      </c>
      <c r="N43">
        <f t="shared" si="4"/>
        <v>2.3939985867271314E-2</v>
      </c>
      <c r="O43">
        <f t="shared" si="4"/>
        <v>2.6005893648681808E-2</v>
      </c>
      <c r="P43">
        <f t="shared" si="4"/>
        <v>2.3579051873914122E-2</v>
      </c>
      <c r="Q43">
        <f t="shared" si="1"/>
        <v>2.4508310463289083E-2</v>
      </c>
      <c r="R43">
        <f t="shared" si="2"/>
        <v>7.5600592695394093E-4</v>
      </c>
    </row>
    <row r="44" spans="1:18" x14ac:dyDescent="0.25">
      <c r="A44" s="13" t="s">
        <v>186</v>
      </c>
      <c r="B44">
        <v>6417</v>
      </c>
      <c r="C44">
        <v>6370</v>
      </c>
      <c r="D44">
        <v>4498</v>
      </c>
      <c r="F44" t="s">
        <v>79</v>
      </c>
      <c r="G44">
        <f t="shared" si="8"/>
        <v>380</v>
      </c>
      <c r="H44">
        <f t="shared" si="8"/>
        <v>428</v>
      </c>
      <c r="I44">
        <f t="shared" si="8"/>
        <v>352</v>
      </c>
      <c r="K44" t="s">
        <v>79</v>
      </c>
      <c r="L44" s="13">
        <v>1</v>
      </c>
      <c r="M44">
        <f t="shared" si="3"/>
        <v>1.1904761904761904E-2</v>
      </c>
      <c r="N44">
        <f t="shared" si="4"/>
        <v>4.5205697821323291E-4</v>
      </c>
      <c r="O44">
        <f t="shared" si="4"/>
        <v>4.8175737887966644E-4</v>
      </c>
      <c r="P44">
        <f t="shared" si="4"/>
        <v>5.5295311523103068E-4</v>
      </c>
      <c r="Q44">
        <f t="shared" si="1"/>
        <v>4.9558915744130994E-4</v>
      </c>
      <c r="R44">
        <f t="shared" si="2"/>
        <v>2.9936021723626498E-5</v>
      </c>
    </row>
    <row r="45" spans="1:18" x14ac:dyDescent="0.25">
      <c r="A45" s="13" t="s">
        <v>187</v>
      </c>
      <c r="B45">
        <v>0</v>
      </c>
      <c r="C45">
        <v>0</v>
      </c>
      <c r="D45">
        <v>0</v>
      </c>
      <c r="F45" t="s">
        <v>148</v>
      </c>
      <c r="G45">
        <f>SUM(B50:B51)</f>
        <v>124</v>
      </c>
      <c r="H45">
        <f>SUM(C50:C51)</f>
        <v>111</v>
      </c>
      <c r="I45">
        <f>SUM(D50:D51)</f>
        <v>92</v>
      </c>
      <c r="K45" t="s">
        <v>148</v>
      </c>
      <c r="L45" s="13">
        <v>3</v>
      </c>
      <c r="M45">
        <f t="shared" si="3"/>
        <v>3.5714285714285712E-2</v>
      </c>
      <c r="N45">
        <f t="shared" si="4"/>
        <v>1.4751332973273915E-4</v>
      </c>
      <c r="O45">
        <f t="shared" si="4"/>
        <v>1.2494175013000696E-4</v>
      </c>
      <c r="P45">
        <f t="shared" si="4"/>
        <v>1.4452183693538302E-4</v>
      </c>
      <c r="Q45">
        <f t="shared" si="1"/>
        <v>1.3899230559937637E-4</v>
      </c>
      <c r="R45">
        <f t="shared" si="2"/>
        <v>7.0781551042044992E-6</v>
      </c>
    </row>
    <row r="46" spans="1:18" x14ac:dyDescent="0.25">
      <c r="A46" t="s">
        <v>188</v>
      </c>
      <c r="B46">
        <v>7671</v>
      </c>
      <c r="C46">
        <v>7374</v>
      </c>
      <c r="D46">
        <v>5281</v>
      </c>
      <c r="F46" t="s">
        <v>80</v>
      </c>
      <c r="G46">
        <f>SUM(B52:B53)</f>
        <v>4219</v>
      </c>
      <c r="H46">
        <f>SUM(C52:C53)</f>
        <v>5139</v>
      </c>
      <c r="I46">
        <f>SUM(D52:D53)</f>
        <v>3677</v>
      </c>
      <c r="K46" t="s">
        <v>80</v>
      </c>
      <c r="L46" s="13">
        <v>2</v>
      </c>
      <c r="M46">
        <f t="shared" si="3"/>
        <v>2.3809523809523808E-2</v>
      </c>
      <c r="N46">
        <f t="shared" si="4"/>
        <v>5.0190220817937625E-3</v>
      </c>
      <c r="O46">
        <f t="shared" si="4"/>
        <v>5.784465350613565E-3</v>
      </c>
      <c r="P46">
        <f t="shared" si="4"/>
        <v>5.7761608088196022E-3</v>
      </c>
      <c r="Q46">
        <f t="shared" si="1"/>
        <v>5.5265494137423099E-3</v>
      </c>
      <c r="R46">
        <f t="shared" si="2"/>
        <v>2.5377498948196231E-4</v>
      </c>
    </row>
    <row r="47" spans="1:18" x14ac:dyDescent="0.25">
      <c r="A47" t="s">
        <v>189</v>
      </c>
      <c r="B47">
        <v>9770</v>
      </c>
      <c r="C47">
        <v>9823</v>
      </c>
      <c r="D47">
        <v>6564</v>
      </c>
      <c r="F47" s="18" t="s">
        <v>141</v>
      </c>
      <c r="G47" s="18">
        <f>B54</f>
        <v>43800</v>
      </c>
      <c r="H47" s="18">
        <f>C54</f>
        <v>47378</v>
      </c>
      <c r="I47" s="18">
        <f>D54</f>
        <v>31390</v>
      </c>
      <c r="K47" s="18" t="s">
        <v>141</v>
      </c>
      <c r="L47" s="19">
        <v>5</v>
      </c>
      <c r="M47" s="18">
        <f t="shared" si="3"/>
        <v>5.9523809523809521E-2</v>
      </c>
      <c r="N47" s="18">
        <f t="shared" si="4"/>
        <v>5.2105514857209476E-2</v>
      </c>
      <c r="O47" s="18">
        <f t="shared" si="4"/>
        <v>5.332874087981504E-2</v>
      </c>
      <c r="P47" s="18">
        <f t="shared" si="4"/>
        <v>4.9310222406539927E-2</v>
      </c>
      <c r="Q47" s="18">
        <f t="shared" si="1"/>
        <v>5.1581492714521483E-2</v>
      </c>
      <c r="R47" s="18">
        <f t="shared" si="2"/>
        <v>1.1892675735557892E-3</v>
      </c>
    </row>
    <row r="48" spans="1:18" x14ac:dyDescent="0.25">
      <c r="A48" t="s">
        <v>147</v>
      </c>
      <c r="B48">
        <v>20124</v>
      </c>
      <c r="C48">
        <v>23104</v>
      </c>
      <c r="D48">
        <v>15010</v>
      </c>
      <c r="F48" t="s">
        <v>194</v>
      </c>
      <c r="G48">
        <f>SUM(G6:G47)</f>
        <v>840602</v>
      </c>
      <c r="H48">
        <f>SUM(H6:H47)</f>
        <v>888414</v>
      </c>
      <c r="I48">
        <f>SUM(I6:I47)</f>
        <v>636582</v>
      </c>
      <c r="L48">
        <f t="shared" ref="L48:Q48" si="9">SUM(L6:L47)</f>
        <v>84</v>
      </c>
      <c r="M48">
        <f t="shared" si="9"/>
        <v>0.99999999999999956</v>
      </c>
      <c r="N48">
        <f t="shared" si="9"/>
        <v>0.99999999999999989</v>
      </c>
      <c r="O48">
        <f t="shared" si="9"/>
        <v>1.0000000000000004</v>
      </c>
      <c r="P48">
        <f t="shared" si="9"/>
        <v>1</v>
      </c>
      <c r="Q48">
        <f t="shared" si="9"/>
        <v>1</v>
      </c>
    </row>
    <row r="49" spans="1:4" x14ac:dyDescent="0.25">
      <c r="A49" t="s">
        <v>79</v>
      </c>
      <c r="B49">
        <v>380</v>
      </c>
      <c r="C49">
        <v>428</v>
      </c>
      <c r="D49">
        <v>352</v>
      </c>
    </row>
    <row r="50" spans="1:4" x14ac:dyDescent="0.25">
      <c r="A50" t="s">
        <v>191</v>
      </c>
      <c r="B50">
        <v>56</v>
      </c>
      <c r="C50">
        <v>48</v>
      </c>
      <c r="D50">
        <v>38</v>
      </c>
    </row>
    <row r="51" spans="1:4" x14ac:dyDescent="0.25">
      <c r="A51" t="s">
        <v>190</v>
      </c>
      <c r="B51">
        <v>68</v>
      </c>
      <c r="C51">
        <v>63</v>
      </c>
      <c r="D51">
        <v>54</v>
      </c>
    </row>
    <row r="52" spans="1:4" x14ac:dyDescent="0.25">
      <c r="A52" t="s">
        <v>193</v>
      </c>
      <c r="B52">
        <v>1855</v>
      </c>
      <c r="C52">
        <v>2411</v>
      </c>
      <c r="D52">
        <v>1844</v>
      </c>
    </row>
    <row r="53" spans="1:4" x14ac:dyDescent="0.25">
      <c r="A53" t="s">
        <v>192</v>
      </c>
      <c r="B53">
        <v>2364</v>
      </c>
      <c r="C53">
        <v>2728</v>
      </c>
      <c r="D53">
        <v>1833</v>
      </c>
    </row>
    <row r="54" spans="1:4" x14ac:dyDescent="0.25">
      <c r="A54" t="s">
        <v>141</v>
      </c>
      <c r="B54">
        <v>43800</v>
      </c>
      <c r="C54">
        <v>47378</v>
      </c>
      <c r="D54">
        <v>31390</v>
      </c>
    </row>
    <row r="55" spans="1:4" x14ac:dyDescent="0.25">
      <c r="A55" t="s">
        <v>81</v>
      </c>
      <c r="B55">
        <v>98119</v>
      </c>
      <c r="C55">
        <v>100401</v>
      </c>
      <c r="D55">
        <v>70783</v>
      </c>
    </row>
    <row r="56" spans="1:4" x14ac:dyDescent="0.25">
      <c r="A56" s="2" t="s">
        <v>82</v>
      </c>
      <c r="B56" s="2">
        <f>SUM(B6:B54)</f>
        <v>840602</v>
      </c>
      <c r="C56" s="2">
        <f>SUM(C6:C54)</f>
        <v>888414</v>
      </c>
      <c r="D56" s="2">
        <f>SUM(D6:D54)</f>
        <v>636582</v>
      </c>
    </row>
    <row r="57" spans="1:4" x14ac:dyDescent="0.25">
      <c r="A57" t="s">
        <v>83</v>
      </c>
      <c r="B57">
        <f>SUM(B6:B55)</f>
        <v>938721</v>
      </c>
      <c r="C57">
        <f>SUM(C6:C55)</f>
        <v>988815</v>
      </c>
      <c r="D57">
        <f>SUM(D6:D55)</f>
        <v>707365</v>
      </c>
    </row>
    <row r="58" spans="1:4" x14ac:dyDescent="0.25">
      <c r="A58" t="s">
        <v>84</v>
      </c>
      <c r="B58">
        <f>B56/B57</f>
        <v>0.8954758655660201</v>
      </c>
      <c r="C58">
        <f>C56/C57</f>
        <v>0.898463312146357</v>
      </c>
      <c r="D58">
        <f>D56/D57</f>
        <v>0.89993426307493307</v>
      </c>
    </row>
  </sheetData>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8"/>
  <sheetViews>
    <sheetView workbookViewId="0">
      <pane ySplit="5" topLeftCell="A6" activePane="bottomLeft" state="frozen"/>
      <selection pane="bottomLeft" sqref="A1:A2"/>
    </sheetView>
  </sheetViews>
  <sheetFormatPr defaultColWidth="11" defaultRowHeight="15.75" x14ac:dyDescent="0.25"/>
  <cols>
    <col min="1" max="1" width="13.5" customWidth="1"/>
  </cols>
  <sheetData>
    <row r="1" spans="1:18" x14ac:dyDescent="0.25">
      <c r="A1" s="1" t="s">
        <v>156</v>
      </c>
    </row>
    <row r="2" spans="1:18" x14ac:dyDescent="0.25">
      <c r="A2" s="1" t="s">
        <v>239</v>
      </c>
    </row>
    <row r="4" spans="1:18" x14ac:dyDescent="0.25">
      <c r="B4" s="1" t="s">
        <v>58</v>
      </c>
      <c r="F4" s="1"/>
      <c r="G4" s="1" t="s">
        <v>58</v>
      </c>
      <c r="M4" s="1" t="s">
        <v>59</v>
      </c>
      <c r="N4" s="1"/>
    </row>
    <row r="5" spans="1:18" x14ac:dyDescent="0.25">
      <c r="A5" s="1" t="s">
        <v>60</v>
      </c>
      <c r="B5" t="s">
        <v>240</v>
      </c>
      <c r="C5" t="s">
        <v>241</v>
      </c>
      <c r="D5" t="s">
        <v>242</v>
      </c>
      <c r="F5" s="1" t="s">
        <v>61</v>
      </c>
      <c r="G5" t="s">
        <v>240</v>
      </c>
      <c r="H5" t="s">
        <v>241</v>
      </c>
      <c r="I5" t="s">
        <v>242</v>
      </c>
      <c r="K5" s="1" t="s">
        <v>61</v>
      </c>
      <c r="L5" s="1" t="s">
        <v>62</v>
      </c>
      <c r="M5" s="1" t="s">
        <v>63</v>
      </c>
      <c r="N5" t="s">
        <v>240</v>
      </c>
      <c r="O5" t="s">
        <v>241</v>
      </c>
      <c r="P5" t="s">
        <v>242</v>
      </c>
      <c r="Q5" s="1" t="s">
        <v>64</v>
      </c>
      <c r="R5" s="1" t="s">
        <v>65</v>
      </c>
    </row>
    <row r="6" spans="1:18" x14ac:dyDescent="0.25">
      <c r="A6" t="s">
        <v>67</v>
      </c>
      <c r="B6">
        <v>32181</v>
      </c>
      <c r="C6">
        <v>22773</v>
      </c>
      <c r="D6">
        <v>22113</v>
      </c>
      <c r="F6" t="s">
        <v>67</v>
      </c>
      <c r="G6">
        <f t="shared" ref="G6:I14" si="0">B6</f>
        <v>32181</v>
      </c>
      <c r="H6">
        <f t="shared" si="0"/>
        <v>22773</v>
      </c>
      <c r="I6">
        <f t="shared" si="0"/>
        <v>22113</v>
      </c>
      <c r="K6" t="s">
        <v>67</v>
      </c>
      <c r="L6">
        <v>2</v>
      </c>
      <c r="M6">
        <f>L6/L$48</f>
        <v>2.3255813953488372E-2</v>
      </c>
      <c r="N6">
        <f>G6/G$48</f>
        <v>2.8098216718006747E-2</v>
      </c>
      <c r="O6">
        <f>H6/H$48</f>
        <v>2.5533446426629323E-2</v>
      </c>
      <c r="P6">
        <f>I6/I$48</f>
        <v>2.5264550566804302E-2</v>
      </c>
      <c r="Q6">
        <f t="shared" ref="Q6:Q47" si="1">AVERAGE(N6:P6)</f>
        <v>2.6298737903813457E-2</v>
      </c>
      <c r="R6">
        <f t="shared" ref="R6:R47" si="2">STDEV(N6:P6)/SQRT(3)</f>
        <v>9.0308162198582116E-4</v>
      </c>
    </row>
    <row r="7" spans="1:18" x14ac:dyDescent="0.25">
      <c r="A7" t="s">
        <v>125</v>
      </c>
      <c r="B7">
        <v>82514</v>
      </c>
      <c r="C7">
        <v>58045</v>
      </c>
      <c r="D7">
        <v>56993</v>
      </c>
      <c r="F7" t="s">
        <v>125</v>
      </c>
      <c r="G7">
        <f t="shared" si="0"/>
        <v>82514</v>
      </c>
      <c r="H7">
        <f t="shared" si="0"/>
        <v>58045</v>
      </c>
      <c r="I7">
        <f t="shared" si="0"/>
        <v>56993</v>
      </c>
      <c r="K7" t="s">
        <v>125</v>
      </c>
      <c r="L7">
        <v>3</v>
      </c>
      <c r="M7">
        <f t="shared" ref="M7:M47" si="3">L7/L$48</f>
        <v>3.4883720930232558E-2</v>
      </c>
      <c r="N7">
        <f t="shared" ref="N7:P47" si="4">G7/G$48</f>
        <v>7.2045500583251265E-2</v>
      </c>
      <c r="O7">
        <f t="shared" si="4"/>
        <v>6.5080968595867872E-2</v>
      </c>
      <c r="P7">
        <f t="shared" si="4"/>
        <v>6.5115657326182685E-2</v>
      </c>
      <c r="Q7">
        <f t="shared" si="1"/>
        <v>6.7414042168433941E-2</v>
      </c>
      <c r="R7">
        <f t="shared" si="2"/>
        <v>2.3157508582991224E-3</v>
      </c>
    </row>
    <row r="8" spans="1:18" x14ac:dyDescent="0.25">
      <c r="A8" t="s">
        <v>68</v>
      </c>
      <c r="B8">
        <v>8323</v>
      </c>
      <c r="C8">
        <v>4468</v>
      </c>
      <c r="D8">
        <v>4758</v>
      </c>
      <c r="F8" t="s">
        <v>68</v>
      </c>
      <c r="G8">
        <f t="shared" si="0"/>
        <v>8323</v>
      </c>
      <c r="H8">
        <f t="shared" si="0"/>
        <v>4468</v>
      </c>
      <c r="I8">
        <f t="shared" si="0"/>
        <v>4758</v>
      </c>
      <c r="K8" t="s">
        <v>68</v>
      </c>
      <c r="L8">
        <v>4</v>
      </c>
      <c r="M8">
        <f t="shared" si="3"/>
        <v>4.6511627906976744E-2</v>
      </c>
      <c r="N8">
        <f t="shared" si="4"/>
        <v>7.2670662112417315E-3</v>
      </c>
      <c r="O8">
        <f t="shared" si="4"/>
        <v>5.0095920007983052E-3</v>
      </c>
      <c r="P8">
        <f t="shared" si="4"/>
        <v>5.4361114094358468E-3</v>
      </c>
      <c r="Q8">
        <f t="shared" si="1"/>
        <v>5.9042565404919612E-3</v>
      </c>
      <c r="R8">
        <f t="shared" si="2"/>
        <v>6.9243949206241186E-4</v>
      </c>
    </row>
    <row r="9" spans="1:18" x14ac:dyDescent="0.25">
      <c r="A9" t="s">
        <v>69</v>
      </c>
      <c r="B9">
        <v>672</v>
      </c>
      <c r="C9">
        <v>596</v>
      </c>
      <c r="D9">
        <v>837</v>
      </c>
      <c r="F9" t="s">
        <v>69</v>
      </c>
      <c r="G9">
        <f t="shared" si="0"/>
        <v>672</v>
      </c>
      <c r="H9">
        <f t="shared" si="0"/>
        <v>596</v>
      </c>
      <c r="I9">
        <f t="shared" si="0"/>
        <v>837</v>
      </c>
      <c r="K9" t="s">
        <v>69</v>
      </c>
      <c r="L9">
        <v>1</v>
      </c>
      <c r="M9">
        <f t="shared" si="3"/>
        <v>1.1627906976744186E-2</v>
      </c>
      <c r="N9">
        <f t="shared" si="4"/>
        <v>5.8674378156367221E-4</v>
      </c>
      <c r="O9">
        <f t="shared" si="4"/>
        <v>6.6824459097488591E-4</v>
      </c>
      <c r="P9">
        <f t="shared" si="4"/>
        <v>9.5628945979356946E-4</v>
      </c>
      <c r="Q9">
        <f t="shared" si="1"/>
        <v>7.3709261077737579E-4</v>
      </c>
      <c r="R9">
        <f t="shared" si="2"/>
        <v>1.1209525628922592E-4</v>
      </c>
    </row>
    <row r="10" spans="1:18" x14ac:dyDescent="0.25">
      <c r="A10" t="s">
        <v>126</v>
      </c>
      <c r="B10">
        <v>356</v>
      </c>
      <c r="C10">
        <v>216</v>
      </c>
      <c r="D10">
        <v>232</v>
      </c>
      <c r="F10" t="s">
        <v>126</v>
      </c>
      <c r="G10">
        <f t="shared" si="0"/>
        <v>356</v>
      </c>
      <c r="H10">
        <f t="shared" si="0"/>
        <v>216</v>
      </c>
      <c r="I10">
        <f t="shared" si="0"/>
        <v>232</v>
      </c>
      <c r="K10" t="s">
        <v>126</v>
      </c>
      <c r="L10">
        <v>1</v>
      </c>
      <c r="M10">
        <f t="shared" si="3"/>
        <v>1.1627906976744186E-2</v>
      </c>
      <c r="N10">
        <f t="shared" si="4"/>
        <v>3.1083450332837395E-4</v>
      </c>
      <c r="O10">
        <f t="shared" si="4"/>
        <v>2.4218260344056268E-4</v>
      </c>
      <c r="P10">
        <f t="shared" si="4"/>
        <v>2.6506470092247086E-4</v>
      </c>
      <c r="Q10">
        <f t="shared" si="1"/>
        <v>2.7269393589713584E-4</v>
      </c>
      <c r="R10">
        <f t="shared" si="2"/>
        <v>2.0181879325073634E-5</v>
      </c>
    </row>
    <row r="11" spans="1:18" x14ac:dyDescent="0.25">
      <c r="A11" t="s">
        <v>127</v>
      </c>
      <c r="B11">
        <v>4188</v>
      </c>
      <c r="C11">
        <v>3465</v>
      </c>
      <c r="D11">
        <v>3498</v>
      </c>
      <c r="F11" t="s">
        <v>127</v>
      </c>
      <c r="G11">
        <f t="shared" si="0"/>
        <v>4188</v>
      </c>
      <c r="H11">
        <f t="shared" si="0"/>
        <v>3465</v>
      </c>
      <c r="I11">
        <f t="shared" si="0"/>
        <v>3498</v>
      </c>
      <c r="K11" t="s">
        <v>127</v>
      </c>
      <c r="L11">
        <v>1</v>
      </c>
      <c r="M11">
        <f t="shared" si="3"/>
        <v>1.1627906976744186E-2</v>
      </c>
      <c r="N11">
        <f t="shared" si="4"/>
        <v>3.6566710672450283E-3</v>
      </c>
      <c r="O11">
        <f t="shared" si="4"/>
        <v>3.8850125968590264E-3</v>
      </c>
      <c r="P11">
        <f t="shared" si="4"/>
        <v>3.9965358785638066E-3</v>
      </c>
      <c r="Q11">
        <f t="shared" si="1"/>
        <v>3.8460731808892868E-3</v>
      </c>
      <c r="R11">
        <f t="shared" si="2"/>
        <v>1.000237156548977E-4</v>
      </c>
    </row>
    <row r="12" spans="1:18" x14ac:dyDescent="0.25">
      <c r="A12" t="s">
        <v>149</v>
      </c>
      <c r="B12">
        <v>97322</v>
      </c>
      <c r="C12">
        <v>80127</v>
      </c>
      <c r="D12">
        <v>72546</v>
      </c>
      <c r="F12" t="s">
        <v>149</v>
      </c>
      <c r="G12">
        <f t="shared" si="0"/>
        <v>97322</v>
      </c>
      <c r="H12">
        <f t="shared" si="0"/>
        <v>80127</v>
      </c>
      <c r="I12">
        <f t="shared" si="0"/>
        <v>72546</v>
      </c>
      <c r="K12" t="s">
        <v>149</v>
      </c>
      <c r="L12">
        <v>4</v>
      </c>
      <c r="M12">
        <f t="shared" si="3"/>
        <v>4.6511627906976744E-2</v>
      </c>
      <c r="N12">
        <f t="shared" si="4"/>
        <v>8.4974818912707889E-2</v>
      </c>
      <c r="O12">
        <f t="shared" si="4"/>
        <v>8.9839654934638732E-2</v>
      </c>
      <c r="P12">
        <f t="shared" si="4"/>
        <v>8.28852749703516E-2</v>
      </c>
      <c r="Q12">
        <f t="shared" si="1"/>
        <v>8.589991627256606E-2</v>
      </c>
      <c r="R12">
        <f t="shared" si="2"/>
        <v>2.0601540408289876E-3</v>
      </c>
    </row>
    <row r="13" spans="1:18" x14ac:dyDescent="0.25">
      <c r="A13" t="s">
        <v>128</v>
      </c>
      <c r="B13">
        <v>166573</v>
      </c>
      <c r="C13">
        <v>140488</v>
      </c>
      <c r="D13">
        <v>138477</v>
      </c>
      <c r="F13" t="s">
        <v>128</v>
      </c>
      <c r="G13">
        <f t="shared" si="0"/>
        <v>166573</v>
      </c>
      <c r="H13">
        <f t="shared" si="0"/>
        <v>140488</v>
      </c>
      <c r="I13">
        <f t="shared" si="0"/>
        <v>138477</v>
      </c>
      <c r="K13" t="s">
        <v>128</v>
      </c>
      <c r="L13">
        <v>3</v>
      </c>
      <c r="M13">
        <f t="shared" si="3"/>
        <v>3.4883720930232558E-2</v>
      </c>
      <c r="N13">
        <f t="shared" si="4"/>
        <v>0.14543998798572258</v>
      </c>
      <c r="O13">
        <f t="shared" si="4"/>
        <v>0.15751735922295262</v>
      </c>
      <c r="P13">
        <f t="shared" si="4"/>
        <v>0.15821277840362499</v>
      </c>
      <c r="Q13">
        <f t="shared" si="1"/>
        <v>0.15372337520410007</v>
      </c>
      <c r="R13">
        <f t="shared" si="2"/>
        <v>4.1465559932871363E-3</v>
      </c>
    </row>
    <row r="14" spans="1:18" x14ac:dyDescent="0.25">
      <c r="A14" t="s">
        <v>86</v>
      </c>
      <c r="B14">
        <v>15983</v>
      </c>
      <c r="C14">
        <v>14119</v>
      </c>
      <c r="D14">
        <v>12478</v>
      </c>
      <c r="F14" t="s">
        <v>86</v>
      </c>
      <c r="G14">
        <f t="shared" si="0"/>
        <v>15983</v>
      </c>
      <c r="H14">
        <f t="shared" si="0"/>
        <v>14119</v>
      </c>
      <c r="I14">
        <f t="shared" si="0"/>
        <v>12478</v>
      </c>
      <c r="K14" t="s">
        <v>86</v>
      </c>
      <c r="L14">
        <v>1</v>
      </c>
      <c r="M14">
        <f t="shared" si="3"/>
        <v>1.1627906976744186E-2</v>
      </c>
      <c r="N14">
        <f t="shared" si="4"/>
        <v>1.3955246816565733E-2</v>
      </c>
      <c r="O14">
        <f t="shared" si="4"/>
        <v>1.5830445268413446E-2</v>
      </c>
      <c r="P14">
        <f t="shared" si="4"/>
        <v>1.4256367836683584E-2</v>
      </c>
      <c r="Q14">
        <f t="shared" si="1"/>
        <v>1.4680686640554254E-2</v>
      </c>
      <c r="R14">
        <f t="shared" si="2"/>
        <v>5.8141412204546395E-4</v>
      </c>
    </row>
    <row r="15" spans="1:18" x14ac:dyDescent="0.25">
      <c r="A15" s="13" t="s">
        <v>142</v>
      </c>
      <c r="B15" s="13">
        <v>234</v>
      </c>
      <c r="C15" s="13">
        <v>106</v>
      </c>
      <c r="D15" s="13">
        <v>133</v>
      </c>
      <c r="F15" s="13" t="s">
        <v>150</v>
      </c>
      <c r="G15">
        <f>SUM(B15:B16)</f>
        <v>360</v>
      </c>
      <c r="H15">
        <f>SUM(C15:C16)</f>
        <v>156</v>
      </c>
      <c r="I15">
        <f>SUM(D15:D16)</f>
        <v>200</v>
      </c>
      <c r="K15" s="13" t="s">
        <v>150</v>
      </c>
      <c r="L15">
        <v>4</v>
      </c>
      <c r="M15">
        <f t="shared" si="3"/>
        <v>4.6511627906976744E-2</v>
      </c>
      <c r="N15">
        <f t="shared" si="4"/>
        <v>3.1432702583768154E-4</v>
      </c>
      <c r="O15">
        <f t="shared" si="4"/>
        <v>1.7490965804040637E-4</v>
      </c>
      <c r="P15">
        <f t="shared" si="4"/>
        <v>2.2850405251937143E-4</v>
      </c>
      <c r="Q15">
        <f t="shared" si="1"/>
        <v>2.3924691213248646E-4</v>
      </c>
      <c r="R15">
        <f t="shared" si="2"/>
        <v>4.0603191111785364E-5</v>
      </c>
    </row>
    <row r="16" spans="1:18" x14ac:dyDescent="0.25">
      <c r="A16" s="13" t="s">
        <v>143</v>
      </c>
      <c r="B16" s="13">
        <v>126</v>
      </c>
      <c r="C16" s="13">
        <v>50</v>
      </c>
      <c r="D16" s="13">
        <v>67</v>
      </c>
      <c r="F16" t="s">
        <v>179</v>
      </c>
      <c r="G16">
        <f t="shared" ref="G16:I22" si="5">B17</f>
        <v>40293</v>
      </c>
      <c r="H16">
        <f t="shared" si="5"/>
        <v>35074</v>
      </c>
      <c r="I16">
        <f t="shared" si="5"/>
        <v>30457</v>
      </c>
      <c r="K16" t="s">
        <v>179</v>
      </c>
      <c r="L16">
        <v>2</v>
      </c>
      <c r="M16">
        <f t="shared" si="3"/>
        <v>2.3255813953488372E-2</v>
      </c>
      <c r="N16">
        <f t="shared" si="4"/>
        <v>3.5181052366882508E-2</v>
      </c>
      <c r="O16">
        <f t="shared" si="4"/>
        <v>3.9325521449418033E-2</v>
      </c>
      <c r="P16">
        <f t="shared" si="4"/>
        <v>3.4797739637912481E-2</v>
      </c>
      <c r="Q16">
        <f t="shared" si="1"/>
        <v>3.6434771151404345E-2</v>
      </c>
      <c r="R16">
        <f t="shared" si="2"/>
        <v>1.4496045582787168E-3</v>
      </c>
    </row>
    <row r="17" spans="1:18" x14ac:dyDescent="0.25">
      <c r="A17" t="s">
        <v>179</v>
      </c>
      <c r="B17">
        <v>40293</v>
      </c>
      <c r="C17">
        <v>35074</v>
      </c>
      <c r="D17">
        <v>30457</v>
      </c>
      <c r="F17" t="s">
        <v>129</v>
      </c>
      <c r="G17">
        <f t="shared" si="5"/>
        <v>49792</v>
      </c>
      <c r="H17">
        <f t="shared" si="5"/>
        <v>39913</v>
      </c>
      <c r="I17">
        <f t="shared" si="5"/>
        <v>32562</v>
      </c>
      <c r="K17" t="s">
        <v>129</v>
      </c>
      <c r="L17">
        <v>2</v>
      </c>
      <c r="M17">
        <f t="shared" si="3"/>
        <v>2.3255813953488372E-2</v>
      </c>
      <c r="N17">
        <f t="shared" si="4"/>
        <v>4.3474920195860661E-2</v>
      </c>
      <c r="O17">
        <f t="shared" si="4"/>
        <v>4.4751084495940639E-2</v>
      </c>
      <c r="P17">
        <f t="shared" si="4"/>
        <v>3.7202744790678866E-2</v>
      </c>
      <c r="Q17">
        <f t="shared" si="1"/>
        <v>4.1809583160826724E-2</v>
      </c>
      <c r="R17">
        <f t="shared" si="2"/>
        <v>2.3326929114008688E-3</v>
      </c>
    </row>
    <row r="18" spans="1:18" x14ac:dyDescent="0.25">
      <c r="A18" t="s">
        <v>129</v>
      </c>
      <c r="B18">
        <v>49792</v>
      </c>
      <c r="C18">
        <v>39913</v>
      </c>
      <c r="D18">
        <v>32562</v>
      </c>
      <c r="F18" s="13" t="s">
        <v>130</v>
      </c>
      <c r="G18" s="13">
        <f t="shared" si="5"/>
        <v>127703</v>
      </c>
      <c r="H18" s="13">
        <f t="shared" si="5"/>
        <v>101812</v>
      </c>
      <c r="I18" s="13">
        <f t="shared" si="5"/>
        <v>106946</v>
      </c>
      <c r="K18" s="13" t="s">
        <v>130</v>
      </c>
      <c r="L18">
        <v>4</v>
      </c>
      <c r="M18">
        <f t="shared" si="3"/>
        <v>4.6511627906976744E-2</v>
      </c>
      <c r="N18">
        <f t="shared" si="4"/>
        <v>0.11150140050152624</v>
      </c>
      <c r="O18">
        <f t="shared" si="4"/>
        <v>0.11415321861801188</v>
      </c>
      <c r="P18">
        <f t="shared" si="4"/>
        <v>0.12218797200368349</v>
      </c>
      <c r="Q18">
        <f t="shared" si="1"/>
        <v>0.11594753037440719</v>
      </c>
      <c r="R18">
        <f t="shared" si="2"/>
        <v>3.2127541988680956E-3</v>
      </c>
    </row>
    <row r="19" spans="1:18" s="13" customFormat="1" x14ac:dyDescent="0.25">
      <c r="A19" s="13" t="s">
        <v>130</v>
      </c>
      <c r="B19">
        <v>127703</v>
      </c>
      <c r="C19">
        <v>101812</v>
      </c>
      <c r="D19">
        <v>106946</v>
      </c>
      <c r="F19" s="23" t="s">
        <v>70</v>
      </c>
      <c r="G19" s="13">
        <f t="shared" si="5"/>
        <v>2</v>
      </c>
      <c r="H19" s="13">
        <f t="shared" si="5"/>
        <v>3</v>
      </c>
      <c r="I19" s="13">
        <f t="shared" si="5"/>
        <v>0</v>
      </c>
      <c r="K19" s="23" t="s">
        <v>70</v>
      </c>
      <c r="L19" s="13">
        <v>0</v>
      </c>
      <c r="M19">
        <f t="shared" si="3"/>
        <v>0</v>
      </c>
      <c r="N19">
        <f t="shared" si="4"/>
        <v>1.7462612546537862E-6</v>
      </c>
      <c r="O19">
        <f t="shared" si="4"/>
        <v>3.3636472700078147E-6</v>
      </c>
      <c r="P19">
        <f t="shared" si="4"/>
        <v>0</v>
      </c>
      <c r="Q19">
        <f t="shared" si="1"/>
        <v>1.7033028415538671E-6</v>
      </c>
      <c r="R19">
        <f t="shared" si="2"/>
        <v>9.7123886663714271E-7</v>
      </c>
    </row>
    <row r="20" spans="1:18" s="13" customFormat="1" x14ac:dyDescent="0.25">
      <c r="A20" s="23" t="s">
        <v>70</v>
      </c>
      <c r="B20">
        <v>2</v>
      </c>
      <c r="C20">
        <v>3</v>
      </c>
      <c r="D20">
        <v>0</v>
      </c>
      <c r="F20" s="13" t="s">
        <v>71</v>
      </c>
      <c r="G20" s="13">
        <f t="shared" si="5"/>
        <v>157450</v>
      </c>
      <c r="H20" s="13">
        <f t="shared" si="5"/>
        <v>130396</v>
      </c>
      <c r="I20" s="13">
        <f t="shared" si="5"/>
        <v>142006</v>
      </c>
      <c r="K20" s="13" t="s">
        <v>71</v>
      </c>
      <c r="L20" s="13">
        <v>4</v>
      </c>
      <c r="M20">
        <f t="shared" si="3"/>
        <v>4.6511627906976744E-2</v>
      </c>
      <c r="N20">
        <f t="shared" si="4"/>
        <v>0.13747441727261933</v>
      </c>
      <c r="O20">
        <f t="shared" si="4"/>
        <v>0.14620204980664633</v>
      </c>
      <c r="P20">
        <f t="shared" si="4"/>
        <v>0.1622447324103293</v>
      </c>
      <c r="Q20">
        <f t="shared" si="1"/>
        <v>0.14864039982986499</v>
      </c>
      <c r="R20">
        <f t="shared" si="2"/>
        <v>7.253764336126076E-3</v>
      </c>
    </row>
    <row r="21" spans="1:18" s="13" customFormat="1" x14ac:dyDescent="0.25">
      <c r="A21" s="13" t="s">
        <v>71</v>
      </c>
      <c r="B21">
        <v>157450</v>
      </c>
      <c r="C21">
        <v>130396</v>
      </c>
      <c r="D21">
        <v>142006</v>
      </c>
      <c r="F21" s="13" t="s">
        <v>131</v>
      </c>
      <c r="G21" s="13">
        <f t="shared" si="5"/>
        <v>17561</v>
      </c>
      <c r="H21" s="13">
        <f t="shared" si="5"/>
        <v>13485</v>
      </c>
      <c r="I21" s="13">
        <f t="shared" si="5"/>
        <v>15465</v>
      </c>
      <c r="K21" s="13" t="s">
        <v>131</v>
      </c>
      <c r="L21" s="13">
        <v>1</v>
      </c>
      <c r="M21">
        <f t="shared" si="3"/>
        <v>1.1627906976744186E-2</v>
      </c>
      <c r="N21">
        <f t="shared" si="4"/>
        <v>1.533304694648757E-2</v>
      </c>
      <c r="O21">
        <f t="shared" si="4"/>
        <v>1.5119594478685128E-2</v>
      </c>
      <c r="P21">
        <f t="shared" si="4"/>
        <v>1.7669075861060396E-2</v>
      </c>
      <c r="Q21">
        <f t="shared" si="1"/>
        <v>1.6040572428744366E-2</v>
      </c>
      <c r="R21">
        <f t="shared" si="2"/>
        <v>8.1657987174179908E-4</v>
      </c>
    </row>
    <row r="22" spans="1:18" s="13" customFormat="1" x14ac:dyDescent="0.25">
      <c r="A22" s="13" t="s">
        <v>131</v>
      </c>
      <c r="B22">
        <v>17561</v>
      </c>
      <c r="C22">
        <v>13485</v>
      </c>
      <c r="D22">
        <v>15465</v>
      </c>
      <c r="F22" s="13" t="s">
        <v>132</v>
      </c>
      <c r="G22" s="13">
        <f t="shared" si="5"/>
        <v>302</v>
      </c>
      <c r="H22" s="13">
        <f t="shared" si="5"/>
        <v>179</v>
      </c>
      <c r="I22" s="13">
        <f t="shared" si="5"/>
        <v>183</v>
      </c>
      <c r="K22" s="13" t="s">
        <v>132</v>
      </c>
      <c r="L22" s="13">
        <v>1</v>
      </c>
      <c r="M22">
        <f t="shared" si="3"/>
        <v>1.1627906976744186E-2</v>
      </c>
      <c r="N22">
        <f t="shared" si="4"/>
        <v>2.6368544945272172E-4</v>
      </c>
      <c r="O22">
        <f t="shared" si="4"/>
        <v>2.0069762044379962E-4</v>
      </c>
      <c r="P22">
        <f t="shared" si="4"/>
        <v>2.0908120805522486E-4</v>
      </c>
      <c r="Q22">
        <f t="shared" si="1"/>
        <v>2.2448809265058207E-4</v>
      </c>
      <c r="R22">
        <f t="shared" si="2"/>
        <v>1.9747537572359869E-5</v>
      </c>
    </row>
    <row r="23" spans="1:18" s="13" customFormat="1" x14ac:dyDescent="0.25">
      <c r="A23" s="13" t="s">
        <v>132</v>
      </c>
      <c r="B23">
        <v>302</v>
      </c>
      <c r="C23">
        <v>179</v>
      </c>
      <c r="D23">
        <v>183</v>
      </c>
      <c r="F23" s="13" t="s">
        <v>133</v>
      </c>
      <c r="G23" s="13">
        <f>SUM(B24:B25)</f>
        <v>4</v>
      </c>
      <c r="H23" s="13">
        <f>SUM(C24:C25)</f>
        <v>0</v>
      </c>
      <c r="I23" s="13">
        <f>SUM(D24:D25)</f>
        <v>2</v>
      </c>
      <c r="K23" s="13" t="s">
        <v>133</v>
      </c>
      <c r="L23" s="13">
        <v>2</v>
      </c>
      <c r="M23">
        <f t="shared" si="3"/>
        <v>2.3255813953488372E-2</v>
      </c>
      <c r="N23">
        <f t="shared" si="4"/>
        <v>3.4925225093075723E-6</v>
      </c>
      <c r="O23">
        <f t="shared" si="4"/>
        <v>0</v>
      </c>
      <c r="P23">
        <f t="shared" si="4"/>
        <v>2.2850405251937144E-6</v>
      </c>
      <c r="Q23">
        <f t="shared" si="1"/>
        <v>1.9258543448337621E-6</v>
      </c>
      <c r="R23">
        <f t="shared" si="2"/>
        <v>1.0240750954928703E-6</v>
      </c>
    </row>
    <row r="24" spans="1:18" s="13" customFormat="1" x14ac:dyDescent="0.25">
      <c r="A24" s="13" t="s">
        <v>180</v>
      </c>
      <c r="B24" s="13">
        <v>4</v>
      </c>
      <c r="C24" s="13">
        <v>0</v>
      </c>
      <c r="D24" s="13">
        <v>2</v>
      </c>
      <c r="F24" s="13" t="s">
        <v>134</v>
      </c>
      <c r="G24" s="13">
        <f t="shared" ref="G24:I25" si="6">B26</f>
        <v>12011</v>
      </c>
      <c r="H24" s="13">
        <f t="shared" si="6"/>
        <v>7686</v>
      </c>
      <c r="I24" s="13">
        <f t="shared" si="6"/>
        <v>6967</v>
      </c>
      <c r="K24" s="13" t="s">
        <v>134</v>
      </c>
      <c r="L24" s="13">
        <v>3</v>
      </c>
      <c r="M24">
        <f t="shared" si="3"/>
        <v>3.4883720930232558E-2</v>
      </c>
      <c r="N24">
        <f t="shared" si="4"/>
        <v>1.0487171964823313E-2</v>
      </c>
      <c r="O24">
        <f t="shared" si="4"/>
        <v>8.617664305760022E-3</v>
      </c>
      <c r="P24">
        <f t="shared" si="4"/>
        <v>7.959938669512303E-3</v>
      </c>
      <c r="Q24">
        <f t="shared" si="1"/>
        <v>9.0215916466985461E-3</v>
      </c>
      <c r="R24">
        <f t="shared" si="2"/>
        <v>7.5698855226931654E-4</v>
      </c>
    </row>
    <row r="25" spans="1:18" s="13" customFormat="1" x14ac:dyDescent="0.25">
      <c r="A25" s="13" t="s">
        <v>181</v>
      </c>
      <c r="B25" s="13">
        <v>0</v>
      </c>
      <c r="C25" s="13">
        <v>0</v>
      </c>
      <c r="D25" s="13">
        <v>0</v>
      </c>
      <c r="F25" s="13" t="s">
        <v>72</v>
      </c>
      <c r="G25" s="13">
        <f t="shared" si="6"/>
        <v>953</v>
      </c>
      <c r="H25" s="13">
        <f t="shared" si="6"/>
        <v>421</v>
      </c>
      <c r="I25" s="13">
        <f t="shared" si="6"/>
        <v>374</v>
      </c>
      <c r="K25" s="13" t="s">
        <v>72</v>
      </c>
      <c r="L25" s="13">
        <v>1</v>
      </c>
      <c r="M25">
        <f t="shared" si="3"/>
        <v>1.1627906976744186E-2</v>
      </c>
      <c r="N25">
        <f t="shared" si="4"/>
        <v>8.3209348784252918E-4</v>
      </c>
      <c r="O25">
        <f t="shared" si="4"/>
        <v>4.7203183355776338E-4</v>
      </c>
      <c r="P25">
        <f t="shared" si="4"/>
        <v>4.2730257821122457E-4</v>
      </c>
      <c r="Q25">
        <f t="shared" si="1"/>
        <v>5.7714263320383908E-4</v>
      </c>
      <c r="R25">
        <f t="shared" si="2"/>
        <v>1.2812771009389142E-4</v>
      </c>
    </row>
    <row r="26" spans="1:18" s="13" customFormat="1" x14ac:dyDescent="0.25">
      <c r="A26" s="13" t="s">
        <v>134</v>
      </c>
      <c r="B26">
        <v>12011</v>
      </c>
      <c r="C26">
        <v>7686</v>
      </c>
      <c r="D26">
        <v>6967</v>
      </c>
      <c r="F26" s="13" t="s">
        <v>73</v>
      </c>
      <c r="G26" s="13">
        <f>SUM(B28:B29)</f>
        <v>41213</v>
      </c>
      <c r="H26" s="13">
        <f>SUM(C28:C29)</f>
        <v>32557</v>
      </c>
      <c r="I26" s="13">
        <f>SUM(D28:D29)</f>
        <v>41574</v>
      </c>
      <c r="K26" s="13" t="s">
        <v>73</v>
      </c>
      <c r="L26" s="13">
        <v>4</v>
      </c>
      <c r="M26">
        <f t="shared" si="3"/>
        <v>4.6511627906976744E-2</v>
      </c>
      <c r="N26">
        <f t="shared" si="4"/>
        <v>3.5984332544023244E-2</v>
      </c>
      <c r="O26">
        <f t="shared" si="4"/>
        <v>3.6503421389881476E-2</v>
      </c>
      <c r="P26">
        <f t="shared" si="4"/>
        <v>4.7499137397201741E-2</v>
      </c>
      <c r="Q26">
        <f t="shared" si="1"/>
        <v>3.9995630443702156E-2</v>
      </c>
      <c r="R26">
        <f t="shared" si="2"/>
        <v>3.7547448097212501E-3</v>
      </c>
    </row>
    <row r="27" spans="1:18" s="13" customFormat="1" x14ac:dyDescent="0.25">
      <c r="A27" s="13" t="s">
        <v>72</v>
      </c>
      <c r="B27">
        <v>953</v>
      </c>
      <c r="C27">
        <v>421</v>
      </c>
      <c r="D27">
        <v>374</v>
      </c>
      <c r="F27" s="13" t="s">
        <v>74</v>
      </c>
      <c r="G27" s="13">
        <f t="shared" ref="G27:I40" si="7">B30</f>
        <v>782</v>
      </c>
      <c r="H27" s="13">
        <f t="shared" si="7"/>
        <v>564</v>
      </c>
      <c r="I27" s="13">
        <f t="shared" si="7"/>
        <v>827</v>
      </c>
      <c r="K27" s="13" t="s">
        <v>74</v>
      </c>
      <c r="L27" s="13">
        <v>1</v>
      </c>
      <c r="M27">
        <f t="shared" si="3"/>
        <v>1.1627906976744186E-2</v>
      </c>
      <c r="N27">
        <f t="shared" si="4"/>
        <v>6.8278815056963037E-4</v>
      </c>
      <c r="O27">
        <f t="shared" si="4"/>
        <v>6.3236568676146917E-4</v>
      </c>
      <c r="P27">
        <f t="shared" si="4"/>
        <v>9.4486425716760092E-4</v>
      </c>
      <c r="Q27">
        <f t="shared" si="1"/>
        <v>7.5333936483290012E-4</v>
      </c>
      <c r="R27">
        <f t="shared" si="2"/>
        <v>9.6862349930172168E-5</v>
      </c>
    </row>
    <row r="28" spans="1:18" s="13" customFormat="1" x14ac:dyDescent="0.25">
      <c r="A28" s="13" t="s">
        <v>182</v>
      </c>
      <c r="B28">
        <v>34203</v>
      </c>
      <c r="C28">
        <v>27138</v>
      </c>
      <c r="D28">
        <v>34638</v>
      </c>
      <c r="F28" s="13" t="s">
        <v>135</v>
      </c>
      <c r="G28" s="13">
        <f t="shared" si="7"/>
        <v>571</v>
      </c>
      <c r="H28" s="13">
        <f t="shared" si="7"/>
        <v>238</v>
      </c>
      <c r="I28" s="13">
        <f t="shared" si="7"/>
        <v>239</v>
      </c>
      <c r="K28" s="13" t="s">
        <v>135</v>
      </c>
      <c r="L28" s="13">
        <v>1</v>
      </c>
      <c r="M28">
        <f t="shared" si="3"/>
        <v>1.1627906976744186E-2</v>
      </c>
      <c r="N28">
        <f t="shared" si="4"/>
        <v>4.9855758820365598E-4</v>
      </c>
      <c r="O28">
        <f t="shared" si="4"/>
        <v>2.6684935008728663E-4</v>
      </c>
      <c r="P28">
        <f t="shared" si="4"/>
        <v>2.7306234276064888E-4</v>
      </c>
      <c r="Q28">
        <f t="shared" si="1"/>
        <v>3.4615642701719718E-4</v>
      </c>
      <c r="R28">
        <f t="shared" si="2"/>
        <v>7.6221684945352146E-5</v>
      </c>
    </row>
    <row r="29" spans="1:18" s="13" customFormat="1" x14ac:dyDescent="0.25">
      <c r="A29" s="13" t="s">
        <v>183</v>
      </c>
      <c r="B29" s="13">
        <v>7010</v>
      </c>
      <c r="C29" s="13">
        <v>5419</v>
      </c>
      <c r="D29" s="13">
        <v>6936</v>
      </c>
      <c r="F29" s="13" t="s">
        <v>136</v>
      </c>
      <c r="G29" s="13">
        <f t="shared" si="7"/>
        <v>6333</v>
      </c>
      <c r="H29" s="13">
        <f t="shared" si="7"/>
        <v>4295</v>
      </c>
      <c r="I29" s="13">
        <f t="shared" si="7"/>
        <v>4387</v>
      </c>
      <c r="K29" s="13" t="s">
        <v>136</v>
      </c>
      <c r="L29" s="13">
        <v>1</v>
      </c>
      <c r="M29">
        <f t="shared" si="3"/>
        <v>1.1627906976744186E-2</v>
      </c>
      <c r="N29">
        <f t="shared" si="4"/>
        <v>5.5295362628612144E-3</v>
      </c>
      <c r="O29">
        <f t="shared" si="4"/>
        <v>4.8156216748945213E-3</v>
      </c>
      <c r="P29">
        <f t="shared" si="4"/>
        <v>5.0122363920124128E-3</v>
      </c>
      <c r="Q29">
        <f t="shared" si="1"/>
        <v>5.1191314432560489E-3</v>
      </c>
      <c r="R29">
        <f t="shared" si="2"/>
        <v>2.1290719708611552E-4</v>
      </c>
    </row>
    <row r="30" spans="1:18" s="13" customFormat="1" x14ac:dyDescent="0.25">
      <c r="A30" s="13" t="s">
        <v>74</v>
      </c>
      <c r="B30">
        <v>782</v>
      </c>
      <c r="C30">
        <v>564</v>
      </c>
      <c r="D30">
        <v>827</v>
      </c>
      <c r="F30" s="13" t="s">
        <v>137</v>
      </c>
      <c r="G30" s="13">
        <f t="shared" si="7"/>
        <v>61267</v>
      </c>
      <c r="H30" s="13">
        <f t="shared" si="7"/>
        <v>42180</v>
      </c>
      <c r="I30" s="13">
        <f t="shared" si="7"/>
        <v>33600</v>
      </c>
      <c r="K30" s="13" t="s">
        <v>137</v>
      </c>
      <c r="L30" s="13">
        <v>6</v>
      </c>
      <c r="M30">
        <f t="shared" si="3"/>
        <v>6.9767441860465115E-2</v>
      </c>
      <c r="N30">
        <f t="shared" si="4"/>
        <v>5.349409414443676E-2</v>
      </c>
      <c r="O30">
        <f t="shared" si="4"/>
        <v>4.7292880616309881E-2</v>
      </c>
      <c r="P30">
        <f t="shared" si="4"/>
        <v>3.8388680823254404E-2</v>
      </c>
      <c r="Q30">
        <f t="shared" si="1"/>
        <v>4.6391885194667005E-2</v>
      </c>
      <c r="R30">
        <f t="shared" si="2"/>
        <v>4.3837663587112568E-3</v>
      </c>
    </row>
    <row r="31" spans="1:18" s="13" customFormat="1" x14ac:dyDescent="0.25">
      <c r="A31" s="13" t="s">
        <v>135</v>
      </c>
      <c r="B31">
        <v>571</v>
      </c>
      <c r="C31">
        <v>238</v>
      </c>
      <c r="D31">
        <v>239</v>
      </c>
      <c r="F31" s="13" t="s">
        <v>144</v>
      </c>
      <c r="G31" s="13">
        <f t="shared" si="7"/>
        <v>8537</v>
      </c>
      <c r="H31" s="13">
        <f t="shared" si="7"/>
        <v>5881</v>
      </c>
      <c r="I31" s="13">
        <f t="shared" si="7"/>
        <v>5432</v>
      </c>
      <c r="K31" s="13" t="s">
        <v>144</v>
      </c>
      <c r="L31" s="13">
        <v>2</v>
      </c>
      <c r="M31">
        <f t="shared" si="3"/>
        <v>2.3255813953488372E-2</v>
      </c>
      <c r="N31">
        <f t="shared" si="4"/>
        <v>7.4539161654896867E-3</v>
      </c>
      <c r="O31">
        <f t="shared" si="4"/>
        <v>6.593869864971986E-3</v>
      </c>
      <c r="P31">
        <f t="shared" si="4"/>
        <v>6.2061700664261281E-3</v>
      </c>
      <c r="Q31">
        <f t="shared" si="1"/>
        <v>6.7513186989625997E-3</v>
      </c>
      <c r="R31">
        <f t="shared" si="2"/>
        <v>3.6869598290273207E-4</v>
      </c>
    </row>
    <row r="32" spans="1:18" s="13" customFormat="1" x14ac:dyDescent="0.25">
      <c r="A32" s="13" t="s">
        <v>136</v>
      </c>
      <c r="B32">
        <v>6333</v>
      </c>
      <c r="C32">
        <v>4295</v>
      </c>
      <c r="D32">
        <v>4387</v>
      </c>
      <c r="F32" s="13" t="s">
        <v>75</v>
      </c>
      <c r="G32" s="13">
        <f t="shared" si="7"/>
        <v>966</v>
      </c>
      <c r="H32" s="13">
        <f t="shared" si="7"/>
        <v>426</v>
      </c>
      <c r="I32" s="13">
        <f t="shared" si="7"/>
        <v>313</v>
      </c>
      <c r="K32" s="13" t="s">
        <v>75</v>
      </c>
      <c r="L32" s="13">
        <v>2</v>
      </c>
      <c r="M32">
        <f t="shared" si="3"/>
        <v>2.3255813953488372E-2</v>
      </c>
      <c r="N32">
        <f t="shared" si="4"/>
        <v>8.4344418599777875E-4</v>
      </c>
      <c r="O32">
        <f t="shared" si="4"/>
        <v>4.7763791234110972E-4</v>
      </c>
      <c r="P32">
        <f t="shared" si="4"/>
        <v>3.5760884219281628E-4</v>
      </c>
      <c r="Q32">
        <f t="shared" si="1"/>
        <v>5.5956364684390158E-4</v>
      </c>
      <c r="R32">
        <f t="shared" si="2"/>
        <v>1.4610825302139048E-4</v>
      </c>
    </row>
    <row r="33" spans="1:18" s="13" customFormat="1" x14ac:dyDescent="0.25">
      <c r="A33" s="13" t="s">
        <v>137</v>
      </c>
      <c r="B33">
        <v>61267</v>
      </c>
      <c r="C33">
        <v>42180</v>
      </c>
      <c r="D33">
        <v>33600</v>
      </c>
      <c r="F33" s="13" t="s">
        <v>184</v>
      </c>
      <c r="G33" s="13">
        <f t="shared" si="7"/>
        <v>702</v>
      </c>
      <c r="H33" s="13">
        <f t="shared" si="7"/>
        <v>581</v>
      </c>
      <c r="I33" s="13">
        <f t="shared" si="7"/>
        <v>724</v>
      </c>
      <c r="K33" s="13" t="s">
        <v>184</v>
      </c>
      <c r="L33" s="13">
        <v>1</v>
      </c>
      <c r="M33">
        <f t="shared" si="3"/>
        <v>1.1627906976744186E-2</v>
      </c>
      <c r="N33">
        <f t="shared" si="4"/>
        <v>6.12937700383479E-4</v>
      </c>
      <c r="O33">
        <f t="shared" si="4"/>
        <v>6.5142635462484683E-4</v>
      </c>
      <c r="P33">
        <f t="shared" si="4"/>
        <v>8.2718467012012455E-4</v>
      </c>
      <c r="Q33">
        <f t="shared" si="1"/>
        <v>6.9718290837615009E-4</v>
      </c>
      <c r="R33">
        <f t="shared" si="2"/>
        <v>6.5943631657981727E-5</v>
      </c>
    </row>
    <row r="34" spans="1:18" x14ac:dyDescent="0.25">
      <c r="A34" s="13" t="s">
        <v>144</v>
      </c>
      <c r="B34">
        <v>8537</v>
      </c>
      <c r="C34">
        <v>5881</v>
      </c>
      <c r="D34">
        <v>5432</v>
      </c>
      <c r="F34" s="13" t="s">
        <v>76</v>
      </c>
      <c r="G34" s="13">
        <f t="shared" si="7"/>
        <v>2637</v>
      </c>
      <c r="H34" s="13">
        <f t="shared" si="7"/>
        <v>2067</v>
      </c>
      <c r="I34" s="13">
        <f t="shared" si="7"/>
        <v>2341</v>
      </c>
      <c r="K34" s="13" t="s">
        <v>76</v>
      </c>
      <c r="L34" s="13">
        <v>1</v>
      </c>
      <c r="M34">
        <f t="shared" si="3"/>
        <v>1.1627906976744186E-2</v>
      </c>
      <c r="N34">
        <f t="shared" si="4"/>
        <v>2.302445464261017E-3</v>
      </c>
      <c r="O34">
        <f t="shared" si="4"/>
        <v>2.3175529690353846E-3</v>
      </c>
      <c r="P34">
        <f t="shared" si="4"/>
        <v>2.6746399347392425E-3</v>
      </c>
      <c r="Q34">
        <f t="shared" si="1"/>
        <v>2.431546122678548E-3</v>
      </c>
      <c r="R34">
        <f t="shared" si="2"/>
        <v>1.2162512113289904E-4</v>
      </c>
    </row>
    <row r="35" spans="1:18" x14ac:dyDescent="0.25">
      <c r="A35" s="13" t="s">
        <v>75</v>
      </c>
      <c r="B35">
        <v>966</v>
      </c>
      <c r="C35">
        <v>426</v>
      </c>
      <c r="D35">
        <v>313</v>
      </c>
      <c r="F35" s="13" t="s">
        <v>138</v>
      </c>
      <c r="G35" s="13">
        <f t="shared" si="7"/>
        <v>3359</v>
      </c>
      <c r="H35" s="13">
        <f t="shared" si="7"/>
        <v>2569</v>
      </c>
      <c r="I35" s="13">
        <f t="shared" si="7"/>
        <v>2607</v>
      </c>
      <c r="K35" s="13" t="s">
        <v>138</v>
      </c>
      <c r="L35" s="13">
        <v>1</v>
      </c>
      <c r="M35">
        <f t="shared" si="3"/>
        <v>1.1627906976744186E-2</v>
      </c>
      <c r="N35">
        <f t="shared" si="4"/>
        <v>2.9328457771910341E-3</v>
      </c>
      <c r="O35">
        <f t="shared" si="4"/>
        <v>2.8804032788833588E-3</v>
      </c>
      <c r="P35">
        <f t="shared" si="4"/>
        <v>2.9785503245900067E-3</v>
      </c>
      <c r="Q35">
        <f t="shared" si="1"/>
        <v>2.9305997935547994E-3</v>
      </c>
      <c r="R35">
        <f t="shared" si="2"/>
        <v>2.8354858355646821E-5</v>
      </c>
    </row>
    <row r="36" spans="1:18" x14ac:dyDescent="0.25">
      <c r="A36" s="13" t="s">
        <v>184</v>
      </c>
      <c r="B36">
        <v>702</v>
      </c>
      <c r="C36">
        <v>581</v>
      </c>
      <c r="D36">
        <v>724</v>
      </c>
      <c r="F36" s="13" t="s">
        <v>185</v>
      </c>
      <c r="G36">
        <f t="shared" si="7"/>
        <v>151</v>
      </c>
      <c r="H36">
        <f t="shared" si="7"/>
        <v>85</v>
      </c>
      <c r="I36">
        <f t="shared" si="7"/>
        <v>86</v>
      </c>
      <c r="K36" s="13" t="s">
        <v>185</v>
      </c>
      <c r="L36" s="13">
        <v>1</v>
      </c>
      <c r="M36">
        <f t="shared" si="3"/>
        <v>1.1627906976744186E-2</v>
      </c>
      <c r="N36">
        <f t="shared" si="4"/>
        <v>1.3184272472636086E-4</v>
      </c>
      <c r="O36">
        <f t="shared" si="4"/>
        <v>9.5303339316888083E-5</v>
      </c>
      <c r="P36">
        <f t="shared" si="4"/>
        <v>9.8256742583329709E-5</v>
      </c>
      <c r="Q36">
        <f t="shared" si="1"/>
        <v>1.0846760220885955E-4</v>
      </c>
      <c r="R36">
        <f t="shared" si="2"/>
        <v>1.1718616417830003E-5</v>
      </c>
    </row>
    <row r="37" spans="1:18" x14ac:dyDescent="0.25">
      <c r="A37" s="13" t="s">
        <v>76</v>
      </c>
      <c r="B37">
        <v>2637</v>
      </c>
      <c r="C37">
        <v>2067</v>
      </c>
      <c r="D37">
        <v>2341</v>
      </c>
      <c r="F37" s="13" t="s">
        <v>77</v>
      </c>
      <c r="G37">
        <f t="shared" si="7"/>
        <v>530</v>
      </c>
      <c r="H37">
        <f t="shared" si="7"/>
        <v>399</v>
      </c>
      <c r="I37">
        <f t="shared" si="7"/>
        <v>374</v>
      </c>
      <c r="K37" s="13" t="s">
        <v>77</v>
      </c>
      <c r="L37" s="13">
        <v>1</v>
      </c>
      <c r="M37">
        <f t="shared" si="3"/>
        <v>1.1627906976744186E-2</v>
      </c>
      <c r="N37">
        <f t="shared" si="4"/>
        <v>4.6275923248325333E-4</v>
      </c>
      <c r="O37">
        <f t="shared" si="4"/>
        <v>4.4736508691103937E-4</v>
      </c>
      <c r="P37">
        <f t="shared" si="4"/>
        <v>4.2730257821122457E-4</v>
      </c>
      <c r="Q37">
        <f t="shared" si="1"/>
        <v>4.4580896586850579E-4</v>
      </c>
      <c r="R37">
        <f t="shared" si="2"/>
        <v>1.0264984454701749E-5</v>
      </c>
    </row>
    <row r="38" spans="1:18" x14ac:dyDescent="0.25">
      <c r="A38" s="13" t="s">
        <v>138</v>
      </c>
      <c r="B38">
        <v>3359</v>
      </c>
      <c r="C38">
        <v>2569</v>
      </c>
      <c r="D38">
        <v>2607</v>
      </c>
      <c r="F38" s="13" t="s">
        <v>139</v>
      </c>
      <c r="G38">
        <f t="shared" si="7"/>
        <v>23377</v>
      </c>
      <c r="H38">
        <f t="shared" si="7"/>
        <v>20730</v>
      </c>
      <c r="I38">
        <f t="shared" si="7"/>
        <v>23991</v>
      </c>
      <c r="K38" s="13" t="s">
        <v>139</v>
      </c>
      <c r="L38" s="13">
        <v>1</v>
      </c>
      <c r="M38">
        <f t="shared" si="3"/>
        <v>1.1627906976744186E-2</v>
      </c>
      <c r="N38">
        <f t="shared" si="4"/>
        <v>2.041117467502078E-2</v>
      </c>
      <c r="O38">
        <f t="shared" si="4"/>
        <v>2.3242802635754001E-2</v>
      </c>
      <c r="P38">
        <f t="shared" si="4"/>
        <v>2.7410203619961201E-2</v>
      </c>
      <c r="Q38">
        <f t="shared" si="1"/>
        <v>2.3688060310245326E-2</v>
      </c>
      <c r="R38">
        <f t="shared" si="2"/>
        <v>2.0326741287073481E-3</v>
      </c>
    </row>
    <row r="39" spans="1:18" x14ac:dyDescent="0.25">
      <c r="A39" s="13" t="s">
        <v>185</v>
      </c>
      <c r="B39">
        <v>151</v>
      </c>
      <c r="C39">
        <v>85</v>
      </c>
      <c r="D39">
        <v>86</v>
      </c>
      <c r="F39" s="13" t="s">
        <v>78</v>
      </c>
      <c r="G39">
        <f t="shared" si="7"/>
        <v>22407</v>
      </c>
      <c r="H39">
        <f t="shared" si="7"/>
        <v>16745</v>
      </c>
      <c r="I39">
        <f t="shared" si="7"/>
        <v>16209</v>
      </c>
      <c r="K39" s="13" t="s">
        <v>78</v>
      </c>
      <c r="L39" s="13">
        <v>2</v>
      </c>
      <c r="M39">
        <f t="shared" si="3"/>
        <v>2.3255813953488372E-2</v>
      </c>
      <c r="N39">
        <f t="shared" si="4"/>
        <v>1.9564237966513694E-2</v>
      </c>
      <c r="O39">
        <f t="shared" si="4"/>
        <v>1.8774757845426954E-2</v>
      </c>
      <c r="P39">
        <f t="shared" si="4"/>
        <v>1.8519110936432458E-2</v>
      </c>
      <c r="Q39">
        <f t="shared" si="1"/>
        <v>1.8952702249457703E-2</v>
      </c>
      <c r="R39">
        <f t="shared" si="2"/>
        <v>3.14547709919073E-4</v>
      </c>
    </row>
    <row r="40" spans="1:18" x14ac:dyDescent="0.25">
      <c r="A40" s="13" t="s">
        <v>77</v>
      </c>
      <c r="B40">
        <v>530</v>
      </c>
      <c r="C40">
        <v>399</v>
      </c>
      <c r="D40">
        <v>374</v>
      </c>
      <c r="F40" s="13" t="s">
        <v>140</v>
      </c>
      <c r="G40">
        <f t="shared" si="7"/>
        <v>1271</v>
      </c>
      <c r="H40">
        <f t="shared" si="7"/>
        <v>581</v>
      </c>
      <c r="I40">
        <f t="shared" si="7"/>
        <v>489</v>
      </c>
      <c r="K40" s="13" t="s">
        <v>140</v>
      </c>
      <c r="L40" s="13">
        <v>1</v>
      </c>
      <c r="M40">
        <f t="shared" si="3"/>
        <v>1.1627906976744186E-2</v>
      </c>
      <c r="N40">
        <f t="shared" si="4"/>
        <v>1.1097490273324813E-3</v>
      </c>
      <c r="O40">
        <f t="shared" si="4"/>
        <v>6.5142635462484683E-4</v>
      </c>
      <c r="P40">
        <f t="shared" si="4"/>
        <v>5.5869240840986318E-4</v>
      </c>
      <c r="Q40">
        <f t="shared" si="1"/>
        <v>7.7328926345573035E-4</v>
      </c>
      <c r="R40">
        <f t="shared" si="2"/>
        <v>1.7034648585177806E-4</v>
      </c>
    </row>
    <row r="41" spans="1:18" x14ac:dyDescent="0.25">
      <c r="A41" s="13" t="s">
        <v>139</v>
      </c>
      <c r="B41">
        <v>23377</v>
      </c>
      <c r="C41">
        <v>20730</v>
      </c>
      <c r="D41">
        <v>23991</v>
      </c>
      <c r="F41" s="13" t="s">
        <v>145</v>
      </c>
      <c r="G41">
        <f>SUM(B44:B45)</f>
        <v>4979</v>
      </c>
      <c r="H41">
        <f>SUM(C44:C45)</f>
        <v>3519</v>
      </c>
      <c r="I41">
        <f>SUM(D44:D45)</f>
        <v>3375</v>
      </c>
      <c r="K41" s="13" t="s">
        <v>145</v>
      </c>
      <c r="L41" s="13">
        <v>2</v>
      </c>
      <c r="M41">
        <f t="shared" si="3"/>
        <v>2.3255813953488372E-2</v>
      </c>
      <c r="N41">
        <f t="shared" si="4"/>
        <v>4.3473173934606008E-3</v>
      </c>
      <c r="O41">
        <f t="shared" si="4"/>
        <v>3.9455582477191673E-3</v>
      </c>
      <c r="P41">
        <f t="shared" si="4"/>
        <v>3.8560058862643931E-3</v>
      </c>
      <c r="Q41">
        <f t="shared" si="1"/>
        <v>4.0496271758147196E-3</v>
      </c>
      <c r="R41">
        <f t="shared" si="2"/>
        <v>1.5107338793013853E-4</v>
      </c>
    </row>
    <row r="42" spans="1:18" x14ac:dyDescent="0.25">
      <c r="A42" s="13" t="s">
        <v>78</v>
      </c>
      <c r="B42">
        <v>22407</v>
      </c>
      <c r="C42">
        <v>16745</v>
      </c>
      <c r="D42">
        <v>16209</v>
      </c>
      <c r="F42" t="s">
        <v>146</v>
      </c>
      <c r="G42">
        <f>SUM(B46:B47)</f>
        <v>21076</v>
      </c>
      <c r="H42">
        <f>SUM(C46:C47)</f>
        <v>13696</v>
      </c>
      <c r="I42">
        <f>SUM(D46:D47)</f>
        <v>12165</v>
      </c>
      <c r="K42" t="s">
        <v>146</v>
      </c>
      <c r="L42" s="13">
        <v>2</v>
      </c>
      <c r="M42">
        <f t="shared" si="3"/>
        <v>2.3255813953488372E-2</v>
      </c>
      <c r="N42">
        <f t="shared" si="4"/>
        <v>1.8402101101541599E-2</v>
      </c>
      <c r="O42">
        <f t="shared" si="4"/>
        <v>1.5356171003342344E-2</v>
      </c>
      <c r="P42">
        <f t="shared" si="4"/>
        <v>1.3898758994490768E-2</v>
      </c>
      <c r="Q42">
        <f t="shared" si="1"/>
        <v>1.5885677033124903E-2</v>
      </c>
      <c r="R42">
        <f t="shared" si="2"/>
        <v>1.3266882339075649E-3</v>
      </c>
    </row>
    <row r="43" spans="1:18" x14ac:dyDescent="0.25">
      <c r="A43" s="13" t="s">
        <v>140</v>
      </c>
      <c r="B43">
        <v>1271</v>
      </c>
      <c r="C43">
        <v>581</v>
      </c>
      <c r="D43">
        <v>489</v>
      </c>
      <c r="F43" t="s">
        <v>147</v>
      </c>
      <c r="G43">
        <f t="shared" ref="G43:I44" si="8">B48</f>
        <v>34308</v>
      </c>
      <c r="H43">
        <f t="shared" si="8"/>
        <v>24001</v>
      </c>
      <c r="I43">
        <f t="shared" si="8"/>
        <v>19000</v>
      </c>
      <c r="K43" t="s">
        <v>147</v>
      </c>
      <c r="L43" s="13">
        <v>1</v>
      </c>
      <c r="M43">
        <f t="shared" si="3"/>
        <v>1.1627906976744186E-2</v>
      </c>
      <c r="N43">
        <f t="shared" si="4"/>
        <v>2.9955365562331051E-2</v>
      </c>
      <c r="O43">
        <f t="shared" si="4"/>
        <v>2.6910299375819187E-2</v>
      </c>
      <c r="P43">
        <f t="shared" si="4"/>
        <v>2.1707884989340287E-2</v>
      </c>
      <c r="Q43">
        <f t="shared" si="1"/>
        <v>2.6191183309163507E-2</v>
      </c>
      <c r="R43">
        <f t="shared" si="2"/>
        <v>2.4078399648133292E-3</v>
      </c>
    </row>
    <row r="44" spans="1:18" x14ac:dyDescent="0.25">
      <c r="A44" s="13" t="s">
        <v>186</v>
      </c>
      <c r="B44">
        <v>4979</v>
      </c>
      <c r="C44">
        <v>3519</v>
      </c>
      <c r="D44">
        <v>3375</v>
      </c>
      <c r="F44" t="s">
        <v>79</v>
      </c>
      <c r="G44">
        <f t="shared" si="8"/>
        <v>1345</v>
      </c>
      <c r="H44">
        <f t="shared" si="8"/>
        <v>872</v>
      </c>
      <c r="I44">
        <f t="shared" si="8"/>
        <v>917</v>
      </c>
      <c r="K44" t="s">
        <v>79</v>
      </c>
      <c r="L44" s="13">
        <v>1</v>
      </c>
      <c r="M44">
        <f t="shared" si="3"/>
        <v>1.1627906976744186E-2</v>
      </c>
      <c r="N44">
        <f t="shared" si="4"/>
        <v>1.1743606937546713E-3</v>
      </c>
      <c r="O44">
        <f t="shared" si="4"/>
        <v>9.7770013981560481E-4</v>
      </c>
      <c r="P44">
        <f t="shared" si="4"/>
        <v>1.047691080801318E-3</v>
      </c>
      <c r="Q44">
        <f t="shared" si="1"/>
        <v>1.066583971457198E-3</v>
      </c>
      <c r="R44">
        <f t="shared" si="2"/>
        <v>5.7551569213782518E-5</v>
      </c>
    </row>
    <row r="45" spans="1:18" x14ac:dyDescent="0.25">
      <c r="A45" s="13" t="s">
        <v>187</v>
      </c>
      <c r="B45">
        <v>0</v>
      </c>
      <c r="C45">
        <v>0</v>
      </c>
      <c r="D45">
        <v>0</v>
      </c>
      <c r="F45" t="s">
        <v>148</v>
      </c>
      <c r="G45">
        <f>SUM(B50:B51)</f>
        <v>157</v>
      </c>
      <c r="H45">
        <f>SUM(C50:C51)</f>
        <v>100</v>
      </c>
      <c r="I45">
        <f>SUM(D50:D51)</f>
        <v>99</v>
      </c>
      <c r="K45" t="s">
        <v>148</v>
      </c>
      <c r="L45" s="13">
        <v>3</v>
      </c>
      <c r="M45">
        <f t="shared" si="3"/>
        <v>3.4883720930232558E-2</v>
      </c>
      <c r="N45">
        <f t="shared" si="4"/>
        <v>1.3708150849032222E-4</v>
      </c>
      <c r="O45">
        <f t="shared" si="4"/>
        <v>1.1212157566692717E-4</v>
      </c>
      <c r="P45">
        <f t="shared" si="4"/>
        <v>1.1310950599708886E-4</v>
      </c>
      <c r="Q45">
        <f t="shared" si="1"/>
        <v>1.2077086338477943E-4</v>
      </c>
      <c r="R45">
        <f t="shared" si="2"/>
        <v>8.16030758005969E-6</v>
      </c>
    </row>
    <row r="46" spans="1:18" x14ac:dyDescent="0.25">
      <c r="A46" t="s">
        <v>188</v>
      </c>
      <c r="B46">
        <v>12798</v>
      </c>
      <c r="C46">
        <v>8299</v>
      </c>
      <c r="D46">
        <v>7482</v>
      </c>
      <c r="F46" t="s">
        <v>80</v>
      </c>
      <c r="G46">
        <f>SUM(B52:B53)</f>
        <v>6419</v>
      </c>
      <c r="H46">
        <f>SUM(C52:C53)</f>
        <v>4586</v>
      </c>
      <c r="I46">
        <f>SUM(D52:D53)</f>
        <v>4912</v>
      </c>
      <c r="K46" t="s">
        <v>80</v>
      </c>
      <c r="L46" s="13">
        <v>2</v>
      </c>
      <c r="M46">
        <f t="shared" si="3"/>
        <v>2.3255813953488372E-2</v>
      </c>
      <c r="N46">
        <f t="shared" si="4"/>
        <v>5.6046254968113267E-3</v>
      </c>
      <c r="O46">
        <f t="shared" si="4"/>
        <v>5.1418954600852794E-3</v>
      </c>
      <c r="P46">
        <f t="shared" si="4"/>
        <v>5.6120595298757622E-3</v>
      </c>
      <c r="Q46">
        <f t="shared" si="1"/>
        <v>5.4528601622574569E-3</v>
      </c>
      <c r="R46">
        <f t="shared" si="2"/>
        <v>1.5549716043460269E-4</v>
      </c>
    </row>
    <row r="47" spans="1:18" x14ac:dyDescent="0.25">
      <c r="A47" t="s">
        <v>189</v>
      </c>
      <c r="B47">
        <v>8278</v>
      </c>
      <c r="C47">
        <v>5397</v>
      </c>
      <c r="D47">
        <v>4683</v>
      </c>
      <c r="F47" s="18" t="s">
        <v>141</v>
      </c>
      <c r="G47" s="18">
        <f>B54</f>
        <v>88374</v>
      </c>
      <c r="H47" s="18">
        <f>C54</f>
        <v>61795</v>
      </c>
      <c r="I47" s="18">
        <f>D54</f>
        <v>54503</v>
      </c>
      <c r="K47" s="18" t="s">
        <v>141</v>
      </c>
      <c r="L47" s="19">
        <v>5</v>
      </c>
      <c r="M47" s="18">
        <f t="shared" si="3"/>
        <v>5.8139534883720929E-2</v>
      </c>
      <c r="N47" s="18">
        <f t="shared" si="4"/>
        <v>7.7162046059386855E-2</v>
      </c>
      <c r="O47" s="18">
        <f t="shared" si="4"/>
        <v>6.9285527683377646E-2</v>
      </c>
      <c r="P47" s="18">
        <f t="shared" si="4"/>
        <v>6.2270781872316508E-2</v>
      </c>
      <c r="Q47" s="18">
        <f t="shared" si="1"/>
        <v>6.9572785205027007E-2</v>
      </c>
      <c r="R47" s="18">
        <f t="shared" si="2"/>
        <v>4.3011364752078059E-3</v>
      </c>
    </row>
    <row r="48" spans="1:18" x14ac:dyDescent="0.25">
      <c r="A48" t="s">
        <v>147</v>
      </c>
      <c r="B48">
        <v>34308</v>
      </c>
      <c r="C48">
        <v>24001</v>
      </c>
      <c r="D48">
        <v>19000</v>
      </c>
      <c r="F48" t="s">
        <v>194</v>
      </c>
      <c r="G48">
        <f>SUM(G6:G47)</f>
        <v>1145304</v>
      </c>
      <c r="H48">
        <f>SUM(H6:H47)</f>
        <v>891889</v>
      </c>
      <c r="I48">
        <f>SUM(I6:I47)</f>
        <v>875258</v>
      </c>
      <c r="L48">
        <f t="shared" ref="L48:Q48" si="9">SUM(L6:L47)</f>
        <v>86</v>
      </c>
      <c r="M48">
        <f t="shared" si="9"/>
        <v>1.0000000000000004</v>
      </c>
      <c r="N48">
        <f t="shared" si="9"/>
        <v>1.0000000000000002</v>
      </c>
      <c r="O48">
        <f t="shared" si="9"/>
        <v>1</v>
      </c>
      <c r="P48">
        <f t="shared" si="9"/>
        <v>1</v>
      </c>
      <c r="Q48">
        <f t="shared" si="9"/>
        <v>1.0000000000000002</v>
      </c>
    </row>
    <row r="49" spans="1:4" x14ac:dyDescent="0.25">
      <c r="A49" t="s">
        <v>79</v>
      </c>
      <c r="B49">
        <v>1345</v>
      </c>
      <c r="C49">
        <v>872</v>
      </c>
      <c r="D49">
        <v>917</v>
      </c>
    </row>
    <row r="50" spans="1:4" x14ac:dyDescent="0.25">
      <c r="A50" t="s">
        <v>191</v>
      </c>
      <c r="B50">
        <v>84</v>
      </c>
      <c r="C50">
        <v>40</v>
      </c>
      <c r="D50">
        <v>50</v>
      </c>
    </row>
    <row r="51" spans="1:4" x14ac:dyDescent="0.25">
      <c r="A51" t="s">
        <v>190</v>
      </c>
      <c r="B51">
        <v>73</v>
      </c>
      <c r="C51">
        <v>60</v>
      </c>
      <c r="D51">
        <v>49</v>
      </c>
    </row>
    <row r="52" spans="1:4" x14ac:dyDescent="0.25">
      <c r="A52" t="s">
        <v>193</v>
      </c>
      <c r="B52">
        <v>1819</v>
      </c>
      <c r="C52">
        <v>1229</v>
      </c>
      <c r="D52">
        <v>1653</v>
      </c>
    </row>
    <row r="53" spans="1:4" x14ac:dyDescent="0.25">
      <c r="A53" t="s">
        <v>192</v>
      </c>
      <c r="B53">
        <v>4600</v>
      </c>
      <c r="C53">
        <v>3357</v>
      </c>
      <c r="D53">
        <v>3259</v>
      </c>
    </row>
    <row r="54" spans="1:4" x14ac:dyDescent="0.25">
      <c r="A54" t="s">
        <v>141</v>
      </c>
      <c r="B54">
        <v>88374</v>
      </c>
      <c r="C54">
        <v>61795</v>
      </c>
      <c r="D54">
        <v>54503</v>
      </c>
    </row>
    <row r="55" spans="1:4" x14ac:dyDescent="0.25">
      <c r="A55" t="s">
        <v>81</v>
      </c>
      <c r="B55">
        <v>134665</v>
      </c>
      <c r="C55">
        <v>103632</v>
      </c>
      <c r="D55">
        <v>101308</v>
      </c>
    </row>
    <row r="56" spans="1:4" x14ac:dyDescent="0.25">
      <c r="A56" s="2" t="s">
        <v>82</v>
      </c>
      <c r="B56" s="2">
        <f>SUM(B6:B54)</f>
        <v>1145304</v>
      </c>
      <c r="C56" s="2">
        <f>SUM(C6:C54)</f>
        <v>891889</v>
      </c>
      <c r="D56" s="2">
        <f>SUM(D6:D54)</f>
        <v>875258</v>
      </c>
    </row>
    <row r="57" spans="1:4" x14ac:dyDescent="0.25">
      <c r="A57" t="s">
        <v>83</v>
      </c>
      <c r="B57">
        <f>SUM(B6:B55)</f>
        <v>1279969</v>
      </c>
      <c r="C57">
        <f>SUM(C6:C55)</f>
        <v>995521</v>
      </c>
      <c r="D57">
        <f>SUM(D6:D55)</f>
        <v>976566</v>
      </c>
    </row>
    <row r="58" spans="1:4" x14ac:dyDescent="0.25">
      <c r="A58" t="s">
        <v>84</v>
      </c>
      <c r="B58">
        <f>B56/B57</f>
        <v>0.89479042070550141</v>
      </c>
      <c r="C58">
        <f>C56/C57</f>
        <v>0.89590174391097732</v>
      </c>
      <c r="D58">
        <f>D56/D57</f>
        <v>0.89626097980064845</v>
      </c>
    </row>
  </sheetData>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58"/>
  <sheetViews>
    <sheetView workbookViewId="0">
      <pane ySplit="5" topLeftCell="A6" activePane="bottomLeft" state="frozen"/>
      <selection pane="bottomLeft" sqref="A1:A2"/>
    </sheetView>
  </sheetViews>
  <sheetFormatPr defaultColWidth="11" defaultRowHeight="15.75" x14ac:dyDescent="0.25"/>
  <cols>
    <col min="1" max="1" width="13.5" customWidth="1"/>
  </cols>
  <sheetData>
    <row r="1" spans="1:18" x14ac:dyDescent="0.25">
      <c r="A1" s="1" t="s">
        <v>156</v>
      </c>
    </row>
    <row r="2" spans="1:18" x14ac:dyDescent="0.25">
      <c r="A2" s="1" t="s">
        <v>243</v>
      </c>
    </row>
    <row r="4" spans="1:18" x14ac:dyDescent="0.25">
      <c r="B4" s="1" t="s">
        <v>58</v>
      </c>
      <c r="F4" s="1"/>
      <c r="G4" s="1" t="s">
        <v>58</v>
      </c>
      <c r="M4" s="1" t="s">
        <v>59</v>
      </c>
      <c r="N4" s="1"/>
    </row>
    <row r="5" spans="1:18" x14ac:dyDescent="0.25">
      <c r="A5" s="1" t="s">
        <v>60</v>
      </c>
      <c r="B5" t="s">
        <v>244</v>
      </c>
      <c r="C5" t="s">
        <v>245</v>
      </c>
      <c r="D5" t="s">
        <v>246</v>
      </c>
      <c r="F5" s="1" t="s">
        <v>61</v>
      </c>
      <c r="G5" t="s">
        <v>244</v>
      </c>
      <c r="H5" t="s">
        <v>245</v>
      </c>
      <c r="I5" t="s">
        <v>246</v>
      </c>
      <c r="K5" s="1" t="s">
        <v>61</v>
      </c>
      <c r="L5" s="1" t="s">
        <v>62</v>
      </c>
      <c r="M5" s="1" t="s">
        <v>63</v>
      </c>
      <c r="N5" t="s">
        <v>244</v>
      </c>
      <c r="O5" t="s">
        <v>245</v>
      </c>
      <c r="P5" t="s">
        <v>246</v>
      </c>
      <c r="Q5" s="1" t="s">
        <v>64</v>
      </c>
      <c r="R5" s="1" t="s">
        <v>65</v>
      </c>
    </row>
    <row r="6" spans="1:18" x14ac:dyDescent="0.25">
      <c r="A6" t="s">
        <v>67</v>
      </c>
      <c r="B6">
        <v>33892</v>
      </c>
      <c r="C6">
        <v>35190</v>
      </c>
      <c r="D6">
        <v>32289</v>
      </c>
      <c r="F6" t="s">
        <v>67</v>
      </c>
      <c r="G6">
        <f t="shared" ref="G6:I14" si="0">B6</f>
        <v>33892</v>
      </c>
      <c r="H6">
        <f t="shared" si="0"/>
        <v>35190</v>
      </c>
      <c r="I6">
        <f t="shared" si="0"/>
        <v>32289</v>
      </c>
      <c r="K6" t="s">
        <v>67</v>
      </c>
      <c r="L6">
        <v>2</v>
      </c>
      <c r="M6">
        <f>L6/L$48</f>
        <v>2.3255813953488372E-2</v>
      </c>
      <c r="N6">
        <f>G6/G$48</f>
        <v>3.4950655350568724E-2</v>
      </c>
      <c r="O6">
        <f>H6/H$48</f>
        <v>3.2308768631022659E-2</v>
      </c>
      <c r="P6">
        <f>I6/I$48</f>
        <v>3.2456344914378536E-2</v>
      </c>
      <c r="Q6">
        <f t="shared" ref="Q6:Q47" si="1">AVERAGE(N6:P6)</f>
        <v>3.3238589631989973E-2</v>
      </c>
      <c r="R6">
        <f t="shared" ref="R6:R47" si="2">STDEV(N6:P6)/SQRT(3)</f>
        <v>8.5709226621208715E-4</v>
      </c>
    </row>
    <row r="7" spans="1:18" x14ac:dyDescent="0.25">
      <c r="A7" t="s">
        <v>125</v>
      </c>
      <c r="B7">
        <v>64626</v>
      </c>
      <c r="C7">
        <v>68831</v>
      </c>
      <c r="D7">
        <v>63580</v>
      </c>
      <c r="F7" t="s">
        <v>125</v>
      </c>
      <c r="G7">
        <f t="shared" si="0"/>
        <v>64626</v>
      </c>
      <c r="H7">
        <f t="shared" si="0"/>
        <v>68831</v>
      </c>
      <c r="I7">
        <f t="shared" si="0"/>
        <v>63580</v>
      </c>
      <c r="K7" t="s">
        <v>125</v>
      </c>
      <c r="L7">
        <v>3</v>
      </c>
      <c r="M7">
        <f t="shared" ref="M7:M47" si="3">L7/L$48</f>
        <v>3.4883720930232558E-2</v>
      </c>
      <c r="N7">
        <f t="shared" ref="N7:P47" si="4">G7/G$48</f>
        <v>6.6644666962287699E-2</v>
      </c>
      <c r="O7">
        <f t="shared" si="4"/>
        <v>6.319536384319184E-2</v>
      </c>
      <c r="P7">
        <f t="shared" si="4"/>
        <v>6.3909517472086078E-2</v>
      </c>
      <c r="Q7">
        <f t="shared" si="1"/>
        <v>6.4583182759188548E-2</v>
      </c>
      <c r="R7">
        <f t="shared" si="2"/>
        <v>1.0511567740884701E-3</v>
      </c>
    </row>
    <row r="8" spans="1:18" x14ac:dyDescent="0.25">
      <c r="A8" t="s">
        <v>68</v>
      </c>
      <c r="B8">
        <v>3443</v>
      </c>
      <c r="C8">
        <v>3895</v>
      </c>
      <c r="D8">
        <v>4865</v>
      </c>
      <c r="F8" t="s">
        <v>68</v>
      </c>
      <c r="G8">
        <f t="shared" si="0"/>
        <v>3443</v>
      </c>
      <c r="H8">
        <f t="shared" si="0"/>
        <v>3895</v>
      </c>
      <c r="I8">
        <f t="shared" si="0"/>
        <v>4865</v>
      </c>
      <c r="K8" t="s">
        <v>68</v>
      </c>
      <c r="L8">
        <v>4</v>
      </c>
      <c r="M8">
        <f t="shared" si="3"/>
        <v>4.6511627906976744E-2</v>
      </c>
      <c r="N8">
        <f t="shared" si="4"/>
        <v>3.5505460395375936E-3</v>
      </c>
      <c r="O8">
        <f t="shared" si="4"/>
        <v>3.576091327588328E-3</v>
      </c>
      <c r="P8">
        <f t="shared" si="4"/>
        <v>4.8902139430905753E-3</v>
      </c>
      <c r="Q8">
        <f t="shared" si="1"/>
        <v>4.005617103405499E-3</v>
      </c>
      <c r="R8">
        <f t="shared" si="2"/>
        <v>4.4235989006728346E-4</v>
      </c>
    </row>
    <row r="9" spans="1:18" x14ac:dyDescent="0.25">
      <c r="A9" t="s">
        <v>69</v>
      </c>
      <c r="B9">
        <v>702</v>
      </c>
      <c r="C9">
        <v>980</v>
      </c>
      <c r="D9">
        <v>1016</v>
      </c>
      <c r="F9" t="s">
        <v>69</v>
      </c>
      <c r="G9">
        <f t="shared" si="0"/>
        <v>702</v>
      </c>
      <c r="H9">
        <f t="shared" si="0"/>
        <v>980</v>
      </c>
      <c r="I9">
        <f t="shared" si="0"/>
        <v>1016</v>
      </c>
      <c r="K9" t="s">
        <v>69</v>
      </c>
      <c r="L9">
        <v>1</v>
      </c>
      <c r="M9">
        <f t="shared" si="3"/>
        <v>1.1627906976744186E-2</v>
      </c>
      <c r="N9">
        <f t="shared" si="4"/>
        <v>7.2392777222056079E-4</v>
      </c>
      <c r="O9">
        <f t="shared" si="4"/>
        <v>8.99761104245587E-4</v>
      </c>
      <c r="P9">
        <f t="shared" si="4"/>
        <v>1.0212656456690698E-3</v>
      </c>
      <c r="Q9">
        <f t="shared" si="1"/>
        <v>8.816515073784059E-4</v>
      </c>
      <c r="R9">
        <f t="shared" si="2"/>
        <v>8.6310333237566344E-5</v>
      </c>
    </row>
    <row r="10" spans="1:18" x14ac:dyDescent="0.25">
      <c r="A10" t="s">
        <v>126</v>
      </c>
      <c r="B10">
        <v>535</v>
      </c>
      <c r="C10">
        <v>508</v>
      </c>
      <c r="D10">
        <v>486</v>
      </c>
      <c r="F10" t="s">
        <v>126</v>
      </c>
      <c r="G10">
        <f t="shared" si="0"/>
        <v>535</v>
      </c>
      <c r="H10">
        <f t="shared" si="0"/>
        <v>508</v>
      </c>
      <c r="I10">
        <f t="shared" si="0"/>
        <v>486</v>
      </c>
      <c r="K10" t="s">
        <v>126</v>
      </c>
      <c r="L10">
        <v>1</v>
      </c>
      <c r="M10">
        <f t="shared" si="3"/>
        <v>1.1627906976744186E-2</v>
      </c>
      <c r="N10">
        <f t="shared" si="4"/>
        <v>5.5171133637891743E-4</v>
      </c>
      <c r="O10">
        <f t="shared" si="4"/>
        <v>4.66406776486488E-4</v>
      </c>
      <c r="P10">
        <f t="shared" si="4"/>
        <v>4.8851880294799993E-4</v>
      </c>
      <c r="Q10">
        <f t="shared" si="1"/>
        <v>5.0221230527113523E-4</v>
      </c>
      <c r="R10">
        <f t="shared" si="2"/>
        <v>2.5559414371326741E-5</v>
      </c>
    </row>
    <row r="11" spans="1:18" x14ac:dyDescent="0.25">
      <c r="A11" t="s">
        <v>127</v>
      </c>
      <c r="B11">
        <v>2293</v>
      </c>
      <c r="C11">
        <v>2957</v>
      </c>
      <c r="D11">
        <v>2836</v>
      </c>
      <c r="F11" t="s">
        <v>127</v>
      </c>
      <c r="G11">
        <f t="shared" si="0"/>
        <v>2293</v>
      </c>
      <c r="H11">
        <f t="shared" si="0"/>
        <v>2957</v>
      </c>
      <c r="I11">
        <f t="shared" si="0"/>
        <v>2836</v>
      </c>
      <c r="K11" t="s">
        <v>127</v>
      </c>
      <c r="L11">
        <v>1</v>
      </c>
      <c r="M11">
        <f t="shared" si="3"/>
        <v>1.1627906976744186E-2</v>
      </c>
      <c r="N11">
        <f t="shared" si="4"/>
        <v>2.3646244753586123E-3</v>
      </c>
      <c r="O11">
        <f t="shared" si="4"/>
        <v>2.7148914135246946E-3</v>
      </c>
      <c r="P11">
        <f t="shared" si="4"/>
        <v>2.8506981999187812E-3</v>
      </c>
      <c r="Q11">
        <f t="shared" si="1"/>
        <v>2.643404696267363E-3</v>
      </c>
      <c r="R11">
        <f t="shared" si="2"/>
        <v>1.4479834193931114E-4</v>
      </c>
    </row>
    <row r="12" spans="1:18" x14ac:dyDescent="0.25">
      <c r="A12" t="s">
        <v>149</v>
      </c>
      <c r="B12">
        <v>86053</v>
      </c>
      <c r="C12">
        <v>93961</v>
      </c>
      <c r="D12">
        <v>78970</v>
      </c>
      <c r="F12" t="s">
        <v>149</v>
      </c>
      <c r="G12">
        <f t="shared" si="0"/>
        <v>86053</v>
      </c>
      <c r="H12">
        <f t="shared" si="0"/>
        <v>93961</v>
      </c>
      <c r="I12">
        <f t="shared" si="0"/>
        <v>78970</v>
      </c>
      <c r="K12" t="s">
        <v>149</v>
      </c>
      <c r="L12">
        <v>4</v>
      </c>
      <c r="M12">
        <f t="shared" si="3"/>
        <v>4.6511627906976744E-2</v>
      </c>
      <c r="N12">
        <f t="shared" si="4"/>
        <v>8.874096379329903E-2</v>
      </c>
      <c r="O12">
        <f t="shared" si="4"/>
        <v>8.6267809302060822E-2</v>
      </c>
      <c r="P12">
        <f t="shared" si="4"/>
        <v>7.9379279565439401E-2</v>
      </c>
      <c r="Q12">
        <f t="shared" si="1"/>
        <v>8.4796017553599737E-2</v>
      </c>
      <c r="R12">
        <f t="shared" si="2"/>
        <v>2.8008874253628684E-3</v>
      </c>
    </row>
    <row r="13" spans="1:18" x14ac:dyDescent="0.25">
      <c r="A13" t="s">
        <v>128</v>
      </c>
      <c r="B13">
        <v>147316</v>
      </c>
      <c r="C13">
        <v>169904</v>
      </c>
      <c r="D13">
        <v>147368</v>
      </c>
      <c r="F13" t="s">
        <v>128</v>
      </c>
      <c r="G13">
        <f t="shared" si="0"/>
        <v>147316</v>
      </c>
      <c r="H13">
        <f t="shared" si="0"/>
        <v>169904</v>
      </c>
      <c r="I13">
        <f t="shared" si="0"/>
        <v>147368</v>
      </c>
      <c r="K13" t="s">
        <v>128</v>
      </c>
      <c r="L13">
        <v>3</v>
      </c>
      <c r="M13">
        <f t="shared" si="3"/>
        <v>3.4883720930232558E-2</v>
      </c>
      <c r="N13">
        <f t="shared" si="4"/>
        <v>0.15191758360747026</v>
      </c>
      <c r="O13">
        <f t="shared" si="4"/>
        <v>0.15599286801606349</v>
      </c>
      <c r="P13">
        <f t="shared" si="4"/>
        <v>0.14813176739267664</v>
      </c>
      <c r="Q13">
        <f t="shared" si="1"/>
        <v>0.15201407300540346</v>
      </c>
      <c r="R13">
        <f t="shared" si="2"/>
        <v>2.2698170561881873E-3</v>
      </c>
    </row>
    <row r="14" spans="1:18" x14ac:dyDescent="0.25">
      <c r="A14" t="s">
        <v>86</v>
      </c>
      <c r="B14">
        <v>6836</v>
      </c>
      <c r="C14">
        <v>8910</v>
      </c>
      <c r="D14">
        <v>6680</v>
      </c>
      <c r="F14" t="s">
        <v>86</v>
      </c>
      <c r="G14">
        <f t="shared" si="0"/>
        <v>6836</v>
      </c>
      <c r="H14">
        <f t="shared" si="0"/>
        <v>8910</v>
      </c>
      <c r="I14">
        <f t="shared" si="0"/>
        <v>6680</v>
      </c>
      <c r="K14" t="s">
        <v>86</v>
      </c>
      <c r="L14">
        <v>1</v>
      </c>
      <c r="M14">
        <f t="shared" si="3"/>
        <v>1.1627906976744186E-2</v>
      </c>
      <c r="N14">
        <f t="shared" si="4"/>
        <v>7.0495302719369712E-3</v>
      </c>
      <c r="O14">
        <f t="shared" si="4"/>
        <v>8.1804810600287561E-3</v>
      </c>
      <c r="P14">
        <f t="shared" si="4"/>
        <v>6.7146205837297105E-3</v>
      </c>
      <c r="Q14">
        <f t="shared" si="1"/>
        <v>7.3148773052318129E-3</v>
      </c>
      <c r="R14">
        <f t="shared" si="2"/>
        <v>4.4346872120165604E-4</v>
      </c>
    </row>
    <row r="15" spans="1:18" x14ac:dyDescent="0.25">
      <c r="A15" s="13" t="s">
        <v>142</v>
      </c>
      <c r="B15" s="13">
        <v>281</v>
      </c>
      <c r="C15" s="13">
        <v>303</v>
      </c>
      <c r="D15" s="13">
        <v>336</v>
      </c>
      <c r="F15" s="13" t="s">
        <v>150</v>
      </c>
      <c r="G15">
        <f>SUM(B15:B16)</f>
        <v>339</v>
      </c>
      <c r="H15">
        <f>SUM(C15:C16)</f>
        <v>367</v>
      </c>
      <c r="I15">
        <f>SUM(D15:D16)</f>
        <v>397</v>
      </c>
      <c r="K15" s="13" t="s">
        <v>150</v>
      </c>
      <c r="L15">
        <v>4</v>
      </c>
      <c r="M15">
        <f t="shared" si="3"/>
        <v>4.6511627906976744E-2</v>
      </c>
      <c r="N15">
        <f t="shared" si="4"/>
        <v>3.4958905239710844E-4</v>
      </c>
      <c r="O15">
        <f t="shared" si="4"/>
        <v>3.3695135230421471E-4</v>
      </c>
      <c r="P15">
        <f t="shared" si="4"/>
        <v>3.9905754067974476E-4</v>
      </c>
      <c r="Q15">
        <f t="shared" si="1"/>
        <v>3.6186598179368932E-4</v>
      </c>
      <c r="R15">
        <f t="shared" si="2"/>
        <v>1.8950258619085558E-5</v>
      </c>
    </row>
    <row r="16" spans="1:18" x14ac:dyDescent="0.25">
      <c r="A16" s="13" t="s">
        <v>143</v>
      </c>
      <c r="B16" s="13">
        <v>58</v>
      </c>
      <c r="C16" s="13">
        <v>64</v>
      </c>
      <c r="D16" s="13">
        <v>61</v>
      </c>
      <c r="F16" t="s">
        <v>179</v>
      </c>
      <c r="G16">
        <f t="shared" ref="G16:I22" si="5">B17</f>
        <v>65294</v>
      </c>
      <c r="H16">
        <f t="shared" si="5"/>
        <v>73006</v>
      </c>
      <c r="I16">
        <f t="shared" si="5"/>
        <v>60868</v>
      </c>
      <c r="K16" t="s">
        <v>179</v>
      </c>
      <c r="L16">
        <v>2</v>
      </c>
      <c r="M16">
        <f t="shared" si="3"/>
        <v>2.3255813953488372E-2</v>
      </c>
      <c r="N16">
        <f t="shared" si="4"/>
        <v>6.7333532705654273E-2</v>
      </c>
      <c r="O16">
        <f t="shared" si="4"/>
        <v>6.7028529771993195E-2</v>
      </c>
      <c r="P16">
        <f t="shared" si="4"/>
        <v>6.1183461929709582E-2</v>
      </c>
      <c r="Q16">
        <f t="shared" si="1"/>
        <v>6.5181841469119026E-2</v>
      </c>
      <c r="R16">
        <f t="shared" si="2"/>
        <v>2.0011276740262785E-3</v>
      </c>
    </row>
    <row r="17" spans="1:18" x14ac:dyDescent="0.25">
      <c r="A17" t="s">
        <v>179</v>
      </c>
      <c r="B17">
        <v>65294</v>
      </c>
      <c r="C17">
        <v>73006</v>
      </c>
      <c r="D17">
        <v>60868</v>
      </c>
      <c r="F17" t="s">
        <v>129</v>
      </c>
      <c r="G17">
        <f t="shared" si="5"/>
        <v>58312</v>
      </c>
      <c r="H17">
        <f t="shared" si="5"/>
        <v>66271</v>
      </c>
      <c r="I17">
        <f t="shared" si="5"/>
        <v>55876</v>
      </c>
      <c r="K17" t="s">
        <v>129</v>
      </c>
      <c r="L17">
        <v>2</v>
      </c>
      <c r="M17">
        <f t="shared" si="3"/>
        <v>2.3255813953488372E-2</v>
      </c>
      <c r="N17">
        <f t="shared" si="4"/>
        <v>6.0133441956873701E-2</v>
      </c>
      <c r="O17">
        <f t="shared" si="4"/>
        <v>6.084496748924418E-2</v>
      </c>
      <c r="P17">
        <f t="shared" si="4"/>
        <v>5.6165589780910373E-2</v>
      </c>
      <c r="Q17">
        <f t="shared" si="1"/>
        <v>5.9047999742342754E-2</v>
      </c>
      <c r="R17">
        <f t="shared" si="2"/>
        <v>1.4557681288730046E-3</v>
      </c>
    </row>
    <row r="18" spans="1:18" x14ac:dyDescent="0.25">
      <c r="A18" t="s">
        <v>129</v>
      </c>
      <c r="B18">
        <v>58312</v>
      </c>
      <c r="C18">
        <v>66271</v>
      </c>
      <c r="D18">
        <v>55876</v>
      </c>
      <c r="F18" s="13" t="s">
        <v>130</v>
      </c>
      <c r="G18" s="13">
        <f t="shared" si="5"/>
        <v>93525</v>
      </c>
      <c r="H18" s="13">
        <f t="shared" si="5"/>
        <v>110776</v>
      </c>
      <c r="I18" s="13">
        <f t="shared" si="5"/>
        <v>98478</v>
      </c>
      <c r="K18" s="13" t="s">
        <v>130</v>
      </c>
      <c r="L18">
        <v>4</v>
      </c>
      <c r="M18">
        <f t="shared" si="3"/>
        <v>4.6511627906976744E-2</v>
      </c>
      <c r="N18">
        <f t="shared" si="4"/>
        <v>9.6446360252034111E-2</v>
      </c>
      <c r="O18">
        <f t="shared" si="4"/>
        <v>0.10170605722847872</v>
      </c>
      <c r="P18">
        <f t="shared" si="4"/>
        <v>9.8988384108463237E-2</v>
      </c>
      <c r="Q18">
        <f t="shared" si="1"/>
        <v>9.9046933862992015E-2</v>
      </c>
      <c r="R18">
        <f t="shared" si="2"/>
        <v>1.5186259278617286E-3</v>
      </c>
    </row>
    <row r="19" spans="1:18" s="13" customFormat="1" x14ac:dyDescent="0.25">
      <c r="A19" s="13" t="s">
        <v>130</v>
      </c>
      <c r="B19">
        <v>93525</v>
      </c>
      <c r="C19">
        <v>110776</v>
      </c>
      <c r="D19">
        <v>98478</v>
      </c>
      <c r="F19" s="23" t="s">
        <v>70</v>
      </c>
      <c r="G19" s="13">
        <f t="shared" si="5"/>
        <v>6</v>
      </c>
      <c r="H19" s="13">
        <f t="shared" si="5"/>
        <v>3</v>
      </c>
      <c r="I19" s="13">
        <f t="shared" si="5"/>
        <v>0</v>
      </c>
      <c r="K19" s="23" t="s">
        <v>70</v>
      </c>
      <c r="L19" s="13">
        <v>0</v>
      </c>
      <c r="M19">
        <f t="shared" si="3"/>
        <v>0</v>
      </c>
      <c r="N19">
        <f t="shared" si="4"/>
        <v>6.1874168565859897E-6</v>
      </c>
      <c r="O19">
        <f t="shared" si="4"/>
        <v>2.7543707272824093E-6</v>
      </c>
      <c r="P19">
        <f t="shared" si="4"/>
        <v>0</v>
      </c>
      <c r="Q19">
        <f t="shared" si="1"/>
        <v>2.9805958612894663E-6</v>
      </c>
      <c r="R19">
        <f t="shared" si="2"/>
        <v>1.7897313762809489E-6</v>
      </c>
    </row>
    <row r="20" spans="1:18" s="13" customFormat="1" x14ac:dyDescent="0.25">
      <c r="A20" s="23" t="s">
        <v>70</v>
      </c>
      <c r="B20">
        <v>6</v>
      </c>
      <c r="C20">
        <v>3</v>
      </c>
      <c r="D20">
        <v>0</v>
      </c>
      <c r="F20" s="13" t="s">
        <v>71</v>
      </c>
      <c r="G20" s="13">
        <f t="shared" si="5"/>
        <v>170479</v>
      </c>
      <c r="H20" s="13">
        <f t="shared" si="5"/>
        <v>188372</v>
      </c>
      <c r="I20" s="13">
        <f t="shared" si="5"/>
        <v>170078</v>
      </c>
      <c r="K20" s="13" t="s">
        <v>71</v>
      </c>
      <c r="L20" s="13">
        <v>4</v>
      </c>
      <c r="M20">
        <f t="shared" si="3"/>
        <v>4.6511627906976744E-2</v>
      </c>
      <c r="N20">
        <f t="shared" si="4"/>
        <v>0.1758041063823205</v>
      </c>
      <c r="O20">
        <f t="shared" si="4"/>
        <v>0.172948774213214</v>
      </c>
      <c r="P20">
        <f t="shared" si="4"/>
        <v>0.17095946701191342</v>
      </c>
      <c r="Q20">
        <f t="shared" si="1"/>
        <v>0.17323744920248263</v>
      </c>
      <c r="R20">
        <f t="shared" si="2"/>
        <v>1.4059554988685938E-3</v>
      </c>
    </row>
    <row r="21" spans="1:18" s="13" customFormat="1" x14ac:dyDescent="0.25">
      <c r="A21" s="13" t="s">
        <v>71</v>
      </c>
      <c r="B21">
        <v>170479</v>
      </c>
      <c r="C21">
        <v>188372</v>
      </c>
      <c r="D21">
        <v>170078</v>
      </c>
      <c r="F21" s="13" t="s">
        <v>131</v>
      </c>
      <c r="G21" s="13">
        <f t="shared" si="5"/>
        <v>16396</v>
      </c>
      <c r="H21" s="13">
        <f t="shared" si="5"/>
        <v>19825</v>
      </c>
      <c r="I21" s="13">
        <f t="shared" si="5"/>
        <v>18408</v>
      </c>
      <c r="K21" s="13" t="s">
        <v>131</v>
      </c>
      <c r="L21" s="13">
        <v>1</v>
      </c>
      <c r="M21">
        <f t="shared" si="3"/>
        <v>1.1627906976744186E-2</v>
      </c>
      <c r="N21">
        <f t="shared" si="4"/>
        <v>1.690814779676398E-2</v>
      </c>
      <c r="O21">
        <f t="shared" si="4"/>
        <v>1.8201799889457922E-2</v>
      </c>
      <c r="P21">
        <f t="shared" si="4"/>
        <v>1.8503403548697082E-2</v>
      </c>
      <c r="Q21">
        <f t="shared" si="1"/>
        <v>1.7871117078306329E-2</v>
      </c>
      <c r="R21">
        <f t="shared" si="2"/>
        <v>4.8929322146413492E-4</v>
      </c>
    </row>
    <row r="22" spans="1:18" s="13" customFormat="1" x14ac:dyDescent="0.25">
      <c r="A22" s="13" t="s">
        <v>131</v>
      </c>
      <c r="B22">
        <v>16396</v>
      </c>
      <c r="C22">
        <v>19825</v>
      </c>
      <c r="D22">
        <v>18408</v>
      </c>
      <c r="F22" s="13" t="s">
        <v>132</v>
      </c>
      <c r="G22" s="13">
        <f t="shared" si="5"/>
        <v>213</v>
      </c>
      <c r="H22" s="13">
        <f t="shared" si="5"/>
        <v>220</v>
      </c>
      <c r="I22" s="13">
        <f t="shared" si="5"/>
        <v>218</v>
      </c>
      <c r="K22" s="13" t="s">
        <v>132</v>
      </c>
      <c r="L22" s="13">
        <v>1</v>
      </c>
      <c r="M22">
        <f t="shared" si="3"/>
        <v>1.1627906976744186E-2</v>
      </c>
      <c r="N22">
        <f t="shared" si="4"/>
        <v>2.1965329840880262E-4</v>
      </c>
      <c r="O22">
        <f t="shared" si="4"/>
        <v>2.0198718666737669E-4</v>
      </c>
      <c r="P22">
        <f t="shared" si="4"/>
        <v>2.1912983342111929E-4</v>
      </c>
      <c r="Q22">
        <f t="shared" si="1"/>
        <v>2.1359010616576622E-4</v>
      </c>
      <c r="R22">
        <f t="shared" si="2"/>
        <v>5.8034274230237765E-6</v>
      </c>
    </row>
    <row r="23" spans="1:18" s="13" customFormat="1" x14ac:dyDescent="0.25">
      <c r="A23" s="13" t="s">
        <v>132</v>
      </c>
      <c r="B23">
        <v>213</v>
      </c>
      <c r="C23">
        <v>220</v>
      </c>
      <c r="D23">
        <v>218</v>
      </c>
      <c r="F23" s="13" t="s">
        <v>133</v>
      </c>
      <c r="G23" s="13">
        <f>SUM(B24:B25)</f>
        <v>31</v>
      </c>
      <c r="H23" s="13">
        <f>SUM(C24:C25)</f>
        <v>25</v>
      </c>
      <c r="I23" s="13">
        <f>SUM(D24:D25)</f>
        <v>23</v>
      </c>
      <c r="K23" s="13" t="s">
        <v>133</v>
      </c>
      <c r="L23" s="13">
        <v>2</v>
      </c>
      <c r="M23">
        <f t="shared" si="3"/>
        <v>2.3255813953488372E-2</v>
      </c>
      <c r="N23">
        <f t="shared" si="4"/>
        <v>3.1968320425694282E-5</v>
      </c>
      <c r="O23">
        <f t="shared" si="4"/>
        <v>2.2953089394020078E-5</v>
      </c>
      <c r="P23">
        <f t="shared" si="4"/>
        <v>2.3119202608650201E-5</v>
      </c>
      <c r="Q23">
        <f t="shared" si="1"/>
        <v>2.6013537476121521E-5</v>
      </c>
      <c r="R23">
        <f t="shared" si="2"/>
        <v>2.9777776043223102E-6</v>
      </c>
    </row>
    <row r="24" spans="1:18" s="13" customFormat="1" x14ac:dyDescent="0.25">
      <c r="A24" s="13" t="s">
        <v>180</v>
      </c>
      <c r="B24" s="13">
        <v>31</v>
      </c>
      <c r="C24" s="13">
        <v>25</v>
      </c>
      <c r="D24" s="13">
        <v>23</v>
      </c>
      <c r="F24" s="13" t="s">
        <v>134</v>
      </c>
      <c r="G24" s="13">
        <f t="shared" ref="G24:I25" si="6">B26</f>
        <v>8349</v>
      </c>
      <c r="H24" s="13">
        <f t="shared" si="6"/>
        <v>8485</v>
      </c>
      <c r="I24" s="13">
        <f t="shared" si="6"/>
        <v>8610</v>
      </c>
      <c r="K24" s="13" t="s">
        <v>134</v>
      </c>
      <c r="L24" s="13">
        <v>3</v>
      </c>
      <c r="M24">
        <f t="shared" si="3"/>
        <v>3.4883720930232558E-2</v>
      </c>
      <c r="N24">
        <f t="shared" si="4"/>
        <v>8.6097905559394047E-3</v>
      </c>
      <c r="O24">
        <f t="shared" si="4"/>
        <v>7.7902785403304144E-3</v>
      </c>
      <c r="P24">
        <f t="shared" si="4"/>
        <v>8.6546232374120971E-3</v>
      </c>
      <c r="Q24">
        <f t="shared" si="1"/>
        <v>8.3515641112273057E-3</v>
      </c>
      <c r="R24">
        <f t="shared" si="2"/>
        <v>2.8094104447065914E-4</v>
      </c>
    </row>
    <row r="25" spans="1:18" s="13" customFormat="1" x14ac:dyDescent="0.25">
      <c r="A25" s="13" t="s">
        <v>181</v>
      </c>
      <c r="B25" s="13">
        <v>0</v>
      </c>
      <c r="C25" s="13">
        <v>0</v>
      </c>
      <c r="D25" s="13">
        <v>0</v>
      </c>
      <c r="F25" s="13" t="s">
        <v>72</v>
      </c>
      <c r="G25" s="13">
        <f t="shared" si="6"/>
        <v>159</v>
      </c>
      <c r="H25" s="13">
        <f t="shared" si="6"/>
        <v>254</v>
      </c>
      <c r="I25" s="13">
        <f t="shared" si="6"/>
        <v>271</v>
      </c>
      <c r="K25" s="13" t="s">
        <v>72</v>
      </c>
      <c r="L25" s="13">
        <v>1</v>
      </c>
      <c r="M25">
        <f t="shared" si="3"/>
        <v>1.1627906976744186E-2</v>
      </c>
      <c r="N25">
        <f t="shared" si="4"/>
        <v>1.6396654669952873E-4</v>
      </c>
      <c r="O25">
        <f t="shared" si="4"/>
        <v>2.33203388243244E-4</v>
      </c>
      <c r="P25">
        <f t="shared" si="4"/>
        <v>2.7240451769322625E-4</v>
      </c>
      <c r="Q25">
        <f t="shared" si="1"/>
        <v>2.2319148421199968E-4</v>
      </c>
      <c r="R25">
        <f t="shared" si="2"/>
        <v>3.1701088598845898E-5</v>
      </c>
    </row>
    <row r="26" spans="1:18" s="13" customFormat="1" x14ac:dyDescent="0.25">
      <c r="A26" s="13" t="s">
        <v>134</v>
      </c>
      <c r="B26">
        <v>8349</v>
      </c>
      <c r="C26">
        <v>8485</v>
      </c>
      <c r="D26">
        <v>8610</v>
      </c>
      <c r="F26" s="13" t="s">
        <v>73</v>
      </c>
      <c r="G26" s="13">
        <f>SUM(B28:B29)</f>
        <v>32446</v>
      </c>
      <c r="H26" s="13">
        <f>SUM(C28:C29)</f>
        <v>43411</v>
      </c>
      <c r="I26" s="13">
        <f>SUM(D28:D29)</f>
        <v>49999</v>
      </c>
      <c r="K26" s="13" t="s">
        <v>73</v>
      </c>
      <c r="L26" s="13">
        <v>4</v>
      </c>
      <c r="M26">
        <f t="shared" si="3"/>
        <v>4.6511627906976744E-2</v>
      </c>
      <c r="N26">
        <f t="shared" si="4"/>
        <v>3.3459487888131502E-2</v>
      </c>
      <c r="O26">
        <f t="shared" si="4"/>
        <v>3.985666254735222E-2</v>
      </c>
      <c r="P26">
        <f t="shared" si="4"/>
        <v>5.0258130923039192E-2</v>
      </c>
      <c r="Q26">
        <f t="shared" si="1"/>
        <v>4.1191427119507636E-2</v>
      </c>
      <c r="R26">
        <f t="shared" si="2"/>
        <v>4.895058709245277E-3</v>
      </c>
    </row>
    <row r="27" spans="1:18" s="13" customFormat="1" x14ac:dyDescent="0.25">
      <c r="A27" s="13" t="s">
        <v>72</v>
      </c>
      <c r="B27">
        <v>159</v>
      </c>
      <c r="C27">
        <v>254</v>
      </c>
      <c r="D27">
        <v>271</v>
      </c>
      <c r="F27" s="13" t="s">
        <v>74</v>
      </c>
      <c r="G27" s="13">
        <f t="shared" ref="G27:I40" si="7">B30</f>
        <v>780</v>
      </c>
      <c r="H27" s="13">
        <f t="shared" si="7"/>
        <v>902</v>
      </c>
      <c r="I27" s="13">
        <f t="shared" si="7"/>
        <v>1174</v>
      </c>
      <c r="K27" s="13" t="s">
        <v>74</v>
      </c>
      <c r="L27" s="13">
        <v>1</v>
      </c>
      <c r="M27">
        <f t="shared" si="3"/>
        <v>1.1627906976744186E-2</v>
      </c>
      <c r="N27">
        <f t="shared" si="4"/>
        <v>8.0436419135617864E-4</v>
      </c>
      <c r="O27">
        <f t="shared" si="4"/>
        <v>8.2814746533624436E-4</v>
      </c>
      <c r="P27">
        <f t="shared" si="4"/>
        <v>1.1800845157632755E-3</v>
      </c>
      <c r="Q27">
        <f t="shared" si="1"/>
        <v>9.3753205748523286E-4</v>
      </c>
      <c r="R27">
        <f t="shared" si="2"/>
        <v>1.2147041106492277E-4</v>
      </c>
    </row>
    <row r="28" spans="1:18" s="13" customFormat="1" x14ac:dyDescent="0.25">
      <c r="A28" s="13" t="s">
        <v>182</v>
      </c>
      <c r="B28">
        <v>26320</v>
      </c>
      <c r="C28">
        <v>35574</v>
      </c>
      <c r="D28">
        <v>40978</v>
      </c>
      <c r="F28" s="13" t="s">
        <v>135</v>
      </c>
      <c r="G28" s="13">
        <f t="shared" si="7"/>
        <v>38</v>
      </c>
      <c r="H28" s="13">
        <f t="shared" si="7"/>
        <v>68</v>
      </c>
      <c r="I28" s="13">
        <f t="shared" si="7"/>
        <v>62</v>
      </c>
      <c r="K28" s="13" t="s">
        <v>135</v>
      </c>
      <c r="L28" s="13">
        <v>1</v>
      </c>
      <c r="M28">
        <f t="shared" si="3"/>
        <v>1.1627906976744186E-2</v>
      </c>
      <c r="N28">
        <f t="shared" si="4"/>
        <v>3.9186973425044598E-5</v>
      </c>
      <c r="O28">
        <f t="shared" si="4"/>
        <v>6.2432403151734613E-5</v>
      </c>
      <c r="P28">
        <f t="shared" si="4"/>
        <v>6.2321328771144019E-5</v>
      </c>
      <c r="Q28">
        <f t="shared" si="1"/>
        <v>5.4646901782641072E-5</v>
      </c>
      <c r="R28">
        <f t="shared" si="2"/>
        <v>7.7300306811814085E-6</v>
      </c>
    </row>
    <row r="29" spans="1:18" s="13" customFormat="1" x14ac:dyDescent="0.25">
      <c r="A29" s="13" t="s">
        <v>183</v>
      </c>
      <c r="B29" s="13">
        <v>6126</v>
      </c>
      <c r="C29" s="13">
        <v>7837</v>
      </c>
      <c r="D29" s="13">
        <v>9021</v>
      </c>
      <c r="F29" s="13" t="s">
        <v>136</v>
      </c>
      <c r="G29" s="13">
        <f t="shared" si="7"/>
        <v>7005</v>
      </c>
      <c r="H29" s="13">
        <f t="shared" si="7"/>
        <v>8115</v>
      </c>
      <c r="I29" s="13">
        <f t="shared" si="7"/>
        <v>8553</v>
      </c>
      <c r="K29" s="13" t="s">
        <v>136</v>
      </c>
      <c r="L29" s="13">
        <v>1</v>
      </c>
      <c r="M29">
        <f t="shared" si="3"/>
        <v>1.1627906976744186E-2</v>
      </c>
      <c r="N29">
        <f t="shared" si="4"/>
        <v>7.2238091800641427E-3</v>
      </c>
      <c r="O29">
        <f t="shared" si="4"/>
        <v>7.4505728172989168E-3</v>
      </c>
      <c r="P29">
        <f t="shared" si="4"/>
        <v>8.5973278222515291E-3</v>
      </c>
      <c r="Q29">
        <f t="shared" si="1"/>
        <v>7.7572366065381962E-3</v>
      </c>
      <c r="R29">
        <f t="shared" si="2"/>
        <v>4.25115817486645E-4</v>
      </c>
    </row>
    <row r="30" spans="1:18" s="13" customFormat="1" x14ac:dyDescent="0.25">
      <c r="A30" s="13" t="s">
        <v>74</v>
      </c>
      <c r="B30">
        <v>780</v>
      </c>
      <c r="C30">
        <v>902</v>
      </c>
      <c r="D30">
        <v>1174</v>
      </c>
      <c r="F30" s="13" t="s">
        <v>137</v>
      </c>
      <c r="G30" s="13">
        <f t="shared" si="7"/>
        <v>32181</v>
      </c>
      <c r="H30" s="13">
        <f t="shared" si="7"/>
        <v>36765</v>
      </c>
      <c r="I30" s="13">
        <f t="shared" si="7"/>
        <v>35590</v>
      </c>
      <c r="K30" s="13" t="s">
        <v>137</v>
      </c>
      <c r="L30" s="13">
        <v>6</v>
      </c>
      <c r="M30">
        <f t="shared" si="3"/>
        <v>6.9767441860465115E-2</v>
      </c>
      <c r="N30">
        <f t="shared" si="4"/>
        <v>3.3186210310298954E-2</v>
      </c>
      <c r="O30">
        <f t="shared" si="4"/>
        <v>3.3754813262845927E-2</v>
      </c>
      <c r="P30">
        <f t="shared" si="4"/>
        <v>3.5774453080080898E-2</v>
      </c>
      <c r="Q30">
        <f t="shared" si="1"/>
        <v>3.4238492217741924E-2</v>
      </c>
      <c r="R30">
        <f t="shared" si="2"/>
        <v>7.8532565588828435E-4</v>
      </c>
    </row>
    <row r="31" spans="1:18" s="13" customFormat="1" x14ac:dyDescent="0.25">
      <c r="A31" s="13" t="s">
        <v>135</v>
      </c>
      <c r="B31">
        <v>38</v>
      </c>
      <c r="C31">
        <v>68</v>
      </c>
      <c r="D31">
        <v>62</v>
      </c>
      <c r="F31" s="13" t="s">
        <v>144</v>
      </c>
      <c r="G31" s="13">
        <f t="shared" si="7"/>
        <v>6423</v>
      </c>
      <c r="H31" s="13">
        <f t="shared" si="7"/>
        <v>8085</v>
      </c>
      <c r="I31" s="13">
        <f t="shared" si="7"/>
        <v>9297</v>
      </c>
      <c r="K31" s="13" t="s">
        <v>144</v>
      </c>
      <c r="L31" s="13">
        <v>2</v>
      </c>
      <c r="M31">
        <f t="shared" si="3"/>
        <v>2.3255813953488372E-2</v>
      </c>
      <c r="N31">
        <f t="shared" si="4"/>
        <v>6.6236297449753017E-3</v>
      </c>
      <c r="O31">
        <f t="shared" si="4"/>
        <v>7.4230291100260927E-3</v>
      </c>
      <c r="P31">
        <f t="shared" si="4"/>
        <v>9.3451837675052572E-3</v>
      </c>
      <c r="Q31">
        <f t="shared" si="1"/>
        <v>7.7972808741688842E-3</v>
      </c>
      <c r="R31">
        <f t="shared" si="2"/>
        <v>8.0762251116270052E-4</v>
      </c>
    </row>
    <row r="32" spans="1:18" s="13" customFormat="1" x14ac:dyDescent="0.25">
      <c r="A32" s="13" t="s">
        <v>136</v>
      </c>
      <c r="B32">
        <v>7005</v>
      </c>
      <c r="C32">
        <v>8115</v>
      </c>
      <c r="D32">
        <v>8553</v>
      </c>
      <c r="F32" s="13" t="s">
        <v>75</v>
      </c>
      <c r="G32" s="13">
        <f t="shared" si="7"/>
        <v>158</v>
      </c>
      <c r="H32" s="13">
        <f t="shared" si="7"/>
        <v>210</v>
      </c>
      <c r="I32" s="13">
        <f t="shared" si="7"/>
        <v>218</v>
      </c>
      <c r="K32" s="13" t="s">
        <v>75</v>
      </c>
      <c r="L32" s="13">
        <v>2</v>
      </c>
      <c r="M32">
        <f t="shared" si="3"/>
        <v>2.3255813953488372E-2</v>
      </c>
      <c r="N32">
        <f t="shared" si="4"/>
        <v>1.629353105567644E-4</v>
      </c>
      <c r="O32">
        <f t="shared" si="4"/>
        <v>1.9280595090976865E-4</v>
      </c>
      <c r="P32">
        <f t="shared" si="4"/>
        <v>2.1912983342111929E-4</v>
      </c>
      <c r="Q32">
        <f t="shared" si="1"/>
        <v>1.9162369829588412E-4</v>
      </c>
      <c r="R32">
        <f t="shared" si="2"/>
        <v>1.6232728163809516E-5</v>
      </c>
    </row>
    <row r="33" spans="1:18" s="13" customFormat="1" x14ac:dyDescent="0.25">
      <c r="A33" s="13" t="s">
        <v>137</v>
      </c>
      <c r="B33">
        <v>32181</v>
      </c>
      <c r="C33">
        <v>36765</v>
      </c>
      <c r="D33">
        <v>35590</v>
      </c>
      <c r="F33" s="13" t="s">
        <v>184</v>
      </c>
      <c r="G33" s="13">
        <f t="shared" si="7"/>
        <v>904</v>
      </c>
      <c r="H33" s="13">
        <f t="shared" si="7"/>
        <v>1044</v>
      </c>
      <c r="I33" s="13">
        <f t="shared" si="7"/>
        <v>1167</v>
      </c>
      <c r="K33" s="13" t="s">
        <v>184</v>
      </c>
      <c r="L33" s="13">
        <v>1</v>
      </c>
      <c r="M33">
        <f t="shared" si="3"/>
        <v>1.1627906976744186E-2</v>
      </c>
      <c r="N33">
        <f t="shared" si="4"/>
        <v>9.3223747305895576E-4</v>
      </c>
      <c r="O33">
        <f t="shared" si="4"/>
        <v>9.5852101309427842E-4</v>
      </c>
      <c r="P33">
        <f t="shared" si="4"/>
        <v>1.1730482367084689E-3</v>
      </c>
      <c r="Q33">
        <f t="shared" si="1"/>
        <v>1.0212689076205678E-3</v>
      </c>
      <c r="R33">
        <f t="shared" si="2"/>
        <v>7.6268013550848359E-5</v>
      </c>
    </row>
    <row r="34" spans="1:18" x14ac:dyDescent="0.25">
      <c r="A34" s="13" t="s">
        <v>144</v>
      </c>
      <c r="B34">
        <v>6423</v>
      </c>
      <c r="C34">
        <v>8085</v>
      </c>
      <c r="D34">
        <v>9297</v>
      </c>
      <c r="F34" s="13" t="s">
        <v>76</v>
      </c>
      <c r="G34" s="13">
        <f t="shared" si="7"/>
        <v>2893</v>
      </c>
      <c r="H34" s="13">
        <f t="shared" si="7"/>
        <v>2896</v>
      </c>
      <c r="I34" s="13">
        <f t="shared" si="7"/>
        <v>2981</v>
      </c>
      <c r="K34" s="13" t="s">
        <v>76</v>
      </c>
      <c r="L34" s="13">
        <v>1</v>
      </c>
      <c r="M34">
        <f t="shared" si="3"/>
        <v>1.1627906976744186E-2</v>
      </c>
      <c r="N34">
        <f t="shared" si="4"/>
        <v>2.9833661610172112E-3</v>
      </c>
      <c r="O34">
        <f t="shared" si="4"/>
        <v>2.6588858754032856E-3</v>
      </c>
      <c r="P34">
        <f t="shared" si="4"/>
        <v>2.9964496946254891E-3</v>
      </c>
      <c r="Q34">
        <f t="shared" si="1"/>
        <v>2.8795672436819956E-3</v>
      </c>
      <c r="R34">
        <f t="shared" si="2"/>
        <v>1.1040530549139136E-4</v>
      </c>
    </row>
    <row r="35" spans="1:18" x14ac:dyDescent="0.25">
      <c r="A35" s="13" t="s">
        <v>75</v>
      </c>
      <c r="B35">
        <v>158</v>
      </c>
      <c r="C35">
        <v>210</v>
      </c>
      <c r="D35">
        <v>218</v>
      </c>
      <c r="F35" s="13" t="s">
        <v>138</v>
      </c>
      <c r="G35" s="13">
        <f t="shared" si="7"/>
        <v>2699</v>
      </c>
      <c r="H35" s="13">
        <f t="shared" si="7"/>
        <v>3508</v>
      </c>
      <c r="I35" s="13">
        <f t="shared" si="7"/>
        <v>3347</v>
      </c>
      <c r="K35" s="13" t="s">
        <v>138</v>
      </c>
      <c r="L35" s="13">
        <v>1</v>
      </c>
      <c r="M35">
        <f t="shared" si="3"/>
        <v>1.1627906976744186E-2</v>
      </c>
      <c r="N35">
        <f t="shared" si="4"/>
        <v>2.7833063493209308E-3</v>
      </c>
      <c r="O35">
        <f t="shared" si="4"/>
        <v>3.2207775037688974E-3</v>
      </c>
      <c r="P35">
        <f t="shared" si="4"/>
        <v>3.3643465709196616E-3</v>
      </c>
      <c r="Q35">
        <f t="shared" si="1"/>
        <v>3.1228101413364965E-3</v>
      </c>
      <c r="R35">
        <f t="shared" si="2"/>
        <v>1.7473803044877075E-4</v>
      </c>
    </row>
    <row r="36" spans="1:18" x14ac:dyDescent="0.25">
      <c r="A36" s="13" t="s">
        <v>184</v>
      </c>
      <c r="B36">
        <v>904</v>
      </c>
      <c r="C36">
        <v>1044</v>
      </c>
      <c r="D36">
        <v>1167</v>
      </c>
      <c r="F36" s="13" t="s">
        <v>185</v>
      </c>
      <c r="G36">
        <f t="shared" si="7"/>
        <v>98</v>
      </c>
      <c r="H36">
        <f t="shared" si="7"/>
        <v>109</v>
      </c>
      <c r="I36">
        <f t="shared" si="7"/>
        <v>77</v>
      </c>
      <c r="K36" s="13" t="s">
        <v>185</v>
      </c>
      <c r="L36" s="13">
        <v>1</v>
      </c>
      <c r="M36">
        <f t="shared" si="3"/>
        <v>1.1627906976744186E-2</v>
      </c>
      <c r="N36">
        <f t="shared" si="4"/>
        <v>1.0106114199090449E-4</v>
      </c>
      <c r="O36">
        <f t="shared" si="4"/>
        <v>1.0007546975792754E-4</v>
      </c>
      <c r="P36">
        <f t="shared" si="4"/>
        <v>7.7399069602872411E-5</v>
      </c>
      <c r="Q36">
        <f t="shared" si="1"/>
        <v>9.2845227117234819E-5</v>
      </c>
      <c r="R36">
        <f t="shared" si="2"/>
        <v>7.7283185731996072E-6</v>
      </c>
    </row>
    <row r="37" spans="1:18" x14ac:dyDescent="0.25">
      <c r="A37" s="13" t="s">
        <v>76</v>
      </c>
      <c r="B37">
        <v>2893</v>
      </c>
      <c r="C37">
        <v>2896</v>
      </c>
      <c r="D37">
        <v>2981</v>
      </c>
      <c r="F37" s="13" t="s">
        <v>77</v>
      </c>
      <c r="G37">
        <f t="shared" si="7"/>
        <v>121</v>
      </c>
      <c r="H37">
        <f t="shared" si="7"/>
        <v>175</v>
      </c>
      <c r="I37">
        <f t="shared" si="7"/>
        <v>133</v>
      </c>
      <c r="K37" s="13" t="s">
        <v>77</v>
      </c>
      <c r="L37" s="13">
        <v>1</v>
      </c>
      <c r="M37">
        <f t="shared" si="3"/>
        <v>1.1627906976744186E-2</v>
      </c>
      <c r="N37">
        <f t="shared" si="4"/>
        <v>1.2477957327448414E-4</v>
      </c>
      <c r="O37">
        <f t="shared" si="4"/>
        <v>1.6067162575814054E-4</v>
      </c>
      <c r="P37">
        <f t="shared" si="4"/>
        <v>1.3368930204132507E-4</v>
      </c>
      <c r="Q37">
        <f t="shared" si="1"/>
        <v>1.3971350035798323E-4</v>
      </c>
      <c r="R37">
        <f t="shared" si="2"/>
        <v>1.0790089309040449E-5</v>
      </c>
    </row>
    <row r="38" spans="1:18" x14ac:dyDescent="0.25">
      <c r="A38" s="13" t="s">
        <v>138</v>
      </c>
      <c r="B38">
        <v>2699</v>
      </c>
      <c r="C38">
        <v>3508</v>
      </c>
      <c r="D38">
        <v>3347</v>
      </c>
      <c r="F38" s="13" t="s">
        <v>139</v>
      </c>
      <c r="G38">
        <f t="shared" si="7"/>
        <v>19458</v>
      </c>
      <c r="H38">
        <f t="shared" si="7"/>
        <v>20560</v>
      </c>
      <c r="I38">
        <f t="shared" si="7"/>
        <v>20906</v>
      </c>
      <c r="K38" s="13" t="s">
        <v>139</v>
      </c>
      <c r="L38" s="13">
        <v>1</v>
      </c>
      <c r="M38">
        <f t="shared" si="3"/>
        <v>1.1627906976744186E-2</v>
      </c>
      <c r="N38">
        <f t="shared" si="4"/>
        <v>2.0065792865908365E-2</v>
      </c>
      <c r="O38">
        <f t="shared" si="4"/>
        <v>1.8876620717642113E-2</v>
      </c>
      <c r="P38">
        <f t="shared" si="4"/>
        <v>2.1014349988540917E-2</v>
      </c>
      <c r="Q38">
        <f t="shared" si="1"/>
        <v>1.9985587857363801E-2</v>
      </c>
      <c r="R38">
        <f t="shared" si="2"/>
        <v>6.1841093173312881E-4</v>
      </c>
    </row>
    <row r="39" spans="1:18" x14ac:dyDescent="0.25">
      <c r="A39" s="13" t="s">
        <v>185</v>
      </c>
      <c r="B39">
        <v>98</v>
      </c>
      <c r="C39">
        <v>109</v>
      </c>
      <c r="D39">
        <v>77</v>
      </c>
      <c r="F39" s="13" t="s">
        <v>78</v>
      </c>
      <c r="G39">
        <f t="shared" si="7"/>
        <v>21237</v>
      </c>
      <c r="H39">
        <f t="shared" si="7"/>
        <v>22919</v>
      </c>
      <c r="I39">
        <f t="shared" si="7"/>
        <v>21772</v>
      </c>
      <c r="K39" s="13" t="s">
        <v>78</v>
      </c>
      <c r="L39" s="13">
        <v>2</v>
      </c>
      <c r="M39">
        <f t="shared" si="3"/>
        <v>2.3255813953488372E-2</v>
      </c>
      <c r="N39">
        <f t="shared" si="4"/>
        <v>2.190036196388611E-2</v>
      </c>
      <c r="O39">
        <f t="shared" si="4"/>
        <v>2.1042474232861846E-2</v>
      </c>
      <c r="P39">
        <f t="shared" si="4"/>
        <v>2.1884838225892704E-2</v>
      </c>
      <c r="Q39">
        <f t="shared" si="1"/>
        <v>2.1609224807546887E-2</v>
      </c>
      <c r="R39">
        <f t="shared" si="2"/>
        <v>2.8341071906315846E-4</v>
      </c>
    </row>
    <row r="40" spans="1:18" x14ac:dyDescent="0.25">
      <c r="A40" s="13" t="s">
        <v>77</v>
      </c>
      <c r="B40">
        <v>121</v>
      </c>
      <c r="C40">
        <v>175</v>
      </c>
      <c r="D40">
        <v>133</v>
      </c>
      <c r="F40" s="13" t="s">
        <v>140</v>
      </c>
      <c r="G40">
        <f t="shared" si="7"/>
        <v>508</v>
      </c>
      <c r="H40">
        <f t="shared" si="7"/>
        <v>720</v>
      </c>
      <c r="I40">
        <f t="shared" si="7"/>
        <v>638</v>
      </c>
      <c r="K40" s="13" t="s">
        <v>140</v>
      </c>
      <c r="L40" s="13">
        <v>1</v>
      </c>
      <c r="M40">
        <f t="shared" si="3"/>
        <v>1.1627906976744186E-2</v>
      </c>
      <c r="N40">
        <f t="shared" si="4"/>
        <v>5.2386796052428047E-4</v>
      </c>
      <c r="O40">
        <f t="shared" si="4"/>
        <v>6.6104897454777821E-4</v>
      </c>
      <c r="P40">
        <f t="shared" si="4"/>
        <v>6.4130657670951425E-4</v>
      </c>
      <c r="Q40">
        <f t="shared" si="1"/>
        <v>6.0874117059385761E-4</v>
      </c>
      <c r="R40">
        <f t="shared" si="2"/>
        <v>4.2817585595706685E-5</v>
      </c>
    </row>
    <row r="41" spans="1:18" x14ac:dyDescent="0.25">
      <c r="A41" s="13" t="s">
        <v>139</v>
      </c>
      <c r="B41">
        <v>19458</v>
      </c>
      <c r="C41">
        <v>20560</v>
      </c>
      <c r="D41">
        <v>20906</v>
      </c>
      <c r="F41" s="13" t="s">
        <v>145</v>
      </c>
      <c r="G41">
        <f>SUM(B44:B45)</f>
        <v>5625</v>
      </c>
      <c r="H41">
        <f>SUM(C44:C45)</f>
        <v>5024</v>
      </c>
      <c r="I41">
        <f>SUM(D44:D45)</f>
        <v>5641</v>
      </c>
      <c r="K41" s="13" t="s">
        <v>145</v>
      </c>
      <c r="L41" s="13">
        <v>2</v>
      </c>
      <c r="M41">
        <f t="shared" si="3"/>
        <v>2.3255813953488372E-2</v>
      </c>
      <c r="N41">
        <f t="shared" si="4"/>
        <v>5.8007033030493651E-3</v>
      </c>
      <c r="O41">
        <f t="shared" si="4"/>
        <v>4.612652844622275E-3</v>
      </c>
      <c r="P41">
        <f t="shared" si="4"/>
        <v>5.6702357354519901E-3</v>
      </c>
      <c r="Q41">
        <f t="shared" si="1"/>
        <v>5.3611972943745437E-3</v>
      </c>
      <c r="R41">
        <f t="shared" si="2"/>
        <v>3.7616243897634115E-4</v>
      </c>
    </row>
    <row r="42" spans="1:18" x14ac:dyDescent="0.25">
      <c r="A42" s="13" t="s">
        <v>78</v>
      </c>
      <c r="B42">
        <v>21237</v>
      </c>
      <c r="C42">
        <v>22919</v>
      </c>
      <c r="D42">
        <v>21772</v>
      </c>
      <c r="F42" t="s">
        <v>146</v>
      </c>
      <c r="G42">
        <f>SUM(B46:B47)</f>
        <v>13602</v>
      </c>
      <c r="H42">
        <f>SUM(C46:C47)</f>
        <v>14341</v>
      </c>
      <c r="I42">
        <f>SUM(D46:D47)</f>
        <v>14108</v>
      </c>
      <c r="K42" t="s">
        <v>146</v>
      </c>
      <c r="L42" s="13">
        <v>2</v>
      </c>
      <c r="M42">
        <f t="shared" si="3"/>
        <v>2.3255813953488372E-2</v>
      </c>
      <c r="N42">
        <f t="shared" si="4"/>
        <v>1.4026874013880438E-2</v>
      </c>
      <c r="O42">
        <f t="shared" si="4"/>
        <v>1.3166810199985677E-2</v>
      </c>
      <c r="P42">
        <f t="shared" si="4"/>
        <v>1.418111784360161E-2</v>
      </c>
      <c r="Q42">
        <f t="shared" si="1"/>
        <v>1.3791600685822575E-2</v>
      </c>
      <c r="R42">
        <f t="shared" si="2"/>
        <v>3.1555250653734015E-4</v>
      </c>
    </row>
    <row r="43" spans="1:18" x14ac:dyDescent="0.25">
      <c r="A43" s="13" t="s">
        <v>140</v>
      </c>
      <c r="B43">
        <v>508</v>
      </c>
      <c r="C43">
        <v>720</v>
      </c>
      <c r="D43">
        <v>638</v>
      </c>
      <c r="F43" t="s">
        <v>147</v>
      </c>
      <c r="G43">
        <f t="shared" ref="G43:I44" si="8">B48</f>
        <v>21764</v>
      </c>
      <c r="H43">
        <f t="shared" si="8"/>
        <v>23119</v>
      </c>
      <c r="I43">
        <f t="shared" si="8"/>
        <v>22752</v>
      </c>
      <c r="K43" t="s">
        <v>147</v>
      </c>
      <c r="L43" s="13">
        <v>1</v>
      </c>
      <c r="M43">
        <f t="shared" si="3"/>
        <v>1.1627906976744186E-2</v>
      </c>
      <c r="N43">
        <f t="shared" si="4"/>
        <v>2.2443823411122912E-2</v>
      </c>
      <c r="O43">
        <f t="shared" si="4"/>
        <v>2.1226098948014006E-2</v>
      </c>
      <c r="P43">
        <f t="shared" si="4"/>
        <v>2.2869917293565623E-2</v>
      </c>
      <c r="Q43">
        <f t="shared" si="1"/>
        <v>2.2179946550900845E-2</v>
      </c>
      <c r="R43">
        <f t="shared" si="2"/>
        <v>4.9253018056883411E-4</v>
      </c>
    </row>
    <row r="44" spans="1:18" x14ac:dyDescent="0.25">
      <c r="A44" s="13" t="s">
        <v>186</v>
      </c>
      <c r="B44">
        <v>5625</v>
      </c>
      <c r="C44">
        <v>5024</v>
      </c>
      <c r="D44">
        <v>5641</v>
      </c>
      <c r="F44" t="s">
        <v>79</v>
      </c>
      <c r="G44">
        <f t="shared" si="8"/>
        <v>429</v>
      </c>
      <c r="H44">
        <f t="shared" si="8"/>
        <v>481</v>
      </c>
      <c r="I44">
        <f t="shared" si="8"/>
        <v>573</v>
      </c>
      <c r="K44" t="s">
        <v>79</v>
      </c>
      <c r="L44" s="13">
        <v>1</v>
      </c>
      <c r="M44">
        <f t="shared" si="3"/>
        <v>1.1627906976744186E-2</v>
      </c>
      <c r="N44">
        <f t="shared" si="4"/>
        <v>4.4240030524589824E-4</v>
      </c>
      <c r="O44">
        <f t="shared" si="4"/>
        <v>4.416174399409463E-4</v>
      </c>
      <c r="P44">
        <f t="shared" si="4"/>
        <v>5.7596969977202457E-4</v>
      </c>
      <c r="Q44">
        <f t="shared" si="1"/>
        <v>4.8666248165295635E-4</v>
      </c>
      <c r="R44">
        <f t="shared" si="2"/>
        <v>4.4654180937685045E-5</v>
      </c>
    </row>
    <row r="45" spans="1:18" x14ac:dyDescent="0.25">
      <c r="A45" s="13" t="s">
        <v>187</v>
      </c>
      <c r="B45">
        <v>0</v>
      </c>
      <c r="C45">
        <v>0</v>
      </c>
      <c r="D45">
        <v>0</v>
      </c>
      <c r="F45" t="s">
        <v>148</v>
      </c>
      <c r="G45">
        <f>SUM(B50:B51)</f>
        <v>81</v>
      </c>
      <c r="H45">
        <f>SUM(C50:C51)</f>
        <v>115</v>
      </c>
      <c r="I45">
        <f>SUM(D50:D51)</f>
        <v>107</v>
      </c>
      <c r="K45" t="s">
        <v>148</v>
      </c>
      <c r="L45" s="13">
        <v>3</v>
      </c>
      <c r="M45">
        <f t="shared" si="3"/>
        <v>3.4883720930232558E-2</v>
      </c>
      <c r="N45">
        <f t="shared" si="4"/>
        <v>8.3530127563910859E-5</v>
      </c>
      <c r="O45">
        <f t="shared" si="4"/>
        <v>1.0558421121249236E-4</v>
      </c>
      <c r="P45">
        <f t="shared" si="4"/>
        <v>1.075545512663292E-4</v>
      </c>
      <c r="Q45">
        <f t="shared" si="1"/>
        <v>9.8889630014244138E-5</v>
      </c>
      <c r="R45">
        <f t="shared" si="2"/>
        <v>7.7007856011207054E-6</v>
      </c>
    </row>
    <row r="46" spans="1:18" x14ac:dyDescent="0.25">
      <c r="A46" t="s">
        <v>188</v>
      </c>
      <c r="B46">
        <v>5884</v>
      </c>
      <c r="C46">
        <v>6203</v>
      </c>
      <c r="D46">
        <v>6137</v>
      </c>
      <c r="F46" t="s">
        <v>80</v>
      </c>
      <c r="G46">
        <f>SUM(B52:B53)</f>
        <v>4043</v>
      </c>
      <c r="H46">
        <f>SUM(C52:C53)</f>
        <v>4140</v>
      </c>
      <c r="I46">
        <f>SUM(D52:D53)</f>
        <v>4724</v>
      </c>
      <c r="K46" t="s">
        <v>80</v>
      </c>
      <c r="L46" s="13">
        <v>2</v>
      </c>
      <c r="M46">
        <f t="shared" si="3"/>
        <v>2.3255813953488372E-2</v>
      </c>
      <c r="N46">
        <f t="shared" si="4"/>
        <v>4.1692877251961928E-3</v>
      </c>
      <c r="O46">
        <f t="shared" si="4"/>
        <v>3.8010316036497247E-3</v>
      </c>
      <c r="P46">
        <f t="shared" si="4"/>
        <v>4.7484831792723283E-3</v>
      </c>
      <c r="Q46">
        <f t="shared" si="1"/>
        <v>4.2396008360394153E-3</v>
      </c>
      <c r="R46">
        <f t="shared" si="2"/>
        <v>2.7575597437153076E-4</v>
      </c>
    </row>
    <row r="47" spans="1:18" x14ac:dyDescent="0.25">
      <c r="A47" t="s">
        <v>189</v>
      </c>
      <c r="B47">
        <v>7718</v>
      </c>
      <c r="C47">
        <v>8138</v>
      </c>
      <c r="D47">
        <v>7971</v>
      </c>
      <c r="F47" s="18" t="s">
        <v>141</v>
      </c>
      <c r="G47" s="18">
        <f>B54</f>
        <v>38418</v>
      </c>
      <c r="H47" s="18">
        <f>C54</f>
        <v>39731</v>
      </c>
      <c r="I47" s="18">
        <f>D54</f>
        <v>39708</v>
      </c>
      <c r="K47" s="18" t="s">
        <v>141</v>
      </c>
      <c r="L47" s="19">
        <v>5</v>
      </c>
      <c r="M47" s="18">
        <f t="shared" si="3"/>
        <v>5.8139534883720929E-2</v>
      </c>
      <c r="N47" s="18">
        <f t="shared" si="4"/>
        <v>3.961803013272009E-2</v>
      </c>
      <c r="O47" s="18">
        <f t="shared" si="4"/>
        <v>3.6477967788552466E-2</v>
      </c>
      <c r="P47" s="18">
        <f t="shared" si="4"/>
        <v>3.9913795529751397E-2</v>
      </c>
      <c r="Q47" s="18">
        <f t="shared" si="1"/>
        <v>3.866993115034132E-2</v>
      </c>
      <c r="R47" s="18">
        <f t="shared" si="2"/>
        <v>1.0993023283108222E-3</v>
      </c>
    </row>
    <row r="48" spans="1:18" x14ac:dyDescent="0.25">
      <c r="A48" t="s">
        <v>147</v>
      </c>
      <c r="B48">
        <v>21764</v>
      </c>
      <c r="C48">
        <v>23119</v>
      </c>
      <c r="D48">
        <v>22752</v>
      </c>
      <c r="F48" t="s">
        <v>194</v>
      </c>
      <c r="G48">
        <f>SUM(G6:G47)</f>
        <v>969710</v>
      </c>
      <c r="H48">
        <f>SUM(H6:H47)</f>
        <v>1089178</v>
      </c>
      <c r="I48">
        <f>SUM(I6:I47)</f>
        <v>994844</v>
      </c>
      <c r="L48">
        <f t="shared" ref="L48:Q48" si="9">SUM(L6:L47)</f>
        <v>86</v>
      </c>
      <c r="M48">
        <f t="shared" si="9"/>
        <v>1.0000000000000004</v>
      </c>
      <c r="N48">
        <f t="shared" si="9"/>
        <v>1.0000000000000002</v>
      </c>
      <c r="O48">
        <f t="shared" si="9"/>
        <v>1</v>
      </c>
      <c r="P48">
        <f t="shared" si="9"/>
        <v>1</v>
      </c>
      <c r="Q48">
        <f t="shared" si="9"/>
        <v>0.99999999999999989</v>
      </c>
    </row>
    <row r="49" spans="1:4" x14ac:dyDescent="0.25">
      <c r="A49" t="s">
        <v>79</v>
      </c>
      <c r="B49">
        <v>429</v>
      </c>
      <c r="C49">
        <v>481</v>
      </c>
      <c r="D49">
        <v>573</v>
      </c>
    </row>
    <row r="50" spans="1:4" x14ac:dyDescent="0.25">
      <c r="A50" t="s">
        <v>191</v>
      </c>
      <c r="B50">
        <v>36</v>
      </c>
      <c r="C50">
        <v>54</v>
      </c>
      <c r="D50">
        <v>50</v>
      </c>
    </row>
    <row r="51" spans="1:4" x14ac:dyDescent="0.25">
      <c r="A51" t="s">
        <v>190</v>
      </c>
      <c r="B51">
        <v>45</v>
      </c>
      <c r="C51">
        <v>61</v>
      </c>
      <c r="D51">
        <v>57</v>
      </c>
    </row>
    <row r="52" spans="1:4" x14ac:dyDescent="0.25">
      <c r="A52" t="s">
        <v>193</v>
      </c>
      <c r="B52">
        <v>1745</v>
      </c>
      <c r="C52">
        <v>1793</v>
      </c>
      <c r="D52">
        <v>2270</v>
      </c>
    </row>
    <row r="53" spans="1:4" x14ac:dyDescent="0.25">
      <c r="A53" t="s">
        <v>192</v>
      </c>
      <c r="B53">
        <v>2298</v>
      </c>
      <c r="C53">
        <v>2347</v>
      </c>
      <c r="D53">
        <v>2454</v>
      </c>
    </row>
    <row r="54" spans="1:4" x14ac:dyDescent="0.25">
      <c r="A54" t="s">
        <v>141</v>
      </c>
      <c r="B54">
        <v>38418</v>
      </c>
      <c r="C54">
        <v>39731</v>
      </c>
      <c r="D54">
        <v>39708</v>
      </c>
    </row>
    <row r="55" spans="1:4" x14ac:dyDescent="0.25">
      <c r="A55" t="s">
        <v>81</v>
      </c>
      <c r="B55">
        <v>126440</v>
      </c>
      <c r="C55">
        <v>141844</v>
      </c>
      <c r="D55">
        <v>111072</v>
      </c>
    </row>
    <row r="56" spans="1:4" x14ac:dyDescent="0.25">
      <c r="A56" s="2" t="s">
        <v>82</v>
      </c>
      <c r="B56" s="2">
        <f>SUM(B6:B54)</f>
        <v>969710</v>
      </c>
      <c r="C56" s="2">
        <f>SUM(C6:C54)</f>
        <v>1089178</v>
      </c>
      <c r="D56" s="2">
        <f>SUM(D6:D54)</f>
        <v>994844</v>
      </c>
    </row>
    <row r="57" spans="1:4" x14ac:dyDescent="0.25">
      <c r="A57" t="s">
        <v>83</v>
      </c>
      <c r="B57">
        <f>SUM(B6:B55)</f>
        <v>1096150</v>
      </c>
      <c r="C57">
        <f>SUM(C6:C55)</f>
        <v>1231022</v>
      </c>
      <c r="D57">
        <f>SUM(D6:D55)</f>
        <v>1105916</v>
      </c>
    </row>
    <row r="58" spans="1:4" x14ac:dyDescent="0.25">
      <c r="A58" t="s">
        <v>84</v>
      </c>
      <c r="B58">
        <f>B56/B57</f>
        <v>0.88465082333622225</v>
      </c>
      <c r="C58">
        <f>C56/C57</f>
        <v>0.88477541424929851</v>
      </c>
      <c r="D58">
        <f>D56/D57</f>
        <v>0.89956560896125926</v>
      </c>
    </row>
  </sheetData>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summary</vt:lpstr>
      <vt:lpstr>wt_poor</vt:lpstr>
      <vt:lpstr>wt_rich</vt:lpstr>
      <vt:lpstr>delglyVXY_poor</vt:lpstr>
      <vt:lpstr>delglyVXY_rich</vt:lpstr>
      <vt:lpstr>delleuVPQ_poor</vt:lpstr>
      <vt:lpstr>delleuVPQ_rich</vt:lpstr>
      <vt:lpstr>delglyU_poor</vt:lpstr>
      <vt:lpstr>delglyU_rich</vt:lpstr>
      <vt:lpstr>delthrW_poor</vt:lpstr>
      <vt:lpstr>delthrW_rich</vt:lpstr>
      <vt:lpstr>tRNA seqeunces from Ecoli genom</vt:lpstr>
      <vt:lpstr>'tRNA seqeunces from Ecoli genom'!supp_file_3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jenna.gallie@gmail.com</dc:creator>
  <cp:lastModifiedBy>Parth Raval</cp:lastModifiedBy>
  <dcterms:created xsi:type="dcterms:W3CDTF">2019-10-17T08:25:29Z</dcterms:created>
  <dcterms:modified xsi:type="dcterms:W3CDTF">2022-07-09T15:28:53Z</dcterms:modified>
</cp:coreProperties>
</file>