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ctosporus_paper\For publishing\Figure9-3\source data 1\"/>
    </mc:Choice>
  </mc:AlternateContent>
  <xr:revisionPtr revIDLastSave="0" documentId="13_ncr:1_{9E026239-57CE-45CC-8BCE-D217DA9ED0F3}" xr6:coauthVersionLast="47" xr6:coauthVersionMax="47" xr10:uidLastSave="{00000000-0000-0000-0000-000000000000}"/>
  <bookViews>
    <workbookView xWindow="6270" yWindow="1395" windowWidth="21600" windowHeight="11385" tabRatio="854" activeTab="4" xr2:uid="{E3FFFE62-343A-434B-AD18-8AEFCCEBAF6F}"/>
  </bookViews>
  <sheets>
    <sheet name="1.1_Heterozygous viability" sheetId="1" r:id="rId1"/>
    <sheet name="1.2_Octad_genotyping" sheetId="8" r:id="rId2"/>
    <sheet name="2_Homozygous viability" sheetId="7" r:id="rId3"/>
    <sheet name="3.1_exact binomial test" sheetId="11" r:id="rId4"/>
    <sheet name="3.2_Fisher exact test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1" l="1"/>
  <c r="J28" i="11"/>
  <c r="I28" i="11"/>
  <c r="G28" i="11"/>
  <c r="F28" i="11"/>
  <c r="K24" i="11"/>
  <c r="J24" i="11"/>
  <c r="I24" i="11"/>
  <c r="F24" i="11"/>
  <c r="K20" i="11"/>
  <c r="J20" i="11"/>
  <c r="I20" i="11"/>
  <c r="F20" i="11"/>
  <c r="K16" i="11"/>
  <c r="J16" i="11"/>
  <c r="I16" i="11"/>
  <c r="E17" i="11" s="1"/>
  <c r="F16" i="11"/>
  <c r="K11" i="11"/>
  <c r="J11" i="11"/>
  <c r="I11" i="11"/>
  <c r="AB78" i="11" s="1"/>
  <c r="F11" i="11"/>
  <c r="C14" i="10"/>
  <c r="B14" i="10"/>
  <c r="E12" i="10"/>
  <c r="D12" i="10"/>
  <c r="E11" i="10"/>
  <c r="D11" i="10"/>
  <c r="L24" i="11" l="1"/>
  <c r="L16" i="11"/>
  <c r="E20" i="11"/>
  <c r="G20" i="11" s="1"/>
  <c r="E14" i="10"/>
  <c r="E29" i="11"/>
  <c r="L28" i="11"/>
  <c r="M28" i="11"/>
  <c r="E25" i="11"/>
  <c r="L20" i="11"/>
  <c r="E21" i="11"/>
  <c r="AC42" i="11"/>
  <c r="W44" i="11"/>
  <c r="AB47" i="11"/>
  <c r="W49" i="11"/>
  <c r="AA51" i="11"/>
  <c r="AB53" i="11"/>
  <c r="AA44" i="11"/>
  <c r="Q46" i="11"/>
  <c r="AD47" i="11"/>
  <c r="AB51" i="11"/>
  <c r="AC66" i="11"/>
  <c r="N72" i="11"/>
  <c r="AA41" i="11"/>
  <c r="X43" i="11"/>
  <c r="Z46" i="11"/>
  <c r="S52" i="11"/>
  <c r="AB63" i="11"/>
  <c r="W40" i="11"/>
  <c r="Y43" i="11"/>
  <c r="AC46" i="11"/>
  <c r="AA48" i="11"/>
  <c r="X52" i="11"/>
  <c r="V55" i="11"/>
  <c r="Z58" i="11"/>
  <c r="K64" i="11"/>
  <c r="Z41" i="11"/>
  <c r="AB44" i="11"/>
  <c r="Y46" i="11"/>
  <c r="L50" i="11"/>
  <c r="P52" i="11"/>
  <c r="X54" i="11"/>
  <c r="Z57" i="11"/>
  <c r="AB62" i="11"/>
  <c r="AC67" i="11"/>
  <c r="L11" i="11"/>
  <c r="N11" i="11" s="1"/>
  <c r="M69" i="11" s="1"/>
  <c r="X40" i="11"/>
  <c r="N42" i="11"/>
  <c r="AB43" i="11"/>
  <c r="W45" i="11"/>
  <c r="AD48" i="11"/>
  <c r="Y50" i="11"/>
  <c r="AC52" i="11"/>
  <c r="W55" i="11"/>
  <c r="AA59" i="11"/>
  <c r="K75" i="11"/>
  <c r="AA40" i="11"/>
  <c r="V42" i="11"/>
  <c r="L44" i="11"/>
  <c r="Z45" i="11"/>
  <c r="P47" i="11"/>
  <c r="N49" i="11"/>
  <c r="M53" i="11"/>
  <c r="N56" i="11"/>
  <c r="J60" i="11"/>
  <c r="R65" i="11"/>
  <c r="T70" i="11"/>
  <c r="W77" i="11"/>
  <c r="K41" i="11"/>
  <c r="Y42" i="11"/>
  <c r="O44" i="11"/>
  <c r="AD45" i="11"/>
  <c r="X47" i="11"/>
  <c r="R49" i="11"/>
  <c r="R51" i="11"/>
  <c r="Y53" i="11"/>
  <c r="Q56" i="11"/>
  <c r="J61" i="11"/>
  <c r="AC65" i="11"/>
  <c r="AD70" i="11"/>
  <c r="M20" i="11"/>
  <c r="S51" i="11"/>
  <c r="K54" i="11"/>
  <c r="P60" i="11"/>
  <c r="K63" i="11"/>
  <c r="S68" i="11"/>
  <c r="M71" i="11"/>
  <c r="J74" i="11"/>
  <c r="T82" i="11"/>
  <c r="AB89" i="11"/>
  <c r="T89" i="11"/>
  <c r="L89" i="11"/>
  <c r="Y88" i="11"/>
  <c r="Q88" i="11"/>
  <c r="AD87" i="11"/>
  <c r="V87" i="11"/>
  <c r="N87" i="11"/>
  <c r="AA86" i="11"/>
  <c r="S86" i="11"/>
  <c r="K86" i="11"/>
  <c r="X85" i="11"/>
  <c r="P85" i="11"/>
  <c r="AC84" i="11"/>
  <c r="U84" i="11"/>
  <c r="M84" i="11"/>
  <c r="Z83" i="11"/>
  <c r="R83" i="11"/>
  <c r="J83" i="11"/>
  <c r="W82" i="11"/>
  <c r="O82" i="11"/>
  <c r="AB81" i="11"/>
  <c r="T81" i="11"/>
  <c r="L81" i="11"/>
  <c r="Y80" i="11"/>
  <c r="Q80" i="11"/>
  <c r="AD79" i="11"/>
  <c r="V79" i="11"/>
  <c r="N79" i="11"/>
  <c r="AA78" i="11"/>
  <c r="S78" i="11"/>
  <c r="K78" i="11"/>
  <c r="X77" i="11"/>
  <c r="P77" i="11"/>
  <c r="AC76" i="11"/>
  <c r="U76" i="11"/>
  <c r="M76" i="11"/>
  <c r="Z75" i="11"/>
  <c r="R75" i="11"/>
  <c r="J75" i="11"/>
  <c r="W74" i="11"/>
  <c r="O74" i="11"/>
  <c r="AB73" i="11"/>
  <c r="T73" i="11"/>
  <c r="L73" i="11"/>
  <c r="Y72" i="11"/>
  <c r="Q72" i="11"/>
  <c r="AD71" i="11"/>
  <c r="V71" i="11"/>
  <c r="N71" i="11"/>
  <c r="AA70" i="11"/>
  <c r="S70" i="11"/>
  <c r="K70" i="11"/>
  <c r="X69" i="11"/>
  <c r="P69" i="11"/>
  <c r="AC68" i="11"/>
  <c r="U68" i="11"/>
  <c r="M68" i="11"/>
  <c r="Z67" i="11"/>
  <c r="R67" i="11"/>
  <c r="J67" i="11"/>
  <c r="W66" i="11"/>
  <c r="O66" i="11"/>
  <c r="AB65" i="11"/>
  <c r="T65" i="11"/>
  <c r="L65" i="11"/>
  <c r="Y64" i="11"/>
  <c r="Q64" i="11"/>
  <c r="AD63" i="11"/>
  <c r="V63" i="11"/>
  <c r="N63" i="11"/>
  <c r="AA62" i="11"/>
  <c r="S62" i="11"/>
  <c r="K62" i="11"/>
  <c r="X61" i="11"/>
  <c r="P61" i="11"/>
  <c r="AC60" i="11"/>
  <c r="U60" i="11"/>
  <c r="M60" i="11"/>
  <c r="Z59" i="11"/>
  <c r="R59" i="11"/>
  <c r="J59" i="11"/>
  <c r="W58" i="11"/>
  <c r="O58" i="11"/>
  <c r="AB57" i="11"/>
  <c r="Z89" i="11"/>
  <c r="R89" i="11"/>
  <c r="J89" i="11"/>
  <c r="W88" i="11"/>
  <c r="O88" i="11"/>
  <c r="AB87" i="11"/>
  <c r="T87" i="11"/>
  <c r="L87" i="11"/>
  <c r="Y86" i="11"/>
  <c r="Q86" i="11"/>
  <c r="AD85" i="11"/>
  <c r="V85" i="11"/>
  <c r="N85" i="11"/>
  <c r="AA84" i="11"/>
  <c r="S84" i="11"/>
  <c r="K84" i="11"/>
  <c r="X83" i="11"/>
  <c r="P83" i="11"/>
  <c r="AC82" i="11"/>
  <c r="U82" i="11"/>
  <c r="M82" i="11"/>
  <c r="Z81" i="11"/>
  <c r="R81" i="11"/>
  <c r="J81" i="11"/>
  <c r="W80" i="11"/>
  <c r="O80" i="11"/>
  <c r="AB79" i="11"/>
  <c r="T79" i="11"/>
  <c r="L79" i="11"/>
  <c r="Y78" i="11"/>
  <c r="Q78" i="11"/>
  <c r="AD77" i="11"/>
  <c r="V77" i="11"/>
  <c r="N77" i="11"/>
  <c r="AA76" i="11"/>
  <c r="S76" i="11"/>
  <c r="K76" i="11"/>
  <c r="X75" i="11"/>
  <c r="X89" i="11"/>
  <c r="P89" i="11"/>
  <c r="AC88" i="11"/>
  <c r="U88" i="11"/>
  <c r="M88" i="11"/>
  <c r="Z87" i="11"/>
  <c r="R87" i="11"/>
  <c r="J87" i="11"/>
  <c r="W86" i="11"/>
  <c r="O86" i="11"/>
  <c r="AB85" i="11"/>
  <c r="T85" i="11"/>
  <c r="L85" i="11"/>
  <c r="Y84" i="11"/>
  <c r="Q84" i="11"/>
  <c r="AD83" i="11"/>
  <c r="V83" i="11"/>
  <c r="N83" i="11"/>
  <c r="AA82" i="11"/>
  <c r="S82" i="11"/>
  <c r="K82" i="11"/>
  <c r="X81" i="11"/>
  <c r="P81" i="11"/>
  <c r="AC80" i="11"/>
  <c r="U80" i="11"/>
  <c r="M80" i="11"/>
  <c r="Z79" i="11"/>
  <c r="R79" i="11"/>
  <c r="J79" i="11"/>
  <c r="W78" i="11"/>
  <c r="O78" i="11"/>
  <c r="AB77" i="11"/>
  <c r="T77" i="11"/>
  <c r="L77" i="11"/>
  <c r="Y76" i="11"/>
  <c r="Q76" i="11"/>
  <c r="AD75" i="11"/>
  <c r="V75" i="11"/>
  <c r="N75" i="11"/>
  <c r="AA74" i="11"/>
  <c r="S74" i="11"/>
  <c r="K74" i="11"/>
  <c r="X73" i="11"/>
  <c r="P73" i="11"/>
  <c r="AC72" i="11"/>
  <c r="U72" i="11"/>
  <c r="M72" i="11"/>
  <c r="Z71" i="11"/>
  <c r="R71" i="11"/>
  <c r="J71" i="11"/>
  <c r="W70" i="11"/>
  <c r="O70" i="11"/>
  <c r="AB69" i="11"/>
  <c r="T69" i="11"/>
  <c r="L69" i="11"/>
  <c r="Y68" i="11"/>
  <c r="Q68" i="11"/>
  <c r="AD67" i="11"/>
  <c r="V67" i="11"/>
  <c r="N67" i="11"/>
  <c r="AA66" i="11"/>
  <c r="S66" i="11"/>
  <c r="K66" i="11"/>
  <c r="X65" i="11"/>
  <c r="P65" i="11"/>
  <c r="AC64" i="11"/>
  <c r="U64" i="11"/>
  <c r="M64" i="11"/>
  <c r="Z63" i="11"/>
  <c r="R63" i="11"/>
  <c r="J63" i="11"/>
  <c r="W62" i="11"/>
  <c r="O62" i="11"/>
  <c r="AB61" i="11"/>
  <c r="T61" i="11"/>
  <c r="L61" i="11"/>
  <c r="Y60" i="11"/>
  <c r="Q60" i="11"/>
  <c r="AD59" i="11"/>
  <c r="V59" i="11"/>
  <c r="N59" i="11"/>
  <c r="AA58" i="11"/>
  <c r="S58" i="11"/>
  <c r="K58" i="11"/>
  <c r="X57" i="11"/>
  <c r="AD89" i="11"/>
  <c r="Q89" i="11"/>
  <c r="Z88" i="11"/>
  <c r="L88" i="11"/>
  <c r="U87" i="11"/>
  <c r="AC86" i="11"/>
  <c r="P86" i="11"/>
  <c r="Y85" i="11"/>
  <c r="K85" i="11"/>
  <c r="T84" i="11"/>
  <c r="AB83" i="11"/>
  <c r="O83" i="11"/>
  <c r="X82" i="11"/>
  <c r="J82" i="11"/>
  <c r="S81" i="11"/>
  <c r="AA80" i="11"/>
  <c r="N80" i="11"/>
  <c r="W79" i="11"/>
  <c r="AD78" i="11"/>
  <c r="R78" i="11"/>
  <c r="Z77" i="11"/>
  <c r="M77" i="11"/>
  <c r="V76" i="11"/>
  <c r="AC75" i="11"/>
  <c r="Q75" i="11"/>
  <c r="AB74" i="11"/>
  <c r="Q74" i="11"/>
  <c r="AA73" i="11"/>
  <c r="Q73" i="11"/>
  <c r="AA72" i="11"/>
  <c r="P72" i="11"/>
  <c r="AA71" i="11"/>
  <c r="P71" i="11"/>
  <c r="Z70" i="11"/>
  <c r="P70" i="11"/>
  <c r="Z69" i="11"/>
  <c r="O69" i="11"/>
  <c r="Z68" i="11"/>
  <c r="O68" i="11"/>
  <c r="Y67" i="11"/>
  <c r="O67" i="11"/>
  <c r="Y66" i="11"/>
  <c r="N66" i="11"/>
  <c r="Y65" i="11"/>
  <c r="N65" i="11"/>
  <c r="X64" i="11"/>
  <c r="N64" i="11"/>
  <c r="X63" i="11"/>
  <c r="M63" i="11"/>
  <c r="X62" i="11"/>
  <c r="M62" i="11"/>
  <c r="W61" i="11"/>
  <c r="M61" i="11"/>
  <c r="W60" i="11"/>
  <c r="L60" i="11"/>
  <c r="W59" i="11"/>
  <c r="L59" i="11"/>
  <c r="V58" i="11"/>
  <c r="L58" i="11"/>
  <c r="V57" i="11"/>
  <c r="N57" i="11"/>
  <c r="AA56" i="11"/>
  <c r="S56" i="11"/>
  <c r="K56" i="11"/>
  <c r="X55" i="11"/>
  <c r="P55" i="11"/>
  <c r="AC54" i="11"/>
  <c r="U54" i="11"/>
  <c r="M54" i="11"/>
  <c r="Z53" i="11"/>
  <c r="R53" i="11"/>
  <c r="J53" i="11"/>
  <c r="Y89" i="11"/>
  <c r="M89" i="11"/>
  <c r="T88" i="11"/>
  <c r="AC87" i="11"/>
  <c r="P87" i="11"/>
  <c r="X86" i="11"/>
  <c r="L86" i="11"/>
  <c r="S85" i="11"/>
  <c r="AB84" i="11"/>
  <c r="O84" i="11"/>
  <c r="W83" i="11"/>
  <c r="K83" i="11"/>
  <c r="R82" i="11"/>
  <c r="AA81" i="11"/>
  <c r="N81" i="11"/>
  <c r="V80" i="11"/>
  <c r="J80" i="11"/>
  <c r="Q79" i="11"/>
  <c r="Z78" i="11"/>
  <c r="M78" i="11"/>
  <c r="U77" i="11"/>
  <c r="AD76" i="11"/>
  <c r="P76" i="11"/>
  <c r="Y75" i="11"/>
  <c r="M75" i="11"/>
  <c r="X74" i="11"/>
  <c r="M74" i="11"/>
  <c r="W73" i="11"/>
  <c r="M73" i="11"/>
  <c r="W72" i="11"/>
  <c r="L72" i="11"/>
  <c r="W71" i="11"/>
  <c r="L71" i="11"/>
  <c r="V70" i="11"/>
  <c r="L70" i="11"/>
  <c r="V69" i="11"/>
  <c r="K69" i="11"/>
  <c r="V68" i="11"/>
  <c r="K68" i="11"/>
  <c r="U67" i="11"/>
  <c r="K67" i="11"/>
  <c r="U66" i="11"/>
  <c r="J66" i="11"/>
  <c r="U65" i="11"/>
  <c r="J65" i="11"/>
  <c r="T64" i="11"/>
  <c r="J64" i="11"/>
  <c r="T63" i="11"/>
  <c r="AD62" i="11"/>
  <c r="T62" i="11"/>
  <c r="AD61" i="11"/>
  <c r="S61" i="11"/>
  <c r="AD60" i="11"/>
  <c r="S60" i="11"/>
  <c r="AC59" i="11"/>
  <c r="S59" i="11"/>
  <c r="AC58" i="11"/>
  <c r="R58" i="11"/>
  <c r="AC57" i="11"/>
  <c r="S57" i="11"/>
  <c r="K57" i="11"/>
  <c r="X56" i="11"/>
  <c r="P56" i="11"/>
  <c r="AC55" i="11"/>
  <c r="U55" i="11"/>
  <c r="M55" i="11"/>
  <c r="Z54" i="11"/>
  <c r="R54" i="11"/>
  <c r="J54" i="11"/>
  <c r="W53" i="11"/>
  <c r="O53" i="11"/>
  <c r="AB52" i="11"/>
  <c r="T52" i="11"/>
  <c r="L52" i="11"/>
  <c r="Y51" i="11"/>
  <c r="Q51" i="11"/>
  <c r="AD50" i="11"/>
  <c r="V50" i="11"/>
  <c r="N50" i="11"/>
  <c r="AA49" i="11"/>
  <c r="S49" i="11"/>
  <c r="K49" i="11"/>
  <c r="X48" i="11"/>
  <c r="P48" i="11"/>
  <c r="AC47" i="11"/>
  <c r="W89" i="11"/>
  <c r="K89" i="11"/>
  <c r="S88" i="11"/>
  <c r="AA87" i="11"/>
  <c r="O87" i="11"/>
  <c r="V86" i="11"/>
  <c r="J86" i="11"/>
  <c r="R85" i="11"/>
  <c r="Z84" i="11"/>
  <c r="N84" i="11"/>
  <c r="U83" i="11"/>
  <c r="AD82" i="11"/>
  <c r="Q82" i="11"/>
  <c r="Y81" i="11"/>
  <c r="M81" i="11"/>
  <c r="T80" i="11"/>
  <c r="AC79" i="11"/>
  <c r="P79" i="11"/>
  <c r="X78" i="11"/>
  <c r="L78" i="11"/>
  <c r="S77" i="11"/>
  <c r="AB76" i="11"/>
  <c r="O76" i="11"/>
  <c r="W75" i="11"/>
  <c r="L75" i="11"/>
  <c r="V74" i="11"/>
  <c r="L74" i="11"/>
  <c r="V73" i="11"/>
  <c r="K73" i="11"/>
  <c r="V72" i="11"/>
  <c r="K72" i="11"/>
  <c r="U71" i="11"/>
  <c r="K71" i="11"/>
  <c r="U70" i="11"/>
  <c r="J70" i="11"/>
  <c r="U69" i="11"/>
  <c r="J69" i="11"/>
  <c r="T68" i="11"/>
  <c r="J68" i="11"/>
  <c r="T67" i="11"/>
  <c r="AD66" i="11"/>
  <c r="T66" i="11"/>
  <c r="AD65" i="11"/>
  <c r="S65" i="11"/>
  <c r="AD64" i="11"/>
  <c r="S64" i="11"/>
  <c r="AC63" i="11"/>
  <c r="S63" i="11"/>
  <c r="AC62" i="11"/>
  <c r="R62" i="11"/>
  <c r="AC61" i="11"/>
  <c r="R61" i="11"/>
  <c r="AB60" i="11"/>
  <c r="R60" i="11"/>
  <c r="AB59" i="11"/>
  <c r="Q59" i="11"/>
  <c r="AB58" i="11"/>
  <c r="Q58" i="11"/>
  <c r="AA57" i="11"/>
  <c r="R57" i="11"/>
  <c r="J57" i="11"/>
  <c r="W56" i="11"/>
  <c r="O56" i="11"/>
  <c r="S89" i="11"/>
  <c r="AA88" i="11"/>
  <c r="N88" i="11"/>
  <c r="W87" i="11"/>
  <c r="AD86" i="11"/>
  <c r="R86" i="11"/>
  <c r="Z85" i="11"/>
  <c r="M85" i="11"/>
  <c r="V84" i="11"/>
  <c r="AC83" i="11"/>
  <c r="Q83" i="11"/>
  <c r="Y82" i="11"/>
  <c r="L82" i="11"/>
  <c r="U81" i="11"/>
  <c r="AB80" i="11"/>
  <c r="P80" i="11"/>
  <c r="X79" i="11"/>
  <c r="K79" i="11"/>
  <c r="T78" i="11"/>
  <c r="AA77" i="11"/>
  <c r="O77" i="11"/>
  <c r="W76" i="11"/>
  <c r="J76" i="11"/>
  <c r="S75" i="11"/>
  <c r="AC74" i="11"/>
  <c r="R74" i="11"/>
  <c r="AC73" i="11"/>
  <c r="R73" i="11"/>
  <c r="AB72" i="11"/>
  <c r="R72" i="11"/>
  <c r="AB71" i="11"/>
  <c r="Q71" i="11"/>
  <c r="AB70" i="11"/>
  <c r="Q70" i="11"/>
  <c r="AA69" i="11"/>
  <c r="Q69" i="11"/>
  <c r="AA68" i="11"/>
  <c r="P68" i="11"/>
  <c r="AA67" i="11"/>
  <c r="P67" i="11"/>
  <c r="Z66" i="11"/>
  <c r="P66" i="11"/>
  <c r="Z65" i="11"/>
  <c r="O65" i="11"/>
  <c r="Z64" i="11"/>
  <c r="O64" i="11"/>
  <c r="Y63" i="11"/>
  <c r="O63" i="11"/>
  <c r="Y62" i="11"/>
  <c r="N62" i="11"/>
  <c r="Y61" i="11"/>
  <c r="N61" i="11"/>
  <c r="X60" i="11"/>
  <c r="N60" i="11"/>
  <c r="X59" i="11"/>
  <c r="M59" i="11"/>
  <c r="X58" i="11"/>
  <c r="M58" i="11"/>
  <c r="W57" i="11"/>
  <c r="O57" i="11"/>
  <c r="AB56" i="11"/>
  <c r="T56" i="11"/>
  <c r="L56" i="11"/>
  <c r="Y55" i="11"/>
  <c r="Q55" i="11"/>
  <c r="AD54" i="11"/>
  <c r="V54" i="11"/>
  <c r="N54" i="11"/>
  <c r="AA53" i="11"/>
  <c r="S53" i="11"/>
  <c r="AC89" i="11"/>
  <c r="X88" i="11"/>
  <c r="S87" i="11"/>
  <c r="N86" i="11"/>
  <c r="J85" i="11"/>
  <c r="AA83" i="11"/>
  <c r="V82" i="11"/>
  <c r="Q81" i="11"/>
  <c r="L80" i="11"/>
  <c r="AC78" i="11"/>
  <c r="Y77" i="11"/>
  <c r="T76" i="11"/>
  <c r="P75" i="11"/>
  <c r="P74" i="11"/>
  <c r="O73" i="11"/>
  <c r="O72" i="11"/>
  <c r="O71" i="11"/>
  <c r="N70" i="11"/>
  <c r="N69" i="11"/>
  <c r="N68" i="11"/>
  <c r="M67" i="11"/>
  <c r="M66" i="11"/>
  <c r="M65" i="11"/>
  <c r="L64" i="11"/>
  <c r="L63" i="11"/>
  <c r="L62" i="11"/>
  <c r="K61" i="11"/>
  <c r="K60" i="11"/>
  <c r="K59" i="11"/>
  <c r="J58" i="11"/>
  <c r="M57" i="11"/>
  <c r="R56" i="11"/>
  <c r="Z55" i="11"/>
  <c r="L55" i="11"/>
  <c r="T54" i="11"/>
  <c r="AC53" i="11"/>
  <c r="P53" i="11"/>
  <c r="Z52" i="11"/>
  <c r="Q52" i="11"/>
  <c r="AC51" i="11"/>
  <c r="T51" i="11"/>
  <c r="K51" i="11"/>
  <c r="W50" i="11"/>
  <c r="M50" i="11"/>
  <c r="Y49" i="11"/>
  <c r="P49" i="11"/>
  <c r="S48" i="11"/>
  <c r="J48" i="11"/>
  <c r="V47" i="11"/>
  <c r="N47" i="11"/>
  <c r="AA46" i="11"/>
  <c r="K46" i="11"/>
  <c r="P45" i="11"/>
  <c r="U44" i="11"/>
  <c r="M44" i="11"/>
  <c r="R43" i="11"/>
  <c r="W42" i="11"/>
  <c r="AB41" i="11"/>
  <c r="T41" i="11"/>
  <c r="Y40" i="11"/>
  <c r="AA89" i="11"/>
  <c r="V88" i="11"/>
  <c r="Q87" i="11"/>
  <c r="M86" i="11"/>
  <c r="AD84" i="11"/>
  <c r="Y83" i="11"/>
  <c r="O81" i="11"/>
  <c r="K80" i="11"/>
  <c r="V89" i="11"/>
  <c r="R88" i="11"/>
  <c r="M87" i="11"/>
  <c r="AC85" i="11"/>
  <c r="X84" i="11"/>
  <c r="T83" i="11"/>
  <c r="P82" i="11"/>
  <c r="K81" i="11"/>
  <c r="AA79" i="11"/>
  <c r="V78" i="11"/>
  <c r="R77" i="11"/>
  <c r="N76" i="11"/>
  <c r="U89" i="11"/>
  <c r="P88" i="11"/>
  <c r="K87" i="11"/>
  <c r="AA85" i="11"/>
  <c r="W84" i="11"/>
  <c r="S83" i="11"/>
  <c r="N82" i="11"/>
  <c r="AD80" i="11"/>
  <c r="Y79" i="11"/>
  <c r="U78" i="11"/>
  <c r="Q77" i="11"/>
  <c r="L76" i="11"/>
  <c r="AD74" i="11"/>
  <c r="AD73" i="11"/>
  <c r="AD72" i="11"/>
  <c r="AC71" i="11"/>
  <c r="AC70" i="11"/>
  <c r="AC69" i="11"/>
  <c r="AB68" i="11"/>
  <c r="AB67" i="11"/>
  <c r="AB66" i="11"/>
  <c r="AA65" i="11"/>
  <c r="AA64" i="11"/>
  <c r="AA63" i="11"/>
  <c r="Z62" i="11"/>
  <c r="Z61" i="11"/>
  <c r="Z60" i="11"/>
  <c r="Y59" i="11"/>
  <c r="Y58" i="11"/>
  <c r="Y57" i="11"/>
  <c r="AC56" i="11"/>
  <c r="M56" i="11"/>
  <c r="T55" i="11"/>
  <c r="AB54" i="11"/>
  <c r="P54" i="11"/>
  <c r="X53" i="11"/>
  <c r="L53" i="11"/>
  <c r="W52" i="11"/>
  <c r="N52" i="11"/>
  <c r="Z51" i="11"/>
  <c r="P51" i="11"/>
  <c r="AB50" i="11"/>
  <c r="S50" i="11"/>
  <c r="J50" i="11"/>
  <c r="V49" i="11"/>
  <c r="M49" i="11"/>
  <c r="Y48" i="11"/>
  <c r="O48" i="11"/>
  <c r="AA47" i="11"/>
  <c r="S47" i="11"/>
  <c r="K47" i="11"/>
  <c r="X46" i="11"/>
  <c r="P46" i="11"/>
  <c r="AC45" i="11"/>
  <c r="U45" i="11"/>
  <c r="M45" i="11"/>
  <c r="Z44" i="11"/>
  <c r="R44" i="11"/>
  <c r="J44" i="11"/>
  <c r="W43" i="11"/>
  <c r="O43" i="11"/>
  <c r="AB42" i="11"/>
  <c r="T42" i="11"/>
  <c r="L42" i="11"/>
  <c r="Y41" i="11"/>
  <c r="Q41" i="11"/>
  <c r="AD40" i="11"/>
  <c r="V40" i="11"/>
  <c r="N40" i="11"/>
  <c r="O89" i="11"/>
  <c r="K88" i="11"/>
  <c r="AB86" i="11"/>
  <c r="W85" i="11"/>
  <c r="R84" i="11"/>
  <c r="M83" i="11"/>
  <c r="AD81" i="11"/>
  <c r="Z80" i="11"/>
  <c r="U79" i="11"/>
  <c r="P78" i="11"/>
  <c r="K77" i="11"/>
  <c r="AB75" i="11"/>
  <c r="Z74" i="11"/>
  <c r="Z73" i="11"/>
  <c r="Z72" i="11"/>
  <c r="Y71" i="11"/>
  <c r="Y70" i="11"/>
  <c r="Y69" i="11"/>
  <c r="X68" i="11"/>
  <c r="X67" i="11"/>
  <c r="X66" i="11"/>
  <c r="W65" i="11"/>
  <c r="W64" i="11"/>
  <c r="W63" i="11"/>
  <c r="V62" i="11"/>
  <c r="V61" i="11"/>
  <c r="V60" i="11"/>
  <c r="U59" i="11"/>
  <c r="U58" i="11"/>
  <c r="U57" i="11"/>
  <c r="Z56" i="11"/>
  <c r="J56" i="11"/>
  <c r="S55" i="11"/>
  <c r="AA54" i="11"/>
  <c r="O54" i="11"/>
  <c r="V53" i="11"/>
  <c r="K53" i="11"/>
  <c r="V52" i="11"/>
  <c r="M52" i="11"/>
  <c r="X51" i="11"/>
  <c r="O51" i="11"/>
  <c r="AA50" i="11"/>
  <c r="R50" i="11"/>
  <c r="AD49" i="11"/>
  <c r="U49" i="11"/>
  <c r="L49" i="11"/>
  <c r="W48" i="11"/>
  <c r="Z47" i="11"/>
  <c r="R47" i="11"/>
  <c r="J47" i="11"/>
  <c r="W46" i="11"/>
  <c r="O46" i="11"/>
  <c r="AB45" i="11"/>
  <c r="T45" i="11"/>
  <c r="L45" i="11"/>
  <c r="Y44" i="11"/>
  <c r="Q44" i="11"/>
  <c r="AD43" i="11"/>
  <c r="V43" i="11"/>
  <c r="N43" i="11"/>
  <c r="AA42" i="11"/>
  <c r="S42" i="11"/>
  <c r="K42" i="11"/>
  <c r="X41" i="11"/>
  <c r="P41" i="11"/>
  <c r="AC40" i="11"/>
  <c r="U40" i="11"/>
  <c r="M40" i="11"/>
  <c r="N89" i="11"/>
  <c r="X80" i="11"/>
  <c r="J77" i="11"/>
  <c r="Y74" i="11"/>
  <c r="X72" i="11"/>
  <c r="X70" i="11"/>
  <c r="W68" i="11"/>
  <c r="V66" i="11"/>
  <c r="V64" i="11"/>
  <c r="U62" i="11"/>
  <c r="T60" i="11"/>
  <c r="T57" i="11"/>
  <c r="Y54" i="11"/>
  <c r="U52" i="11"/>
  <c r="N51" i="11"/>
  <c r="Q50" i="11"/>
  <c r="T49" i="11"/>
  <c r="V48" i="11"/>
  <c r="Y47" i="11"/>
  <c r="AD46" i="11"/>
  <c r="N46" i="11"/>
  <c r="S45" i="11"/>
  <c r="P44" i="11"/>
  <c r="U43" i="11"/>
  <c r="Z42" i="11"/>
  <c r="W41" i="11"/>
  <c r="T40" i="11"/>
  <c r="N48" i="11"/>
  <c r="J88" i="11"/>
  <c r="Z86" i="11"/>
  <c r="U85" i="11"/>
  <c r="P84" i="11"/>
  <c r="L83" i="11"/>
  <c r="AC81" i="11"/>
  <c r="S79" i="11"/>
  <c r="N78" i="11"/>
  <c r="AA75" i="11"/>
  <c r="Y73" i="11"/>
  <c r="X71" i="11"/>
  <c r="W69" i="11"/>
  <c r="W67" i="11"/>
  <c r="V65" i="11"/>
  <c r="U63" i="11"/>
  <c r="U61" i="11"/>
  <c r="T59" i="11"/>
  <c r="T58" i="11"/>
  <c r="Y56" i="11"/>
  <c r="AD55" i="11"/>
  <c r="L54" i="11"/>
  <c r="U53" i="11"/>
  <c r="AD52" i="11"/>
  <c r="K52" i="11"/>
  <c r="W51" i="11"/>
  <c r="Z50" i="11"/>
  <c r="AC49" i="11"/>
  <c r="J49" i="11"/>
  <c r="M48" i="11"/>
  <c r="Q47" i="11"/>
  <c r="V46" i="11"/>
  <c r="AA45" i="11"/>
  <c r="X44" i="11"/>
  <c r="AC43" i="11"/>
  <c r="M43" i="11"/>
  <c r="R42" i="11"/>
  <c r="O41" i="11"/>
  <c r="AB40" i="11"/>
  <c r="R55" i="11"/>
  <c r="K45" i="11"/>
  <c r="J42" i="11"/>
  <c r="L40" i="11"/>
  <c r="AD88" i="11"/>
  <c r="Y87" i="11"/>
  <c r="U86" i="11"/>
  <c r="Q85" i="11"/>
  <c r="L84" i="11"/>
  <c r="AB82" i="11"/>
  <c r="W81" i="11"/>
  <c r="S80" i="11"/>
  <c r="O79" i="11"/>
  <c r="J78" i="11"/>
  <c r="Z76" i="11"/>
  <c r="U75" i="11"/>
  <c r="AB88" i="11"/>
  <c r="X87" i="11"/>
  <c r="T86" i="11"/>
  <c r="O85" i="11"/>
  <c r="J84" i="11"/>
  <c r="Z82" i="11"/>
  <c r="V81" i="11"/>
  <c r="R80" i="11"/>
  <c r="M79" i="11"/>
  <c r="AC77" i="11"/>
  <c r="X76" i="11"/>
  <c r="T75" i="11"/>
  <c r="T74" i="11"/>
  <c r="S73" i="11"/>
  <c r="S72" i="11"/>
  <c r="S71" i="11"/>
  <c r="R70" i="11"/>
  <c r="R69" i="11"/>
  <c r="R68" i="11"/>
  <c r="Q67" i="11"/>
  <c r="Q66" i="11"/>
  <c r="Q65" i="11"/>
  <c r="P64" i="11"/>
  <c r="P63" i="11"/>
  <c r="P62" i="11"/>
  <c r="O61" i="11"/>
  <c r="O60" i="11"/>
  <c r="O59" i="11"/>
  <c r="N58" i="11"/>
  <c r="P57" i="11"/>
  <c r="U56" i="11"/>
  <c r="AA55" i="11"/>
  <c r="N55" i="11"/>
  <c r="W54" i="11"/>
  <c r="AD53" i="11"/>
  <c r="Q53" i="11"/>
  <c r="AA52" i="11"/>
  <c r="R52" i="11"/>
  <c r="AD51" i="11"/>
  <c r="U51" i="11"/>
  <c r="L51" i="11"/>
  <c r="X50" i="11"/>
  <c r="O50" i="11"/>
  <c r="Z49" i="11"/>
  <c r="Q49" i="11"/>
  <c r="AC48" i="11"/>
  <c r="T48" i="11"/>
  <c r="K48" i="11"/>
  <c r="W47" i="11"/>
  <c r="O47" i="11"/>
  <c r="AB46" i="11"/>
  <c r="T46" i="11"/>
  <c r="L46" i="11"/>
  <c r="Y45" i="11"/>
  <c r="Q45" i="11"/>
  <c r="AD44" i="11"/>
  <c r="V44" i="11"/>
  <c r="N44" i="11"/>
  <c r="AA43" i="11"/>
  <c r="S43" i="11"/>
  <c r="K43" i="11"/>
  <c r="X42" i="11"/>
  <c r="P42" i="11"/>
  <c r="AC41" i="11"/>
  <c r="U41" i="11"/>
  <c r="M41" i="11"/>
  <c r="Z40" i="11"/>
  <c r="R40" i="11"/>
  <c r="J40" i="11"/>
  <c r="E12" i="11"/>
  <c r="AB48" i="11"/>
  <c r="S46" i="11"/>
  <c r="X45" i="11"/>
  <c r="AC44" i="11"/>
  <c r="Z43" i="11"/>
  <c r="J43" i="11"/>
  <c r="O42" i="11"/>
  <c r="L41" i="11"/>
  <c r="Q40" i="11"/>
  <c r="E11" i="11"/>
  <c r="M24" i="11"/>
  <c r="J41" i="11"/>
  <c r="AD41" i="11"/>
  <c r="AD42" i="11"/>
  <c r="K44" i="11"/>
  <c r="J45" i="11"/>
  <c r="J46" i="11"/>
  <c r="L47" i="11"/>
  <c r="L48" i="11"/>
  <c r="O49" i="11"/>
  <c r="T50" i="11"/>
  <c r="V51" i="11"/>
  <c r="Y52" i="11"/>
  <c r="Q54" i="11"/>
  <c r="AB55" i="11"/>
  <c r="AD57" i="11"/>
  <c r="AA60" i="11"/>
  <c r="Q63" i="11"/>
  <c r="L66" i="11"/>
  <c r="AD68" i="11"/>
  <c r="T71" i="11"/>
  <c r="N74" i="11"/>
  <c r="E24" i="11"/>
  <c r="G24" i="11" s="1"/>
  <c r="P40" i="11"/>
  <c r="R41" i="11"/>
  <c r="Q42" i="11"/>
  <c r="Q43" i="11"/>
  <c r="R45" i="11"/>
  <c r="R46" i="11"/>
  <c r="T47" i="11"/>
  <c r="U48" i="11"/>
  <c r="X49" i="11"/>
  <c r="AC50" i="11"/>
  <c r="J52" i="11"/>
  <c r="N53" i="11"/>
  <c r="J55" i="11"/>
  <c r="V56" i="11"/>
  <c r="AD58" i="11"/>
  <c r="AA61" i="11"/>
  <c r="R64" i="11"/>
  <c r="L67" i="11"/>
  <c r="AD69" i="11"/>
  <c r="T72" i="11"/>
  <c r="O75" i="11"/>
  <c r="M11" i="11"/>
  <c r="S40" i="11"/>
  <c r="S41" i="11"/>
  <c r="U42" i="11"/>
  <c r="T43" i="11"/>
  <c r="T44" i="11"/>
  <c r="V45" i="11"/>
  <c r="U46" i="11"/>
  <c r="U47" i="11"/>
  <c r="Z48" i="11"/>
  <c r="AB49" i="11"/>
  <c r="J51" i="11"/>
  <c r="O52" i="11"/>
  <c r="T53" i="11"/>
  <c r="K55" i="11"/>
  <c r="AD56" i="11"/>
  <c r="P59" i="11"/>
  <c r="J62" i="11"/>
  <c r="AB64" i="11"/>
  <c r="S67" i="11"/>
  <c r="M70" i="11"/>
  <c r="J73" i="11"/>
  <c r="R76" i="11"/>
  <c r="E28" i="11"/>
  <c r="M16" i="11"/>
  <c r="E16" i="11"/>
  <c r="G16" i="11" s="1"/>
  <c r="B18" i="10"/>
  <c r="C18" i="10"/>
  <c r="E18" i="10" s="1"/>
  <c r="C17" i="10"/>
  <c r="B17" i="10"/>
  <c r="C25" i="10"/>
  <c r="U50" i="11" l="1"/>
  <c r="P43" i="11"/>
  <c r="M47" i="11"/>
  <c r="S44" i="11"/>
  <c r="K40" i="11"/>
  <c r="Q48" i="11"/>
  <c r="M42" i="11"/>
  <c r="P50" i="11"/>
  <c r="N73" i="11"/>
  <c r="R48" i="11"/>
  <c r="Q62" i="11"/>
  <c r="L43" i="11"/>
  <c r="U73" i="11"/>
  <c r="Q57" i="11"/>
  <c r="V41" i="11"/>
  <c r="L68" i="11"/>
  <c r="N45" i="11"/>
  <c r="S54" i="11"/>
  <c r="J72" i="11"/>
  <c r="M46" i="11"/>
  <c r="M51" i="11"/>
  <c r="S69" i="11"/>
  <c r="R66" i="11"/>
  <c r="K65" i="11"/>
  <c r="U74" i="11"/>
  <c r="P58" i="11"/>
  <c r="K50" i="11"/>
  <c r="Q61" i="11"/>
  <c r="O45" i="11"/>
  <c r="O55" i="11"/>
  <c r="O40" i="11"/>
  <c r="L57" i="11"/>
  <c r="N41" i="11"/>
  <c r="G11" i="11"/>
  <c r="I13" i="11"/>
  <c r="I12" i="11"/>
  <c r="C20" i="10"/>
  <c r="B20" i="10"/>
  <c r="E17" i="10"/>
  <c r="B25" i="10"/>
  <c r="I14" i="11" l="1"/>
  <c r="E20" i="10"/>
  <c r="D25" i="10"/>
  <c r="D22" i="10" s="1"/>
  <c r="C8" i="7"/>
  <c r="E8" i="7"/>
  <c r="F8" i="7"/>
  <c r="G8" i="7"/>
  <c r="B8" i="7"/>
  <c r="C210" i="10" l="1"/>
  <c r="C141" i="10"/>
  <c r="C59" i="10"/>
  <c r="C434" i="10"/>
  <c r="C63" i="10"/>
  <c r="C77" i="10"/>
  <c r="C104" i="10"/>
  <c r="C112" i="10"/>
  <c r="C397" i="10"/>
  <c r="C99" i="10"/>
  <c r="C148" i="10"/>
  <c r="C466" i="10"/>
  <c r="C89" i="10"/>
  <c r="C187" i="10"/>
  <c r="C331" i="10"/>
  <c r="E25" i="10"/>
  <c r="D251" i="10" s="1"/>
  <c r="C69" i="10"/>
  <c r="C265" i="10"/>
  <c r="C459" i="10"/>
  <c r="C281" i="10"/>
  <c r="C507" i="10"/>
  <c r="C113" i="10"/>
  <c r="C33" i="10"/>
  <c r="C145" i="10"/>
  <c r="C353" i="10"/>
  <c r="C107" i="10"/>
  <c r="C97" i="10"/>
  <c r="C493" i="10"/>
  <c r="C517" i="10"/>
  <c r="C292" i="10"/>
  <c r="C369" i="10"/>
  <c r="C152" i="10"/>
  <c r="C170" i="10"/>
  <c r="C185" i="10"/>
  <c r="C73" i="10"/>
  <c r="C143" i="10"/>
  <c r="C441" i="10"/>
  <c r="C203" i="10"/>
  <c r="C215" i="10"/>
  <c r="C245" i="10"/>
  <c r="C53" i="10"/>
  <c r="C151" i="10"/>
  <c r="C449" i="10"/>
  <c r="C227" i="10"/>
  <c r="C260" i="10"/>
  <c r="C125" i="10"/>
  <c r="C513" i="10"/>
  <c r="C193" i="10"/>
  <c r="D193" i="10" s="1"/>
  <c r="C36" i="10"/>
  <c r="C355" i="10"/>
  <c r="C516" i="10"/>
  <c r="C129" i="10"/>
  <c r="C101" i="10"/>
  <c r="C27" i="10"/>
  <c r="C289" i="10"/>
  <c r="C156" i="10"/>
  <c r="C61" i="10"/>
  <c r="D61" i="10" s="1"/>
  <c r="C169" i="10"/>
  <c r="C149" i="10"/>
  <c r="C31" i="10"/>
  <c r="C119" i="10"/>
  <c r="C159" i="10"/>
  <c r="C217" i="10"/>
  <c r="C305" i="10"/>
  <c r="C385" i="10"/>
  <c r="D385" i="10" s="1"/>
  <c r="C473" i="10"/>
  <c r="C64" i="10"/>
  <c r="D64" i="10" s="1"/>
  <c r="C120" i="10"/>
  <c r="C164" i="10"/>
  <c r="C251" i="10"/>
  <c r="C379" i="10"/>
  <c r="C68" i="10"/>
  <c r="D68" i="10" s="1"/>
  <c r="C343" i="10"/>
  <c r="D343" i="10" s="1"/>
  <c r="C356" i="10"/>
  <c r="C274" i="10"/>
  <c r="C381" i="10"/>
  <c r="C261" i="10"/>
  <c r="C285" i="10"/>
  <c r="C501" i="10"/>
  <c r="C277" i="10"/>
  <c r="C165" i="10"/>
  <c r="C357" i="10"/>
  <c r="C181" i="10"/>
  <c r="C35" i="10"/>
  <c r="C79" i="10"/>
  <c r="C123" i="10"/>
  <c r="C163" i="10"/>
  <c r="C225" i="10"/>
  <c r="D225" i="10" s="1"/>
  <c r="C313" i="10"/>
  <c r="C393" i="10"/>
  <c r="C481" i="10"/>
  <c r="C72" i="10"/>
  <c r="C124" i="10"/>
  <c r="C168" i="10"/>
  <c r="C267" i="10"/>
  <c r="C395" i="10"/>
  <c r="C42" i="10"/>
  <c r="D42" i="10" s="1"/>
  <c r="C407" i="10"/>
  <c r="C388" i="10"/>
  <c r="C306" i="10"/>
  <c r="C309" i="10"/>
  <c r="C111" i="10"/>
  <c r="C116" i="10"/>
  <c r="C413" i="10"/>
  <c r="D413" i="10" s="1"/>
  <c r="C80" i="10"/>
  <c r="C173" i="10"/>
  <c r="C85" i="10"/>
  <c r="D85" i="10" s="1"/>
  <c r="C457" i="10"/>
  <c r="C221" i="10"/>
  <c r="C133" i="10"/>
  <c r="C105" i="10"/>
  <c r="C317" i="10"/>
  <c r="D317" i="10" s="1"/>
  <c r="C237" i="10"/>
  <c r="C127" i="10"/>
  <c r="C241" i="10"/>
  <c r="C409" i="10"/>
  <c r="C176" i="10"/>
  <c r="D176" i="10" s="1"/>
  <c r="C419" i="10"/>
  <c r="D419" i="10" s="1"/>
  <c r="C420" i="10"/>
  <c r="C389" i="10"/>
  <c r="D389" i="10" s="1"/>
  <c r="C477" i="10"/>
  <c r="D477" i="10" s="1"/>
  <c r="C445" i="10"/>
  <c r="C405" i="10"/>
  <c r="C29" i="10"/>
  <c r="C509" i="10"/>
  <c r="C301" i="10"/>
  <c r="D301" i="10" s="1"/>
  <c r="C47" i="10"/>
  <c r="C91" i="10"/>
  <c r="C131" i="10"/>
  <c r="D131" i="10" s="1"/>
  <c r="C175" i="10"/>
  <c r="C249" i="10"/>
  <c r="C329" i="10"/>
  <c r="C417" i="10"/>
  <c r="C505" i="10"/>
  <c r="C88" i="10"/>
  <c r="C136" i="10"/>
  <c r="C180" i="10"/>
  <c r="D180" i="10" s="1"/>
  <c r="C299" i="10"/>
  <c r="C427" i="10"/>
  <c r="D427" i="10" s="1"/>
  <c r="C106" i="10"/>
  <c r="C196" i="10"/>
  <c r="C452" i="10"/>
  <c r="D452" i="10" s="1"/>
  <c r="C370" i="10"/>
  <c r="C177" i="10"/>
  <c r="C67" i="10"/>
  <c r="D67" i="10" s="1"/>
  <c r="C201" i="10"/>
  <c r="C235" i="10"/>
  <c r="D235" i="10" s="1"/>
  <c r="C197" i="10"/>
  <c r="C437" i="10"/>
  <c r="C293" i="10"/>
  <c r="D293" i="10" s="1"/>
  <c r="C75" i="10"/>
  <c r="C325" i="10"/>
  <c r="C341" i="10"/>
  <c r="D341" i="10" s="1"/>
  <c r="C269" i="10"/>
  <c r="C485" i="10"/>
  <c r="C43" i="10"/>
  <c r="C87" i="10"/>
  <c r="C171" i="10"/>
  <c r="D171" i="10" s="1"/>
  <c r="C321" i="10"/>
  <c r="C497" i="10"/>
  <c r="D497" i="10" s="1"/>
  <c r="C132" i="10"/>
  <c r="D132" i="10" s="1"/>
  <c r="C291" i="10"/>
  <c r="C74" i="10"/>
  <c r="C471" i="10"/>
  <c r="C338" i="10"/>
  <c r="C213" i="10"/>
  <c r="C469" i="10"/>
  <c r="C45" i="10"/>
  <c r="D45" i="10" s="1"/>
  <c r="C153" i="10"/>
  <c r="C333" i="10"/>
  <c r="C57" i="10"/>
  <c r="C81" i="10"/>
  <c r="C93" i="10"/>
  <c r="D93" i="10" s="1"/>
  <c r="C429" i="10"/>
  <c r="D429" i="10" s="1"/>
  <c r="C55" i="10"/>
  <c r="C95" i="10"/>
  <c r="C139" i="10"/>
  <c r="D139" i="10" s="1"/>
  <c r="C183" i="10"/>
  <c r="C257" i="10"/>
  <c r="C345" i="10"/>
  <c r="C433" i="10"/>
  <c r="C515" i="10"/>
  <c r="D515" i="10" s="1"/>
  <c r="C100" i="10"/>
  <c r="C144" i="10"/>
  <c r="C188" i="10"/>
  <c r="D188" i="10" s="1"/>
  <c r="C315" i="10"/>
  <c r="C443" i="10"/>
  <c r="C138" i="10"/>
  <c r="C228" i="10"/>
  <c r="C484" i="10"/>
  <c r="D484" i="10" s="1"/>
  <c r="C402" i="10"/>
  <c r="C157" i="10"/>
  <c r="D157" i="10" s="1"/>
  <c r="C155" i="10"/>
  <c r="D155" i="10" s="1"/>
  <c r="C377" i="10"/>
  <c r="C44" i="10"/>
  <c r="C363" i="10"/>
  <c r="C279" i="10"/>
  <c r="C324" i="10"/>
  <c r="D324" i="10" s="1"/>
  <c r="C242" i="10"/>
  <c r="C498" i="10"/>
  <c r="D498" i="10" s="1"/>
  <c r="D33" i="10"/>
  <c r="D379" i="10"/>
  <c r="D215" i="10"/>
  <c r="D407" i="10"/>
  <c r="D356" i="10"/>
  <c r="D516" i="10"/>
  <c r="C65" i="10"/>
  <c r="C453" i="10"/>
  <c r="D453" i="10" s="1"/>
  <c r="C349" i="10"/>
  <c r="C373" i="10"/>
  <c r="C461" i="10"/>
  <c r="C523" i="10"/>
  <c r="C205" i="10"/>
  <c r="C229" i="10"/>
  <c r="D229" i="10" s="1"/>
  <c r="C137" i="10"/>
  <c r="C365" i="10"/>
  <c r="D365" i="10" s="1"/>
  <c r="C39" i="10"/>
  <c r="D39" i="10" s="1"/>
  <c r="C71" i="10"/>
  <c r="C103" i="10"/>
  <c r="C135" i="10"/>
  <c r="C167" i="10"/>
  <c r="C209" i="10"/>
  <c r="D209" i="10" s="1"/>
  <c r="C273" i="10"/>
  <c r="C337" i="10"/>
  <c r="D337" i="10" s="1"/>
  <c r="C401" i="10"/>
  <c r="D401" i="10" s="1"/>
  <c r="C465" i="10"/>
  <c r="C28" i="10"/>
  <c r="C96" i="10"/>
  <c r="C128" i="10"/>
  <c r="C160" i="10"/>
  <c r="D160" i="10" s="1"/>
  <c r="C195" i="10"/>
  <c r="C259" i="10"/>
  <c r="D259" i="10" s="1"/>
  <c r="C323" i="10"/>
  <c r="D323" i="10" s="1"/>
  <c r="C387" i="10"/>
  <c r="C451" i="10"/>
  <c r="C519" i="10"/>
  <c r="C76" i="10"/>
  <c r="C46" i="10"/>
  <c r="D46" i="10" s="1"/>
  <c r="C78" i="10"/>
  <c r="C110" i="10"/>
  <c r="D110" i="10" s="1"/>
  <c r="C142" i="10"/>
  <c r="D142" i="10" s="1"/>
  <c r="C174" i="10"/>
  <c r="C223" i="10"/>
  <c r="C287" i="10"/>
  <c r="C351" i="10"/>
  <c r="C415" i="10"/>
  <c r="D415" i="10" s="1"/>
  <c r="C479" i="10"/>
  <c r="C200" i="10"/>
  <c r="D200" i="10" s="1"/>
  <c r="C232" i="10"/>
  <c r="D232" i="10" s="1"/>
  <c r="C264" i="10"/>
  <c r="C296" i="10"/>
  <c r="C328" i="10"/>
  <c r="C360" i="10"/>
  <c r="C392" i="10"/>
  <c r="D392" i="10" s="1"/>
  <c r="C424" i="10"/>
  <c r="C456" i="10"/>
  <c r="D456" i="10" s="1"/>
  <c r="C488" i="10"/>
  <c r="D488" i="10" s="1"/>
  <c r="C520" i="10"/>
  <c r="C214" i="10"/>
  <c r="C246" i="10"/>
  <c r="C278" i="10"/>
  <c r="C310" i="10"/>
  <c r="D310" i="10" s="1"/>
  <c r="C342" i="10"/>
  <c r="C374" i="10"/>
  <c r="D374" i="10" s="1"/>
  <c r="C406" i="10"/>
  <c r="D406" i="10" s="1"/>
  <c r="C438" i="10"/>
  <c r="C470" i="10"/>
  <c r="C502" i="10"/>
  <c r="D285" i="10"/>
  <c r="D201" i="10"/>
  <c r="D107" i="10"/>
  <c r="D409" i="10"/>
  <c r="D36" i="10"/>
  <c r="D100" i="10"/>
  <c r="D331" i="10"/>
  <c r="D459" i="10"/>
  <c r="C84" i="10"/>
  <c r="D84" i="10" s="1"/>
  <c r="C50" i="10"/>
  <c r="C82" i="10"/>
  <c r="C114" i="10"/>
  <c r="D114" i="10" s="1"/>
  <c r="C146" i="10"/>
  <c r="C178" i="10"/>
  <c r="D178" i="10" s="1"/>
  <c r="C231" i="10"/>
  <c r="C295" i="10"/>
  <c r="D295" i="10" s="1"/>
  <c r="C359" i="10"/>
  <c r="D359" i="10" s="1"/>
  <c r="C423" i="10"/>
  <c r="C487" i="10"/>
  <c r="C204" i="10"/>
  <c r="D204" i="10" s="1"/>
  <c r="C236" i="10"/>
  <c r="C268" i="10"/>
  <c r="D268" i="10" s="1"/>
  <c r="C300" i="10"/>
  <c r="C332" i="10"/>
  <c r="D332" i="10" s="1"/>
  <c r="C364" i="10"/>
  <c r="D364" i="10" s="1"/>
  <c r="C396" i="10"/>
  <c r="C428" i="10"/>
  <c r="C460" i="10"/>
  <c r="D460" i="10" s="1"/>
  <c r="C492" i="10"/>
  <c r="C524" i="10"/>
  <c r="D524" i="10" s="1"/>
  <c r="C218" i="10"/>
  <c r="C250" i="10"/>
  <c r="D250" i="10" s="1"/>
  <c r="C282" i="10"/>
  <c r="D282" i="10" s="1"/>
  <c r="C314" i="10"/>
  <c r="C346" i="10"/>
  <c r="C378" i="10"/>
  <c r="D378" i="10" s="1"/>
  <c r="C410" i="10"/>
  <c r="C442" i="10"/>
  <c r="D442" i="10" s="1"/>
  <c r="C474" i="10"/>
  <c r="C506" i="10"/>
  <c r="D506" i="10" s="1"/>
  <c r="D213" i="10"/>
  <c r="D329" i="10"/>
  <c r="D517" i="10"/>
  <c r="D89" i="10"/>
  <c r="D143" i="10"/>
  <c r="D44" i="10"/>
  <c r="C211" i="10"/>
  <c r="D211" i="10" s="1"/>
  <c r="C275" i="10"/>
  <c r="D275" i="10" s="1"/>
  <c r="C339" i="10"/>
  <c r="C403" i="10"/>
  <c r="C32" i="10"/>
  <c r="D32" i="10" s="1"/>
  <c r="C92" i="10"/>
  <c r="C54" i="10"/>
  <c r="D54" i="10" s="1"/>
  <c r="C86" i="10"/>
  <c r="D86" i="10" s="1"/>
  <c r="C118" i="10"/>
  <c r="D118" i="10" s="1"/>
  <c r="C150" i="10"/>
  <c r="D150" i="10" s="1"/>
  <c r="C182" i="10"/>
  <c r="C239" i="10"/>
  <c r="C303" i="10"/>
  <c r="D303" i="10" s="1"/>
  <c r="C367" i="10"/>
  <c r="C431" i="10"/>
  <c r="D431" i="10" s="1"/>
  <c r="C495" i="10"/>
  <c r="D495" i="10" s="1"/>
  <c r="C208" i="10"/>
  <c r="D208" i="10" s="1"/>
  <c r="C240" i="10"/>
  <c r="D240" i="10" s="1"/>
  <c r="C272" i="10"/>
  <c r="C304" i="10"/>
  <c r="C336" i="10"/>
  <c r="D336" i="10" s="1"/>
  <c r="C368" i="10"/>
  <c r="C400" i="10"/>
  <c r="D400" i="10" s="1"/>
  <c r="C432" i="10"/>
  <c r="D432" i="10" s="1"/>
  <c r="C464" i="10"/>
  <c r="D464" i="10" s="1"/>
  <c r="C496" i="10"/>
  <c r="D496" i="10" s="1"/>
  <c r="C190" i="10"/>
  <c r="C222" i="10"/>
  <c r="C254" i="10"/>
  <c r="D254" i="10" s="1"/>
  <c r="C286" i="10"/>
  <c r="C318" i="10"/>
  <c r="D318" i="10" s="1"/>
  <c r="C350" i="10"/>
  <c r="D350" i="10" s="1"/>
  <c r="C382" i="10"/>
  <c r="D382" i="10" s="1"/>
  <c r="C414" i="10"/>
  <c r="D414" i="10" s="1"/>
  <c r="C446" i="10"/>
  <c r="C478" i="10"/>
  <c r="C510" i="10"/>
  <c r="D510" i="10" s="1"/>
  <c r="D35" i="10"/>
  <c r="D163" i="10"/>
  <c r="D156" i="10"/>
  <c r="D77" i="10"/>
  <c r="D29" i="10"/>
  <c r="D357" i="10"/>
  <c r="D47" i="10"/>
  <c r="D111" i="10"/>
  <c r="D353" i="10"/>
  <c r="D104" i="10"/>
  <c r="C467" i="10"/>
  <c r="D467" i="10" s="1"/>
  <c r="C41" i="10"/>
  <c r="D41" i="10" s="1"/>
  <c r="C161" i="10"/>
  <c r="C109" i="10"/>
  <c r="C121" i="10"/>
  <c r="D121" i="10" s="1"/>
  <c r="C189" i="10"/>
  <c r="C253" i="10"/>
  <c r="D253" i="10" s="1"/>
  <c r="C37" i="10"/>
  <c r="D37" i="10" s="1"/>
  <c r="C49" i="10"/>
  <c r="D49" i="10" s="1"/>
  <c r="C421" i="10"/>
  <c r="D421" i="10" s="1"/>
  <c r="C117" i="10"/>
  <c r="C525" i="10"/>
  <c r="C51" i="10"/>
  <c r="D51" i="10" s="1"/>
  <c r="C83" i="10"/>
  <c r="C115" i="10"/>
  <c r="D115" i="10" s="1"/>
  <c r="C147" i="10"/>
  <c r="D147" i="10" s="1"/>
  <c r="C179" i="10"/>
  <c r="D179" i="10" s="1"/>
  <c r="C233" i="10"/>
  <c r="D233" i="10" s="1"/>
  <c r="C297" i="10"/>
  <c r="C361" i="10"/>
  <c r="C425" i="10"/>
  <c r="D425" i="10" s="1"/>
  <c r="C489" i="10"/>
  <c r="C56" i="10"/>
  <c r="D56" i="10" s="1"/>
  <c r="C108" i="10"/>
  <c r="D108" i="10" s="1"/>
  <c r="C140" i="10"/>
  <c r="D140" i="10" s="1"/>
  <c r="C172" i="10"/>
  <c r="D172" i="10" s="1"/>
  <c r="C219" i="10"/>
  <c r="C283" i="10"/>
  <c r="C347" i="10"/>
  <c r="D347" i="10" s="1"/>
  <c r="C411" i="10"/>
  <c r="C475" i="10"/>
  <c r="D475" i="10" s="1"/>
  <c r="C40" i="10"/>
  <c r="D40" i="10" s="1"/>
  <c r="C521" i="10"/>
  <c r="D521" i="10" s="1"/>
  <c r="C58" i="10"/>
  <c r="D58" i="10" s="1"/>
  <c r="C90" i="10"/>
  <c r="C122" i="10"/>
  <c r="D122" i="10" s="1"/>
  <c r="C154" i="10"/>
  <c r="D154" i="10" s="1"/>
  <c r="C186" i="10"/>
  <c r="C247" i="10"/>
  <c r="D247" i="10" s="1"/>
  <c r="C311" i="10"/>
  <c r="D311" i="10" s="1"/>
  <c r="C375" i="10"/>
  <c r="D375" i="10" s="1"/>
  <c r="C439" i="10"/>
  <c r="D439" i="10" s="1"/>
  <c r="C503" i="10"/>
  <c r="C212" i="10"/>
  <c r="D212" i="10" s="1"/>
  <c r="C244" i="10"/>
  <c r="D244" i="10" s="1"/>
  <c r="C276" i="10"/>
  <c r="C308" i="10"/>
  <c r="D308" i="10" s="1"/>
  <c r="C340" i="10"/>
  <c r="D340" i="10" s="1"/>
  <c r="C372" i="10"/>
  <c r="D372" i="10" s="1"/>
  <c r="C404" i="10"/>
  <c r="D404" i="10" s="1"/>
  <c r="C436" i="10"/>
  <c r="C468" i="10"/>
  <c r="D468" i="10" s="1"/>
  <c r="C500" i="10"/>
  <c r="D500" i="10" s="1"/>
  <c r="C194" i="10"/>
  <c r="C226" i="10"/>
  <c r="D226" i="10" s="1"/>
  <c r="C258" i="10"/>
  <c r="D258" i="10" s="1"/>
  <c r="C290" i="10"/>
  <c r="D290" i="10" s="1"/>
  <c r="C322" i="10"/>
  <c r="D322" i="10" s="1"/>
  <c r="C354" i="10"/>
  <c r="C386" i="10"/>
  <c r="D386" i="10" s="1"/>
  <c r="C418" i="10"/>
  <c r="D418" i="10" s="1"/>
  <c r="C450" i="10"/>
  <c r="C482" i="10"/>
  <c r="D482" i="10" s="1"/>
  <c r="C514" i="10"/>
  <c r="D514" i="10" s="1"/>
  <c r="D81" i="10"/>
  <c r="D485" i="10"/>
  <c r="D513" i="10"/>
  <c r="D55" i="10"/>
  <c r="D119" i="10"/>
  <c r="D151" i="10"/>
  <c r="D183" i="10"/>
  <c r="D241" i="10"/>
  <c r="D369" i="10"/>
  <c r="D433" i="10"/>
  <c r="D112" i="10"/>
  <c r="D144" i="10"/>
  <c r="D291" i="10"/>
  <c r="D355" i="10"/>
  <c r="C483" i="10"/>
  <c r="D483" i="10" s="1"/>
  <c r="C48" i="10"/>
  <c r="D48" i="10" s="1"/>
  <c r="C30" i="10"/>
  <c r="D30" i="10" s="1"/>
  <c r="C62" i="10"/>
  <c r="D62" i="10" s="1"/>
  <c r="C94" i="10"/>
  <c r="C126" i="10"/>
  <c r="D126" i="10" s="1"/>
  <c r="C158" i="10"/>
  <c r="D158" i="10" s="1"/>
  <c r="C191" i="10"/>
  <c r="C255" i="10"/>
  <c r="D255" i="10" s="1"/>
  <c r="C319" i="10"/>
  <c r="D319" i="10" s="1"/>
  <c r="C383" i="10"/>
  <c r="D383" i="10" s="1"/>
  <c r="C447" i="10"/>
  <c r="D447" i="10" s="1"/>
  <c r="C511" i="10"/>
  <c r="C216" i="10"/>
  <c r="D216" i="10" s="1"/>
  <c r="C248" i="10"/>
  <c r="D248" i="10" s="1"/>
  <c r="C280" i="10"/>
  <c r="C312" i="10"/>
  <c r="D312" i="10" s="1"/>
  <c r="C344" i="10"/>
  <c r="D344" i="10" s="1"/>
  <c r="C376" i="10"/>
  <c r="D376" i="10" s="1"/>
  <c r="C408" i="10"/>
  <c r="D408" i="10" s="1"/>
  <c r="C440" i="10"/>
  <c r="C472" i="10"/>
  <c r="D472" i="10" s="1"/>
  <c r="C504" i="10"/>
  <c r="D504" i="10" s="1"/>
  <c r="C198" i="10"/>
  <c r="C230" i="10"/>
  <c r="D230" i="10" s="1"/>
  <c r="C262" i="10"/>
  <c r="D262" i="10" s="1"/>
  <c r="C294" i="10"/>
  <c r="D294" i="10" s="1"/>
  <c r="C326" i="10"/>
  <c r="D326" i="10" s="1"/>
  <c r="C358" i="10"/>
  <c r="C390" i="10"/>
  <c r="D390" i="10" s="1"/>
  <c r="C422" i="10"/>
  <c r="D422" i="10" s="1"/>
  <c r="C454" i="10"/>
  <c r="C486" i="10"/>
  <c r="D486" i="10" s="1"/>
  <c r="C518" i="10"/>
  <c r="D518" i="10" s="1"/>
  <c r="D261" i="10"/>
  <c r="D185" i="10"/>
  <c r="D277" i="10"/>
  <c r="D113" i="10"/>
  <c r="D181" i="10"/>
  <c r="D27" i="10"/>
  <c r="D59" i="10"/>
  <c r="D91" i="10"/>
  <c r="D187" i="10"/>
  <c r="D313" i="10"/>
  <c r="D377" i="10"/>
  <c r="D441" i="10"/>
  <c r="D505" i="10"/>
  <c r="D116" i="10"/>
  <c r="D148" i="10"/>
  <c r="D299" i="10"/>
  <c r="D363" i="10"/>
  <c r="C491" i="10"/>
  <c r="C52" i="10"/>
  <c r="D52" i="10" s="1"/>
  <c r="C34" i="10"/>
  <c r="D34" i="10" s="1"/>
  <c r="C66" i="10"/>
  <c r="C98" i="10"/>
  <c r="D98" i="10" s="1"/>
  <c r="C130" i="10"/>
  <c r="D130" i="10" s="1"/>
  <c r="C162" i="10"/>
  <c r="D162" i="10" s="1"/>
  <c r="C199" i="10"/>
  <c r="D199" i="10" s="1"/>
  <c r="C263" i="10"/>
  <c r="C327" i="10"/>
  <c r="D327" i="10" s="1"/>
  <c r="C391" i="10"/>
  <c r="D391" i="10" s="1"/>
  <c r="C455" i="10"/>
  <c r="C527" i="10"/>
  <c r="D527" i="10" s="1"/>
  <c r="C220" i="10"/>
  <c r="D220" i="10" s="1"/>
  <c r="C252" i="10"/>
  <c r="D252" i="10" s="1"/>
  <c r="C284" i="10"/>
  <c r="D284" i="10" s="1"/>
  <c r="C316" i="10"/>
  <c r="C348" i="10"/>
  <c r="D348" i="10" s="1"/>
  <c r="C380" i="10"/>
  <c r="D380" i="10" s="1"/>
  <c r="C412" i="10"/>
  <c r="C444" i="10"/>
  <c r="D444" i="10" s="1"/>
  <c r="C476" i="10"/>
  <c r="D476" i="10" s="1"/>
  <c r="C508" i="10"/>
  <c r="D508" i="10" s="1"/>
  <c r="C202" i="10"/>
  <c r="D202" i="10" s="1"/>
  <c r="C234" i="10"/>
  <c r="C266" i="10"/>
  <c r="D266" i="10" s="1"/>
  <c r="C298" i="10"/>
  <c r="D298" i="10" s="1"/>
  <c r="C330" i="10"/>
  <c r="C362" i="10"/>
  <c r="D362" i="10" s="1"/>
  <c r="C394" i="10"/>
  <c r="D394" i="10" s="1"/>
  <c r="C426" i="10"/>
  <c r="D426" i="10" s="1"/>
  <c r="C458" i="10"/>
  <c r="D458" i="10" s="1"/>
  <c r="C490" i="10"/>
  <c r="C522" i="10"/>
  <c r="D522" i="10" s="1"/>
  <c r="D197" i="10"/>
  <c r="D101" i="10"/>
  <c r="D469" i="10"/>
  <c r="D325" i="10"/>
  <c r="D221" i="10"/>
  <c r="D333" i="10"/>
  <c r="D145" i="10"/>
  <c r="D237" i="10"/>
  <c r="D31" i="10"/>
  <c r="D95" i="10"/>
  <c r="D127" i="10"/>
  <c r="D257" i="10"/>
  <c r="D321" i="10"/>
  <c r="D80" i="10"/>
  <c r="D152" i="10"/>
  <c r="C184" i="10"/>
  <c r="D184" i="10" s="1"/>
  <c r="C243" i="10"/>
  <c r="D243" i="10" s="1"/>
  <c r="C307" i="10"/>
  <c r="D307" i="10" s="1"/>
  <c r="C371" i="10"/>
  <c r="C435" i="10"/>
  <c r="D435" i="10" s="1"/>
  <c r="C499" i="10"/>
  <c r="D499" i="10" s="1"/>
  <c r="C60" i="10"/>
  <c r="C38" i="10"/>
  <c r="D38" i="10" s="1"/>
  <c r="C70" i="10"/>
  <c r="D70" i="10" s="1"/>
  <c r="C102" i="10"/>
  <c r="D102" i="10" s="1"/>
  <c r="C134" i="10"/>
  <c r="D134" i="10" s="1"/>
  <c r="C166" i="10"/>
  <c r="C207" i="10"/>
  <c r="D207" i="10" s="1"/>
  <c r="C271" i="10"/>
  <c r="D271" i="10" s="1"/>
  <c r="C335" i="10"/>
  <c r="C399" i="10"/>
  <c r="D399" i="10" s="1"/>
  <c r="C463" i="10"/>
  <c r="D463" i="10" s="1"/>
  <c r="C192" i="10"/>
  <c r="D192" i="10" s="1"/>
  <c r="C224" i="10"/>
  <c r="D224" i="10" s="1"/>
  <c r="C256" i="10"/>
  <c r="C288" i="10"/>
  <c r="D288" i="10" s="1"/>
  <c r="C320" i="10"/>
  <c r="D320" i="10" s="1"/>
  <c r="C352" i="10"/>
  <c r="C384" i="10"/>
  <c r="D384" i="10" s="1"/>
  <c r="C416" i="10"/>
  <c r="D416" i="10" s="1"/>
  <c r="C448" i="10"/>
  <c r="D448" i="10" s="1"/>
  <c r="C480" i="10"/>
  <c r="D480" i="10" s="1"/>
  <c r="C512" i="10"/>
  <c r="C206" i="10"/>
  <c r="D206" i="10" s="1"/>
  <c r="C238" i="10"/>
  <c r="D238" i="10" s="1"/>
  <c r="C270" i="10"/>
  <c r="C302" i="10"/>
  <c r="D302" i="10" s="1"/>
  <c r="C334" i="10"/>
  <c r="D334" i="10" s="1"/>
  <c r="C366" i="10"/>
  <c r="D366" i="10" s="1"/>
  <c r="C398" i="10"/>
  <c r="D398" i="10" s="1"/>
  <c r="C430" i="10"/>
  <c r="C462" i="10"/>
  <c r="D462" i="10" s="1"/>
  <c r="C494" i="10"/>
  <c r="D494" i="10" s="1"/>
  <c r="C526" i="10"/>
  <c r="C16" i="1"/>
  <c r="D88" i="10" l="1"/>
  <c r="D133" i="10"/>
  <c r="D168" i="10"/>
  <c r="D123" i="10"/>
  <c r="D159" i="10"/>
  <c r="D349" i="10"/>
  <c r="D507" i="10"/>
  <c r="D345" i="10"/>
  <c r="D43" i="10"/>
  <c r="D265" i="10"/>
  <c r="D141" i="10"/>
  <c r="D315" i="10"/>
  <c r="D526" i="10"/>
  <c r="D270" i="10"/>
  <c r="D352" i="10"/>
  <c r="D335" i="10"/>
  <c r="D60" i="10"/>
  <c r="D120" i="10"/>
  <c r="D173" i="10"/>
  <c r="D330" i="10"/>
  <c r="D412" i="10"/>
  <c r="D455" i="10"/>
  <c r="D66" i="10"/>
  <c r="D249" i="10"/>
  <c r="D509" i="10"/>
  <c r="D454" i="10"/>
  <c r="D198" i="10"/>
  <c r="D280" i="10"/>
  <c r="D191" i="10"/>
  <c r="D87" i="10"/>
  <c r="D450" i="10"/>
  <c r="D194" i="10"/>
  <c r="D276" i="10"/>
  <c r="D186" i="10"/>
  <c r="D411" i="10"/>
  <c r="D489" i="10"/>
  <c r="D83" i="10"/>
  <c r="D189" i="10"/>
  <c r="D481" i="10"/>
  <c r="D405" i="10"/>
  <c r="D286" i="10"/>
  <c r="D368" i="10"/>
  <c r="D367" i="10"/>
  <c r="D92" i="10"/>
  <c r="D129" i="10"/>
  <c r="D410" i="10"/>
  <c r="D492" i="10"/>
  <c r="D236" i="10"/>
  <c r="D146" i="10"/>
  <c r="D267" i="10"/>
  <c r="D278" i="10"/>
  <c r="D360" i="10"/>
  <c r="D351" i="10"/>
  <c r="D76" i="10"/>
  <c r="D128" i="10"/>
  <c r="D167" i="10"/>
  <c r="D205" i="10"/>
  <c r="D466" i="10"/>
  <c r="D170" i="10"/>
  <c r="D228" i="10"/>
  <c r="D338" i="10"/>
  <c r="D417" i="10"/>
  <c r="D309" i="10"/>
  <c r="D124" i="10"/>
  <c r="D203" i="10"/>
  <c r="D281" i="10"/>
  <c r="D125" i="10"/>
  <c r="D502" i="10"/>
  <c r="D246" i="10"/>
  <c r="D328" i="10"/>
  <c r="D287" i="10"/>
  <c r="D519" i="10"/>
  <c r="D96" i="10"/>
  <c r="D135" i="10"/>
  <c r="D523" i="10"/>
  <c r="D434" i="10"/>
  <c r="D292" i="10"/>
  <c r="D106" i="10"/>
  <c r="D99" i="10"/>
  <c r="D138" i="10"/>
  <c r="D471" i="10"/>
  <c r="D457" i="10"/>
  <c r="D306" i="10"/>
  <c r="D381" i="10"/>
  <c r="D283" i="10"/>
  <c r="D361" i="10"/>
  <c r="D525" i="10"/>
  <c r="D289" i="10"/>
  <c r="D53" i="10"/>
  <c r="D304" i="10"/>
  <c r="D403" i="10"/>
  <c r="D79" i="10"/>
  <c r="D269" i="10"/>
  <c r="D177" i="10"/>
  <c r="D428" i="10"/>
  <c r="D487" i="10"/>
  <c r="D82" i="10"/>
  <c r="D164" i="10"/>
  <c r="D217" i="10"/>
  <c r="D97" i="10"/>
  <c r="D470" i="10"/>
  <c r="D214" i="10"/>
  <c r="D296" i="10"/>
  <c r="D223" i="10"/>
  <c r="D451" i="10"/>
  <c r="D28" i="10"/>
  <c r="D103" i="10"/>
  <c r="D461" i="10"/>
  <c r="D274" i="10"/>
  <c r="D260" i="10"/>
  <c r="D73" i="10"/>
  <c r="D443" i="10"/>
  <c r="D57" i="10"/>
  <c r="D74" i="10"/>
  <c r="D388" i="10"/>
  <c r="D69" i="10"/>
  <c r="D109" i="10"/>
  <c r="D478" i="10"/>
  <c r="D222" i="10"/>
  <c r="D239" i="10"/>
  <c r="D346" i="10"/>
  <c r="D430" i="10"/>
  <c r="D512" i="10"/>
  <c r="D256" i="10"/>
  <c r="D166" i="10"/>
  <c r="D371" i="10"/>
  <c r="D449" i="10"/>
  <c r="D63" i="10"/>
  <c r="D245" i="10"/>
  <c r="D490" i="10"/>
  <c r="D234" i="10"/>
  <c r="D316" i="10"/>
  <c r="D263" i="10"/>
  <c r="D491" i="10"/>
  <c r="D72" i="10"/>
  <c r="D445" i="10"/>
  <c r="D358" i="10"/>
  <c r="D440" i="10"/>
  <c r="D511" i="10"/>
  <c r="D94" i="10"/>
  <c r="D227" i="10"/>
  <c r="D305" i="10"/>
  <c r="D149" i="10"/>
  <c r="D354" i="10"/>
  <c r="D436" i="10"/>
  <c r="D503" i="10"/>
  <c r="D90" i="10"/>
  <c r="D219" i="10"/>
  <c r="D297" i="10"/>
  <c r="D117" i="10"/>
  <c r="D161" i="10"/>
  <c r="D175" i="10"/>
  <c r="D437" i="10"/>
  <c r="D446" i="10"/>
  <c r="D190" i="10"/>
  <c r="D272" i="10"/>
  <c r="D182" i="10"/>
  <c r="D339" i="10"/>
  <c r="D493" i="10"/>
  <c r="D314" i="10"/>
  <c r="D396" i="10"/>
  <c r="D423" i="10"/>
  <c r="D50" i="10"/>
  <c r="D438" i="10"/>
  <c r="D520" i="10"/>
  <c r="D264" i="10"/>
  <c r="D174" i="10"/>
  <c r="D387" i="10"/>
  <c r="D465" i="10"/>
  <c r="D71" i="10"/>
  <c r="D373" i="10"/>
  <c r="D210" i="10"/>
  <c r="D196" i="10"/>
  <c r="D397" i="10"/>
  <c r="D169" i="10"/>
  <c r="D153" i="10"/>
  <c r="D136" i="10"/>
  <c r="D501" i="10"/>
  <c r="D393" i="10"/>
  <c r="D474" i="10"/>
  <c r="D218" i="10"/>
  <c r="D300" i="10"/>
  <c r="D231" i="10"/>
  <c r="D395" i="10"/>
  <c r="D473" i="10"/>
  <c r="D75" i="10"/>
  <c r="D165" i="10"/>
  <c r="D342" i="10"/>
  <c r="D424" i="10"/>
  <c r="D479" i="10"/>
  <c r="D78" i="10"/>
  <c r="D195" i="10"/>
  <c r="D273" i="10"/>
  <c r="D137" i="10"/>
  <c r="D65" i="10"/>
  <c r="D420" i="10"/>
  <c r="D279" i="10"/>
  <c r="D242" i="10"/>
  <c r="D402" i="10"/>
  <c r="D370" i="10"/>
  <c r="D105" i="10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R10" i="8"/>
  <c r="R9" i="8"/>
  <c r="R8" i="8"/>
  <c r="R7" i="8"/>
  <c r="R6" i="8"/>
  <c r="R5" i="8"/>
  <c r="R4" i="8"/>
  <c r="R3" i="8"/>
  <c r="R2" i="8"/>
  <c r="C7" i="10" l="1"/>
  <c r="R17" i="8"/>
  <c r="D4" i="1"/>
  <c r="G4" i="1"/>
  <c r="C11" i="1" l="1"/>
  <c r="E11" i="1"/>
  <c r="F11" i="1"/>
  <c r="B11" i="1"/>
  <c r="G10" i="1"/>
  <c r="D10" i="1"/>
  <c r="G6" i="1"/>
  <c r="D6" i="1"/>
  <c r="G5" i="1"/>
  <c r="D5" i="1"/>
  <c r="G9" i="1"/>
  <c r="D9" i="1"/>
  <c r="G8" i="1"/>
  <c r="D8" i="1"/>
  <c r="G7" i="1"/>
  <c r="D7" i="1"/>
  <c r="D7" i="7" l="1"/>
  <c r="D6" i="7"/>
  <c r="D5" i="7"/>
  <c r="D4" i="7"/>
  <c r="D3" i="7"/>
  <c r="D2" i="7"/>
  <c r="D8" i="7" s="1"/>
  <c r="B10" i="7" s="1"/>
  <c r="G2" i="1" l="1"/>
  <c r="G3" i="1"/>
  <c r="D3" i="1"/>
  <c r="D2" i="1"/>
  <c r="D16" i="1" l="1"/>
  <c r="C18" i="1"/>
  <c r="G11" i="1"/>
  <c r="D11" i="1"/>
  <c r="F16" i="1" l="1"/>
  <c r="F25" i="1" s="1"/>
  <c r="B13" i="1"/>
  <c r="F18" i="1"/>
  <c r="G25" i="1" s="1"/>
  <c r="D18" i="1"/>
</calcChain>
</file>

<file path=xl/sharedStrings.xml><?xml version="1.0" encoding="utf-8"?>
<sst xmlns="http://schemas.openxmlformats.org/spreadsheetml/2006/main" count="179" uniqueCount="103">
  <si>
    <t>Total-Viable_MarkerR</t>
    <phoneticPr fontId="1" type="noConversion"/>
  </si>
  <si>
    <t>Viable_MarkerR (deletion)</t>
    <phoneticPr fontId="1" type="noConversion"/>
  </si>
  <si>
    <t>Viable-Viable_MarkerR (WT)</t>
    <phoneticPr fontId="1" type="noConversion"/>
  </si>
  <si>
    <t>Total-(Viable-Viable_MarkerR)</t>
    <phoneticPr fontId="1" type="noConversion"/>
  </si>
  <si>
    <t>spores that are viable and with the indicated genotype</t>
    <phoneticPr fontId="1" type="noConversion"/>
  </si>
  <si>
    <t>Cross ID</t>
    <phoneticPr fontId="1" type="noConversion"/>
  </si>
  <si>
    <t>Total octad</t>
    <phoneticPr fontId="1" type="noConversion"/>
  </si>
  <si>
    <t>Successful octad</t>
    <phoneticPr fontId="1" type="noConversion"/>
  </si>
  <si>
    <t>Total spore 
(In successful octad)</t>
    <phoneticPr fontId="1" type="noConversion"/>
  </si>
  <si>
    <t>Viable spore
(In successful octad)</t>
    <phoneticPr fontId="1" type="noConversion"/>
  </si>
  <si>
    <t>Viable Marker-Resistance
(In successful octad)</t>
    <phoneticPr fontId="1" type="noConversion"/>
  </si>
  <si>
    <t>Viable Marker-Sensitive
(In successful octad)</t>
    <phoneticPr fontId="1" type="noConversion"/>
  </si>
  <si>
    <t>wtf46Δ</t>
    <phoneticPr fontId="1" type="noConversion"/>
  </si>
  <si>
    <t>DY47907 × DY47908 -1</t>
    <phoneticPr fontId="1" type="noConversion"/>
  </si>
  <si>
    <t>DY47907 × DY47908 -2</t>
  </si>
  <si>
    <t>DY47907 × DY47908 -3</t>
  </si>
  <si>
    <t>DY47907 × DY47908 -4</t>
  </si>
  <si>
    <t>DY47907 × DY47908 -5</t>
  </si>
  <si>
    <t>DY47907 × DY47908 -6</t>
  </si>
  <si>
    <t>DY47907 cross 1</t>
    <phoneticPr fontId="1" type="noConversion"/>
  </si>
  <si>
    <t>DY47907 cross 2</t>
  </si>
  <si>
    <t>DY47907 cross 3</t>
  </si>
  <si>
    <t>DY47907 cross 5</t>
  </si>
  <si>
    <t>DY47908 cross 1</t>
    <phoneticPr fontId="1" type="noConversion"/>
  </si>
  <si>
    <t>DY47908 cross 2</t>
  </si>
  <si>
    <t>DY47908 cross 3</t>
  </si>
  <si>
    <t>DY47907 cross 4</t>
    <phoneticPr fontId="1" type="noConversion"/>
  </si>
  <si>
    <t>DY47908 cross 4</t>
  </si>
  <si>
    <t>4R4S</t>
    <phoneticPr fontId="1" type="noConversion"/>
  </si>
  <si>
    <t>4R3S</t>
    <phoneticPr fontId="1" type="noConversion"/>
  </si>
  <si>
    <t>3R4S</t>
    <phoneticPr fontId="1" type="noConversion"/>
  </si>
  <si>
    <t>4R2S</t>
    <phoneticPr fontId="1" type="noConversion"/>
  </si>
  <si>
    <t>2R4S</t>
    <phoneticPr fontId="1" type="noConversion"/>
  </si>
  <si>
    <t>3R3S</t>
    <phoneticPr fontId="1" type="noConversion"/>
  </si>
  <si>
    <t>4R1S</t>
    <phoneticPr fontId="1" type="noConversion"/>
  </si>
  <si>
    <t>1R4S</t>
    <phoneticPr fontId="1" type="noConversion"/>
  </si>
  <si>
    <t>3R2S</t>
    <phoneticPr fontId="1" type="noConversion"/>
  </si>
  <si>
    <t>2R3S</t>
    <phoneticPr fontId="1" type="noConversion"/>
  </si>
  <si>
    <t>3R1S</t>
    <phoneticPr fontId="1" type="noConversion"/>
  </si>
  <si>
    <t>1R3S</t>
    <phoneticPr fontId="1" type="noConversion"/>
  </si>
  <si>
    <t>2R2S</t>
    <phoneticPr fontId="1" type="noConversion"/>
  </si>
  <si>
    <t>&lt;= 3 viable spore</t>
    <phoneticPr fontId="1" type="noConversion"/>
  </si>
  <si>
    <t>total</t>
    <phoneticPr fontId="1" type="noConversion"/>
  </si>
  <si>
    <t>Genotype</t>
    <phoneticPr fontId="1" type="noConversion"/>
  </si>
  <si>
    <t>Number</t>
    <phoneticPr fontId="1" type="noConversion"/>
  </si>
  <si>
    <t>DY47907 cross 1</t>
  </si>
  <si>
    <t>DY47907 cross 4</t>
  </si>
  <si>
    <t>DY47908 cross 1</t>
  </si>
  <si>
    <t>MarkerR viability</t>
    <phoneticPr fontId="1" type="noConversion"/>
  </si>
  <si>
    <t>MarkerS viability</t>
    <phoneticPr fontId="1" type="noConversion"/>
  </si>
  <si>
    <t>Note</t>
    <phoneticPr fontId="1" type="noConversion"/>
  </si>
  <si>
    <t>For manuscript figure</t>
    <phoneticPr fontId="1" type="noConversion"/>
  </si>
  <si>
    <r>
      <t>wtf46</t>
    </r>
    <r>
      <rPr>
        <vertAlign val="superscript"/>
        <sz val="11"/>
        <color theme="1"/>
        <rFont val="Calibri"/>
        <family val="3"/>
        <charset val="134"/>
        <scheme val="minor"/>
      </rPr>
      <t>+</t>
    </r>
    <phoneticPr fontId="1" type="noConversion"/>
  </si>
  <si>
    <t>Total viability</t>
    <phoneticPr fontId="1" type="noConversion"/>
  </si>
  <si>
    <r>
      <t xml:space="preserve">This spreadsheet performs the </t>
    </r>
    <r>
      <rPr>
        <b/>
        <sz val="12"/>
        <rFont val="Arial"/>
        <family val="2"/>
      </rPr>
      <t>exact binomial test of goodness-of-fit</t>
    </r>
    <r>
      <rPr>
        <sz val="12"/>
        <rFont val="Arial"/>
        <family val="2"/>
      </rPr>
      <t>.</t>
    </r>
  </si>
  <si>
    <t>It comes with the wasp data from http://www.biostathandbook.com/exactgof.html entered as an example.</t>
    <phoneticPr fontId="9" type="noConversion"/>
  </si>
  <si>
    <t>To use it, replace the wasp data with your observed numbers, and replace the wasp ratio (1:1) with your expected ratio.</t>
    <phoneticPr fontId="9" type="noConversion"/>
  </si>
  <si>
    <t>The expected ratio can be any numbers you want, as long as the ratio is correct.</t>
  </si>
  <si>
    <t>For example, if you've done a genetic cross with an expected 3:1 ratio, you could enter 3 and 1, or 0.75 and 0.25, or 75 and 25.</t>
  </si>
  <si>
    <t>The result in column F is the P-value for a two-tailed test, which is almost always what you want.</t>
    <phoneticPr fontId="9" type="noConversion"/>
  </si>
  <si>
    <t>The result in column G is the P-value for a one-tailed test, which is almost never what you want.</t>
    <phoneticPr fontId="9" type="noConversion"/>
  </si>
  <si>
    <t xml:space="preserve">For more details see http://www.biostathandbook.com/exactgof.html </t>
    <phoneticPr fontId="9" type="noConversion"/>
  </si>
  <si>
    <t>observed numbers</t>
  </si>
  <si>
    <t>expected proportions</t>
  </si>
  <si>
    <t>expected numbers</t>
  </si>
  <si>
    <t>P-value (two-tailed)</t>
  </si>
  <si>
    <t>P-value (one tailed)</t>
  </si>
  <si>
    <t>n</t>
  </si>
  <si>
    <t>p</t>
  </si>
  <si>
    <t>q</t>
  </si>
  <si>
    <t>exp 1</t>
  </si>
  <si>
    <t>exp2</t>
  </si>
  <si>
    <t>point prob</t>
  </si>
  <si>
    <t>wtf46+</t>
    <phoneticPr fontId="9" type="noConversion"/>
  </si>
  <si>
    <t>wtf46Δ</t>
    <phoneticPr fontId="9" type="noConversion"/>
  </si>
  <si>
    <t>4R3S octad</t>
    <phoneticPr fontId="9" type="noConversion"/>
  </si>
  <si>
    <t>3R4S octad</t>
    <phoneticPr fontId="9" type="noConversion"/>
  </si>
  <si>
    <r>
      <t xml:space="preserve">This spreadsheet performs </t>
    </r>
    <r>
      <rPr>
        <b/>
        <sz val="12"/>
        <rFont val="Arial"/>
        <family val="2"/>
      </rPr>
      <t>Fisher's exact test</t>
    </r>
    <r>
      <rPr>
        <sz val="12"/>
        <rFont val="Arial"/>
        <family val="2"/>
      </rPr>
      <t xml:space="preserve"> for a 2x2 table.</t>
    </r>
  </si>
  <si>
    <t>For more information, see http://udel.edu/~mcdonald/statfishers.html.</t>
  </si>
  <si>
    <t>The spreadsheet comes with the Adh data from that web page entered as an example.</t>
  </si>
  <si>
    <t>To use it, replace the Adh data with your numbers.</t>
  </si>
  <si>
    <t>The smaller column total must be less than 500.</t>
  </si>
  <si>
    <t>P-value:</t>
  </si>
  <si>
    <t>LIVE</t>
    <phoneticPr fontId="14" type="noConversion"/>
  </si>
  <si>
    <t>DIE</t>
    <phoneticPr fontId="14" type="noConversion"/>
  </si>
  <si>
    <t>SUM</t>
    <phoneticPr fontId="14" type="noConversion"/>
  </si>
  <si>
    <t>row totals</t>
  </si>
  <si>
    <t>column totals</t>
  </si>
  <si>
    <t>column 1</t>
  </si>
  <si>
    <t>column 2</t>
  </si>
  <si>
    <t>row 1</t>
  </si>
  <si>
    <t>row 2</t>
  </si>
  <si>
    <t>smaller column</t>
  </si>
  <si>
    <t>wtf46Δ/wtf46Δ</t>
    <phoneticPr fontId="14" type="noConversion"/>
  </si>
  <si>
    <t>wtf46Δ/wtf46+</t>
    <phoneticPr fontId="14" type="noConversion"/>
  </si>
  <si>
    <t>4R0S</t>
    <phoneticPr fontId="1" type="noConversion"/>
  </si>
  <si>
    <t>0R4S</t>
    <phoneticPr fontId="1" type="noConversion"/>
  </si>
  <si>
    <t>4R2S octad</t>
    <phoneticPr fontId="9" type="noConversion"/>
  </si>
  <si>
    <t>2R4S octad</t>
    <phoneticPr fontId="9" type="noConversion"/>
  </si>
  <si>
    <t>4R1S octad</t>
    <phoneticPr fontId="9" type="noConversion"/>
  </si>
  <si>
    <t>1R4S octad</t>
    <phoneticPr fontId="9" type="noConversion"/>
  </si>
  <si>
    <t>4R0S octad</t>
    <phoneticPr fontId="9" type="noConversion"/>
  </si>
  <si>
    <t>0R4S octad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</si>
</sst>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000"/>
    <numFmt numFmtId="165" formatCode="[&gt;0.01]0.###;[&gt;0.00001]0.#####;0.00E-####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name val="Arial"/>
      <family val="2"/>
    </font>
    <font>
      <sz val="9"/>
      <name val="Geneva"/>
      <family val="2"/>
    </font>
    <font>
      <vertAlign val="superscript"/>
      <sz val="11"/>
      <color theme="1"/>
      <name val="Calibri"/>
      <family val="3"/>
      <charset val="134"/>
      <scheme val="minor"/>
    </font>
    <font>
      <sz val="9"/>
      <name val="Geneva"/>
    </font>
    <font>
      <sz val="12"/>
      <name val="Arial"/>
      <family val="2"/>
    </font>
    <font>
      <b/>
      <sz val="12"/>
      <name val="Arial"/>
      <family val="2"/>
    </font>
    <font>
      <sz val="12"/>
      <name val="Geneva"/>
    </font>
    <font>
      <sz val="8"/>
      <name val="Verdana"/>
      <family val="2"/>
    </font>
    <font>
      <sz val="10"/>
      <name val="Geneva"/>
    </font>
    <font>
      <sz val="9"/>
      <name val="Arial"/>
      <family val="2"/>
    </font>
    <font>
      <sz val="14"/>
      <name val="Arial"/>
      <family val="2"/>
    </font>
    <font>
      <sz val="12"/>
      <name val="Geneva"/>
      <family val="2"/>
    </font>
    <font>
      <sz val="9"/>
      <name val="宋体"/>
      <family val="3"/>
      <charset val="134"/>
    </font>
    <font>
      <b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/>
  </cellStyleXfs>
  <cellXfs count="41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2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6" fillId="3" borderId="0" xfId="2" applyFont="1" applyFill="1"/>
    <xf numFmtId="0" fontId="8" fillId="3" borderId="0" xfId="2" applyFont="1" applyFill="1"/>
    <xf numFmtId="0" fontId="6" fillId="0" borderId="0" xfId="2" applyFont="1"/>
    <xf numFmtId="0" fontId="8" fillId="0" borderId="0" xfId="2" applyFont="1"/>
    <xf numFmtId="0" fontId="6" fillId="0" borderId="0" xfId="2" applyFont="1" applyAlignment="1">
      <alignment horizontal="right"/>
    </xf>
    <xf numFmtId="0" fontId="7" fillId="0" borderId="0" xfId="2" applyFont="1" applyAlignment="1">
      <alignment horizontal="center" wrapText="1"/>
    </xf>
    <xf numFmtId="0" fontId="10" fillId="0" borderId="0" xfId="2" applyFont="1" applyAlignment="1">
      <alignment wrapText="1"/>
    </xf>
    <xf numFmtId="0" fontId="5" fillId="0" borderId="0" xfId="2"/>
    <xf numFmtId="0" fontId="6" fillId="0" borderId="1" xfId="2" applyFont="1" applyBorder="1" applyProtection="1">
      <protection locked="0"/>
    </xf>
    <xf numFmtId="0" fontId="6" fillId="0" borderId="2" xfId="2" applyFont="1" applyBorder="1"/>
    <xf numFmtId="0" fontId="6" fillId="0" borderId="4" xfId="2" applyFont="1" applyBorder="1" applyProtection="1">
      <protection locked="0"/>
    </xf>
    <xf numFmtId="0" fontId="6" fillId="0" borderId="5" xfId="2" applyFont="1" applyBorder="1"/>
    <xf numFmtId="0" fontId="12" fillId="0" borderId="0" xfId="2" applyFont="1"/>
    <xf numFmtId="0" fontId="11" fillId="0" borderId="0" xfId="2" applyFont="1"/>
    <xf numFmtId="0" fontId="10" fillId="0" borderId="0" xfId="2" applyFont="1"/>
    <xf numFmtId="0" fontId="6" fillId="3" borderId="0" xfId="1" applyFont="1" applyFill="1"/>
    <xf numFmtId="0" fontId="13" fillId="3" borderId="0" xfId="1" applyFont="1" applyFill="1"/>
    <xf numFmtId="0" fontId="6" fillId="0" borderId="0" xfId="1" applyFont="1"/>
    <xf numFmtId="0" fontId="13" fillId="0" borderId="0" xfId="1" applyFont="1"/>
    <xf numFmtId="0" fontId="7" fillId="0" borderId="0" xfId="1" applyFont="1" applyAlignment="1">
      <alignment horizontal="right"/>
    </xf>
    <xf numFmtId="165" fontId="6" fillId="0" borderId="6" xfId="1" applyNumberFormat="1" applyFont="1" applyBorder="1"/>
    <xf numFmtId="0" fontId="11" fillId="0" borderId="0" xfId="1" applyFont="1"/>
    <xf numFmtId="0" fontId="6" fillId="0" borderId="0" xfId="1" quotePrefix="1" applyFont="1"/>
    <xf numFmtId="0" fontId="6" fillId="0" borderId="7" xfId="1" applyFont="1" applyBorder="1"/>
    <xf numFmtId="0" fontId="6" fillId="0" borderId="8" xfId="1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7" fillId="0" borderId="0" xfId="1" applyFont="1"/>
    <xf numFmtId="0" fontId="15" fillId="0" borderId="0" xfId="1" applyFont="1"/>
    <xf numFmtId="0" fontId="7" fillId="0" borderId="0" xfId="2" applyFont="1" applyAlignment="1">
      <alignment horizontal="center"/>
    </xf>
    <xf numFmtId="11" fontId="6" fillId="0" borderId="3" xfId="2" applyNumberFormat="1" applyFont="1" applyBorder="1"/>
    <xf numFmtId="11" fontId="11" fillId="0" borderId="3" xfId="2" applyNumberFormat="1" applyFont="1" applyBorder="1"/>
    <xf numFmtId="0" fontId="2" fillId="0" borderId="0" xfId="2" applyFont="1"/>
  </cellXfs>
  <cellStyles count="3">
    <cellStyle name="Normal" xfId="0" builtinId="0"/>
    <cellStyle name="常规 2" xfId="1" xr:uid="{F8D9F11D-4112-4E22-9666-4ED16F9B4B98}"/>
    <cellStyle name="常规 3" xfId="2" xr:uid="{FE177070-2DB8-4B64-84AE-D0D4CB8E3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zh-CN" i="1">
                <a:latin typeface="Times New Roman" panose="02020603050405020304" pitchFamily="18" charset="0"/>
                <a:cs typeface="Times New Roman" panose="02020603050405020304" pitchFamily="18" charset="0"/>
              </a:rPr>
              <a:t>wtf46</a:t>
            </a:r>
            <a:r>
              <a:rPr lang="en-US" altLang="zh-CN">
                <a:latin typeface="Times New Roman" panose="02020603050405020304" pitchFamily="18" charset="0"/>
                <a:cs typeface="Times New Roman" panose="02020603050405020304" pitchFamily="18" charset="0"/>
              </a:rPr>
              <a:t> (n=680)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'1.1_Heterozygous viability'!$E$25</c:f>
              <c:strCache>
                <c:ptCount val="1"/>
                <c:pt idx="0">
                  <c:v>spores that are viable and with the indicated genotype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'1.1_Heterozygous viability'!$F$24:$G$24</c:f>
              <c:strCache>
                <c:ptCount val="2"/>
                <c:pt idx="0">
                  <c:v>wtf46Δ</c:v>
                </c:pt>
                <c:pt idx="1">
                  <c:v>wtf46+</c:v>
                </c:pt>
              </c:strCache>
            </c:strRef>
          </c:cat>
          <c:val>
            <c:numRef>
              <c:f>'1.1_Heterozygous viability'!$F$25:$G$25</c:f>
              <c:numCache>
                <c:formatCode>General</c:formatCode>
                <c:ptCount val="2"/>
                <c:pt idx="0">
                  <c:v>42.794117647058819</c:v>
                </c:pt>
                <c:pt idx="1">
                  <c:v>46.32352941176471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5-4FCC-ABCF-91FF4E322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8570744"/>
        <c:axId val="518568504"/>
      </c:barChart>
      <c:catAx>
        <c:axId val="51857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8568504"/>
        <c:crosses val="autoZero"/>
        <c:auto val="1"/>
        <c:lblAlgn val="ctr"/>
        <c:lblOffset val="100"/>
        <c:noMultiLvlLbl val="0"/>
      </c:catAx>
      <c:valAx>
        <c:axId val="5185685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Spores that are viable and with  the indicated genotype (%)</a:t>
                </a:r>
                <a:endParaRPr lang="zh-CN" alt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70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Octad genotyping (</a:t>
            </a:r>
            <a:r>
              <a:rPr lang="en-US" altLang="zh-CN" i="1"/>
              <a:t>wtf46</a:t>
            </a:r>
            <a:r>
              <a:rPr lang="en-US" altLang="zh-CN"/>
              <a:t>, n=85)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'1.2_Octad_genotyping'!$A$20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'1.2_Octad_genotyping'!$B$19:$Q$19</c:f>
              <c:strCache>
                <c:ptCount val="16"/>
                <c:pt idx="0">
                  <c:v>4R4S</c:v>
                </c:pt>
                <c:pt idx="1">
                  <c:v>4R3S</c:v>
                </c:pt>
                <c:pt idx="2">
                  <c:v>3R4S</c:v>
                </c:pt>
                <c:pt idx="3">
                  <c:v>4R2S</c:v>
                </c:pt>
                <c:pt idx="4">
                  <c:v>2R4S</c:v>
                </c:pt>
                <c:pt idx="5">
                  <c:v>3R3S</c:v>
                </c:pt>
                <c:pt idx="6">
                  <c:v>4R1S</c:v>
                </c:pt>
                <c:pt idx="7">
                  <c:v>1R4S</c:v>
                </c:pt>
                <c:pt idx="8">
                  <c:v>3R2S</c:v>
                </c:pt>
                <c:pt idx="9">
                  <c:v>2R3S</c:v>
                </c:pt>
                <c:pt idx="10">
                  <c:v>3R1S</c:v>
                </c:pt>
                <c:pt idx="11">
                  <c:v>1R3S</c:v>
                </c:pt>
                <c:pt idx="12">
                  <c:v>2R2S</c:v>
                </c:pt>
                <c:pt idx="13">
                  <c:v>4R0S</c:v>
                </c:pt>
                <c:pt idx="14">
                  <c:v>0R4S</c:v>
                </c:pt>
                <c:pt idx="15">
                  <c:v>&lt;= 3 viable spore</c:v>
                </c:pt>
              </c:strCache>
            </c:strRef>
          </c:cat>
          <c:val>
            <c:numRef>
              <c:f>'1.2_Octad_genotyping'!$B$20:$Q$20</c:f>
              <c:numCache>
                <c:formatCode>General</c:formatCode>
                <c:ptCount val="16"/>
                <c:pt idx="0">
                  <c:v>41</c:v>
                </c:pt>
                <c:pt idx="1">
                  <c:v>6</c:v>
                </c:pt>
                <c:pt idx="2">
                  <c:v>18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3-484E-842F-59C3C621E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633440"/>
        <c:axId val="1768633856"/>
      </c:barChart>
      <c:catAx>
        <c:axId val="1768633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Genotype pattern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633856"/>
        <c:crosses val="autoZero"/>
        <c:auto val="1"/>
        <c:lblAlgn val="ctr"/>
        <c:lblOffset val="100"/>
        <c:noMultiLvlLbl val="0"/>
      </c:catAx>
      <c:valAx>
        <c:axId val="176863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Genotype</a:t>
                </a:r>
                <a:r>
                  <a:rPr lang="en-US" altLang="zh-CN" baseline="0"/>
                  <a:t> number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63344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567690</xdr:colOff>
      <xdr:row>26</xdr:row>
      <xdr:rowOff>60961</xdr:rowOff>
    </xdr:from>
    <xdr:to>
      <xdr:col>6</xdr:col>
      <xdr:colOff>1478279</xdr:colOff>
      <xdr:row>42</xdr:row>
      <xdr:rowOff>1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A98098F-A226-4967-B06C-5FF54B5F0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259556</xdr:colOff>
      <xdr:row>20</xdr:row>
      <xdr:rowOff>166687</xdr:rowOff>
    </xdr:from>
    <xdr:to>
      <xdr:col>11</xdr:col>
      <xdr:colOff>297656</xdr:colOff>
      <xdr:row>36</xdr:row>
      <xdr:rowOff>90487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831BDB6-C377-4159-B7CB-1E969789A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1A7DE-8CD1-40CF-A78A-08EA7FAC85EB}">
  <dimension ref="A1:H65"/>
  <sheetViews>
    <sheetView zoomScaleNormal="100" workbookViewId="0">
      <selection activeCell="C18" sqref="C18"/>
    </sheetView>
  </sheetViews>
  <sheetFormatPr defaultRowHeight="15"/>
  <cols>
    <col min="1" max="1" width="26.85546875" customWidth="1"/>
    <col min="2" max="2" width="11.42578125" customWidth="1"/>
    <col min="3" max="3" width="14.85546875" customWidth="1"/>
    <col min="4" max="4" width="19" customWidth="1"/>
    <col min="5" max="5" width="19.140625" customWidth="1"/>
    <col min="6" max="6" width="24" customWidth="1"/>
    <col min="7" max="7" width="22.42578125" customWidth="1"/>
    <col min="8" max="8" width="27" customWidth="1"/>
    <col min="9" max="9" width="38.42578125" customWidth="1"/>
    <col min="10" max="10" width="34.5703125" customWidth="1"/>
    <col min="11" max="11" width="15.85546875" customWidth="1"/>
    <col min="12" max="12" width="19.85546875" bestFit="1" customWidth="1"/>
  </cols>
  <sheetData>
    <row r="1" spans="1:8" ht="45">
      <c r="A1" t="s">
        <v>5</v>
      </c>
      <c r="B1" t="s">
        <v>6</v>
      </c>
      <c r="C1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50</v>
      </c>
    </row>
    <row r="2" spans="1:8">
      <c r="A2" t="s">
        <v>19</v>
      </c>
      <c r="B2">
        <v>11</v>
      </c>
      <c r="C2">
        <v>11</v>
      </c>
      <c r="D2">
        <f t="shared" ref="D2:D6" si="0">C2*8</f>
        <v>88</v>
      </c>
      <c r="E2" s="4">
        <v>80</v>
      </c>
      <c r="F2">
        <v>39</v>
      </c>
      <c r="G2">
        <f t="shared" ref="G2:G3" si="1">E2-F2</f>
        <v>41</v>
      </c>
    </row>
    <row r="3" spans="1:8">
      <c r="A3" t="s">
        <v>20</v>
      </c>
      <c r="B3">
        <v>9</v>
      </c>
      <c r="C3">
        <v>8</v>
      </c>
      <c r="D3">
        <f t="shared" si="0"/>
        <v>64</v>
      </c>
      <c r="E3">
        <v>56</v>
      </c>
      <c r="F3">
        <v>27</v>
      </c>
      <c r="G3">
        <f t="shared" si="1"/>
        <v>29</v>
      </c>
    </row>
    <row r="4" spans="1:8">
      <c r="A4" t="s">
        <v>21</v>
      </c>
      <c r="B4">
        <v>11</v>
      </c>
      <c r="C4">
        <v>10</v>
      </c>
      <c r="D4">
        <f t="shared" si="0"/>
        <v>80</v>
      </c>
      <c r="E4">
        <v>66</v>
      </c>
      <c r="F4">
        <v>28</v>
      </c>
      <c r="G4">
        <f t="shared" ref="G4:G10" si="2">E4-F4</f>
        <v>38</v>
      </c>
    </row>
    <row r="5" spans="1:8">
      <c r="A5" t="s">
        <v>26</v>
      </c>
      <c r="B5">
        <v>11</v>
      </c>
      <c r="C5">
        <v>10</v>
      </c>
      <c r="D5">
        <f t="shared" si="0"/>
        <v>80</v>
      </c>
      <c r="E5">
        <v>79</v>
      </c>
      <c r="F5">
        <v>39</v>
      </c>
      <c r="G5">
        <f t="shared" si="2"/>
        <v>40</v>
      </c>
    </row>
    <row r="6" spans="1:8">
      <c r="A6" s="5" t="s">
        <v>22</v>
      </c>
      <c r="B6" s="5">
        <v>11</v>
      </c>
      <c r="C6" s="5">
        <v>11</v>
      </c>
      <c r="D6" s="5">
        <f t="shared" si="0"/>
        <v>88</v>
      </c>
      <c r="E6" s="5">
        <v>77</v>
      </c>
      <c r="F6" s="5">
        <v>37</v>
      </c>
      <c r="G6" s="5">
        <f t="shared" si="2"/>
        <v>40</v>
      </c>
      <c r="H6" s="6" t="s">
        <v>51</v>
      </c>
    </row>
    <row r="7" spans="1:8">
      <c r="A7" t="s">
        <v>23</v>
      </c>
      <c r="B7">
        <v>9</v>
      </c>
      <c r="C7">
        <v>8</v>
      </c>
      <c r="D7">
        <f>C7*8</f>
        <v>64</v>
      </c>
      <c r="E7">
        <v>57</v>
      </c>
      <c r="F7">
        <v>27</v>
      </c>
      <c r="G7">
        <f t="shared" si="2"/>
        <v>30</v>
      </c>
    </row>
    <row r="8" spans="1:8">
      <c r="A8" t="s">
        <v>24</v>
      </c>
      <c r="B8">
        <v>7</v>
      </c>
      <c r="C8">
        <v>6</v>
      </c>
      <c r="D8">
        <f>C8*8</f>
        <v>48</v>
      </c>
      <c r="E8">
        <v>45</v>
      </c>
      <c r="F8">
        <v>22</v>
      </c>
      <c r="G8">
        <f t="shared" si="2"/>
        <v>23</v>
      </c>
    </row>
    <row r="9" spans="1:8">
      <c r="A9" t="s">
        <v>25</v>
      </c>
      <c r="B9">
        <v>11</v>
      </c>
      <c r="C9">
        <v>10</v>
      </c>
      <c r="D9">
        <f>C9*8</f>
        <v>80</v>
      </c>
      <c r="E9">
        <v>64</v>
      </c>
      <c r="F9">
        <v>30</v>
      </c>
      <c r="G9">
        <f t="shared" si="2"/>
        <v>34</v>
      </c>
    </row>
    <row r="10" spans="1:8">
      <c r="A10" t="s">
        <v>27</v>
      </c>
      <c r="B10">
        <v>11</v>
      </c>
      <c r="C10">
        <v>11</v>
      </c>
      <c r="D10">
        <f>C10*8</f>
        <v>88</v>
      </c>
      <c r="E10">
        <v>82</v>
      </c>
      <c r="F10">
        <v>42</v>
      </c>
      <c r="G10">
        <f t="shared" si="2"/>
        <v>40</v>
      </c>
    </row>
    <row r="11" spans="1:8">
      <c r="B11">
        <f>SUM(B2:B10)</f>
        <v>91</v>
      </c>
      <c r="C11">
        <f t="shared" ref="C11:G11" si="3">SUM(C2:C10)</f>
        <v>85</v>
      </c>
      <c r="D11">
        <f t="shared" si="3"/>
        <v>680</v>
      </c>
      <c r="E11">
        <f t="shared" si="3"/>
        <v>606</v>
      </c>
      <c r="F11">
        <f t="shared" si="3"/>
        <v>291</v>
      </c>
      <c r="G11">
        <f t="shared" si="3"/>
        <v>315</v>
      </c>
    </row>
    <row r="13" spans="1:8">
      <c r="A13" t="s">
        <v>53</v>
      </c>
      <c r="B13">
        <f>E11/D11*100</f>
        <v>89.117647058823536</v>
      </c>
    </row>
    <row r="15" spans="1:8" ht="30">
      <c r="C15" s="3" t="s">
        <v>1</v>
      </c>
      <c r="D15" t="s">
        <v>0</v>
      </c>
      <c r="F15" s="6" t="s">
        <v>48</v>
      </c>
    </row>
    <row r="16" spans="1:8">
      <c r="C16">
        <f>SUM(F2:F10)</f>
        <v>291</v>
      </c>
      <c r="D16">
        <f>SUM(D2:D10)-C16</f>
        <v>389</v>
      </c>
      <c r="F16">
        <f>C16/D11</f>
        <v>0.42794117647058821</v>
      </c>
    </row>
    <row r="17" spans="3:7" ht="45">
      <c r="C17" s="3" t="s">
        <v>2</v>
      </c>
      <c r="D17" s="3" t="s">
        <v>3</v>
      </c>
      <c r="F17" s="6" t="s">
        <v>49</v>
      </c>
    </row>
    <row r="18" spans="3:7">
      <c r="C18">
        <f>SUM(G2:G10)</f>
        <v>315</v>
      </c>
      <c r="D18">
        <f>SUM(D2:D10)-C18</f>
        <v>365</v>
      </c>
      <c r="F18">
        <f>C18/D11</f>
        <v>0.46323529411764708</v>
      </c>
    </row>
    <row r="24" spans="3:7" ht="17.25">
      <c r="F24" s="6" t="s">
        <v>12</v>
      </c>
      <c r="G24" s="6" t="s">
        <v>52</v>
      </c>
    </row>
    <row r="25" spans="3:7">
      <c r="E25" t="s">
        <v>4</v>
      </c>
      <c r="F25">
        <f>F16*100</f>
        <v>42.794117647058819</v>
      </c>
      <c r="G25">
        <f>F18*100</f>
        <v>46.32352941176471</v>
      </c>
    </row>
    <row r="47" spans="2:3">
      <c r="B47" s="2"/>
      <c r="C47" s="2"/>
    </row>
    <row r="48" spans="2:3">
      <c r="B48" s="2"/>
      <c r="C48" s="2"/>
    </row>
    <row r="49" spans="2:3">
      <c r="B49" s="2"/>
      <c r="C49" s="2"/>
    </row>
    <row r="50" spans="2:3">
      <c r="B50" s="2"/>
      <c r="C50" s="2"/>
    </row>
    <row r="51" spans="2:3">
      <c r="B51" s="2"/>
      <c r="C51" s="2"/>
    </row>
    <row r="52" spans="2:3">
      <c r="B52" s="2"/>
      <c r="C52" s="2"/>
    </row>
    <row r="53" spans="2:3">
      <c r="B53" s="2"/>
      <c r="C53" s="2"/>
    </row>
    <row r="54" spans="2:3">
      <c r="B54" s="2"/>
      <c r="C54" s="2"/>
    </row>
    <row r="55" spans="2:3">
      <c r="B55" s="2"/>
      <c r="C55" s="2"/>
    </row>
    <row r="56" spans="2:3">
      <c r="B56" s="2"/>
      <c r="C56" s="2"/>
    </row>
    <row r="57" spans="2:3">
      <c r="B57" s="2"/>
      <c r="C57" s="2"/>
    </row>
    <row r="58" spans="2:3">
      <c r="B58" s="2"/>
      <c r="C58" s="2"/>
    </row>
    <row r="59" spans="2:3">
      <c r="B59" s="2"/>
      <c r="C59" s="2"/>
    </row>
    <row r="60" spans="2:3">
      <c r="B60" s="2"/>
      <c r="C60" s="2"/>
    </row>
    <row r="61" spans="2:3">
      <c r="B61" s="2"/>
      <c r="C61" s="2"/>
    </row>
    <row r="62" spans="2:3">
      <c r="B62" s="2"/>
      <c r="C62" s="2"/>
    </row>
    <row r="63" spans="2:3">
      <c r="B63" s="2"/>
      <c r="C63" s="2"/>
    </row>
    <row r="64" spans="2:3">
      <c r="B64" s="2"/>
      <c r="C64" s="2"/>
    </row>
    <row r="65" spans="2:3">
      <c r="B65" s="2"/>
      <c r="C65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34A6A-E9B9-4237-8E40-F752349DC3F0}">
  <dimension ref="A1:R20"/>
  <sheetViews>
    <sheetView zoomScale="105" workbookViewId="0">
      <selection activeCell="H20" sqref="H20"/>
    </sheetView>
  </sheetViews>
  <sheetFormatPr defaultRowHeight="15"/>
  <cols>
    <col min="1" max="1" width="30" customWidth="1"/>
    <col min="17" max="17" width="16.5703125" customWidth="1"/>
  </cols>
  <sheetData>
    <row r="1" spans="1:18"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95</v>
      </c>
      <c r="P1" t="s">
        <v>96</v>
      </c>
      <c r="Q1" t="s">
        <v>41</v>
      </c>
      <c r="R1" t="s">
        <v>42</v>
      </c>
    </row>
    <row r="2" spans="1:18">
      <c r="A2" t="s">
        <v>45</v>
      </c>
      <c r="B2">
        <v>5</v>
      </c>
      <c r="C2">
        <v>2</v>
      </c>
      <c r="D2">
        <v>2</v>
      </c>
      <c r="F2">
        <v>1</v>
      </c>
      <c r="G2">
        <v>1</v>
      </c>
      <c r="R2">
        <f t="shared" ref="R2:R10" si="0">SUM(B2:Q2)</f>
        <v>11</v>
      </c>
    </row>
    <row r="3" spans="1:18">
      <c r="A3" t="s">
        <v>20</v>
      </c>
      <c r="B3">
        <v>4</v>
      </c>
      <c r="D3">
        <v>1</v>
      </c>
      <c r="F3">
        <v>1</v>
      </c>
      <c r="G3">
        <v>1</v>
      </c>
      <c r="J3">
        <v>1</v>
      </c>
      <c r="R3">
        <f t="shared" si="0"/>
        <v>8</v>
      </c>
    </row>
    <row r="4" spans="1:18">
      <c r="A4" t="s">
        <v>21</v>
      </c>
      <c r="B4">
        <v>1</v>
      </c>
      <c r="D4">
        <v>6</v>
      </c>
      <c r="F4">
        <v>1</v>
      </c>
      <c r="G4">
        <v>1</v>
      </c>
      <c r="N4">
        <v>1</v>
      </c>
      <c r="R4">
        <f t="shared" si="0"/>
        <v>10</v>
      </c>
    </row>
    <row r="5" spans="1:18">
      <c r="A5" t="s">
        <v>46</v>
      </c>
      <c r="B5">
        <v>9</v>
      </c>
      <c r="D5">
        <v>1</v>
      </c>
      <c r="R5">
        <f t="shared" si="0"/>
        <v>10</v>
      </c>
    </row>
    <row r="6" spans="1:18">
      <c r="A6" t="s">
        <v>22</v>
      </c>
      <c r="B6">
        <v>4</v>
      </c>
      <c r="C6">
        <v>2</v>
      </c>
      <c r="D6">
        <v>2</v>
      </c>
      <c r="F6">
        <v>2</v>
      </c>
      <c r="J6">
        <v>1</v>
      </c>
      <c r="R6">
        <f t="shared" si="0"/>
        <v>11</v>
      </c>
    </row>
    <row r="7" spans="1:18">
      <c r="A7" t="s">
        <v>47</v>
      </c>
      <c r="B7">
        <v>4</v>
      </c>
      <c r="C7">
        <v>1</v>
      </c>
      <c r="D7">
        <v>2</v>
      </c>
      <c r="M7">
        <v>1</v>
      </c>
      <c r="R7">
        <f t="shared" si="0"/>
        <v>8</v>
      </c>
    </row>
    <row r="8" spans="1:18">
      <c r="A8" t="s">
        <v>24</v>
      </c>
      <c r="B8">
        <v>4</v>
      </c>
      <c r="D8">
        <v>1</v>
      </c>
      <c r="G8">
        <v>1</v>
      </c>
      <c r="R8">
        <f t="shared" si="0"/>
        <v>6</v>
      </c>
    </row>
    <row r="9" spans="1:18">
      <c r="A9" t="s">
        <v>25</v>
      </c>
      <c r="B9">
        <v>3</v>
      </c>
      <c r="C9">
        <v>1</v>
      </c>
      <c r="D9">
        <v>1</v>
      </c>
      <c r="E9">
        <v>1</v>
      </c>
      <c r="F9">
        <v>1</v>
      </c>
      <c r="I9">
        <v>1</v>
      </c>
      <c r="K9">
        <v>1</v>
      </c>
      <c r="L9">
        <v>1</v>
      </c>
      <c r="R9">
        <f t="shared" si="0"/>
        <v>10</v>
      </c>
    </row>
    <row r="10" spans="1:18">
      <c r="A10" t="s">
        <v>27</v>
      </c>
      <c r="B10">
        <v>7</v>
      </c>
      <c r="D10">
        <v>2</v>
      </c>
      <c r="E10">
        <v>2</v>
      </c>
      <c r="R10">
        <f t="shared" si="0"/>
        <v>11</v>
      </c>
    </row>
    <row r="12" spans="1:18" ht="13.35" customHeight="1"/>
    <row r="17" spans="1:18">
      <c r="B17">
        <f>SUM(B2:B16)</f>
        <v>41</v>
      </c>
      <c r="C17">
        <f t="shared" ref="C17:Q17" si="1">SUM(C2:C16)</f>
        <v>6</v>
      </c>
      <c r="D17">
        <f t="shared" si="1"/>
        <v>18</v>
      </c>
      <c r="E17">
        <f t="shared" si="1"/>
        <v>3</v>
      </c>
      <c r="F17">
        <f t="shared" si="1"/>
        <v>6</v>
      </c>
      <c r="G17">
        <f t="shared" si="1"/>
        <v>4</v>
      </c>
      <c r="H17">
        <f t="shared" si="1"/>
        <v>0</v>
      </c>
      <c r="I17">
        <f t="shared" si="1"/>
        <v>1</v>
      </c>
      <c r="J17">
        <f t="shared" si="1"/>
        <v>2</v>
      </c>
      <c r="K17">
        <f t="shared" si="1"/>
        <v>1</v>
      </c>
      <c r="L17">
        <f t="shared" si="1"/>
        <v>1</v>
      </c>
      <c r="M17">
        <f t="shared" si="1"/>
        <v>1</v>
      </c>
      <c r="N17">
        <f t="shared" si="1"/>
        <v>1</v>
      </c>
      <c r="O17">
        <f t="shared" si="1"/>
        <v>0</v>
      </c>
      <c r="P17">
        <f t="shared" si="1"/>
        <v>0</v>
      </c>
      <c r="Q17">
        <f t="shared" si="1"/>
        <v>0</v>
      </c>
      <c r="R17">
        <f>SUM(R2:R16)</f>
        <v>85</v>
      </c>
    </row>
    <row r="19" spans="1:18">
      <c r="A19" t="s">
        <v>43</v>
      </c>
      <c r="B19" t="s">
        <v>28</v>
      </c>
      <c r="C19" t="s">
        <v>29</v>
      </c>
      <c r="D19" t="s">
        <v>30</v>
      </c>
      <c r="E19" t="s">
        <v>31</v>
      </c>
      <c r="F19" t="s">
        <v>32</v>
      </c>
      <c r="G19" t="s">
        <v>33</v>
      </c>
      <c r="H19" t="s">
        <v>34</v>
      </c>
      <c r="I19" t="s">
        <v>35</v>
      </c>
      <c r="J19" t="s">
        <v>36</v>
      </c>
      <c r="K19" t="s">
        <v>37</v>
      </c>
      <c r="L19" t="s">
        <v>38</v>
      </c>
      <c r="M19" t="s">
        <v>39</v>
      </c>
      <c r="N19" t="s">
        <v>40</v>
      </c>
      <c r="O19" t="s">
        <v>95</v>
      </c>
      <c r="P19" t="s">
        <v>96</v>
      </c>
      <c r="Q19" t="s">
        <v>41</v>
      </c>
    </row>
    <row r="20" spans="1:18">
      <c r="A20" t="s">
        <v>44</v>
      </c>
      <c r="B20">
        <v>41</v>
      </c>
      <c r="C20">
        <v>6</v>
      </c>
      <c r="D20">
        <v>18</v>
      </c>
      <c r="E20">
        <v>3</v>
      </c>
      <c r="F20">
        <v>6</v>
      </c>
      <c r="G20">
        <v>4</v>
      </c>
      <c r="H20">
        <v>0</v>
      </c>
      <c r="I20">
        <v>1</v>
      </c>
      <c r="J20">
        <v>2</v>
      </c>
      <c r="K20">
        <v>1</v>
      </c>
      <c r="L20">
        <v>1</v>
      </c>
      <c r="M20">
        <v>1</v>
      </c>
      <c r="N20">
        <v>1</v>
      </c>
      <c r="O20">
        <v>0</v>
      </c>
      <c r="P20">
        <v>0</v>
      </c>
      <c r="Q20">
        <v>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772D8-6C6A-42DA-A241-0EF2BB8C2469}">
  <dimension ref="A1:L60"/>
  <sheetViews>
    <sheetView zoomScaleNormal="100" workbookViewId="0">
      <selection activeCell="G8" sqref="G8"/>
    </sheetView>
  </sheetViews>
  <sheetFormatPr defaultRowHeight="15"/>
  <cols>
    <col min="1" max="1" width="26.85546875" customWidth="1"/>
    <col min="2" max="2" width="11.42578125" customWidth="1"/>
    <col min="3" max="3" width="14.85546875" customWidth="1"/>
    <col min="4" max="4" width="19" customWidth="1"/>
    <col min="5" max="5" width="19.140625" customWidth="1"/>
    <col min="6" max="6" width="21.85546875" customWidth="1"/>
    <col min="7" max="7" width="22.42578125" customWidth="1"/>
    <col min="8" max="8" width="27" customWidth="1"/>
    <col min="9" max="9" width="38.42578125" customWidth="1"/>
    <col min="10" max="10" width="34.5703125" customWidth="1"/>
    <col min="11" max="11" width="15.85546875" customWidth="1"/>
    <col min="12" max="12" width="19.85546875" bestFit="1" customWidth="1"/>
  </cols>
  <sheetData>
    <row r="1" spans="1:12" ht="45">
      <c r="A1" t="s">
        <v>5</v>
      </c>
      <c r="B1" t="s">
        <v>6</v>
      </c>
      <c r="C1" t="s">
        <v>7</v>
      </c>
      <c r="D1" s="3" t="s">
        <v>8</v>
      </c>
      <c r="E1" s="3" t="s">
        <v>9</v>
      </c>
      <c r="F1" s="3" t="s">
        <v>10</v>
      </c>
      <c r="G1" s="3" t="s">
        <v>11</v>
      </c>
    </row>
    <row r="2" spans="1:12">
      <c r="A2" t="s">
        <v>13</v>
      </c>
      <c r="B2">
        <v>10</v>
      </c>
      <c r="C2">
        <v>10</v>
      </c>
      <c r="D2">
        <f t="shared" ref="D2:D7" si="0">C2*8</f>
        <v>80</v>
      </c>
      <c r="E2" s="4">
        <v>78</v>
      </c>
      <c r="F2">
        <v>78</v>
      </c>
      <c r="G2">
        <v>0</v>
      </c>
    </row>
    <row r="3" spans="1:12">
      <c r="A3" t="s">
        <v>14</v>
      </c>
      <c r="B3">
        <v>11</v>
      </c>
      <c r="C3">
        <v>11</v>
      </c>
      <c r="D3">
        <f t="shared" si="0"/>
        <v>88</v>
      </c>
      <c r="E3">
        <v>85</v>
      </c>
      <c r="F3">
        <v>85</v>
      </c>
      <c r="G3">
        <v>0</v>
      </c>
    </row>
    <row r="4" spans="1:12">
      <c r="A4" t="s">
        <v>15</v>
      </c>
      <c r="B4">
        <v>11</v>
      </c>
      <c r="C4">
        <v>10</v>
      </c>
      <c r="D4">
        <f t="shared" si="0"/>
        <v>80</v>
      </c>
      <c r="E4">
        <v>75</v>
      </c>
      <c r="F4">
        <v>75</v>
      </c>
      <c r="G4">
        <v>0</v>
      </c>
    </row>
    <row r="5" spans="1:12">
      <c r="A5" t="s">
        <v>16</v>
      </c>
      <c r="B5">
        <v>5</v>
      </c>
      <c r="C5">
        <v>5</v>
      </c>
      <c r="D5">
        <f t="shared" si="0"/>
        <v>40</v>
      </c>
      <c r="E5">
        <v>40</v>
      </c>
      <c r="F5">
        <v>40</v>
      </c>
      <c r="G5">
        <v>0</v>
      </c>
    </row>
    <row r="6" spans="1:12">
      <c r="A6" t="s">
        <v>17</v>
      </c>
      <c r="B6">
        <v>11</v>
      </c>
      <c r="C6">
        <v>11</v>
      </c>
      <c r="D6">
        <f t="shared" si="0"/>
        <v>88</v>
      </c>
      <c r="E6">
        <v>84</v>
      </c>
      <c r="F6">
        <v>84</v>
      </c>
      <c r="G6">
        <v>0</v>
      </c>
    </row>
    <row r="7" spans="1:12">
      <c r="A7" t="s">
        <v>18</v>
      </c>
      <c r="B7">
        <v>11</v>
      </c>
      <c r="C7">
        <v>11</v>
      </c>
      <c r="D7">
        <f t="shared" si="0"/>
        <v>88</v>
      </c>
      <c r="E7">
        <v>77</v>
      </c>
      <c r="F7">
        <v>77</v>
      </c>
      <c r="G7">
        <v>0</v>
      </c>
    </row>
    <row r="8" spans="1:12">
      <c r="B8">
        <f>SUM(B2:B7)</f>
        <v>59</v>
      </c>
      <c r="C8">
        <f t="shared" ref="C8:G8" si="1">SUM(C2:C7)</f>
        <v>58</v>
      </c>
      <c r="D8">
        <f t="shared" si="1"/>
        <v>464</v>
      </c>
      <c r="E8">
        <f t="shared" si="1"/>
        <v>439</v>
      </c>
      <c r="F8">
        <f t="shared" si="1"/>
        <v>439</v>
      </c>
      <c r="G8">
        <f t="shared" si="1"/>
        <v>0</v>
      </c>
    </row>
    <row r="10" spans="1:12">
      <c r="A10" t="s">
        <v>53</v>
      </c>
      <c r="B10">
        <f>E8/D8*100</f>
        <v>94.612068965517238</v>
      </c>
      <c r="L10" s="1"/>
    </row>
    <row r="42" spans="2:3">
      <c r="B42" s="2"/>
      <c r="C42" s="2"/>
    </row>
    <row r="43" spans="2:3">
      <c r="B43" s="2"/>
      <c r="C43" s="2"/>
    </row>
    <row r="44" spans="2:3">
      <c r="B44" s="2"/>
      <c r="C44" s="2"/>
    </row>
    <row r="45" spans="2:3">
      <c r="B45" s="2"/>
      <c r="C45" s="2"/>
    </row>
    <row r="46" spans="2:3">
      <c r="B46" s="2"/>
      <c r="C46" s="2"/>
    </row>
    <row r="47" spans="2:3">
      <c r="B47" s="2"/>
      <c r="C47" s="2"/>
    </row>
    <row r="48" spans="2:3">
      <c r="B48" s="2"/>
      <c r="C48" s="2"/>
    </row>
    <row r="49" spans="2:3">
      <c r="B49" s="2"/>
      <c r="C49" s="2"/>
    </row>
    <row r="50" spans="2:3">
      <c r="B50" s="2"/>
      <c r="C50" s="2"/>
    </row>
    <row r="51" spans="2:3">
      <c r="B51" s="2"/>
      <c r="C51" s="2"/>
    </row>
    <row r="52" spans="2:3">
      <c r="B52" s="2"/>
      <c r="C52" s="2"/>
    </row>
    <row r="53" spans="2:3">
      <c r="B53" s="2"/>
      <c r="C53" s="2"/>
    </row>
    <row r="54" spans="2:3">
      <c r="B54" s="2"/>
      <c r="C54" s="2"/>
    </row>
    <row r="55" spans="2:3">
      <c r="B55" s="2"/>
      <c r="C55" s="2"/>
    </row>
    <row r="56" spans="2:3">
      <c r="B56" s="2"/>
      <c r="C56" s="2"/>
    </row>
    <row r="57" spans="2:3">
      <c r="B57" s="2"/>
      <c r="C57" s="2"/>
    </row>
    <row r="58" spans="2:3">
      <c r="B58" s="2"/>
      <c r="C58" s="2"/>
    </row>
    <row r="59" spans="2:3">
      <c r="B59" s="2"/>
      <c r="C59" s="2"/>
    </row>
    <row r="60" spans="2:3">
      <c r="B60" s="2"/>
      <c r="C60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8D60E-DDAA-4A9B-AB94-5C34D92ADAA2}">
  <dimension ref="A1:AD89"/>
  <sheetViews>
    <sheetView workbookViewId="0">
      <selection activeCell="G11" sqref="G11"/>
    </sheetView>
  </sheetViews>
  <sheetFormatPr defaultColWidth="9.42578125" defaultRowHeight="12.75" customHeight="1"/>
  <cols>
    <col min="1" max="1" width="13" style="20" customWidth="1"/>
    <col min="2" max="4" width="13.28515625" style="20" customWidth="1"/>
    <col min="5" max="5" width="11.140625" style="20" customWidth="1"/>
    <col min="6" max="6" width="23" style="20" customWidth="1"/>
    <col min="7" max="7" width="17.5703125" style="20" customWidth="1"/>
    <col min="8" max="8" width="7.85546875" style="14" customWidth="1"/>
    <col min="9" max="9" width="13.140625" style="14" hidden="1" customWidth="1"/>
    <col min="10" max="13" width="5" style="14" hidden="1" customWidth="1"/>
    <col min="14" max="14" width="6.7109375" style="14" hidden="1" customWidth="1"/>
    <col min="15" max="30" width="1.85546875" style="14" hidden="1" customWidth="1"/>
    <col min="31" max="256" width="9.42578125" style="14"/>
    <col min="257" max="257" width="13" style="14" customWidth="1"/>
    <col min="258" max="260" width="13.28515625" style="14" customWidth="1"/>
    <col min="261" max="261" width="11.140625" style="14" customWidth="1"/>
    <col min="262" max="262" width="21.42578125" style="14" customWidth="1"/>
    <col min="263" max="263" width="17.5703125" style="14" customWidth="1"/>
    <col min="264" max="264" width="7.85546875" style="14" customWidth="1"/>
    <col min="265" max="286" width="0" style="14" hidden="1" customWidth="1"/>
    <col min="287" max="512" width="9.42578125" style="14"/>
    <col min="513" max="513" width="13" style="14" customWidth="1"/>
    <col min="514" max="516" width="13.28515625" style="14" customWidth="1"/>
    <col min="517" max="517" width="11.140625" style="14" customWidth="1"/>
    <col min="518" max="518" width="21.42578125" style="14" customWidth="1"/>
    <col min="519" max="519" width="17.5703125" style="14" customWidth="1"/>
    <col min="520" max="520" width="7.85546875" style="14" customWidth="1"/>
    <col min="521" max="542" width="0" style="14" hidden="1" customWidth="1"/>
    <col min="543" max="768" width="9.42578125" style="14"/>
    <col min="769" max="769" width="13" style="14" customWidth="1"/>
    <col min="770" max="772" width="13.28515625" style="14" customWidth="1"/>
    <col min="773" max="773" width="11.140625" style="14" customWidth="1"/>
    <col min="774" max="774" width="21.42578125" style="14" customWidth="1"/>
    <col min="775" max="775" width="17.5703125" style="14" customWidth="1"/>
    <col min="776" max="776" width="7.85546875" style="14" customWidth="1"/>
    <col min="777" max="798" width="0" style="14" hidden="1" customWidth="1"/>
    <col min="799" max="1024" width="9.42578125" style="14"/>
    <col min="1025" max="1025" width="13" style="14" customWidth="1"/>
    <col min="1026" max="1028" width="13.28515625" style="14" customWidth="1"/>
    <col min="1029" max="1029" width="11.140625" style="14" customWidth="1"/>
    <col min="1030" max="1030" width="21.42578125" style="14" customWidth="1"/>
    <col min="1031" max="1031" width="17.5703125" style="14" customWidth="1"/>
    <col min="1032" max="1032" width="7.85546875" style="14" customWidth="1"/>
    <col min="1033" max="1054" width="0" style="14" hidden="1" customWidth="1"/>
    <col min="1055" max="1280" width="9.42578125" style="14"/>
    <col min="1281" max="1281" width="13" style="14" customWidth="1"/>
    <col min="1282" max="1284" width="13.28515625" style="14" customWidth="1"/>
    <col min="1285" max="1285" width="11.140625" style="14" customWidth="1"/>
    <col min="1286" max="1286" width="21.42578125" style="14" customWidth="1"/>
    <col min="1287" max="1287" width="17.5703125" style="14" customWidth="1"/>
    <col min="1288" max="1288" width="7.85546875" style="14" customWidth="1"/>
    <col min="1289" max="1310" width="0" style="14" hidden="1" customWidth="1"/>
    <col min="1311" max="1536" width="9.42578125" style="14"/>
    <col min="1537" max="1537" width="13" style="14" customWidth="1"/>
    <col min="1538" max="1540" width="13.28515625" style="14" customWidth="1"/>
    <col min="1541" max="1541" width="11.140625" style="14" customWidth="1"/>
    <col min="1542" max="1542" width="21.42578125" style="14" customWidth="1"/>
    <col min="1543" max="1543" width="17.5703125" style="14" customWidth="1"/>
    <col min="1544" max="1544" width="7.85546875" style="14" customWidth="1"/>
    <col min="1545" max="1566" width="0" style="14" hidden="1" customWidth="1"/>
    <col min="1567" max="1792" width="9.42578125" style="14"/>
    <col min="1793" max="1793" width="13" style="14" customWidth="1"/>
    <col min="1794" max="1796" width="13.28515625" style="14" customWidth="1"/>
    <col min="1797" max="1797" width="11.140625" style="14" customWidth="1"/>
    <col min="1798" max="1798" width="21.42578125" style="14" customWidth="1"/>
    <col min="1799" max="1799" width="17.5703125" style="14" customWidth="1"/>
    <col min="1800" max="1800" width="7.85546875" style="14" customWidth="1"/>
    <col min="1801" max="1822" width="0" style="14" hidden="1" customWidth="1"/>
    <col min="1823" max="2048" width="9.42578125" style="14"/>
    <col min="2049" max="2049" width="13" style="14" customWidth="1"/>
    <col min="2050" max="2052" width="13.28515625" style="14" customWidth="1"/>
    <col min="2053" max="2053" width="11.140625" style="14" customWidth="1"/>
    <col min="2054" max="2054" width="21.42578125" style="14" customWidth="1"/>
    <col min="2055" max="2055" width="17.5703125" style="14" customWidth="1"/>
    <col min="2056" max="2056" width="7.85546875" style="14" customWidth="1"/>
    <col min="2057" max="2078" width="0" style="14" hidden="1" customWidth="1"/>
    <col min="2079" max="2304" width="9.42578125" style="14"/>
    <col min="2305" max="2305" width="13" style="14" customWidth="1"/>
    <col min="2306" max="2308" width="13.28515625" style="14" customWidth="1"/>
    <col min="2309" max="2309" width="11.140625" style="14" customWidth="1"/>
    <col min="2310" max="2310" width="21.42578125" style="14" customWidth="1"/>
    <col min="2311" max="2311" width="17.5703125" style="14" customWidth="1"/>
    <col min="2312" max="2312" width="7.85546875" style="14" customWidth="1"/>
    <col min="2313" max="2334" width="0" style="14" hidden="1" customWidth="1"/>
    <col min="2335" max="2560" width="9.42578125" style="14"/>
    <col min="2561" max="2561" width="13" style="14" customWidth="1"/>
    <col min="2562" max="2564" width="13.28515625" style="14" customWidth="1"/>
    <col min="2565" max="2565" width="11.140625" style="14" customWidth="1"/>
    <col min="2566" max="2566" width="21.42578125" style="14" customWidth="1"/>
    <col min="2567" max="2567" width="17.5703125" style="14" customWidth="1"/>
    <col min="2568" max="2568" width="7.85546875" style="14" customWidth="1"/>
    <col min="2569" max="2590" width="0" style="14" hidden="1" customWidth="1"/>
    <col min="2591" max="2816" width="9.42578125" style="14"/>
    <col min="2817" max="2817" width="13" style="14" customWidth="1"/>
    <col min="2818" max="2820" width="13.28515625" style="14" customWidth="1"/>
    <col min="2821" max="2821" width="11.140625" style="14" customWidth="1"/>
    <col min="2822" max="2822" width="21.42578125" style="14" customWidth="1"/>
    <col min="2823" max="2823" width="17.5703125" style="14" customWidth="1"/>
    <col min="2824" max="2824" width="7.85546875" style="14" customWidth="1"/>
    <col min="2825" max="2846" width="0" style="14" hidden="1" customWidth="1"/>
    <col min="2847" max="3072" width="9.42578125" style="14"/>
    <col min="3073" max="3073" width="13" style="14" customWidth="1"/>
    <col min="3074" max="3076" width="13.28515625" style="14" customWidth="1"/>
    <col min="3077" max="3077" width="11.140625" style="14" customWidth="1"/>
    <col min="3078" max="3078" width="21.42578125" style="14" customWidth="1"/>
    <col min="3079" max="3079" width="17.5703125" style="14" customWidth="1"/>
    <col min="3080" max="3080" width="7.85546875" style="14" customWidth="1"/>
    <col min="3081" max="3102" width="0" style="14" hidden="1" customWidth="1"/>
    <col min="3103" max="3328" width="9.42578125" style="14"/>
    <col min="3329" max="3329" width="13" style="14" customWidth="1"/>
    <col min="3330" max="3332" width="13.28515625" style="14" customWidth="1"/>
    <col min="3333" max="3333" width="11.140625" style="14" customWidth="1"/>
    <col min="3334" max="3334" width="21.42578125" style="14" customWidth="1"/>
    <col min="3335" max="3335" width="17.5703125" style="14" customWidth="1"/>
    <col min="3336" max="3336" width="7.85546875" style="14" customWidth="1"/>
    <col min="3337" max="3358" width="0" style="14" hidden="1" customWidth="1"/>
    <col min="3359" max="3584" width="9.42578125" style="14"/>
    <col min="3585" max="3585" width="13" style="14" customWidth="1"/>
    <col min="3586" max="3588" width="13.28515625" style="14" customWidth="1"/>
    <col min="3589" max="3589" width="11.140625" style="14" customWidth="1"/>
    <col min="3590" max="3590" width="21.42578125" style="14" customWidth="1"/>
    <col min="3591" max="3591" width="17.5703125" style="14" customWidth="1"/>
    <col min="3592" max="3592" width="7.85546875" style="14" customWidth="1"/>
    <col min="3593" max="3614" width="0" style="14" hidden="1" customWidth="1"/>
    <col min="3615" max="3840" width="9.42578125" style="14"/>
    <col min="3841" max="3841" width="13" style="14" customWidth="1"/>
    <col min="3842" max="3844" width="13.28515625" style="14" customWidth="1"/>
    <col min="3845" max="3845" width="11.140625" style="14" customWidth="1"/>
    <col min="3846" max="3846" width="21.42578125" style="14" customWidth="1"/>
    <col min="3847" max="3847" width="17.5703125" style="14" customWidth="1"/>
    <col min="3848" max="3848" width="7.85546875" style="14" customWidth="1"/>
    <col min="3849" max="3870" width="0" style="14" hidden="1" customWidth="1"/>
    <col min="3871" max="4096" width="9.42578125" style="14"/>
    <col min="4097" max="4097" width="13" style="14" customWidth="1"/>
    <col min="4098" max="4100" width="13.28515625" style="14" customWidth="1"/>
    <col min="4101" max="4101" width="11.140625" style="14" customWidth="1"/>
    <col min="4102" max="4102" width="21.42578125" style="14" customWidth="1"/>
    <col min="4103" max="4103" width="17.5703125" style="14" customWidth="1"/>
    <col min="4104" max="4104" width="7.85546875" style="14" customWidth="1"/>
    <col min="4105" max="4126" width="0" style="14" hidden="1" customWidth="1"/>
    <col min="4127" max="4352" width="9.42578125" style="14"/>
    <col min="4353" max="4353" width="13" style="14" customWidth="1"/>
    <col min="4354" max="4356" width="13.28515625" style="14" customWidth="1"/>
    <col min="4357" max="4357" width="11.140625" style="14" customWidth="1"/>
    <col min="4358" max="4358" width="21.42578125" style="14" customWidth="1"/>
    <col min="4359" max="4359" width="17.5703125" style="14" customWidth="1"/>
    <col min="4360" max="4360" width="7.85546875" style="14" customWidth="1"/>
    <col min="4361" max="4382" width="0" style="14" hidden="1" customWidth="1"/>
    <col min="4383" max="4608" width="9.42578125" style="14"/>
    <col min="4609" max="4609" width="13" style="14" customWidth="1"/>
    <col min="4610" max="4612" width="13.28515625" style="14" customWidth="1"/>
    <col min="4613" max="4613" width="11.140625" style="14" customWidth="1"/>
    <col min="4614" max="4614" width="21.42578125" style="14" customWidth="1"/>
    <col min="4615" max="4615" width="17.5703125" style="14" customWidth="1"/>
    <col min="4616" max="4616" width="7.85546875" style="14" customWidth="1"/>
    <col min="4617" max="4638" width="0" style="14" hidden="1" customWidth="1"/>
    <col min="4639" max="4864" width="9.42578125" style="14"/>
    <col min="4865" max="4865" width="13" style="14" customWidth="1"/>
    <col min="4866" max="4868" width="13.28515625" style="14" customWidth="1"/>
    <col min="4869" max="4869" width="11.140625" style="14" customWidth="1"/>
    <col min="4870" max="4870" width="21.42578125" style="14" customWidth="1"/>
    <col min="4871" max="4871" width="17.5703125" style="14" customWidth="1"/>
    <col min="4872" max="4872" width="7.85546875" style="14" customWidth="1"/>
    <col min="4873" max="4894" width="0" style="14" hidden="1" customWidth="1"/>
    <col min="4895" max="5120" width="9.42578125" style="14"/>
    <col min="5121" max="5121" width="13" style="14" customWidth="1"/>
    <col min="5122" max="5124" width="13.28515625" style="14" customWidth="1"/>
    <col min="5125" max="5125" width="11.140625" style="14" customWidth="1"/>
    <col min="5126" max="5126" width="21.42578125" style="14" customWidth="1"/>
    <col min="5127" max="5127" width="17.5703125" style="14" customWidth="1"/>
    <col min="5128" max="5128" width="7.85546875" style="14" customWidth="1"/>
    <col min="5129" max="5150" width="0" style="14" hidden="1" customWidth="1"/>
    <col min="5151" max="5376" width="9.42578125" style="14"/>
    <col min="5377" max="5377" width="13" style="14" customWidth="1"/>
    <col min="5378" max="5380" width="13.28515625" style="14" customWidth="1"/>
    <col min="5381" max="5381" width="11.140625" style="14" customWidth="1"/>
    <col min="5382" max="5382" width="21.42578125" style="14" customWidth="1"/>
    <col min="5383" max="5383" width="17.5703125" style="14" customWidth="1"/>
    <col min="5384" max="5384" width="7.85546875" style="14" customWidth="1"/>
    <col min="5385" max="5406" width="0" style="14" hidden="1" customWidth="1"/>
    <col min="5407" max="5632" width="9.42578125" style="14"/>
    <col min="5633" max="5633" width="13" style="14" customWidth="1"/>
    <col min="5634" max="5636" width="13.28515625" style="14" customWidth="1"/>
    <col min="5637" max="5637" width="11.140625" style="14" customWidth="1"/>
    <col min="5638" max="5638" width="21.42578125" style="14" customWidth="1"/>
    <col min="5639" max="5639" width="17.5703125" style="14" customWidth="1"/>
    <col min="5640" max="5640" width="7.85546875" style="14" customWidth="1"/>
    <col min="5641" max="5662" width="0" style="14" hidden="1" customWidth="1"/>
    <col min="5663" max="5888" width="9.42578125" style="14"/>
    <col min="5889" max="5889" width="13" style="14" customWidth="1"/>
    <col min="5890" max="5892" width="13.28515625" style="14" customWidth="1"/>
    <col min="5893" max="5893" width="11.140625" style="14" customWidth="1"/>
    <col min="5894" max="5894" width="21.42578125" style="14" customWidth="1"/>
    <col min="5895" max="5895" width="17.5703125" style="14" customWidth="1"/>
    <col min="5896" max="5896" width="7.85546875" style="14" customWidth="1"/>
    <col min="5897" max="5918" width="0" style="14" hidden="1" customWidth="1"/>
    <col min="5919" max="6144" width="9.42578125" style="14"/>
    <col min="6145" max="6145" width="13" style="14" customWidth="1"/>
    <col min="6146" max="6148" width="13.28515625" style="14" customWidth="1"/>
    <col min="6149" max="6149" width="11.140625" style="14" customWidth="1"/>
    <col min="6150" max="6150" width="21.42578125" style="14" customWidth="1"/>
    <col min="6151" max="6151" width="17.5703125" style="14" customWidth="1"/>
    <col min="6152" max="6152" width="7.85546875" style="14" customWidth="1"/>
    <col min="6153" max="6174" width="0" style="14" hidden="1" customWidth="1"/>
    <col min="6175" max="6400" width="9.42578125" style="14"/>
    <col min="6401" max="6401" width="13" style="14" customWidth="1"/>
    <col min="6402" max="6404" width="13.28515625" style="14" customWidth="1"/>
    <col min="6405" max="6405" width="11.140625" style="14" customWidth="1"/>
    <col min="6406" max="6406" width="21.42578125" style="14" customWidth="1"/>
    <col min="6407" max="6407" width="17.5703125" style="14" customWidth="1"/>
    <col min="6408" max="6408" width="7.85546875" style="14" customWidth="1"/>
    <col min="6409" max="6430" width="0" style="14" hidden="1" customWidth="1"/>
    <col min="6431" max="6656" width="9.42578125" style="14"/>
    <col min="6657" max="6657" width="13" style="14" customWidth="1"/>
    <col min="6658" max="6660" width="13.28515625" style="14" customWidth="1"/>
    <col min="6661" max="6661" width="11.140625" style="14" customWidth="1"/>
    <col min="6662" max="6662" width="21.42578125" style="14" customWidth="1"/>
    <col min="6663" max="6663" width="17.5703125" style="14" customWidth="1"/>
    <col min="6664" max="6664" width="7.85546875" style="14" customWidth="1"/>
    <col min="6665" max="6686" width="0" style="14" hidden="1" customWidth="1"/>
    <col min="6687" max="6912" width="9.42578125" style="14"/>
    <col min="6913" max="6913" width="13" style="14" customWidth="1"/>
    <col min="6914" max="6916" width="13.28515625" style="14" customWidth="1"/>
    <col min="6917" max="6917" width="11.140625" style="14" customWidth="1"/>
    <col min="6918" max="6918" width="21.42578125" style="14" customWidth="1"/>
    <col min="6919" max="6919" width="17.5703125" style="14" customWidth="1"/>
    <col min="6920" max="6920" width="7.85546875" style="14" customWidth="1"/>
    <col min="6921" max="6942" width="0" style="14" hidden="1" customWidth="1"/>
    <col min="6943" max="7168" width="9.42578125" style="14"/>
    <col min="7169" max="7169" width="13" style="14" customWidth="1"/>
    <col min="7170" max="7172" width="13.28515625" style="14" customWidth="1"/>
    <col min="7173" max="7173" width="11.140625" style="14" customWidth="1"/>
    <col min="7174" max="7174" width="21.42578125" style="14" customWidth="1"/>
    <col min="7175" max="7175" width="17.5703125" style="14" customWidth="1"/>
    <col min="7176" max="7176" width="7.85546875" style="14" customWidth="1"/>
    <col min="7177" max="7198" width="0" style="14" hidden="1" customWidth="1"/>
    <col min="7199" max="7424" width="9.42578125" style="14"/>
    <col min="7425" max="7425" width="13" style="14" customWidth="1"/>
    <col min="7426" max="7428" width="13.28515625" style="14" customWidth="1"/>
    <col min="7429" max="7429" width="11.140625" style="14" customWidth="1"/>
    <col min="7430" max="7430" width="21.42578125" style="14" customWidth="1"/>
    <col min="7431" max="7431" width="17.5703125" style="14" customWidth="1"/>
    <col min="7432" max="7432" width="7.85546875" style="14" customWidth="1"/>
    <col min="7433" max="7454" width="0" style="14" hidden="1" customWidth="1"/>
    <col min="7455" max="7680" width="9.42578125" style="14"/>
    <col min="7681" max="7681" width="13" style="14" customWidth="1"/>
    <col min="7682" max="7684" width="13.28515625" style="14" customWidth="1"/>
    <col min="7685" max="7685" width="11.140625" style="14" customWidth="1"/>
    <col min="7686" max="7686" width="21.42578125" style="14" customWidth="1"/>
    <col min="7687" max="7687" width="17.5703125" style="14" customWidth="1"/>
    <col min="7688" max="7688" width="7.85546875" style="14" customWidth="1"/>
    <col min="7689" max="7710" width="0" style="14" hidden="1" customWidth="1"/>
    <col min="7711" max="7936" width="9.42578125" style="14"/>
    <col min="7937" max="7937" width="13" style="14" customWidth="1"/>
    <col min="7938" max="7940" width="13.28515625" style="14" customWidth="1"/>
    <col min="7941" max="7941" width="11.140625" style="14" customWidth="1"/>
    <col min="7942" max="7942" width="21.42578125" style="14" customWidth="1"/>
    <col min="7943" max="7943" width="17.5703125" style="14" customWidth="1"/>
    <col min="7944" max="7944" width="7.85546875" style="14" customWidth="1"/>
    <col min="7945" max="7966" width="0" style="14" hidden="1" customWidth="1"/>
    <col min="7967" max="8192" width="9.42578125" style="14"/>
    <col min="8193" max="8193" width="13" style="14" customWidth="1"/>
    <col min="8194" max="8196" width="13.28515625" style="14" customWidth="1"/>
    <col min="8197" max="8197" width="11.140625" style="14" customWidth="1"/>
    <col min="8198" max="8198" width="21.42578125" style="14" customWidth="1"/>
    <col min="8199" max="8199" width="17.5703125" style="14" customWidth="1"/>
    <col min="8200" max="8200" width="7.85546875" style="14" customWidth="1"/>
    <col min="8201" max="8222" width="0" style="14" hidden="1" customWidth="1"/>
    <col min="8223" max="8448" width="9.42578125" style="14"/>
    <col min="8449" max="8449" width="13" style="14" customWidth="1"/>
    <col min="8450" max="8452" width="13.28515625" style="14" customWidth="1"/>
    <col min="8453" max="8453" width="11.140625" style="14" customWidth="1"/>
    <col min="8454" max="8454" width="21.42578125" style="14" customWidth="1"/>
    <col min="8455" max="8455" width="17.5703125" style="14" customWidth="1"/>
    <col min="8456" max="8456" width="7.85546875" style="14" customWidth="1"/>
    <col min="8457" max="8478" width="0" style="14" hidden="1" customWidth="1"/>
    <col min="8479" max="8704" width="9.42578125" style="14"/>
    <col min="8705" max="8705" width="13" style="14" customWidth="1"/>
    <col min="8706" max="8708" width="13.28515625" style="14" customWidth="1"/>
    <col min="8709" max="8709" width="11.140625" style="14" customWidth="1"/>
    <col min="8710" max="8710" width="21.42578125" style="14" customWidth="1"/>
    <col min="8711" max="8711" width="17.5703125" style="14" customWidth="1"/>
    <col min="8712" max="8712" width="7.85546875" style="14" customWidth="1"/>
    <col min="8713" max="8734" width="0" style="14" hidden="1" customWidth="1"/>
    <col min="8735" max="8960" width="9.42578125" style="14"/>
    <col min="8961" max="8961" width="13" style="14" customWidth="1"/>
    <col min="8962" max="8964" width="13.28515625" style="14" customWidth="1"/>
    <col min="8965" max="8965" width="11.140625" style="14" customWidth="1"/>
    <col min="8966" max="8966" width="21.42578125" style="14" customWidth="1"/>
    <col min="8967" max="8967" width="17.5703125" style="14" customWidth="1"/>
    <col min="8968" max="8968" width="7.85546875" style="14" customWidth="1"/>
    <col min="8969" max="8990" width="0" style="14" hidden="1" customWidth="1"/>
    <col min="8991" max="9216" width="9.42578125" style="14"/>
    <col min="9217" max="9217" width="13" style="14" customWidth="1"/>
    <col min="9218" max="9220" width="13.28515625" style="14" customWidth="1"/>
    <col min="9221" max="9221" width="11.140625" style="14" customWidth="1"/>
    <col min="9222" max="9222" width="21.42578125" style="14" customWidth="1"/>
    <col min="9223" max="9223" width="17.5703125" style="14" customWidth="1"/>
    <col min="9224" max="9224" width="7.85546875" style="14" customWidth="1"/>
    <col min="9225" max="9246" width="0" style="14" hidden="1" customWidth="1"/>
    <col min="9247" max="9472" width="9.42578125" style="14"/>
    <col min="9473" max="9473" width="13" style="14" customWidth="1"/>
    <col min="9474" max="9476" width="13.28515625" style="14" customWidth="1"/>
    <col min="9477" max="9477" width="11.140625" style="14" customWidth="1"/>
    <col min="9478" max="9478" width="21.42578125" style="14" customWidth="1"/>
    <col min="9479" max="9479" width="17.5703125" style="14" customWidth="1"/>
    <col min="9480" max="9480" width="7.85546875" style="14" customWidth="1"/>
    <col min="9481" max="9502" width="0" style="14" hidden="1" customWidth="1"/>
    <col min="9503" max="9728" width="9.42578125" style="14"/>
    <col min="9729" max="9729" width="13" style="14" customWidth="1"/>
    <col min="9730" max="9732" width="13.28515625" style="14" customWidth="1"/>
    <col min="9733" max="9733" width="11.140625" style="14" customWidth="1"/>
    <col min="9734" max="9734" width="21.42578125" style="14" customWidth="1"/>
    <col min="9735" max="9735" width="17.5703125" style="14" customWidth="1"/>
    <col min="9736" max="9736" width="7.85546875" style="14" customWidth="1"/>
    <col min="9737" max="9758" width="0" style="14" hidden="1" customWidth="1"/>
    <col min="9759" max="9984" width="9.42578125" style="14"/>
    <col min="9985" max="9985" width="13" style="14" customWidth="1"/>
    <col min="9986" max="9988" width="13.28515625" style="14" customWidth="1"/>
    <col min="9989" max="9989" width="11.140625" style="14" customWidth="1"/>
    <col min="9990" max="9990" width="21.42578125" style="14" customWidth="1"/>
    <col min="9991" max="9991" width="17.5703125" style="14" customWidth="1"/>
    <col min="9992" max="9992" width="7.85546875" style="14" customWidth="1"/>
    <col min="9993" max="10014" width="0" style="14" hidden="1" customWidth="1"/>
    <col min="10015" max="10240" width="9.42578125" style="14"/>
    <col min="10241" max="10241" width="13" style="14" customWidth="1"/>
    <col min="10242" max="10244" width="13.28515625" style="14" customWidth="1"/>
    <col min="10245" max="10245" width="11.140625" style="14" customWidth="1"/>
    <col min="10246" max="10246" width="21.42578125" style="14" customWidth="1"/>
    <col min="10247" max="10247" width="17.5703125" style="14" customWidth="1"/>
    <col min="10248" max="10248" width="7.85546875" style="14" customWidth="1"/>
    <col min="10249" max="10270" width="0" style="14" hidden="1" customWidth="1"/>
    <col min="10271" max="10496" width="9.42578125" style="14"/>
    <col min="10497" max="10497" width="13" style="14" customWidth="1"/>
    <col min="10498" max="10500" width="13.28515625" style="14" customWidth="1"/>
    <col min="10501" max="10501" width="11.140625" style="14" customWidth="1"/>
    <col min="10502" max="10502" width="21.42578125" style="14" customWidth="1"/>
    <col min="10503" max="10503" width="17.5703125" style="14" customWidth="1"/>
    <col min="10504" max="10504" width="7.85546875" style="14" customWidth="1"/>
    <col min="10505" max="10526" width="0" style="14" hidden="1" customWidth="1"/>
    <col min="10527" max="10752" width="9.42578125" style="14"/>
    <col min="10753" max="10753" width="13" style="14" customWidth="1"/>
    <col min="10754" max="10756" width="13.28515625" style="14" customWidth="1"/>
    <col min="10757" max="10757" width="11.140625" style="14" customWidth="1"/>
    <col min="10758" max="10758" width="21.42578125" style="14" customWidth="1"/>
    <col min="10759" max="10759" width="17.5703125" style="14" customWidth="1"/>
    <col min="10760" max="10760" width="7.85546875" style="14" customWidth="1"/>
    <col min="10761" max="10782" width="0" style="14" hidden="1" customWidth="1"/>
    <col min="10783" max="11008" width="9.42578125" style="14"/>
    <col min="11009" max="11009" width="13" style="14" customWidth="1"/>
    <col min="11010" max="11012" width="13.28515625" style="14" customWidth="1"/>
    <col min="11013" max="11013" width="11.140625" style="14" customWidth="1"/>
    <col min="11014" max="11014" width="21.42578125" style="14" customWidth="1"/>
    <col min="11015" max="11015" width="17.5703125" style="14" customWidth="1"/>
    <col min="11016" max="11016" width="7.85546875" style="14" customWidth="1"/>
    <col min="11017" max="11038" width="0" style="14" hidden="1" customWidth="1"/>
    <col min="11039" max="11264" width="9.42578125" style="14"/>
    <col min="11265" max="11265" width="13" style="14" customWidth="1"/>
    <col min="11266" max="11268" width="13.28515625" style="14" customWidth="1"/>
    <col min="11269" max="11269" width="11.140625" style="14" customWidth="1"/>
    <col min="11270" max="11270" width="21.42578125" style="14" customWidth="1"/>
    <col min="11271" max="11271" width="17.5703125" style="14" customWidth="1"/>
    <col min="11272" max="11272" width="7.85546875" style="14" customWidth="1"/>
    <col min="11273" max="11294" width="0" style="14" hidden="1" customWidth="1"/>
    <col min="11295" max="11520" width="9.42578125" style="14"/>
    <col min="11521" max="11521" width="13" style="14" customWidth="1"/>
    <col min="11522" max="11524" width="13.28515625" style="14" customWidth="1"/>
    <col min="11525" max="11525" width="11.140625" style="14" customWidth="1"/>
    <col min="11526" max="11526" width="21.42578125" style="14" customWidth="1"/>
    <col min="11527" max="11527" width="17.5703125" style="14" customWidth="1"/>
    <col min="11528" max="11528" width="7.85546875" style="14" customWidth="1"/>
    <col min="11529" max="11550" width="0" style="14" hidden="1" customWidth="1"/>
    <col min="11551" max="11776" width="9.42578125" style="14"/>
    <col min="11777" max="11777" width="13" style="14" customWidth="1"/>
    <col min="11778" max="11780" width="13.28515625" style="14" customWidth="1"/>
    <col min="11781" max="11781" width="11.140625" style="14" customWidth="1"/>
    <col min="11782" max="11782" width="21.42578125" style="14" customWidth="1"/>
    <col min="11783" max="11783" width="17.5703125" style="14" customWidth="1"/>
    <col min="11784" max="11784" width="7.85546875" style="14" customWidth="1"/>
    <col min="11785" max="11806" width="0" style="14" hidden="1" customWidth="1"/>
    <col min="11807" max="12032" width="9.42578125" style="14"/>
    <col min="12033" max="12033" width="13" style="14" customWidth="1"/>
    <col min="12034" max="12036" width="13.28515625" style="14" customWidth="1"/>
    <col min="12037" max="12037" width="11.140625" style="14" customWidth="1"/>
    <col min="12038" max="12038" width="21.42578125" style="14" customWidth="1"/>
    <col min="12039" max="12039" width="17.5703125" style="14" customWidth="1"/>
    <col min="12040" max="12040" width="7.85546875" style="14" customWidth="1"/>
    <col min="12041" max="12062" width="0" style="14" hidden="1" customWidth="1"/>
    <col min="12063" max="12288" width="9.42578125" style="14"/>
    <col min="12289" max="12289" width="13" style="14" customWidth="1"/>
    <col min="12290" max="12292" width="13.28515625" style="14" customWidth="1"/>
    <col min="12293" max="12293" width="11.140625" style="14" customWidth="1"/>
    <col min="12294" max="12294" width="21.42578125" style="14" customWidth="1"/>
    <col min="12295" max="12295" width="17.5703125" style="14" customWidth="1"/>
    <col min="12296" max="12296" width="7.85546875" style="14" customWidth="1"/>
    <col min="12297" max="12318" width="0" style="14" hidden="1" customWidth="1"/>
    <col min="12319" max="12544" width="9.42578125" style="14"/>
    <col min="12545" max="12545" width="13" style="14" customWidth="1"/>
    <col min="12546" max="12548" width="13.28515625" style="14" customWidth="1"/>
    <col min="12549" max="12549" width="11.140625" style="14" customWidth="1"/>
    <col min="12550" max="12550" width="21.42578125" style="14" customWidth="1"/>
    <col min="12551" max="12551" width="17.5703125" style="14" customWidth="1"/>
    <col min="12552" max="12552" width="7.85546875" style="14" customWidth="1"/>
    <col min="12553" max="12574" width="0" style="14" hidden="1" customWidth="1"/>
    <col min="12575" max="12800" width="9.42578125" style="14"/>
    <col min="12801" max="12801" width="13" style="14" customWidth="1"/>
    <col min="12802" max="12804" width="13.28515625" style="14" customWidth="1"/>
    <col min="12805" max="12805" width="11.140625" style="14" customWidth="1"/>
    <col min="12806" max="12806" width="21.42578125" style="14" customWidth="1"/>
    <col min="12807" max="12807" width="17.5703125" style="14" customWidth="1"/>
    <col min="12808" max="12808" width="7.85546875" style="14" customWidth="1"/>
    <col min="12809" max="12830" width="0" style="14" hidden="1" customWidth="1"/>
    <col min="12831" max="13056" width="9.42578125" style="14"/>
    <col min="13057" max="13057" width="13" style="14" customWidth="1"/>
    <col min="13058" max="13060" width="13.28515625" style="14" customWidth="1"/>
    <col min="13061" max="13061" width="11.140625" style="14" customWidth="1"/>
    <col min="13062" max="13062" width="21.42578125" style="14" customWidth="1"/>
    <col min="13063" max="13063" width="17.5703125" style="14" customWidth="1"/>
    <col min="13064" max="13064" width="7.85546875" style="14" customWidth="1"/>
    <col min="13065" max="13086" width="0" style="14" hidden="1" customWidth="1"/>
    <col min="13087" max="13312" width="9.42578125" style="14"/>
    <col min="13313" max="13313" width="13" style="14" customWidth="1"/>
    <col min="13314" max="13316" width="13.28515625" style="14" customWidth="1"/>
    <col min="13317" max="13317" width="11.140625" style="14" customWidth="1"/>
    <col min="13318" max="13318" width="21.42578125" style="14" customWidth="1"/>
    <col min="13319" max="13319" width="17.5703125" style="14" customWidth="1"/>
    <col min="13320" max="13320" width="7.85546875" style="14" customWidth="1"/>
    <col min="13321" max="13342" width="0" style="14" hidden="1" customWidth="1"/>
    <col min="13343" max="13568" width="9.42578125" style="14"/>
    <col min="13569" max="13569" width="13" style="14" customWidth="1"/>
    <col min="13570" max="13572" width="13.28515625" style="14" customWidth="1"/>
    <col min="13573" max="13573" width="11.140625" style="14" customWidth="1"/>
    <col min="13574" max="13574" width="21.42578125" style="14" customWidth="1"/>
    <col min="13575" max="13575" width="17.5703125" style="14" customWidth="1"/>
    <col min="13576" max="13576" width="7.85546875" style="14" customWidth="1"/>
    <col min="13577" max="13598" width="0" style="14" hidden="1" customWidth="1"/>
    <col min="13599" max="13824" width="9.42578125" style="14"/>
    <col min="13825" max="13825" width="13" style="14" customWidth="1"/>
    <col min="13826" max="13828" width="13.28515625" style="14" customWidth="1"/>
    <col min="13829" max="13829" width="11.140625" style="14" customWidth="1"/>
    <col min="13830" max="13830" width="21.42578125" style="14" customWidth="1"/>
    <col min="13831" max="13831" width="17.5703125" style="14" customWidth="1"/>
    <col min="13832" max="13832" width="7.85546875" style="14" customWidth="1"/>
    <col min="13833" max="13854" width="0" style="14" hidden="1" customWidth="1"/>
    <col min="13855" max="14080" width="9.42578125" style="14"/>
    <col min="14081" max="14081" width="13" style="14" customWidth="1"/>
    <col min="14082" max="14084" width="13.28515625" style="14" customWidth="1"/>
    <col min="14085" max="14085" width="11.140625" style="14" customWidth="1"/>
    <col min="14086" max="14086" width="21.42578125" style="14" customWidth="1"/>
    <col min="14087" max="14087" width="17.5703125" style="14" customWidth="1"/>
    <col min="14088" max="14088" width="7.85546875" style="14" customWidth="1"/>
    <col min="14089" max="14110" width="0" style="14" hidden="1" customWidth="1"/>
    <col min="14111" max="14336" width="9.42578125" style="14"/>
    <col min="14337" max="14337" width="13" style="14" customWidth="1"/>
    <col min="14338" max="14340" width="13.28515625" style="14" customWidth="1"/>
    <col min="14341" max="14341" width="11.140625" style="14" customWidth="1"/>
    <col min="14342" max="14342" width="21.42578125" style="14" customWidth="1"/>
    <col min="14343" max="14343" width="17.5703125" style="14" customWidth="1"/>
    <col min="14344" max="14344" width="7.85546875" style="14" customWidth="1"/>
    <col min="14345" max="14366" width="0" style="14" hidden="1" customWidth="1"/>
    <col min="14367" max="14592" width="9.42578125" style="14"/>
    <col min="14593" max="14593" width="13" style="14" customWidth="1"/>
    <col min="14594" max="14596" width="13.28515625" style="14" customWidth="1"/>
    <col min="14597" max="14597" width="11.140625" style="14" customWidth="1"/>
    <col min="14598" max="14598" width="21.42578125" style="14" customWidth="1"/>
    <col min="14599" max="14599" width="17.5703125" style="14" customWidth="1"/>
    <col min="14600" max="14600" width="7.85546875" style="14" customWidth="1"/>
    <col min="14601" max="14622" width="0" style="14" hidden="1" customWidth="1"/>
    <col min="14623" max="14848" width="9.42578125" style="14"/>
    <col min="14849" max="14849" width="13" style="14" customWidth="1"/>
    <col min="14850" max="14852" width="13.28515625" style="14" customWidth="1"/>
    <col min="14853" max="14853" width="11.140625" style="14" customWidth="1"/>
    <col min="14854" max="14854" width="21.42578125" style="14" customWidth="1"/>
    <col min="14855" max="14855" width="17.5703125" style="14" customWidth="1"/>
    <col min="14856" max="14856" width="7.85546875" style="14" customWidth="1"/>
    <col min="14857" max="14878" width="0" style="14" hidden="1" customWidth="1"/>
    <col min="14879" max="15104" width="9.42578125" style="14"/>
    <col min="15105" max="15105" width="13" style="14" customWidth="1"/>
    <col min="15106" max="15108" width="13.28515625" style="14" customWidth="1"/>
    <col min="15109" max="15109" width="11.140625" style="14" customWidth="1"/>
    <col min="15110" max="15110" width="21.42578125" style="14" customWidth="1"/>
    <col min="15111" max="15111" width="17.5703125" style="14" customWidth="1"/>
    <col min="15112" max="15112" width="7.85546875" style="14" customWidth="1"/>
    <col min="15113" max="15134" width="0" style="14" hidden="1" customWidth="1"/>
    <col min="15135" max="15360" width="9.42578125" style="14"/>
    <col min="15361" max="15361" width="13" style="14" customWidth="1"/>
    <col min="15362" max="15364" width="13.28515625" style="14" customWidth="1"/>
    <col min="15365" max="15365" width="11.140625" style="14" customWidth="1"/>
    <col min="15366" max="15366" width="21.42578125" style="14" customWidth="1"/>
    <col min="15367" max="15367" width="17.5703125" style="14" customWidth="1"/>
    <col min="15368" max="15368" width="7.85546875" style="14" customWidth="1"/>
    <col min="15369" max="15390" width="0" style="14" hidden="1" customWidth="1"/>
    <col min="15391" max="15616" width="9.42578125" style="14"/>
    <col min="15617" max="15617" width="13" style="14" customWidth="1"/>
    <col min="15618" max="15620" width="13.28515625" style="14" customWidth="1"/>
    <col min="15621" max="15621" width="11.140625" style="14" customWidth="1"/>
    <col min="15622" max="15622" width="21.42578125" style="14" customWidth="1"/>
    <col min="15623" max="15623" width="17.5703125" style="14" customWidth="1"/>
    <col min="15624" max="15624" width="7.85546875" style="14" customWidth="1"/>
    <col min="15625" max="15646" width="0" style="14" hidden="1" customWidth="1"/>
    <col min="15647" max="15872" width="9.42578125" style="14"/>
    <col min="15873" max="15873" width="13" style="14" customWidth="1"/>
    <col min="15874" max="15876" width="13.28515625" style="14" customWidth="1"/>
    <col min="15877" max="15877" width="11.140625" style="14" customWidth="1"/>
    <col min="15878" max="15878" width="21.42578125" style="14" customWidth="1"/>
    <col min="15879" max="15879" width="17.5703125" style="14" customWidth="1"/>
    <col min="15880" max="15880" width="7.85546875" style="14" customWidth="1"/>
    <col min="15881" max="15902" width="0" style="14" hidden="1" customWidth="1"/>
    <col min="15903" max="16128" width="9.42578125" style="14"/>
    <col min="16129" max="16129" width="13" style="14" customWidth="1"/>
    <col min="16130" max="16132" width="13.28515625" style="14" customWidth="1"/>
    <col min="16133" max="16133" width="11.140625" style="14" customWidth="1"/>
    <col min="16134" max="16134" width="21.42578125" style="14" customWidth="1"/>
    <col min="16135" max="16135" width="17.5703125" style="14" customWidth="1"/>
    <col min="16136" max="16136" width="7.85546875" style="14" customWidth="1"/>
    <col min="16137" max="16158" width="0" style="14" hidden="1" customWidth="1"/>
    <col min="16159" max="16384" width="9.42578125" style="14"/>
  </cols>
  <sheetData>
    <row r="1" spans="1:14" s="8" customFormat="1" ht="18" customHeight="1">
      <c r="A1" s="7" t="s">
        <v>54</v>
      </c>
      <c r="B1" s="7"/>
      <c r="C1" s="7"/>
      <c r="D1" s="7"/>
      <c r="E1" s="7"/>
      <c r="F1" s="7"/>
      <c r="G1" s="7"/>
    </row>
    <row r="2" spans="1:14" s="8" customFormat="1" ht="18" customHeight="1">
      <c r="A2" s="7" t="s">
        <v>55</v>
      </c>
      <c r="B2" s="7"/>
      <c r="C2" s="7"/>
      <c r="D2" s="7"/>
      <c r="E2" s="7"/>
      <c r="F2" s="7"/>
      <c r="G2" s="7"/>
    </row>
    <row r="3" spans="1:14" s="8" customFormat="1" ht="18" customHeight="1">
      <c r="A3" s="7" t="s">
        <v>56</v>
      </c>
      <c r="B3" s="7"/>
      <c r="C3" s="7"/>
      <c r="D3" s="7"/>
      <c r="E3" s="7"/>
      <c r="F3" s="7"/>
      <c r="G3" s="7"/>
    </row>
    <row r="4" spans="1:14" s="8" customFormat="1" ht="18" customHeight="1">
      <c r="A4" s="7" t="s">
        <v>57</v>
      </c>
      <c r="B4" s="7"/>
      <c r="C4" s="7"/>
      <c r="D4" s="7"/>
      <c r="E4" s="7"/>
      <c r="F4" s="7"/>
      <c r="G4" s="7"/>
    </row>
    <row r="5" spans="1:14" s="8" customFormat="1" ht="18" customHeight="1">
      <c r="A5" s="7" t="s">
        <v>58</v>
      </c>
      <c r="B5" s="7"/>
      <c r="C5" s="7"/>
      <c r="D5" s="7"/>
      <c r="E5" s="7"/>
      <c r="F5" s="7"/>
      <c r="G5" s="7"/>
    </row>
    <row r="6" spans="1:14" s="8" customFormat="1" ht="18" customHeight="1">
      <c r="A6" s="7" t="s">
        <v>59</v>
      </c>
      <c r="B6" s="7"/>
      <c r="C6" s="7"/>
      <c r="D6" s="7"/>
      <c r="E6" s="7"/>
      <c r="F6" s="7"/>
      <c r="G6" s="7"/>
    </row>
    <row r="7" spans="1:14" s="8" customFormat="1" ht="18" customHeight="1">
      <c r="A7" s="7" t="s">
        <v>60</v>
      </c>
      <c r="B7" s="7"/>
      <c r="C7" s="7"/>
      <c r="D7" s="7"/>
      <c r="E7" s="7"/>
      <c r="F7" s="7"/>
      <c r="G7" s="7"/>
    </row>
    <row r="8" spans="1:14" s="8" customFormat="1" ht="18" customHeight="1">
      <c r="A8" s="7" t="s">
        <v>61</v>
      </c>
      <c r="B8" s="7"/>
      <c r="C8" s="7"/>
      <c r="D8" s="7"/>
      <c r="E8" s="7"/>
      <c r="F8" s="7"/>
      <c r="G8" s="7"/>
    </row>
    <row r="9" spans="1:14" s="10" customFormat="1" ht="18" customHeight="1">
      <c r="A9" s="9"/>
      <c r="B9" s="9"/>
      <c r="C9" s="9"/>
      <c r="D9" s="9"/>
      <c r="E9" s="9"/>
      <c r="F9" s="9"/>
      <c r="G9" s="9"/>
    </row>
    <row r="10" spans="1:14" s="10" customFormat="1" ht="35.450000000000003" customHeight="1" thickBot="1">
      <c r="A10" s="11"/>
      <c r="B10" s="12" t="s">
        <v>62</v>
      </c>
      <c r="C10" s="12" t="s">
        <v>63</v>
      </c>
      <c r="D10" s="12"/>
      <c r="E10" s="12" t="s">
        <v>64</v>
      </c>
      <c r="F10" s="37" t="s">
        <v>65</v>
      </c>
      <c r="G10" s="12" t="s">
        <v>66</v>
      </c>
      <c r="I10" s="13" t="s">
        <v>67</v>
      </c>
      <c r="J10" s="14" t="s">
        <v>68</v>
      </c>
      <c r="K10" s="14" t="s">
        <v>69</v>
      </c>
      <c r="L10" s="14" t="s">
        <v>70</v>
      </c>
      <c r="M10" s="14" t="s">
        <v>71</v>
      </c>
      <c r="N10" s="14" t="s">
        <v>72</v>
      </c>
    </row>
    <row r="11" spans="1:14" s="10" customFormat="1" ht="18" customHeight="1" thickTop="1">
      <c r="A11" s="11" t="s">
        <v>73</v>
      </c>
      <c r="B11" s="15">
        <v>315</v>
      </c>
      <c r="C11" s="15">
        <v>1</v>
      </c>
      <c r="D11" s="9"/>
      <c r="E11" s="16">
        <f>I11*J11</f>
        <v>303</v>
      </c>
      <c r="F11" s="38">
        <f>IF((B11+B12)&gt;5,IF(C11=C12,2*BINOMDIST(MIN(B11,B12),B11+B12,0.5,TRUE),IF((B11+B12)&lt;1001,SUM(J40:AD89),"Sample size too big")),"Sample size too small")</f>
        <v>0.3501519900574015</v>
      </c>
      <c r="G11" s="39">
        <f>IF((B11+B12)&gt;5,MIN(IF(B11&lt;E11,BINOMDIST(B11,B11+B12,C11/(C11+C12),TRUE),BINOMDIST(B12,B11+B12,C12/(C11+C12),TRUE)),1),"Sample size too small")</f>
        <v>0.17507599502870075</v>
      </c>
      <c r="I11" s="10">
        <f>B11+B12</f>
        <v>606</v>
      </c>
      <c r="J11" s="10">
        <f>C11/(C11+C12)</f>
        <v>0.5</v>
      </c>
      <c r="K11" s="10">
        <f>C12/(C11+C12)</f>
        <v>0.5</v>
      </c>
      <c r="L11" s="10">
        <f>I11*J11</f>
        <v>303</v>
      </c>
      <c r="M11" s="10">
        <f>K11*I11</f>
        <v>303</v>
      </c>
      <c r="N11" s="10">
        <f>IF(B11&lt;=L11,BINOMDIST(B11,I11,J11,FALSE),0)+IF(B11&gt;L11,BINOMDIST(B12,I11,K11,FALSE),0)</f>
        <v>2.0156433994131299E-2</v>
      </c>
    </row>
    <row r="12" spans="1:14" s="10" customFormat="1" ht="18" customHeight="1" thickBot="1">
      <c r="A12" s="11" t="s">
        <v>74</v>
      </c>
      <c r="B12" s="17">
        <v>291</v>
      </c>
      <c r="C12" s="17">
        <v>1</v>
      </c>
      <c r="D12" s="9"/>
      <c r="E12" s="18">
        <f>I11*K11</f>
        <v>303</v>
      </c>
      <c r="F12" s="9"/>
      <c r="G12" s="9"/>
      <c r="I12" s="10">
        <f>IF(B11&lt;E11,BINOMDIST(B11,I11,J11,TRUE),0)</f>
        <v>0</v>
      </c>
    </row>
    <row r="13" spans="1:14" s="10" customFormat="1" ht="18" customHeight="1" thickTop="1">
      <c r="A13" s="9"/>
      <c r="B13" s="9"/>
      <c r="C13" s="9"/>
      <c r="D13" s="9"/>
      <c r="E13" s="9"/>
      <c r="F13" s="9"/>
      <c r="G13" s="9"/>
      <c r="I13" s="10">
        <f>IF(B11&gt;=E11,BINOMDIST(B12,I11,K11,TRUE),0)</f>
        <v>0.17507599502870075</v>
      </c>
    </row>
    <row r="14" spans="1:14" ht="18" customHeight="1">
      <c r="A14" s="19"/>
      <c r="B14" s="19"/>
      <c r="C14" s="19"/>
      <c r="D14" s="19"/>
      <c r="E14" s="19"/>
      <c r="F14" s="19"/>
      <c r="I14" s="14">
        <f>MIN((I12+I13),1)</f>
        <v>0.17507599502870075</v>
      </c>
    </row>
    <row r="15" spans="1:14" ht="31.35" customHeight="1" thickBot="1">
      <c r="A15" s="11"/>
      <c r="B15" s="12" t="s">
        <v>62</v>
      </c>
      <c r="C15" s="12" t="s">
        <v>63</v>
      </c>
      <c r="D15" s="19"/>
      <c r="E15" s="12" t="s">
        <v>64</v>
      </c>
      <c r="F15" s="12" t="s">
        <v>65</v>
      </c>
      <c r="G15" s="12" t="s">
        <v>66</v>
      </c>
      <c r="H15" s="21"/>
      <c r="I15" s="13" t="s">
        <v>67</v>
      </c>
      <c r="J15" s="14" t="s">
        <v>68</v>
      </c>
      <c r="K15" s="14" t="s">
        <v>69</v>
      </c>
      <c r="L15" s="14" t="s">
        <v>70</v>
      </c>
      <c r="M15" s="14" t="s">
        <v>71</v>
      </c>
      <c r="N15" s="14" t="s">
        <v>72</v>
      </c>
    </row>
    <row r="16" spans="1:14" ht="18" customHeight="1" thickTop="1">
      <c r="A16" s="11" t="s">
        <v>75</v>
      </c>
      <c r="B16" s="15">
        <v>6</v>
      </c>
      <c r="C16" s="15">
        <v>1</v>
      </c>
      <c r="D16" s="19"/>
      <c r="E16" s="16">
        <f>I16*J16</f>
        <v>12</v>
      </c>
      <c r="F16" s="38">
        <f>IF((B16+B17)&gt;5,IF(C16=C17,2*BINOMDIST(MIN(B16,B17),B16+B17,0.5,TRUE),IF((B16+B17)&lt;1001,SUM(J45:AD94),"Sample size too big")),"Sample size too small")</f>
        <v>2.2655844688415534E-2</v>
      </c>
      <c r="G16" s="39">
        <f>IF((B16+B17)&gt;5,MIN(IF(B16&lt;E16,BINOMDIST(B16,B16+B17,C16/(C16+C17),TRUE),BINOMDIST(B17,B16+B17,C17/(C16+C17),TRUE)),1),"Sample size too small")</f>
        <v>1.1327922344207767E-2</v>
      </c>
      <c r="H16" s="21"/>
      <c r="I16" s="21">
        <f>B16+B17</f>
        <v>24</v>
      </c>
      <c r="J16" s="14">
        <f>C16/(C16+C17)</f>
        <v>0.5</v>
      </c>
      <c r="K16" s="14">
        <f>C17/(C16+C17)</f>
        <v>0.5</v>
      </c>
      <c r="L16" s="14">
        <f>I16*J16</f>
        <v>12</v>
      </c>
      <c r="M16" s="14">
        <f>I16*K16</f>
        <v>12</v>
      </c>
    </row>
    <row r="17" spans="1:14" ht="18" customHeight="1" thickBot="1">
      <c r="A17" s="11" t="s">
        <v>76</v>
      </c>
      <c r="B17" s="17">
        <v>18</v>
      </c>
      <c r="C17" s="17">
        <v>1</v>
      </c>
      <c r="D17" s="19"/>
      <c r="E17" s="18">
        <f>I16*K16</f>
        <v>12</v>
      </c>
      <c r="F17" s="9"/>
      <c r="G17" s="9"/>
      <c r="H17" s="21"/>
      <c r="I17" s="21"/>
    </row>
    <row r="18" spans="1:14" ht="18" customHeight="1" thickTop="1">
      <c r="A18" s="19"/>
      <c r="B18" s="19"/>
      <c r="C18" s="19"/>
      <c r="D18" s="19"/>
      <c r="E18" s="19"/>
      <c r="F18" s="19"/>
    </row>
    <row r="19" spans="1:14" ht="34.35" customHeight="1" thickBot="1">
      <c r="A19" s="11"/>
      <c r="B19" s="12" t="s">
        <v>62</v>
      </c>
      <c r="C19" s="12" t="s">
        <v>63</v>
      </c>
      <c r="D19" s="19"/>
      <c r="E19" s="12" t="s">
        <v>64</v>
      </c>
      <c r="F19" s="12" t="s">
        <v>65</v>
      </c>
      <c r="G19" s="12" t="s">
        <v>66</v>
      </c>
      <c r="H19" s="21"/>
      <c r="I19" s="13" t="s">
        <v>67</v>
      </c>
      <c r="J19" s="14" t="s">
        <v>68</v>
      </c>
      <c r="K19" s="14" t="s">
        <v>69</v>
      </c>
      <c r="L19" s="14" t="s">
        <v>70</v>
      </c>
      <c r="M19" s="14" t="s">
        <v>71</v>
      </c>
      <c r="N19" s="14" t="s">
        <v>72</v>
      </c>
    </row>
    <row r="20" spans="1:14" ht="18" customHeight="1" thickTop="1">
      <c r="A20" s="11" t="s">
        <v>97</v>
      </c>
      <c r="B20" s="15">
        <v>3</v>
      </c>
      <c r="C20" s="15">
        <v>1</v>
      </c>
      <c r="D20" s="19"/>
      <c r="E20" s="16">
        <f>I20*J20</f>
        <v>4.5</v>
      </c>
      <c r="F20" s="38">
        <f>IF((B20+B21)&gt;5,IF(C20=C21,2*BINOMDIST(MIN(B20,B21),B20+B21,0.5,TRUE),IF((B20+B21)&lt;1001,SUM(J49:AD98),"Sample size too big")),"Sample size too small")</f>
        <v>0.5078125</v>
      </c>
      <c r="G20" s="39">
        <f>IF((B20+B21)&gt;5,MIN(IF(B20&lt;E20,BINOMDIST(B20,B20+B21,C20/(C20+C21),TRUE),BINOMDIST(B21,B20+B21,C21/(C20+C21),TRUE)),1),"Sample size too small")</f>
        <v>0.25390625</v>
      </c>
      <c r="H20" s="21"/>
      <c r="I20" s="21">
        <f>B20+B21</f>
        <v>9</v>
      </c>
      <c r="J20" s="14">
        <f>C20/(C20+C21)</f>
        <v>0.5</v>
      </c>
      <c r="K20" s="14">
        <f>C21/(C20+C21)</f>
        <v>0.5</v>
      </c>
      <c r="L20" s="14">
        <f>I20*J20</f>
        <v>4.5</v>
      </c>
      <c r="M20" s="14">
        <f>I20*K20</f>
        <v>4.5</v>
      </c>
    </row>
    <row r="21" spans="1:14" ht="18" customHeight="1" thickBot="1">
      <c r="A21" s="11" t="s">
        <v>98</v>
      </c>
      <c r="B21" s="17">
        <v>6</v>
      </c>
      <c r="C21" s="17">
        <v>1</v>
      </c>
      <c r="D21" s="19"/>
      <c r="E21" s="18">
        <f>I20*K20</f>
        <v>4.5</v>
      </c>
      <c r="F21" s="9"/>
      <c r="G21" s="9"/>
      <c r="H21" s="21"/>
      <c r="I21" s="21"/>
    </row>
    <row r="22" spans="1:14" ht="18" customHeight="1" thickTop="1">
      <c r="A22" s="19"/>
      <c r="B22" s="19"/>
      <c r="C22" s="19"/>
      <c r="D22" s="19"/>
      <c r="E22" s="19"/>
      <c r="F22" s="19"/>
    </row>
    <row r="23" spans="1:14" ht="33" customHeight="1" thickBot="1">
      <c r="A23" s="11"/>
      <c r="B23" s="12" t="s">
        <v>62</v>
      </c>
      <c r="C23" s="12" t="s">
        <v>63</v>
      </c>
      <c r="D23" s="19"/>
      <c r="E23" s="12" t="s">
        <v>64</v>
      </c>
      <c r="F23" s="12" t="s">
        <v>65</v>
      </c>
      <c r="G23" s="12" t="s">
        <v>66</v>
      </c>
      <c r="H23" s="21"/>
      <c r="I23" s="13" t="s">
        <v>67</v>
      </c>
      <c r="J23" s="14" t="s">
        <v>68</v>
      </c>
      <c r="K23" s="14" t="s">
        <v>69</v>
      </c>
      <c r="L23" s="14" t="s">
        <v>70</v>
      </c>
      <c r="M23" s="14" t="s">
        <v>71</v>
      </c>
      <c r="N23" s="14" t="s">
        <v>72</v>
      </c>
    </row>
    <row r="24" spans="1:14" ht="18" customHeight="1" thickTop="1">
      <c r="A24" s="11" t="s">
        <v>99</v>
      </c>
      <c r="B24" s="15">
        <v>0</v>
      </c>
      <c r="C24" s="15">
        <v>1</v>
      </c>
      <c r="D24" s="19"/>
      <c r="E24" s="16">
        <f>I24*J24</f>
        <v>0.5</v>
      </c>
      <c r="F24" s="38" t="str">
        <f>IF((B24+B25)&gt;5,IF(C24=C25,2*BINOMDIST(MIN(B24,B25),B24+B25,0.5,TRUE),IF((B24+B25)&lt;1001,SUM(J53:AD102),"Sample size too big")),"Sample size too small")</f>
        <v>Sample size too small</v>
      </c>
      <c r="G24" s="39" t="str">
        <f>IF((B24+B25)&gt;5,MIN(IF(B24&lt;E24,BINOMDIST(B24,B24+B25,C24/(C24+C25),TRUE),BINOMDIST(B25,B24+B25,C25/(C24+C25),TRUE)),1),"Sample size too small")</f>
        <v>Sample size too small</v>
      </c>
      <c r="H24" s="21"/>
      <c r="I24" s="21">
        <f>B24+B25</f>
        <v>1</v>
      </c>
      <c r="J24" s="14">
        <f>C24/(C24+C25)</f>
        <v>0.5</v>
      </c>
      <c r="K24" s="14">
        <f>C25/(C24+C25)</f>
        <v>0.5</v>
      </c>
      <c r="L24" s="14">
        <f>I24*J24</f>
        <v>0.5</v>
      </c>
      <c r="M24" s="14">
        <f>I24*K24</f>
        <v>0.5</v>
      </c>
    </row>
    <row r="25" spans="1:14" ht="18" customHeight="1" thickBot="1">
      <c r="A25" s="11" t="s">
        <v>100</v>
      </c>
      <c r="B25" s="17">
        <v>1</v>
      </c>
      <c r="C25" s="17">
        <v>1</v>
      </c>
      <c r="D25" s="19"/>
      <c r="E25" s="18">
        <f>I24*K24</f>
        <v>0.5</v>
      </c>
      <c r="F25" s="9"/>
      <c r="G25" s="9"/>
      <c r="H25" s="21"/>
      <c r="I25" s="21"/>
    </row>
    <row r="26" spans="1:14" ht="18" customHeight="1" thickTop="1">
      <c r="A26" s="19"/>
      <c r="B26" s="19"/>
      <c r="C26" s="19"/>
      <c r="D26" s="19"/>
      <c r="E26" s="19"/>
      <c r="F26" s="19"/>
    </row>
    <row r="27" spans="1:14" ht="34.9" customHeight="1" thickBot="1">
      <c r="A27" s="11"/>
      <c r="B27" s="12" t="s">
        <v>62</v>
      </c>
      <c r="C27" s="12" t="s">
        <v>63</v>
      </c>
      <c r="D27" s="19"/>
      <c r="E27" s="12" t="s">
        <v>64</v>
      </c>
      <c r="F27" s="12" t="s">
        <v>65</v>
      </c>
      <c r="G27" s="12" t="s">
        <v>66</v>
      </c>
      <c r="H27" s="21"/>
      <c r="I27" s="13" t="s">
        <v>67</v>
      </c>
      <c r="J27" s="14" t="s">
        <v>68</v>
      </c>
      <c r="K27" s="14" t="s">
        <v>69</v>
      </c>
      <c r="L27" s="14" t="s">
        <v>70</v>
      </c>
      <c r="M27" s="14" t="s">
        <v>71</v>
      </c>
      <c r="N27" s="14" t="s">
        <v>72</v>
      </c>
    </row>
    <row r="28" spans="1:14" ht="18" customHeight="1" thickTop="1">
      <c r="A28" s="11" t="s">
        <v>101</v>
      </c>
      <c r="B28" s="15">
        <v>0</v>
      </c>
      <c r="C28" s="15">
        <v>1</v>
      </c>
      <c r="D28" s="19"/>
      <c r="E28" s="16">
        <f>I28*J28</f>
        <v>0</v>
      </c>
      <c r="F28" s="38" t="str">
        <f>IF((B28+B29)&gt;5,IF(C28=C29,2*BINOMDIST(MIN(B28,B29),B28+B29,0.5,TRUE),IF((B28+B29)&lt;1001,SUM(J57:AD106),"Sample size too big")),"Sample size too small")</f>
        <v>Sample size too small</v>
      </c>
      <c r="G28" s="39" t="str">
        <f>IF((B28+B29)&gt;5,MIN(IF(B28&lt;E28,BINOMDIST(B28,B28+B29,C28/(C28+C29),TRUE),BINOMDIST(B29,B28+B29,C29/(C28+C29),TRUE)),1),"Sample size too small")</f>
        <v>Sample size too small</v>
      </c>
      <c r="H28" s="21"/>
      <c r="I28" s="21">
        <f>B28+B29</f>
        <v>0</v>
      </c>
      <c r="J28" s="14">
        <f>C28/(C28+C29)</f>
        <v>0.5</v>
      </c>
      <c r="K28" s="14">
        <f>C29/(C28+C29)</f>
        <v>0.5</v>
      </c>
      <c r="L28" s="14">
        <f>I28*J28</f>
        <v>0</v>
      </c>
      <c r="M28" s="14">
        <f>I28*K28</f>
        <v>0</v>
      </c>
    </row>
    <row r="29" spans="1:14" ht="18" customHeight="1" thickBot="1">
      <c r="A29" s="11" t="s">
        <v>102</v>
      </c>
      <c r="B29" s="17">
        <v>0</v>
      </c>
      <c r="C29" s="17">
        <v>1</v>
      </c>
      <c r="D29" s="19"/>
      <c r="E29" s="18">
        <f>I28*K28</f>
        <v>0</v>
      </c>
      <c r="F29" s="9"/>
      <c r="G29" s="9"/>
      <c r="H29" s="21"/>
      <c r="I29" s="21"/>
    </row>
    <row r="30" spans="1:14" ht="18" customHeight="1" thickTop="1">
      <c r="A30" s="19"/>
      <c r="B30" s="19"/>
      <c r="C30" s="19"/>
      <c r="D30" s="19"/>
      <c r="E30" s="19"/>
      <c r="F30" s="19"/>
    </row>
    <row r="31" spans="1:14" ht="18" customHeight="1">
      <c r="A31" s="19"/>
      <c r="B31" s="19"/>
      <c r="C31" s="19"/>
      <c r="D31" s="19"/>
      <c r="E31" s="19"/>
      <c r="F31" s="19"/>
    </row>
    <row r="32" spans="1:14" ht="18" customHeight="1">
      <c r="A32" s="19"/>
      <c r="B32" s="19"/>
      <c r="C32" s="19"/>
      <c r="D32" s="19"/>
      <c r="E32" s="19"/>
      <c r="F32" s="19"/>
    </row>
    <row r="33" spans="1:30" ht="18" customHeight="1">
      <c r="A33" s="19"/>
      <c r="B33" s="19"/>
      <c r="C33" s="19"/>
      <c r="D33" s="19"/>
      <c r="E33" s="19"/>
      <c r="F33" s="19"/>
    </row>
    <row r="34" spans="1:30" ht="18" customHeight="1">
      <c r="A34" s="19"/>
      <c r="B34" s="19"/>
      <c r="C34" s="19"/>
      <c r="D34" s="19"/>
      <c r="E34" s="19"/>
      <c r="F34" s="19"/>
    </row>
    <row r="35" spans="1:30" ht="18" customHeight="1">
      <c r="A35" s="19"/>
      <c r="B35" s="19"/>
      <c r="C35" s="19"/>
      <c r="D35" s="19"/>
      <c r="E35" s="19"/>
      <c r="F35" s="19"/>
    </row>
    <row r="36" spans="1:30" ht="18" customHeight="1">
      <c r="A36" s="19"/>
      <c r="B36" s="19"/>
      <c r="C36" s="19"/>
      <c r="D36" s="19"/>
      <c r="E36" s="19"/>
      <c r="F36" s="19"/>
    </row>
    <row r="37" spans="1:30" ht="18" customHeight="1">
      <c r="A37" s="19"/>
      <c r="B37" s="19"/>
      <c r="C37" s="19"/>
      <c r="D37" s="19"/>
      <c r="E37" s="19"/>
      <c r="F37" s="19"/>
    </row>
    <row r="38" spans="1:30" ht="18" customHeight="1">
      <c r="A38" s="19"/>
      <c r="B38" s="19"/>
      <c r="C38" s="19"/>
      <c r="D38" s="19"/>
      <c r="E38" s="19"/>
      <c r="F38" s="19"/>
      <c r="G38" s="40"/>
      <c r="H38" s="21"/>
      <c r="I38" s="21"/>
    </row>
    <row r="39" spans="1:30" ht="19.149999999999999" customHeight="1">
      <c r="F39" s="19"/>
      <c r="J39" s="14">
        <v>0</v>
      </c>
      <c r="K39" s="14">
        <v>50</v>
      </c>
      <c r="L39" s="14">
        <v>100</v>
      </c>
      <c r="M39" s="14">
        <v>150</v>
      </c>
      <c r="N39" s="14">
        <v>200</v>
      </c>
      <c r="O39" s="14">
        <v>250</v>
      </c>
      <c r="P39" s="14">
        <v>300</v>
      </c>
      <c r="Q39" s="14">
        <v>350</v>
      </c>
      <c r="R39" s="14">
        <v>400</v>
      </c>
      <c r="S39" s="14">
        <v>450</v>
      </c>
      <c r="T39" s="14">
        <v>500</v>
      </c>
      <c r="U39" s="14">
        <v>550</v>
      </c>
      <c r="V39" s="14">
        <v>600</v>
      </c>
      <c r="W39" s="14">
        <v>650</v>
      </c>
      <c r="X39" s="14">
        <v>700</v>
      </c>
      <c r="Y39" s="14">
        <v>750</v>
      </c>
      <c r="Z39" s="14">
        <v>800</v>
      </c>
      <c r="AA39" s="14">
        <v>850</v>
      </c>
      <c r="AB39" s="14">
        <v>900</v>
      </c>
      <c r="AC39" s="14">
        <v>950</v>
      </c>
      <c r="AD39" s="14">
        <v>1000</v>
      </c>
    </row>
    <row r="40" spans="1:30" ht="19.149999999999999" customHeight="1">
      <c r="F40" s="19"/>
      <c r="I40" s="14">
        <v>0</v>
      </c>
      <c r="J40" s="14">
        <f t="shared" ref="J40:Y55" si="0">IF(($I40+J$39&lt;=$I$11),IF((BINOMDIST($I40+J$39,$I$11,$J$11,FALSE)&lt;=$N$11),BINOMDIST($I40+J$39,$I$11,$J$11,FALSE),0),0)</f>
        <v>3.7654997892232832E-183</v>
      </c>
      <c r="K40" s="14">
        <f t="shared" si="0"/>
        <v>2.0584642591358024E-109</v>
      </c>
      <c r="L40" s="14">
        <f t="shared" si="0"/>
        <v>1.2409913587117983E-66</v>
      </c>
      <c r="M40" s="14">
        <f t="shared" si="0"/>
        <v>2.6725950920859324E-37</v>
      </c>
      <c r="N40" s="14">
        <f t="shared" si="0"/>
        <v>1.0563846822321625E-17</v>
      </c>
      <c r="O40" s="14">
        <f t="shared" si="0"/>
        <v>2.9532220110949336E-6</v>
      </c>
      <c r="P40" s="14">
        <f t="shared" si="0"/>
        <v>0</v>
      </c>
      <c r="Q40" s="14">
        <f t="shared" si="0"/>
        <v>2.1716685864355232E-5</v>
      </c>
      <c r="R40" s="14">
        <f t="shared" si="0"/>
        <v>6.4204471489109343E-16</v>
      </c>
      <c r="S40" s="14">
        <f t="shared" si="0"/>
        <v>1.7778268216261075E-34</v>
      </c>
      <c r="T40" s="14">
        <f t="shared" si="0"/>
        <v>1.6461270177435489E-62</v>
      </c>
      <c r="U40" s="14">
        <f t="shared" si="0"/>
        <v>2.5318782176811992E-103</v>
      </c>
      <c r="V40" s="14">
        <f t="shared" si="0"/>
        <v>2.5266398646281895E-169</v>
      </c>
      <c r="W40" s="14">
        <f t="shared" si="0"/>
        <v>0</v>
      </c>
      <c r="X40" s="14">
        <f t="shared" si="0"/>
        <v>0</v>
      </c>
      <c r="Y40" s="14">
        <f t="shared" si="0"/>
        <v>0</v>
      </c>
      <c r="Z40" s="14">
        <f t="shared" ref="Z40:AD54" si="1">IF(($I40+Z$39&lt;=$I$11),IF((BINOMDIST($I40+Z$39,$I$11,$J$11,FALSE)&lt;=$N$11),BINOMDIST($I40+Z$39,$I$11,$J$11,FALSE),0),0)</f>
        <v>0</v>
      </c>
      <c r="AA40" s="14">
        <f t="shared" si="1"/>
        <v>0</v>
      </c>
      <c r="AB40" s="14">
        <f t="shared" si="1"/>
        <v>0</v>
      </c>
      <c r="AC40" s="14">
        <f t="shared" si="1"/>
        <v>0</v>
      </c>
      <c r="AD40" s="14">
        <f t="shared" si="1"/>
        <v>0</v>
      </c>
    </row>
    <row r="41" spans="1:30" ht="12.75" customHeight="1">
      <c r="I41" s="14">
        <v>1</v>
      </c>
      <c r="J41" s="14">
        <f t="shared" si="0"/>
        <v>2.2818928722693182E-180</v>
      </c>
      <c r="K41" s="14">
        <f t="shared" si="0"/>
        <v>2.2441296629009557E-108</v>
      </c>
      <c r="L41" s="14">
        <f t="shared" si="0"/>
        <v>6.217243836714149E-66</v>
      </c>
      <c r="M41" s="14">
        <f t="shared" si="0"/>
        <v>8.0708831919944315E-37</v>
      </c>
      <c r="N41" s="14">
        <f t="shared" si="0"/>
        <v>2.1337919452051962E-17</v>
      </c>
      <c r="O41" s="14">
        <f t="shared" si="0"/>
        <v>4.1886336093617291E-6</v>
      </c>
      <c r="P41" s="14">
        <f t="shared" si="0"/>
        <v>0</v>
      </c>
      <c r="Q41" s="14">
        <f t="shared" si="0"/>
        <v>1.5838950374002538E-5</v>
      </c>
      <c r="R41" s="14">
        <f t="shared" si="0"/>
        <v>3.2982845702634011E-16</v>
      </c>
      <c r="S41" s="14">
        <f t="shared" si="0"/>
        <v>6.1494674983077107E-35</v>
      </c>
      <c r="T41" s="14">
        <f t="shared" si="0"/>
        <v>3.482823630355729E-63</v>
      </c>
      <c r="U41" s="14">
        <f t="shared" si="0"/>
        <v>2.5732337602568645E-104</v>
      </c>
      <c r="V41" s="14">
        <f t="shared" si="0"/>
        <v>2.5224358049532908E-171</v>
      </c>
      <c r="W41" s="14">
        <f t="shared" si="0"/>
        <v>0</v>
      </c>
      <c r="X41" s="14">
        <f t="shared" si="0"/>
        <v>0</v>
      </c>
      <c r="Y41" s="14">
        <f t="shared" si="0"/>
        <v>0</v>
      </c>
      <c r="Z41" s="14">
        <f t="shared" si="1"/>
        <v>0</v>
      </c>
      <c r="AA41" s="14">
        <f t="shared" si="1"/>
        <v>0</v>
      </c>
      <c r="AB41" s="14">
        <f t="shared" si="1"/>
        <v>0</v>
      </c>
      <c r="AC41" s="14">
        <f t="shared" si="1"/>
        <v>0</v>
      </c>
      <c r="AD41" s="14">
        <f t="shared" si="1"/>
        <v>0</v>
      </c>
    </row>
    <row r="42" spans="1:30" ht="12.75" customHeight="1">
      <c r="I42" s="14">
        <v>2</v>
      </c>
      <c r="J42" s="14">
        <f t="shared" si="0"/>
        <v>6.9027259386153457E-178</v>
      </c>
      <c r="K42" s="14">
        <f t="shared" si="0"/>
        <v>2.3951768517501054E-107</v>
      </c>
      <c r="L42" s="14">
        <f t="shared" si="0"/>
        <v>3.078145232883112E-65</v>
      </c>
      <c r="M42" s="14">
        <f t="shared" si="0"/>
        <v>2.415955166024733E-36</v>
      </c>
      <c r="N42" s="14">
        <f t="shared" si="0"/>
        <v>4.2781472168718228E-17</v>
      </c>
      <c r="O42" s="14">
        <f t="shared" si="0"/>
        <v>5.9006544893785997E-6</v>
      </c>
      <c r="P42" s="14">
        <f t="shared" si="0"/>
        <v>0</v>
      </c>
      <c r="Q42" s="14">
        <f t="shared" si="0"/>
        <v>1.1474239617530254E-5</v>
      </c>
      <c r="R42" s="14">
        <f t="shared" si="0"/>
        <v>1.6819610370746165E-16</v>
      </c>
      <c r="S42" s="14">
        <f t="shared" si="0"/>
        <v>2.1087775713222897E-35</v>
      </c>
      <c r="T42" s="14">
        <f t="shared" si="0"/>
        <v>7.2847904618992054E-64</v>
      </c>
      <c r="U42" s="14">
        <f t="shared" si="0"/>
        <v>2.5639104495311891E-105</v>
      </c>
      <c r="V42" s="14">
        <f t="shared" si="0"/>
        <v>2.0950463496290683E-173</v>
      </c>
      <c r="W42" s="14">
        <f t="shared" si="0"/>
        <v>0</v>
      </c>
      <c r="X42" s="14">
        <f t="shared" si="0"/>
        <v>0</v>
      </c>
      <c r="Y42" s="14">
        <f t="shared" si="0"/>
        <v>0</v>
      </c>
      <c r="Z42" s="14">
        <f t="shared" si="1"/>
        <v>0</v>
      </c>
      <c r="AA42" s="14">
        <f t="shared" si="1"/>
        <v>0</v>
      </c>
      <c r="AB42" s="14">
        <f t="shared" si="1"/>
        <v>0</v>
      </c>
      <c r="AC42" s="14">
        <f t="shared" si="1"/>
        <v>0</v>
      </c>
      <c r="AD42" s="14">
        <f t="shared" si="1"/>
        <v>0</v>
      </c>
    </row>
    <row r="43" spans="1:30" ht="12.75" customHeight="1">
      <c r="I43" s="14">
        <v>3</v>
      </c>
      <c r="J43" s="14">
        <f t="shared" si="0"/>
        <v>1.3897488223077308E-175</v>
      </c>
      <c r="K43" s="14">
        <f t="shared" si="0"/>
        <v>2.5036376903199663E-106</v>
      </c>
      <c r="L43" s="14">
        <f t="shared" si="0"/>
        <v>1.5061992207505855E-64</v>
      </c>
      <c r="M43" s="14">
        <f t="shared" si="0"/>
        <v>7.1689127148706379E-36</v>
      </c>
      <c r="N43" s="14">
        <f t="shared" si="0"/>
        <v>8.5141452000800165E-17</v>
      </c>
      <c r="O43" s="14">
        <f t="shared" si="0"/>
        <v>8.2562517361266055E-6</v>
      </c>
      <c r="P43" s="14">
        <f t="shared" si="0"/>
        <v>0</v>
      </c>
      <c r="Q43" s="14">
        <f t="shared" si="0"/>
        <v>8.2562517361266055E-6</v>
      </c>
      <c r="R43" s="14">
        <f t="shared" si="0"/>
        <v>8.5141452000799561E-17</v>
      </c>
      <c r="S43" s="14">
        <f t="shared" si="0"/>
        <v>7.1689127148706379E-36</v>
      </c>
      <c r="T43" s="14">
        <f t="shared" si="0"/>
        <v>1.5061992207505855E-64</v>
      </c>
      <c r="U43" s="14">
        <f t="shared" si="0"/>
        <v>2.5036376903198952E-106</v>
      </c>
      <c r="V43" s="14">
        <f t="shared" si="0"/>
        <v>1.3897488223077308E-175</v>
      </c>
      <c r="W43" s="14">
        <f t="shared" si="0"/>
        <v>0</v>
      </c>
      <c r="X43" s="14">
        <f t="shared" si="0"/>
        <v>0</v>
      </c>
      <c r="Y43" s="14">
        <f t="shared" si="0"/>
        <v>0</v>
      </c>
      <c r="Z43" s="14">
        <f t="shared" si="1"/>
        <v>0</v>
      </c>
      <c r="AA43" s="14">
        <f t="shared" si="1"/>
        <v>0</v>
      </c>
      <c r="AB43" s="14">
        <f t="shared" si="1"/>
        <v>0</v>
      </c>
      <c r="AC43" s="14">
        <f t="shared" si="1"/>
        <v>0</v>
      </c>
      <c r="AD43" s="14">
        <f t="shared" si="1"/>
        <v>0</v>
      </c>
    </row>
    <row r="44" spans="1:30" ht="12.75" customHeight="1">
      <c r="I44" s="14">
        <v>4</v>
      </c>
      <c r="J44" s="14">
        <f t="shared" si="0"/>
        <v>2.0950463496289491E-173</v>
      </c>
      <c r="K44" s="14">
        <f t="shared" si="0"/>
        <v>2.5639104495311891E-105</v>
      </c>
      <c r="L44" s="14">
        <f t="shared" si="0"/>
        <v>7.2847904618992054E-64</v>
      </c>
      <c r="M44" s="14">
        <f t="shared" si="0"/>
        <v>2.1087775713222897E-35</v>
      </c>
      <c r="N44" s="14">
        <f t="shared" si="0"/>
        <v>1.6819610370746165E-16</v>
      </c>
      <c r="O44" s="14">
        <f t="shared" si="0"/>
        <v>1.1474239617530242E-5</v>
      </c>
      <c r="P44" s="14">
        <f t="shared" si="0"/>
        <v>0</v>
      </c>
      <c r="Q44" s="14">
        <f t="shared" si="0"/>
        <v>5.9006544893785997E-6</v>
      </c>
      <c r="R44" s="14">
        <f t="shared" si="0"/>
        <v>4.2781472168718228E-17</v>
      </c>
      <c r="S44" s="14">
        <f t="shared" si="0"/>
        <v>2.4159551660246989E-36</v>
      </c>
      <c r="T44" s="14">
        <f t="shared" si="0"/>
        <v>3.078145232883112E-65</v>
      </c>
      <c r="U44" s="14">
        <f t="shared" si="0"/>
        <v>2.3951768517501054E-107</v>
      </c>
      <c r="V44" s="14">
        <f t="shared" si="0"/>
        <v>6.9027259386149534E-178</v>
      </c>
      <c r="W44" s="14">
        <f t="shared" si="0"/>
        <v>0</v>
      </c>
      <c r="X44" s="14">
        <f t="shared" si="0"/>
        <v>0</v>
      </c>
      <c r="Y44" s="14">
        <f t="shared" si="0"/>
        <v>0</v>
      </c>
      <c r="Z44" s="14">
        <f t="shared" si="1"/>
        <v>0</v>
      </c>
      <c r="AA44" s="14">
        <f t="shared" si="1"/>
        <v>0</v>
      </c>
      <c r="AB44" s="14">
        <f t="shared" si="1"/>
        <v>0</v>
      </c>
      <c r="AC44" s="14">
        <f t="shared" si="1"/>
        <v>0</v>
      </c>
      <c r="AD44" s="14">
        <f t="shared" si="1"/>
        <v>0</v>
      </c>
    </row>
    <row r="45" spans="1:30" ht="12.75" customHeight="1">
      <c r="I45" s="14">
        <v>5</v>
      </c>
      <c r="J45" s="14">
        <f t="shared" si="0"/>
        <v>2.5224358049532908E-171</v>
      </c>
      <c r="K45" s="14">
        <f t="shared" si="0"/>
        <v>2.5732337602569376E-104</v>
      </c>
      <c r="L45" s="14">
        <f t="shared" si="0"/>
        <v>3.482823630355729E-63</v>
      </c>
      <c r="M45" s="14">
        <f t="shared" si="0"/>
        <v>6.1494674983077107E-35</v>
      </c>
      <c r="N45" s="14">
        <f t="shared" si="0"/>
        <v>3.2982845702634011E-16</v>
      </c>
      <c r="O45" s="14">
        <f t="shared" si="0"/>
        <v>1.5838950374002538E-5</v>
      </c>
      <c r="P45" s="14">
        <f t="shared" si="0"/>
        <v>0</v>
      </c>
      <c r="Q45" s="14">
        <f t="shared" si="0"/>
        <v>4.1886336093617291E-6</v>
      </c>
      <c r="R45" s="14">
        <f t="shared" si="0"/>
        <v>2.1337919452052113E-17</v>
      </c>
      <c r="S45" s="14">
        <f t="shared" si="0"/>
        <v>8.0708831919943179E-37</v>
      </c>
      <c r="T45" s="14">
        <f t="shared" si="0"/>
        <v>6.217243836714149E-66</v>
      </c>
      <c r="U45" s="14">
        <f t="shared" si="0"/>
        <v>2.2441296629008917E-108</v>
      </c>
      <c r="V45" s="14">
        <f t="shared" si="0"/>
        <v>2.2818928722691885E-180</v>
      </c>
      <c r="W45" s="14">
        <f t="shared" si="0"/>
        <v>0</v>
      </c>
      <c r="X45" s="14">
        <f t="shared" si="0"/>
        <v>0</v>
      </c>
      <c r="Y45" s="14">
        <f t="shared" si="0"/>
        <v>0</v>
      </c>
      <c r="Z45" s="14">
        <f t="shared" si="1"/>
        <v>0</v>
      </c>
      <c r="AA45" s="14">
        <f t="shared" si="1"/>
        <v>0</v>
      </c>
      <c r="AB45" s="14">
        <f t="shared" si="1"/>
        <v>0</v>
      </c>
      <c r="AC45" s="14">
        <f t="shared" si="1"/>
        <v>0</v>
      </c>
      <c r="AD45" s="14">
        <f t="shared" si="1"/>
        <v>0</v>
      </c>
    </row>
    <row r="46" spans="1:30" ht="12.75" customHeight="1">
      <c r="I46" s="14">
        <v>6</v>
      </c>
      <c r="J46" s="14">
        <f t="shared" si="0"/>
        <v>2.5266398646281895E-169</v>
      </c>
      <c r="K46" s="14">
        <f t="shared" si="0"/>
        <v>2.5318782176811992E-103</v>
      </c>
      <c r="L46" s="14">
        <f t="shared" si="0"/>
        <v>1.6461270177435489E-62</v>
      </c>
      <c r="M46" s="14">
        <f t="shared" si="0"/>
        <v>1.7778268216261075E-34</v>
      </c>
      <c r="N46" s="14">
        <f t="shared" si="0"/>
        <v>6.420447148910957E-16</v>
      </c>
      <c r="O46" s="14">
        <f t="shared" si="0"/>
        <v>2.1716685864355232E-5</v>
      </c>
      <c r="P46" s="14">
        <f t="shared" si="0"/>
        <v>0</v>
      </c>
      <c r="Q46" s="14">
        <f t="shared" si="0"/>
        <v>2.9532220110949332E-6</v>
      </c>
      <c r="R46" s="14">
        <f t="shared" si="0"/>
        <v>1.0563846822321625E-17</v>
      </c>
      <c r="S46" s="14">
        <f t="shared" si="0"/>
        <v>2.6725950920859324E-37</v>
      </c>
      <c r="T46" s="14">
        <f t="shared" si="0"/>
        <v>1.2409913587117983E-66</v>
      </c>
      <c r="U46" s="14">
        <f t="shared" si="0"/>
        <v>2.0584642591358024E-109</v>
      </c>
      <c r="V46" s="14">
        <f t="shared" si="0"/>
        <v>3.7654997892232832E-183</v>
      </c>
      <c r="W46" s="14">
        <f t="shared" si="0"/>
        <v>0</v>
      </c>
      <c r="X46" s="14">
        <f t="shared" si="0"/>
        <v>0</v>
      </c>
      <c r="Y46" s="14">
        <f t="shared" si="0"/>
        <v>0</v>
      </c>
      <c r="Z46" s="14">
        <f t="shared" si="1"/>
        <v>0</v>
      </c>
      <c r="AA46" s="14">
        <f t="shared" si="1"/>
        <v>0</v>
      </c>
      <c r="AB46" s="14">
        <f t="shared" si="1"/>
        <v>0</v>
      </c>
      <c r="AC46" s="14">
        <f t="shared" si="1"/>
        <v>0</v>
      </c>
      <c r="AD46" s="14">
        <f t="shared" si="1"/>
        <v>0</v>
      </c>
    </row>
    <row r="47" spans="1:30" ht="12.75" customHeight="1">
      <c r="I47" s="14">
        <v>7</v>
      </c>
      <c r="J47" s="14">
        <f t="shared" si="0"/>
        <v>2.165691312538438E-167</v>
      </c>
      <c r="K47" s="14">
        <f t="shared" si="0"/>
        <v>2.4430403854818167E-102</v>
      </c>
      <c r="L47" s="14">
        <f t="shared" si="0"/>
        <v>7.6921823259045534E-62</v>
      </c>
      <c r="M47" s="14">
        <f t="shared" si="0"/>
        <v>5.0956819728135705E-34</v>
      </c>
      <c r="N47" s="14">
        <f t="shared" si="0"/>
        <v>1.2406661157315677E-15</v>
      </c>
      <c r="O47" s="14">
        <f t="shared" si="0"/>
        <v>2.9575253122662523E-5</v>
      </c>
      <c r="P47" s="14">
        <f t="shared" si="0"/>
        <v>0</v>
      </c>
      <c r="Q47" s="14">
        <f t="shared" si="0"/>
        <v>2.0680826408227704E-6</v>
      </c>
      <c r="R47" s="14">
        <f t="shared" si="0"/>
        <v>5.1910795195683619E-18</v>
      </c>
      <c r="S47" s="14">
        <f t="shared" si="0"/>
        <v>8.7721939565181694E-38</v>
      </c>
      <c r="T47" s="14">
        <f t="shared" si="0"/>
        <v>2.4477147114630951E-67</v>
      </c>
      <c r="U47" s="14">
        <f t="shared" si="0"/>
        <v>1.8478135180752598E-110</v>
      </c>
      <c r="V47" s="14">
        <f t="shared" si="0"/>
        <v>0</v>
      </c>
      <c r="W47" s="14">
        <f t="shared" si="0"/>
        <v>0</v>
      </c>
      <c r="X47" s="14">
        <f t="shared" si="0"/>
        <v>0</v>
      </c>
      <c r="Y47" s="14">
        <f t="shared" si="0"/>
        <v>0</v>
      </c>
      <c r="Z47" s="14">
        <f t="shared" si="1"/>
        <v>0</v>
      </c>
      <c r="AA47" s="14">
        <f t="shared" si="1"/>
        <v>0</v>
      </c>
      <c r="AB47" s="14">
        <f t="shared" si="1"/>
        <v>0</v>
      </c>
      <c r="AC47" s="14">
        <f t="shared" si="1"/>
        <v>0</v>
      </c>
      <c r="AD47" s="14">
        <f t="shared" si="1"/>
        <v>0</v>
      </c>
    </row>
    <row r="48" spans="1:30" ht="12.75" customHeight="1">
      <c r="I48" s="14">
        <v>8</v>
      </c>
      <c r="J48" s="14">
        <f t="shared" si="0"/>
        <v>1.6215613702631369E-165</v>
      </c>
      <c r="K48" s="14">
        <f t="shared" si="0"/>
        <v>2.3124640890166669E-101</v>
      </c>
      <c r="L48" s="14">
        <f t="shared" si="0"/>
        <v>3.5540731302096855E-61</v>
      </c>
      <c r="M48" s="14">
        <f t="shared" si="0"/>
        <v>1.4480767125274697E-33</v>
      </c>
      <c r="N48" s="14">
        <f t="shared" si="0"/>
        <v>2.3799316354658043E-15</v>
      </c>
      <c r="O48" s="14">
        <f t="shared" si="0"/>
        <v>4.000683465042377E-5</v>
      </c>
      <c r="P48" s="14">
        <f t="shared" si="0"/>
        <v>0</v>
      </c>
      <c r="Q48" s="14">
        <f t="shared" si="0"/>
        <v>1.4384150211309259E-6</v>
      </c>
      <c r="R48" s="14">
        <f t="shared" si="0"/>
        <v>2.5319235892011799E-18</v>
      </c>
      <c r="S48" s="14">
        <f t="shared" si="0"/>
        <v>2.8538360251553442E-38</v>
      </c>
      <c r="T48" s="14">
        <f t="shared" si="0"/>
        <v>4.7701526857253158E-68</v>
      </c>
      <c r="U48" s="14">
        <f t="shared" si="0"/>
        <v>1.6226319423956817E-111</v>
      </c>
      <c r="V48" s="14">
        <f t="shared" si="0"/>
        <v>0</v>
      </c>
      <c r="W48" s="14">
        <f t="shared" si="0"/>
        <v>0</v>
      </c>
      <c r="X48" s="14">
        <f t="shared" si="0"/>
        <v>0</v>
      </c>
      <c r="Y48" s="14">
        <f t="shared" si="0"/>
        <v>0</v>
      </c>
      <c r="Z48" s="14">
        <f t="shared" si="1"/>
        <v>0</v>
      </c>
      <c r="AA48" s="14">
        <f t="shared" si="1"/>
        <v>0</v>
      </c>
      <c r="AB48" s="14">
        <f t="shared" si="1"/>
        <v>0</v>
      </c>
      <c r="AC48" s="14">
        <f t="shared" si="1"/>
        <v>0</v>
      </c>
      <c r="AD48" s="14">
        <f t="shared" si="1"/>
        <v>0</v>
      </c>
    </row>
    <row r="49" spans="9:30" ht="12.75" customHeight="1">
      <c r="I49" s="14">
        <v>9</v>
      </c>
      <c r="J49" s="14">
        <f t="shared" si="0"/>
        <v>1.077437443797134E-163</v>
      </c>
      <c r="K49" s="14">
        <f t="shared" si="0"/>
        <v>2.1478480013238679E-100</v>
      </c>
      <c r="L49" s="14">
        <f t="shared" si="0"/>
        <v>1.6237875402241792E-60</v>
      </c>
      <c r="M49" s="14">
        <f t="shared" si="0"/>
        <v>4.0801155170584437E-33</v>
      </c>
      <c r="N49" s="14">
        <f t="shared" si="0"/>
        <v>4.5321186168200609E-15</v>
      </c>
      <c r="O49" s="14">
        <f t="shared" si="0"/>
        <v>5.3754356982036258E-5</v>
      </c>
      <c r="P49" s="14">
        <f t="shared" si="0"/>
        <v>0</v>
      </c>
      <c r="Q49" s="14">
        <f t="shared" si="0"/>
        <v>9.9366831543306217E-7</v>
      </c>
      <c r="R49" s="14">
        <f t="shared" si="0"/>
        <v>1.2257234001511959E-18</v>
      </c>
      <c r="S49" s="14">
        <f t="shared" si="0"/>
        <v>9.201911366514605E-39</v>
      </c>
      <c r="T49" s="14">
        <f t="shared" si="0"/>
        <v>9.1841839528696302E-69</v>
      </c>
      <c r="U49" s="14">
        <f t="shared" si="0"/>
        <v>1.3933154424865794E-112</v>
      </c>
      <c r="V49" s="14">
        <f t="shared" si="0"/>
        <v>0</v>
      </c>
      <c r="W49" s="14">
        <f t="shared" si="0"/>
        <v>0</v>
      </c>
      <c r="X49" s="14">
        <f t="shared" si="0"/>
        <v>0</v>
      </c>
      <c r="Y49" s="14">
        <f t="shared" si="0"/>
        <v>0</v>
      </c>
      <c r="Z49" s="14">
        <f t="shared" si="1"/>
        <v>0</v>
      </c>
      <c r="AA49" s="14">
        <f t="shared" si="1"/>
        <v>0</v>
      </c>
      <c r="AB49" s="14">
        <f t="shared" si="1"/>
        <v>0</v>
      </c>
      <c r="AC49" s="14">
        <f t="shared" si="1"/>
        <v>0</v>
      </c>
      <c r="AD49" s="14">
        <f t="shared" si="1"/>
        <v>0</v>
      </c>
    </row>
    <row r="50" spans="9:30" ht="12.75" customHeight="1">
      <c r="I50" s="14">
        <v>10</v>
      </c>
      <c r="J50" s="14">
        <f t="shared" si="0"/>
        <v>6.4323015394682465E-162</v>
      </c>
      <c r="K50" s="14">
        <f t="shared" si="0"/>
        <v>1.958121427873534E-99</v>
      </c>
      <c r="L50" s="14">
        <f t="shared" si="0"/>
        <v>7.3365673408312301E-60</v>
      </c>
      <c r="M50" s="14">
        <f t="shared" si="0"/>
        <v>1.1398822725782306E-32</v>
      </c>
      <c r="N50" s="14">
        <f t="shared" si="0"/>
        <v>8.5678623375123586E-15</v>
      </c>
      <c r="O50" s="14">
        <f t="shared" si="0"/>
        <v>7.1741391818332868E-5</v>
      </c>
      <c r="P50" s="14">
        <f t="shared" si="0"/>
        <v>0</v>
      </c>
      <c r="Q50" s="14">
        <f t="shared" si="0"/>
        <v>6.8176687197768553E-7</v>
      </c>
      <c r="R50" s="14">
        <f t="shared" si="0"/>
        <v>5.8894514592631153E-19</v>
      </c>
      <c r="S50" s="14">
        <f t="shared" si="0"/>
        <v>2.940610806255778E-39</v>
      </c>
      <c r="T50" s="14">
        <f t="shared" si="0"/>
        <v>1.7467957714282298E-69</v>
      </c>
      <c r="U50" s="14">
        <f t="shared" si="0"/>
        <v>1.1693897463726619E-113</v>
      </c>
      <c r="V50" s="14">
        <f t="shared" si="0"/>
        <v>0</v>
      </c>
      <c r="W50" s="14">
        <f t="shared" si="0"/>
        <v>0</v>
      </c>
      <c r="X50" s="14">
        <f t="shared" si="0"/>
        <v>0</v>
      </c>
      <c r="Y50" s="14">
        <f t="shared" si="0"/>
        <v>0</v>
      </c>
      <c r="Z50" s="14">
        <f t="shared" si="1"/>
        <v>0</v>
      </c>
      <c r="AA50" s="14">
        <f t="shared" si="1"/>
        <v>0</v>
      </c>
      <c r="AB50" s="14">
        <f t="shared" si="1"/>
        <v>0</v>
      </c>
      <c r="AC50" s="14">
        <f t="shared" si="1"/>
        <v>0</v>
      </c>
      <c r="AD50" s="14">
        <f t="shared" si="1"/>
        <v>0</v>
      </c>
    </row>
    <row r="51" spans="9:30" ht="12.75" customHeight="1">
      <c r="I51" s="14">
        <v>11</v>
      </c>
      <c r="J51" s="14">
        <f t="shared" si="0"/>
        <v>3.4851379250211389E-160</v>
      </c>
      <c r="K51" s="14">
        <f t="shared" si="0"/>
        <v>1.7526791797033995E-98</v>
      </c>
      <c r="L51" s="14">
        <f t="shared" si="0"/>
        <v>3.2783219829300701E-59</v>
      </c>
      <c r="M51" s="14">
        <f t="shared" si="0"/>
        <v>3.1576862954651065E-32</v>
      </c>
      <c r="N51" s="14">
        <f t="shared" si="0"/>
        <v>1.6079969126326161E-14</v>
      </c>
      <c r="O51" s="14">
        <f t="shared" si="0"/>
        <v>9.5105446625069832E-5</v>
      </c>
      <c r="P51" s="14">
        <f t="shared" si="0"/>
        <v>0</v>
      </c>
      <c r="Q51" s="14">
        <f t="shared" si="0"/>
        <v>4.6458351940861584E-7</v>
      </c>
      <c r="R51" s="14">
        <f t="shared" si="0"/>
        <v>2.8085948564855363E-19</v>
      </c>
      <c r="S51" s="14">
        <f t="shared" si="0"/>
        <v>9.3129973473605195E-40</v>
      </c>
      <c r="T51" s="14">
        <f t="shared" si="0"/>
        <v>3.2816515471055616E-70</v>
      </c>
      <c r="U51" s="14">
        <f t="shared" si="0"/>
        <v>9.5885790255150104E-115</v>
      </c>
      <c r="V51" s="14">
        <f t="shared" si="0"/>
        <v>0</v>
      </c>
      <c r="W51" s="14">
        <f t="shared" si="0"/>
        <v>0</v>
      </c>
      <c r="X51" s="14">
        <f t="shared" si="0"/>
        <v>0</v>
      </c>
      <c r="Y51" s="14">
        <f t="shared" si="0"/>
        <v>0</v>
      </c>
      <c r="Z51" s="14">
        <f t="shared" si="1"/>
        <v>0</v>
      </c>
      <c r="AA51" s="14">
        <f t="shared" si="1"/>
        <v>0</v>
      </c>
      <c r="AB51" s="14">
        <f t="shared" si="1"/>
        <v>0</v>
      </c>
      <c r="AC51" s="14">
        <f t="shared" si="1"/>
        <v>0</v>
      </c>
      <c r="AD51" s="14">
        <f t="shared" si="1"/>
        <v>0</v>
      </c>
    </row>
    <row r="52" spans="9:30" ht="12.75" customHeight="1">
      <c r="I52" s="14">
        <v>12</v>
      </c>
      <c r="J52" s="14">
        <f t="shared" si="0"/>
        <v>1.7280475544896673E-158</v>
      </c>
      <c r="K52" s="14">
        <f t="shared" si="0"/>
        <v>1.5406615369971153E-97</v>
      </c>
      <c r="L52" s="14">
        <f t="shared" si="0"/>
        <v>1.448901233527125E-58</v>
      </c>
      <c r="M52" s="14">
        <f t="shared" si="0"/>
        <v>8.673891367172633E-32</v>
      </c>
      <c r="N52" s="14">
        <f t="shared" si="0"/>
        <v>2.9960319834428855E-14</v>
      </c>
      <c r="O52" s="14">
        <f t="shared" si="0"/>
        <v>1.2523427131927003E-4</v>
      </c>
      <c r="P52" s="14">
        <f t="shared" si="0"/>
        <v>0</v>
      </c>
      <c r="Q52" s="14">
        <f t="shared" si="0"/>
        <v>3.144280725279327E-7</v>
      </c>
      <c r="R52" s="14">
        <f t="shared" si="0"/>
        <v>1.329310672365732E-19</v>
      </c>
      <c r="S52" s="14">
        <f t="shared" si="0"/>
        <v>2.9229104228729395E-40</v>
      </c>
      <c r="T52" s="14">
        <f t="shared" si="0"/>
        <v>6.0890018940439886E-71</v>
      </c>
      <c r="U52" s="14">
        <f t="shared" si="0"/>
        <v>7.6776878318182094E-116</v>
      </c>
      <c r="V52" s="14">
        <f t="shared" si="0"/>
        <v>0</v>
      </c>
      <c r="W52" s="14">
        <f t="shared" si="0"/>
        <v>0</v>
      </c>
      <c r="X52" s="14">
        <f t="shared" si="0"/>
        <v>0</v>
      </c>
      <c r="Y52" s="14">
        <f t="shared" si="0"/>
        <v>0</v>
      </c>
      <c r="Z52" s="14">
        <f t="shared" si="1"/>
        <v>0</v>
      </c>
      <c r="AA52" s="14">
        <f t="shared" si="1"/>
        <v>0</v>
      </c>
      <c r="AB52" s="14">
        <f t="shared" si="1"/>
        <v>0</v>
      </c>
      <c r="AC52" s="14">
        <f t="shared" si="1"/>
        <v>0</v>
      </c>
      <c r="AD52" s="14">
        <f t="shared" si="1"/>
        <v>0</v>
      </c>
    </row>
    <row r="53" spans="9:30" ht="12.75" customHeight="1">
      <c r="I53" s="14">
        <v>13</v>
      </c>
      <c r="J53" s="14">
        <f t="shared" si="0"/>
        <v>7.8958480566677074E-157</v>
      </c>
      <c r="K53" s="14">
        <f t="shared" si="0"/>
        <v>1.3303490097245913E-96</v>
      </c>
      <c r="L53" s="14">
        <f t="shared" si="0"/>
        <v>6.3341345961271624E-58</v>
      </c>
      <c r="M53" s="14">
        <f t="shared" si="0"/>
        <v>2.3627041515489547E-31</v>
      </c>
      <c r="N53" s="14">
        <f t="shared" si="0"/>
        <v>5.5419558754765128E-14</v>
      </c>
      <c r="O53" s="14">
        <f t="shared" si="0"/>
        <v>1.6380452218185972E-4</v>
      </c>
      <c r="P53" s="14">
        <f t="shared" si="0"/>
        <v>0</v>
      </c>
      <c r="Q53" s="14">
        <f t="shared" si="0"/>
        <v>2.1135110109315427E-7</v>
      </c>
      <c r="R53" s="14">
        <f t="shared" si="0"/>
        <v>6.244219623219084E-20</v>
      </c>
      <c r="S53" s="14">
        <f t="shared" si="0"/>
        <v>9.0906933238383802E-41</v>
      </c>
      <c r="T53" s="14">
        <f t="shared" si="0"/>
        <v>1.1157235439378543E-71</v>
      </c>
      <c r="U53" s="14">
        <f t="shared" si="0"/>
        <v>6.0003244156306442E-117</v>
      </c>
      <c r="V53" s="14">
        <f t="shared" si="0"/>
        <v>0</v>
      </c>
      <c r="W53" s="14">
        <f t="shared" si="0"/>
        <v>0</v>
      </c>
      <c r="X53" s="14">
        <f t="shared" si="0"/>
        <v>0</v>
      </c>
      <c r="Y53" s="14">
        <f t="shared" si="0"/>
        <v>0</v>
      </c>
      <c r="Z53" s="14">
        <f t="shared" si="1"/>
        <v>0</v>
      </c>
      <c r="AA53" s="14">
        <f t="shared" si="1"/>
        <v>0</v>
      </c>
      <c r="AB53" s="14">
        <f t="shared" si="1"/>
        <v>0</v>
      </c>
      <c r="AC53" s="14">
        <f t="shared" si="1"/>
        <v>0</v>
      </c>
      <c r="AD53" s="14">
        <f t="shared" si="1"/>
        <v>0</v>
      </c>
    </row>
    <row r="54" spans="9:30" ht="12.75" customHeight="1">
      <c r="I54" s="14">
        <v>14</v>
      </c>
      <c r="J54" s="14">
        <f t="shared" si="0"/>
        <v>3.3444556411456422E-155</v>
      </c>
      <c r="K54" s="14">
        <f t="shared" si="0"/>
        <v>1.1287179879381585E-95</v>
      </c>
      <c r="L54" s="14">
        <f t="shared" si="0"/>
        <v>2.7392353999039999E-57</v>
      </c>
      <c r="M54" s="14">
        <f t="shared" si="0"/>
        <v>6.3821825557083053E-31</v>
      </c>
      <c r="N54" s="14">
        <f t="shared" si="0"/>
        <v>1.0177517098421944E-13</v>
      </c>
      <c r="O54" s="14">
        <f t="shared" si="0"/>
        <v>2.1282178450143165E-4</v>
      </c>
      <c r="P54" s="14">
        <f t="shared" si="0"/>
        <v>0</v>
      </c>
      <c r="Q54" s="14">
        <f t="shared" si="0"/>
        <v>1.4109427902647363E-7</v>
      </c>
      <c r="R54" s="14">
        <f t="shared" si="0"/>
        <v>2.9109526262832957E-20</v>
      </c>
      <c r="S54" s="14">
        <f t="shared" si="0"/>
        <v>2.8016576407517667E-41</v>
      </c>
      <c r="T54" s="14">
        <f t="shared" si="0"/>
        <v>2.018721587280447E-72</v>
      </c>
      <c r="U54" s="14">
        <f t="shared" si="0"/>
        <v>4.5747154232646456E-118</v>
      </c>
      <c r="V54" s="14">
        <f t="shared" si="0"/>
        <v>0</v>
      </c>
      <c r="W54" s="14">
        <f t="shared" si="0"/>
        <v>0</v>
      </c>
      <c r="X54" s="14">
        <f t="shared" si="0"/>
        <v>0</v>
      </c>
      <c r="Y54" s="14">
        <f t="shared" si="0"/>
        <v>0</v>
      </c>
      <c r="Z54" s="14">
        <f t="shared" si="1"/>
        <v>0</v>
      </c>
      <c r="AA54" s="14">
        <f t="shared" si="1"/>
        <v>0</v>
      </c>
      <c r="AB54" s="14">
        <f t="shared" si="1"/>
        <v>0</v>
      </c>
      <c r="AC54" s="14">
        <f t="shared" si="1"/>
        <v>0</v>
      </c>
      <c r="AD54" s="14">
        <f t="shared" si="1"/>
        <v>0</v>
      </c>
    </row>
    <row r="55" spans="9:30" ht="12.75" customHeight="1">
      <c r="I55" s="14">
        <v>15</v>
      </c>
      <c r="J55" s="14">
        <f t="shared" si="0"/>
        <v>1.3199451597055603E-153</v>
      </c>
      <c r="K55" s="14">
        <f t="shared" si="0"/>
        <v>9.4117715301928081E-95</v>
      </c>
      <c r="L55" s="14">
        <f t="shared" si="0"/>
        <v>1.1719163623937814E-56</v>
      </c>
      <c r="M55" s="14">
        <f t="shared" si="0"/>
        <v>1.7096513270442642E-30</v>
      </c>
      <c r="N55" s="14">
        <f t="shared" si="0"/>
        <v>1.8556217221308618E-13</v>
      </c>
      <c r="O55" s="14">
        <f t="shared" si="0"/>
        <v>2.7466056716788577E-4</v>
      </c>
      <c r="P55" s="14">
        <f t="shared" si="0"/>
        <v>2.0156433994131299E-2</v>
      </c>
      <c r="Q55" s="14">
        <f t="shared" si="0"/>
        <v>9.3547439792895923E-8</v>
      </c>
      <c r="R55" s="14">
        <f t="shared" si="0"/>
        <v>1.3467539861359113E-20</v>
      </c>
      <c r="S55" s="14">
        <f t="shared" si="0"/>
        <v>8.5555996771343038E-42</v>
      </c>
      <c r="T55" s="14">
        <f t="shared" si="0"/>
        <v>3.606259922908897E-73</v>
      </c>
      <c r="U55" s="14">
        <f t="shared" si="0"/>
        <v>3.4006734119841522E-119</v>
      </c>
      <c r="V55" s="14">
        <f t="shared" si="0"/>
        <v>0</v>
      </c>
      <c r="W55" s="14">
        <f t="shared" si="0"/>
        <v>0</v>
      </c>
      <c r="X55" s="14">
        <f t="shared" si="0"/>
        <v>0</v>
      </c>
      <c r="Y55" s="14">
        <f t="shared" ref="Y55:AD70" si="2">IF(($I55+Y$39&lt;=$I$11),IF((BINOMDIST($I55+Y$39,$I$11,$J$11,FALSE)&lt;=$N$11),BINOMDIST($I55+Y$39,$I$11,$J$11,FALSE),0),0)</f>
        <v>0</v>
      </c>
      <c r="Z55" s="14">
        <f t="shared" si="2"/>
        <v>0</v>
      </c>
      <c r="AA55" s="14">
        <f t="shared" si="2"/>
        <v>0</v>
      </c>
      <c r="AB55" s="14">
        <f t="shared" si="2"/>
        <v>0</v>
      </c>
      <c r="AC55" s="14">
        <f t="shared" si="2"/>
        <v>0</v>
      </c>
      <c r="AD55" s="14">
        <f t="shared" si="2"/>
        <v>0</v>
      </c>
    </row>
    <row r="56" spans="9:30" ht="12.75" customHeight="1">
      <c r="I56" s="14">
        <v>16</v>
      </c>
      <c r="J56" s="14">
        <f t="shared" ref="J56:Y71" si="3">IF(($I56+J$39&lt;=$I$11),IF((BINOMDIST($I56+J$39,$I$11,$J$11,FALSE)&lt;=$N$11),BINOMDIST($I56+J$39,$I$11,$J$11,FALSE),0),0)</f>
        <v>4.8755474336621374E-152</v>
      </c>
      <c r="K56" s="14">
        <f t="shared" si="3"/>
        <v>7.7148006027784856E-94</v>
      </c>
      <c r="L56" s="14">
        <f t="shared" si="3"/>
        <v>4.9604390856494232E-56</v>
      </c>
      <c r="M56" s="14">
        <f t="shared" si="3"/>
        <v>4.5419050314849802E-30</v>
      </c>
      <c r="N56" s="14">
        <f t="shared" si="3"/>
        <v>3.3590189507091232E-13</v>
      </c>
      <c r="O56" s="14">
        <f t="shared" si="3"/>
        <v>3.5210245640695181E-4</v>
      </c>
      <c r="P56" s="14">
        <f t="shared" si="3"/>
        <v>1.8561779405988021E-2</v>
      </c>
      <c r="Q56" s="14">
        <f t="shared" si="3"/>
        <v>6.1598177568545865E-8</v>
      </c>
      <c r="R56" s="14">
        <f t="shared" si="3"/>
        <v>6.1834137344220074E-21</v>
      </c>
      <c r="S56" s="14">
        <f t="shared" si="3"/>
        <v>2.5887114902918914E-42</v>
      </c>
      <c r="T56" s="14">
        <f t="shared" si="3"/>
        <v>6.3598769958280258E-74</v>
      </c>
      <c r="U56" s="14">
        <f t="shared" si="3"/>
        <v>2.4633853337695692E-120</v>
      </c>
      <c r="V56" s="14">
        <f t="shared" si="3"/>
        <v>0</v>
      </c>
      <c r="W56" s="14">
        <f t="shared" si="3"/>
        <v>0</v>
      </c>
      <c r="X56" s="14">
        <f t="shared" si="3"/>
        <v>0</v>
      </c>
      <c r="Y56" s="14">
        <f t="shared" si="3"/>
        <v>0</v>
      </c>
      <c r="Z56" s="14">
        <f t="shared" si="2"/>
        <v>0</v>
      </c>
      <c r="AA56" s="14">
        <f t="shared" si="2"/>
        <v>0</v>
      </c>
      <c r="AB56" s="14">
        <f t="shared" si="2"/>
        <v>0</v>
      </c>
      <c r="AC56" s="14">
        <f t="shared" si="2"/>
        <v>0</v>
      </c>
      <c r="AD56" s="14">
        <f t="shared" si="2"/>
        <v>0</v>
      </c>
    </row>
    <row r="57" spans="9:30" ht="12.75" customHeight="1">
      <c r="I57" s="14">
        <v>17</v>
      </c>
      <c r="J57" s="14">
        <f t="shared" si="3"/>
        <v>1.6921017563886106E-150</v>
      </c>
      <c r="K57" s="14">
        <f t="shared" si="3"/>
        <v>6.2178989932839358E-93</v>
      </c>
      <c r="L57" s="14">
        <f t="shared" si="3"/>
        <v>2.077448847836057E-55</v>
      </c>
      <c r="M57" s="14">
        <f t="shared" si="3"/>
        <v>1.1966695891337979E-29</v>
      </c>
      <c r="N57" s="14">
        <f t="shared" si="3"/>
        <v>6.0369465012744234E-13</v>
      </c>
      <c r="O57" s="14">
        <f t="shared" si="3"/>
        <v>4.4837016920735236E-4</v>
      </c>
      <c r="P57" s="14">
        <f t="shared" si="3"/>
        <v>1.6980807658474813E-2</v>
      </c>
      <c r="Q57" s="14">
        <f t="shared" si="3"/>
        <v>4.0282186965806967E-8</v>
      </c>
      <c r="R57" s="14">
        <f t="shared" si="3"/>
        <v>2.8173827566910476E-21</v>
      </c>
      <c r="S57" s="14">
        <f t="shared" si="3"/>
        <v>7.7605911914528144E-43</v>
      </c>
      <c r="T57" s="14">
        <f t="shared" si="3"/>
        <v>1.1071352603955326E-74</v>
      </c>
      <c r="U57" s="14">
        <f t="shared" si="3"/>
        <v>1.7378379779677861E-121</v>
      </c>
      <c r="V57" s="14">
        <f t="shared" si="3"/>
        <v>0</v>
      </c>
      <c r="W57" s="14">
        <f t="shared" si="3"/>
        <v>0</v>
      </c>
      <c r="X57" s="14">
        <f t="shared" si="3"/>
        <v>0</v>
      </c>
      <c r="Y57" s="14">
        <f t="shared" si="3"/>
        <v>0</v>
      </c>
      <c r="Z57" s="14">
        <f t="shared" si="2"/>
        <v>0</v>
      </c>
      <c r="AA57" s="14">
        <f t="shared" si="2"/>
        <v>0</v>
      </c>
      <c r="AB57" s="14">
        <f t="shared" si="2"/>
        <v>0</v>
      </c>
      <c r="AC57" s="14">
        <f t="shared" si="2"/>
        <v>0</v>
      </c>
      <c r="AD57" s="14">
        <f t="shared" si="2"/>
        <v>0</v>
      </c>
    </row>
    <row r="58" spans="9:30" ht="12.75" customHeight="1">
      <c r="I58" s="14">
        <v>18</v>
      </c>
      <c r="J58" s="14">
        <f t="shared" si="3"/>
        <v>5.536932969516268E-149</v>
      </c>
      <c r="K58" s="14">
        <f t="shared" si="3"/>
        <v>4.9285993490887855E-92</v>
      </c>
      <c r="L58" s="14">
        <f t="shared" si="3"/>
        <v>8.6090888694225486E-55</v>
      </c>
      <c r="M58" s="14">
        <f t="shared" si="3"/>
        <v>3.1270116049388714E-29</v>
      </c>
      <c r="N58" s="14">
        <f t="shared" si="3"/>
        <v>1.0772349490806221E-12</v>
      </c>
      <c r="O58" s="14">
        <f t="shared" si="3"/>
        <v>5.6715480358691017E-4</v>
      </c>
      <c r="P58" s="14">
        <f t="shared" si="3"/>
        <v>1.5432243438047838E-2</v>
      </c>
      <c r="Q58" s="14">
        <f t="shared" si="3"/>
        <v>2.616152903485819E-8</v>
      </c>
      <c r="R58" s="14">
        <f t="shared" si="3"/>
        <v>1.2738883756330394E-21</v>
      </c>
      <c r="S58" s="14">
        <f t="shared" si="3"/>
        <v>2.3049619137007942E-43</v>
      </c>
      <c r="T58" s="14">
        <f t="shared" si="3"/>
        <v>1.9022208141930671E-75</v>
      </c>
      <c r="U58" s="14">
        <f t="shared" si="3"/>
        <v>1.1932338229005369E-122</v>
      </c>
      <c r="V58" s="14">
        <f t="shared" si="3"/>
        <v>0</v>
      </c>
      <c r="W58" s="14">
        <f t="shared" si="3"/>
        <v>0</v>
      </c>
      <c r="X58" s="14">
        <f t="shared" si="3"/>
        <v>0</v>
      </c>
      <c r="Y58" s="14">
        <f t="shared" si="3"/>
        <v>0</v>
      </c>
      <c r="Z58" s="14">
        <f t="shared" si="2"/>
        <v>0</v>
      </c>
      <c r="AA58" s="14">
        <f t="shared" si="2"/>
        <v>0</v>
      </c>
      <c r="AB58" s="14">
        <f t="shared" si="2"/>
        <v>0</v>
      </c>
      <c r="AC58" s="14">
        <f t="shared" si="2"/>
        <v>0</v>
      </c>
      <c r="AD58" s="14">
        <f t="shared" si="2"/>
        <v>0</v>
      </c>
    </row>
    <row r="59" spans="9:30" ht="12.75" customHeight="1">
      <c r="I59" s="14">
        <v>19</v>
      </c>
      <c r="J59" s="14">
        <f t="shared" si="3"/>
        <v>1.7135350453029427E-147</v>
      </c>
      <c r="K59" s="14">
        <f t="shared" si="3"/>
        <v>3.842878912767619E-91</v>
      </c>
      <c r="L59" s="14">
        <f t="shared" si="3"/>
        <v>3.530449889309445E-54</v>
      </c>
      <c r="M59" s="14">
        <f t="shared" si="3"/>
        <v>8.1043259346937545E-29</v>
      </c>
      <c r="N59" s="14">
        <f t="shared" si="3"/>
        <v>1.9085258458597415E-12</v>
      </c>
      <c r="O59" s="14">
        <f t="shared" si="3"/>
        <v>7.126331732802112E-4</v>
      </c>
      <c r="P59" s="14">
        <f t="shared" si="3"/>
        <v>1.3932558339052624E-2</v>
      </c>
      <c r="Q59" s="14">
        <f t="shared" si="3"/>
        <v>1.6873831735220084E-8</v>
      </c>
      <c r="R59" s="14">
        <f t="shared" si="3"/>
        <v>5.7157760052269911E-22</v>
      </c>
      <c r="S59" s="14">
        <f t="shared" si="3"/>
        <v>6.7821907055589129E-44</v>
      </c>
      <c r="T59" s="14">
        <f t="shared" si="3"/>
        <v>3.2253455038343003E-76</v>
      </c>
      <c r="U59" s="14">
        <f t="shared" si="3"/>
        <v>7.9688726309702409E-124</v>
      </c>
      <c r="V59" s="14">
        <f t="shared" si="3"/>
        <v>0</v>
      </c>
      <c r="W59" s="14">
        <f t="shared" si="3"/>
        <v>0</v>
      </c>
      <c r="X59" s="14">
        <f t="shared" si="3"/>
        <v>0</v>
      </c>
      <c r="Y59" s="14">
        <f t="shared" si="3"/>
        <v>0</v>
      </c>
      <c r="Z59" s="14">
        <f t="shared" si="2"/>
        <v>0</v>
      </c>
      <c r="AA59" s="14">
        <f t="shared" si="2"/>
        <v>0</v>
      </c>
      <c r="AB59" s="14">
        <f t="shared" si="2"/>
        <v>0</v>
      </c>
      <c r="AC59" s="14">
        <f t="shared" si="2"/>
        <v>0</v>
      </c>
      <c r="AD59" s="14">
        <f t="shared" si="2"/>
        <v>0</v>
      </c>
    </row>
    <row r="60" spans="9:30" ht="12.75" customHeight="1">
      <c r="I60" s="14">
        <v>20</v>
      </c>
      <c r="J60" s="14">
        <f t="shared" si="3"/>
        <v>5.0292253579642773E-146</v>
      </c>
      <c r="K60" s="14">
        <f t="shared" si="3"/>
        <v>2.9480371087945377E-90</v>
      </c>
      <c r="L60" s="14">
        <f t="shared" si="3"/>
        <v>1.4327742467446896E-53</v>
      </c>
      <c r="M60" s="14">
        <f t="shared" si="3"/>
        <v>2.0832884902712545E-28</v>
      </c>
      <c r="N60" s="14">
        <f t="shared" si="3"/>
        <v>3.3572704652168515E-12</v>
      </c>
      <c r="O60" s="14">
        <f t="shared" si="3"/>
        <v>8.8947177553863122E-4</v>
      </c>
      <c r="P60" s="14">
        <f t="shared" si="3"/>
        <v>1.2495763260337822E-2</v>
      </c>
      <c r="Q60" s="14">
        <f t="shared" si="3"/>
        <v>1.0808373300667976E-8</v>
      </c>
      <c r="R60" s="14">
        <f t="shared" si="3"/>
        <v>2.5448812213749243E-22</v>
      </c>
      <c r="S60" s="14">
        <f t="shared" si="3"/>
        <v>1.9769364397054889E-44</v>
      </c>
      <c r="T60" s="14">
        <f t="shared" si="3"/>
        <v>5.3962511314151565E-77</v>
      </c>
      <c r="U60" s="14">
        <f t="shared" si="3"/>
        <v>5.1727769709808316E-125</v>
      </c>
      <c r="V60" s="14">
        <f t="shared" si="3"/>
        <v>0</v>
      </c>
      <c r="W60" s="14">
        <f t="shared" si="3"/>
        <v>0</v>
      </c>
      <c r="X60" s="14">
        <f t="shared" si="3"/>
        <v>0</v>
      </c>
      <c r="Y60" s="14">
        <f t="shared" si="3"/>
        <v>0</v>
      </c>
      <c r="Z60" s="14">
        <f t="shared" si="2"/>
        <v>0</v>
      </c>
      <c r="AA60" s="14">
        <f t="shared" si="2"/>
        <v>0</v>
      </c>
      <c r="AB60" s="14">
        <f t="shared" si="2"/>
        <v>0</v>
      </c>
      <c r="AC60" s="14">
        <f t="shared" si="2"/>
        <v>0</v>
      </c>
      <c r="AD60" s="14">
        <f t="shared" si="2"/>
        <v>0</v>
      </c>
    </row>
    <row r="61" spans="9:30" ht="12.75" customHeight="1">
      <c r="I61" s="14">
        <v>21</v>
      </c>
      <c r="J61" s="14">
        <f t="shared" si="3"/>
        <v>1.403393361793823E-144</v>
      </c>
      <c r="K61" s="14">
        <f t="shared" si="3"/>
        <v>2.2255604088928677E-89</v>
      </c>
      <c r="L61" s="14">
        <f t="shared" si="3"/>
        <v>5.7547792059335531E-53</v>
      </c>
      <c r="M61" s="14">
        <f t="shared" si="3"/>
        <v>5.3117765015105263E-28</v>
      </c>
      <c r="N61" s="14">
        <f t="shared" si="3"/>
        <v>5.8638298623244874E-12</v>
      </c>
      <c r="O61" s="14">
        <f t="shared" si="3"/>
        <v>1.1028137143209639E-3</v>
      </c>
      <c r="P61" s="14">
        <f t="shared" si="3"/>
        <v>1.1133296861235566E-2</v>
      </c>
      <c r="Q61" s="14">
        <f t="shared" si="3"/>
        <v>6.8754072748184933E-9</v>
      </c>
      <c r="R61" s="14">
        <f t="shared" si="3"/>
        <v>1.1243418222701643E-22</v>
      </c>
      <c r="S61" s="14">
        <f t="shared" si="3"/>
        <v>5.7083515031833999E-45</v>
      </c>
      <c r="T61" s="14">
        <f t="shared" si="3"/>
        <v>8.9074394875563995E-78</v>
      </c>
      <c r="U61" s="14">
        <f t="shared" si="3"/>
        <v>3.2612954633149616E-126</v>
      </c>
      <c r="V61" s="14">
        <f t="shared" si="3"/>
        <v>0</v>
      </c>
      <c r="W61" s="14">
        <f t="shared" si="3"/>
        <v>0</v>
      </c>
      <c r="X61" s="14">
        <f t="shared" si="3"/>
        <v>0</v>
      </c>
      <c r="Y61" s="14">
        <f t="shared" si="3"/>
        <v>0</v>
      </c>
      <c r="Z61" s="14">
        <f t="shared" si="2"/>
        <v>0</v>
      </c>
      <c r="AA61" s="14">
        <f t="shared" si="2"/>
        <v>0</v>
      </c>
      <c r="AB61" s="14">
        <f t="shared" si="2"/>
        <v>0</v>
      </c>
      <c r="AC61" s="14">
        <f t="shared" si="2"/>
        <v>0</v>
      </c>
      <c r="AD61" s="14">
        <f t="shared" si="2"/>
        <v>0</v>
      </c>
    </row>
    <row r="62" spans="9:30" ht="12.75" customHeight="1">
      <c r="I62" s="14">
        <v>22</v>
      </c>
      <c r="J62" s="14">
        <f t="shared" si="3"/>
        <v>3.7317505302245405E-143</v>
      </c>
      <c r="K62" s="14">
        <f t="shared" si="3"/>
        <v>1.6537150260523689E-88</v>
      </c>
      <c r="L62" s="14">
        <f t="shared" si="3"/>
        <v>2.2877605859653659E-52</v>
      </c>
      <c r="M62" s="14">
        <f t="shared" si="3"/>
        <v>1.3433853361377893E-27</v>
      </c>
      <c r="N62" s="14">
        <f t="shared" si="3"/>
        <v>1.0169254490968036E-11</v>
      </c>
      <c r="O62" s="14">
        <f t="shared" si="3"/>
        <v>1.3582448319761828E-3</v>
      </c>
      <c r="P62" s="14">
        <f t="shared" si="3"/>
        <v>9.8540049858761858E-3</v>
      </c>
      <c r="Q62" s="14">
        <f t="shared" si="3"/>
        <v>4.3433352408127396E-9</v>
      </c>
      <c r="R62" s="14">
        <f t="shared" si="3"/>
        <v>4.9289866616107365E-23</v>
      </c>
      <c r="S62" s="14">
        <f t="shared" si="3"/>
        <v>1.6326852816308582E-45</v>
      </c>
      <c r="T62" s="14">
        <f t="shared" si="3"/>
        <v>1.4504451272840967E-78</v>
      </c>
      <c r="U62" s="14">
        <f t="shared" si="3"/>
        <v>1.9955479233572198E-127</v>
      </c>
      <c r="V62" s="14">
        <f t="shared" si="3"/>
        <v>0</v>
      </c>
      <c r="W62" s="14">
        <f t="shared" si="3"/>
        <v>0</v>
      </c>
      <c r="X62" s="14">
        <f t="shared" si="3"/>
        <v>0</v>
      </c>
      <c r="Y62" s="14">
        <f t="shared" si="3"/>
        <v>0</v>
      </c>
      <c r="Z62" s="14">
        <f t="shared" si="2"/>
        <v>0</v>
      </c>
      <c r="AA62" s="14">
        <f t="shared" si="2"/>
        <v>0</v>
      </c>
      <c r="AB62" s="14">
        <f t="shared" si="2"/>
        <v>0</v>
      </c>
      <c r="AC62" s="14">
        <f t="shared" si="2"/>
        <v>0</v>
      </c>
      <c r="AD62" s="14">
        <f t="shared" si="2"/>
        <v>0</v>
      </c>
    </row>
    <row r="63" spans="9:30" ht="12.75" customHeight="1">
      <c r="I63" s="14">
        <v>23</v>
      </c>
      <c r="J63" s="14">
        <f t="shared" si="3"/>
        <v>9.4754013463084665E-142</v>
      </c>
      <c r="K63" s="14">
        <f t="shared" si="3"/>
        <v>1.2097038683724686E-87</v>
      </c>
      <c r="L63" s="14">
        <f t="shared" si="3"/>
        <v>9.0022449073752622E-52</v>
      </c>
      <c r="M63" s="14">
        <f t="shared" si="3"/>
        <v>3.3701111900797057E-27</v>
      </c>
      <c r="N63" s="14">
        <f t="shared" si="3"/>
        <v>1.7511182621218967E-11</v>
      </c>
      <c r="O63" s="14">
        <f t="shared" si="3"/>
        <v>1.6617354354580519E-3</v>
      </c>
      <c r="P63" s="14">
        <f t="shared" si="3"/>
        <v>8.664202526281221E-3</v>
      </c>
      <c r="Q63" s="14">
        <f t="shared" si="3"/>
        <v>2.7247733146117515E-9</v>
      </c>
      <c r="R63" s="14">
        <f t="shared" si="3"/>
        <v>2.1440509355470102E-23</v>
      </c>
      <c r="S63" s="14">
        <f t="shared" si="3"/>
        <v>4.6253663369670649E-46</v>
      </c>
      <c r="T63" s="14">
        <f t="shared" si="3"/>
        <v>2.3295868201121877E-79</v>
      </c>
      <c r="U63" s="14">
        <f t="shared" si="3"/>
        <v>1.1840947538245803E-128</v>
      </c>
      <c r="V63" s="14">
        <f t="shared" si="3"/>
        <v>0</v>
      </c>
      <c r="W63" s="14">
        <f t="shared" si="3"/>
        <v>0</v>
      </c>
      <c r="X63" s="14">
        <f t="shared" si="3"/>
        <v>0</v>
      </c>
      <c r="Y63" s="14">
        <f t="shared" si="3"/>
        <v>0</v>
      </c>
      <c r="Z63" s="14">
        <f t="shared" si="2"/>
        <v>0</v>
      </c>
      <c r="AA63" s="14">
        <f t="shared" si="2"/>
        <v>0</v>
      </c>
      <c r="AB63" s="14">
        <f t="shared" si="2"/>
        <v>0</v>
      </c>
      <c r="AC63" s="14">
        <f t="shared" si="2"/>
        <v>0</v>
      </c>
      <c r="AD63" s="14">
        <f t="shared" si="2"/>
        <v>0</v>
      </c>
    </row>
    <row r="64" spans="9:30" ht="12.75" customHeight="1">
      <c r="I64" s="14">
        <v>24</v>
      </c>
      <c r="J64" s="14">
        <f t="shared" si="3"/>
        <v>2.3017329103742283E-140</v>
      </c>
      <c r="K64" s="14">
        <f t="shared" si="3"/>
        <v>8.7131373221970772E-87</v>
      </c>
      <c r="L64" s="14">
        <f t="shared" si="3"/>
        <v>3.5065195889214269E-51</v>
      </c>
      <c r="M64" s="14">
        <f t="shared" si="3"/>
        <v>8.386541064968584E-27</v>
      </c>
      <c r="N64" s="14">
        <f t="shared" si="3"/>
        <v>2.9940995285387413E-11</v>
      </c>
      <c r="O64" s="14">
        <f t="shared" si="3"/>
        <v>2.0195543795895219E-3</v>
      </c>
      <c r="P64" s="14">
        <f t="shared" si="3"/>
        <v>7.5678065275851707E-3</v>
      </c>
      <c r="Q64" s="14">
        <f t="shared" si="3"/>
        <v>1.6975192040228112E-9</v>
      </c>
      <c r="R64" s="14">
        <f t="shared" si="3"/>
        <v>9.253804745403189E-24</v>
      </c>
      <c r="S64" s="14">
        <f t="shared" si="3"/>
        <v>1.2978348582628464E-46</v>
      </c>
      <c r="T64" s="14">
        <f t="shared" si="3"/>
        <v>3.6899943906354966E-80</v>
      </c>
      <c r="U64" s="14">
        <f t="shared" si="3"/>
        <v>6.8075133930676403E-130</v>
      </c>
      <c r="V64" s="14">
        <f t="shared" si="3"/>
        <v>0</v>
      </c>
      <c r="W64" s="14">
        <f t="shared" si="3"/>
        <v>0</v>
      </c>
      <c r="X64" s="14">
        <f t="shared" si="3"/>
        <v>0</v>
      </c>
      <c r="Y64" s="14">
        <f t="shared" si="3"/>
        <v>0</v>
      </c>
      <c r="Z64" s="14">
        <f t="shared" si="2"/>
        <v>0</v>
      </c>
      <c r="AA64" s="14">
        <f t="shared" si="2"/>
        <v>0</v>
      </c>
      <c r="AB64" s="14">
        <f t="shared" si="2"/>
        <v>0</v>
      </c>
      <c r="AC64" s="14">
        <f t="shared" si="2"/>
        <v>0</v>
      </c>
      <c r="AD64" s="14">
        <f t="shared" si="2"/>
        <v>0</v>
      </c>
    </row>
    <row r="65" spans="9:30" ht="12.75" customHeight="1">
      <c r="I65" s="14">
        <v>25</v>
      </c>
      <c r="J65" s="14">
        <f t="shared" si="3"/>
        <v>5.3584342153512211E-139</v>
      </c>
      <c r="K65" s="14">
        <f t="shared" si="3"/>
        <v>6.1805187405448306E-86</v>
      </c>
      <c r="L65" s="14">
        <f t="shared" si="3"/>
        <v>1.3521139534881092E-50</v>
      </c>
      <c r="M65" s="14">
        <f t="shared" si="3"/>
        <v>2.0702775657522807E-26</v>
      </c>
      <c r="N65" s="14">
        <f t="shared" si="3"/>
        <v>5.0833156440079544E-11</v>
      </c>
      <c r="O65" s="14">
        <f t="shared" si="3"/>
        <v>2.4381529237226338E-3</v>
      </c>
      <c r="P65" s="14">
        <f t="shared" si="3"/>
        <v>6.5665275100892659E-3</v>
      </c>
      <c r="Q65" s="14">
        <f t="shared" si="3"/>
        <v>1.0501985475554698E-9</v>
      </c>
      <c r="R65" s="14">
        <f t="shared" si="3"/>
        <v>3.9628057968551218E-24</v>
      </c>
      <c r="S65" s="14">
        <f t="shared" si="3"/>
        <v>3.6066147640147964E-47</v>
      </c>
      <c r="T65" s="14">
        <f t="shared" si="3"/>
        <v>5.7634198101356905E-81</v>
      </c>
      <c r="U65" s="14">
        <f t="shared" si="3"/>
        <v>3.7885291926635859E-131</v>
      </c>
      <c r="V65" s="14">
        <f t="shared" si="3"/>
        <v>0</v>
      </c>
      <c r="W65" s="14">
        <f t="shared" si="3"/>
        <v>0</v>
      </c>
      <c r="X65" s="14">
        <f t="shared" si="3"/>
        <v>0</v>
      </c>
      <c r="Y65" s="14">
        <f t="shared" si="3"/>
        <v>0</v>
      </c>
      <c r="Z65" s="14">
        <f t="shared" si="2"/>
        <v>0</v>
      </c>
      <c r="AA65" s="14">
        <f t="shared" si="2"/>
        <v>0</v>
      </c>
      <c r="AB65" s="14">
        <f t="shared" si="2"/>
        <v>0</v>
      </c>
      <c r="AC65" s="14">
        <f t="shared" si="2"/>
        <v>0</v>
      </c>
      <c r="AD65" s="14">
        <f t="shared" si="2"/>
        <v>0</v>
      </c>
    </row>
    <row r="66" spans="9:30" ht="12.75" customHeight="1">
      <c r="I66" s="14">
        <v>26</v>
      </c>
      <c r="J66" s="14">
        <f t="shared" si="3"/>
        <v>1.197403953507339E-137</v>
      </c>
      <c r="K66" s="14">
        <f t="shared" si="3"/>
        <v>4.3182308568804496E-85</v>
      </c>
      <c r="L66" s="14">
        <f t="shared" si="3"/>
        <v>5.1616413621250683E-50</v>
      </c>
      <c r="M66" s="14">
        <f t="shared" si="3"/>
        <v>5.0698274479502624E-26</v>
      </c>
      <c r="N66" s="14">
        <f t="shared" si="3"/>
        <v>8.5696604441019231E-11</v>
      </c>
      <c r="O66" s="14">
        <f t="shared" si="3"/>
        <v>2.9240167309861971E-3</v>
      </c>
      <c r="P66" s="14">
        <f t="shared" si="3"/>
        <v>5.6601050010278596E-3</v>
      </c>
      <c r="Q66" s="14">
        <f t="shared" si="3"/>
        <v>6.4520176724817083E-10</v>
      </c>
      <c r="R66" s="14">
        <f t="shared" si="3"/>
        <v>1.683727345612158E-24</v>
      </c>
      <c r="S66" s="14">
        <f t="shared" si="3"/>
        <v>9.9257675228140079E-48</v>
      </c>
      <c r="T66" s="14">
        <f t="shared" si="3"/>
        <v>8.8752282247340538E-82</v>
      </c>
      <c r="U66" s="14">
        <f t="shared" si="3"/>
        <v>2.0389653641073843E-132</v>
      </c>
      <c r="V66" s="14">
        <f t="shared" si="3"/>
        <v>0</v>
      </c>
      <c r="W66" s="14">
        <f t="shared" si="3"/>
        <v>0</v>
      </c>
      <c r="X66" s="14">
        <f t="shared" si="3"/>
        <v>0</v>
      </c>
      <c r="Y66" s="14">
        <f t="shared" si="3"/>
        <v>0</v>
      </c>
      <c r="Z66" s="14">
        <f t="shared" si="2"/>
        <v>0</v>
      </c>
      <c r="AA66" s="14">
        <f t="shared" si="2"/>
        <v>0</v>
      </c>
      <c r="AB66" s="14">
        <f t="shared" si="2"/>
        <v>0</v>
      </c>
      <c r="AC66" s="14">
        <f t="shared" si="2"/>
        <v>0</v>
      </c>
      <c r="AD66" s="14">
        <f t="shared" si="2"/>
        <v>0</v>
      </c>
    </row>
    <row r="67" spans="9:30" ht="12.75" customHeight="1">
      <c r="I67" s="14">
        <v>27</v>
      </c>
      <c r="J67" s="14">
        <f t="shared" si="3"/>
        <v>2.5722010853122647E-136</v>
      </c>
      <c r="K67" s="14">
        <f t="shared" si="3"/>
        <v>2.972288771619176E-84</v>
      </c>
      <c r="L67" s="14">
        <f t="shared" si="3"/>
        <v>1.9508565778111413E-49</v>
      </c>
      <c r="M67" s="14">
        <f t="shared" si="3"/>
        <v>1.2316529958297007E-25</v>
      </c>
      <c r="N67" s="14">
        <f t="shared" si="3"/>
        <v>1.434568708704288E-10</v>
      </c>
      <c r="O67" s="14">
        <f t="shared" si="3"/>
        <v>3.48348563619294E-3</v>
      </c>
      <c r="P67" s="14">
        <f t="shared" si="3"/>
        <v>4.8465730895651564E-3</v>
      </c>
      <c r="Q67" s="14">
        <f t="shared" si="3"/>
        <v>3.9362442033707602E-10</v>
      </c>
      <c r="R67" s="14">
        <f t="shared" si="3"/>
        <v>7.0976796770536141E-25</v>
      </c>
      <c r="S67" s="14">
        <f t="shared" si="3"/>
        <v>2.7051358028632543E-48</v>
      </c>
      <c r="T67" s="14">
        <f t="shared" si="3"/>
        <v>1.3472832219709284E-82</v>
      </c>
      <c r="U67" s="14">
        <f t="shared" si="3"/>
        <v>1.0601206399170159E-133</v>
      </c>
      <c r="V67" s="14">
        <f t="shared" si="3"/>
        <v>0</v>
      </c>
      <c r="W67" s="14">
        <f t="shared" si="3"/>
        <v>0</v>
      </c>
      <c r="X67" s="14">
        <f t="shared" si="3"/>
        <v>0</v>
      </c>
      <c r="Y67" s="14">
        <f t="shared" si="3"/>
        <v>0</v>
      </c>
      <c r="Z67" s="14">
        <f t="shared" si="2"/>
        <v>0</v>
      </c>
      <c r="AA67" s="14">
        <f t="shared" si="2"/>
        <v>0</v>
      </c>
      <c r="AB67" s="14">
        <f t="shared" si="2"/>
        <v>0</v>
      </c>
      <c r="AC67" s="14">
        <f t="shared" si="2"/>
        <v>0</v>
      </c>
      <c r="AD67" s="14">
        <f t="shared" si="2"/>
        <v>0</v>
      </c>
    </row>
    <row r="68" spans="9:30" ht="12.75" customHeight="1">
      <c r="I68" s="14">
        <v>28</v>
      </c>
      <c r="J68" s="14">
        <f t="shared" si="3"/>
        <v>5.318944387126948E-135</v>
      </c>
      <c r="K68" s="14">
        <f t="shared" si="3"/>
        <v>2.0158214874186075E-83</v>
      </c>
      <c r="L68" s="14">
        <f t="shared" si="3"/>
        <v>7.3004710997773673E-49</v>
      </c>
      <c r="M68" s="14">
        <f t="shared" si="3"/>
        <v>2.9684221079266054E-25</v>
      </c>
      <c r="N68" s="14">
        <f t="shared" si="3"/>
        <v>2.384655879819848E-10</v>
      </c>
      <c r="O68" s="14">
        <f t="shared" si="3"/>
        <v>4.1225423536240284E-3</v>
      </c>
      <c r="P68" s="14">
        <f t="shared" si="3"/>
        <v>4.1225423536240284E-3</v>
      </c>
      <c r="Q68" s="14">
        <f t="shared" si="3"/>
        <v>2.3846558798198485E-10</v>
      </c>
      <c r="R68" s="14">
        <f t="shared" si="3"/>
        <v>2.9684221079266054E-25</v>
      </c>
      <c r="S68" s="14">
        <f t="shared" si="3"/>
        <v>7.3004710997773673E-49</v>
      </c>
      <c r="T68" s="14">
        <f t="shared" si="3"/>
        <v>2.0158214874186079E-83</v>
      </c>
      <c r="U68" s="14">
        <f t="shared" si="3"/>
        <v>5.3189443871272504E-135</v>
      </c>
      <c r="V68" s="14">
        <f t="shared" si="3"/>
        <v>0</v>
      </c>
      <c r="W68" s="14">
        <f t="shared" si="3"/>
        <v>0</v>
      </c>
      <c r="X68" s="14">
        <f t="shared" si="3"/>
        <v>0</v>
      </c>
      <c r="Y68" s="14">
        <f t="shared" si="3"/>
        <v>0</v>
      </c>
      <c r="Z68" s="14">
        <f t="shared" si="2"/>
        <v>0</v>
      </c>
      <c r="AA68" s="14">
        <f t="shared" si="2"/>
        <v>0</v>
      </c>
      <c r="AB68" s="14">
        <f t="shared" si="2"/>
        <v>0</v>
      </c>
      <c r="AC68" s="14">
        <f t="shared" si="2"/>
        <v>0</v>
      </c>
      <c r="AD68" s="14">
        <f t="shared" si="2"/>
        <v>0</v>
      </c>
    </row>
    <row r="69" spans="9:30" ht="12.75" customHeight="1">
      <c r="I69" s="14">
        <v>29</v>
      </c>
      <c r="J69" s="14">
        <f t="shared" si="3"/>
        <v>1.0601206399170159E-133</v>
      </c>
      <c r="K69" s="14">
        <f t="shared" si="3"/>
        <v>1.3472832219708901E-82</v>
      </c>
      <c r="L69" s="14">
        <f t="shared" si="3"/>
        <v>2.7051358028632157E-48</v>
      </c>
      <c r="M69" s="14">
        <f t="shared" si="3"/>
        <v>7.0976796770536141E-25</v>
      </c>
      <c r="N69" s="14">
        <f t="shared" si="3"/>
        <v>3.9362442033707463E-10</v>
      </c>
      <c r="O69" s="14">
        <f t="shared" si="3"/>
        <v>4.8465730895651564E-3</v>
      </c>
      <c r="P69" s="14">
        <f t="shared" si="3"/>
        <v>3.48348563619294E-3</v>
      </c>
      <c r="Q69" s="14">
        <f t="shared" si="3"/>
        <v>1.434568708704288E-10</v>
      </c>
      <c r="R69" s="14">
        <f t="shared" si="3"/>
        <v>1.2316529958297007E-25</v>
      </c>
      <c r="S69" s="14">
        <f t="shared" si="3"/>
        <v>1.950856577811169E-49</v>
      </c>
      <c r="T69" s="14">
        <f t="shared" si="3"/>
        <v>2.972288771619176E-84</v>
      </c>
      <c r="U69" s="14">
        <f t="shared" si="3"/>
        <v>2.5722010853121184E-136</v>
      </c>
      <c r="V69" s="14">
        <f t="shared" si="3"/>
        <v>0</v>
      </c>
      <c r="W69" s="14">
        <f t="shared" si="3"/>
        <v>0</v>
      </c>
      <c r="X69" s="14">
        <f t="shared" si="3"/>
        <v>0</v>
      </c>
      <c r="Y69" s="14">
        <f t="shared" si="3"/>
        <v>0</v>
      </c>
      <c r="Z69" s="14">
        <f t="shared" si="2"/>
        <v>0</v>
      </c>
      <c r="AA69" s="14">
        <f t="shared" si="2"/>
        <v>0</v>
      </c>
      <c r="AB69" s="14">
        <f t="shared" si="2"/>
        <v>0</v>
      </c>
      <c r="AC69" s="14">
        <f t="shared" si="2"/>
        <v>0</v>
      </c>
      <c r="AD69" s="14">
        <f t="shared" si="2"/>
        <v>0</v>
      </c>
    </row>
    <row r="70" spans="9:30" ht="12.75" customHeight="1">
      <c r="I70" s="14">
        <v>30</v>
      </c>
      <c r="J70" s="14">
        <f t="shared" si="3"/>
        <v>2.0389653641072682E-132</v>
      </c>
      <c r="K70" s="14">
        <f t="shared" si="3"/>
        <v>8.8752282247340538E-82</v>
      </c>
      <c r="L70" s="14">
        <f t="shared" si="3"/>
        <v>9.9257675228140079E-48</v>
      </c>
      <c r="M70" s="14">
        <f t="shared" si="3"/>
        <v>1.683727345612158E-24</v>
      </c>
      <c r="N70" s="14">
        <f t="shared" si="3"/>
        <v>6.4520176724817083E-10</v>
      </c>
      <c r="O70" s="14">
        <f t="shared" si="3"/>
        <v>5.6601050010278596E-3</v>
      </c>
      <c r="P70" s="14">
        <f t="shared" si="3"/>
        <v>2.9240167309861971E-3</v>
      </c>
      <c r="Q70" s="14">
        <f t="shared" si="3"/>
        <v>8.5696604441019231E-11</v>
      </c>
      <c r="R70" s="14">
        <f t="shared" si="3"/>
        <v>5.0698274479502624E-26</v>
      </c>
      <c r="S70" s="14">
        <f t="shared" si="3"/>
        <v>5.1616413621250683E-50</v>
      </c>
      <c r="T70" s="14">
        <f t="shared" si="3"/>
        <v>4.3182308568804496E-85</v>
      </c>
      <c r="U70" s="14">
        <f t="shared" si="3"/>
        <v>1.197403953507339E-137</v>
      </c>
      <c r="V70" s="14">
        <f t="shared" si="3"/>
        <v>0</v>
      </c>
      <c r="W70" s="14">
        <f t="shared" si="3"/>
        <v>0</v>
      </c>
      <c r="X70" s="14">
        <f t="shared" si="3"/>
        <v>0</v>
      </c>
      <c r="Y70" s="14">
        <f t="shared" si="3"/>
        <v>0</v>
      </c>
      <c r="Z70" s="14">
        <f t="shared" si="2"/>
        <v>0</v>
      </c>
      <c r="AA70" s="14">
        <f t="shared" si="2"/>
        <v>0</v>
      </c>
      <c r="AB70" s="14">
        <f t="shared" si="2"/>
        <v>0</v>
      </c>
      <c r="AC70" s="14">
        <f t="shared" si="2"/>
        <v>0</v>
      </c>
      <c r="AD70" s="14">
        <f t="shared" si="2"/>
        <v>0</v>
      </c>
    </row>
    <row r="71" spans="9:30" ht="12.75" customHeight="1">
      <c r="I71" s="14">
        <v>31</v>
      </c>
      <c r="J71" s="14">
        <f t="shared" si="3"/>
        <v>3.7885291926635859E-131</v>
      </c>
      <c r="K71" s="14">
        <f t="shared" si="3"/>
        <v>5.7634198101356905E-81</v>
      </c>
      <c r="L71" s="14">
        <f t="shared" si="3"/>
        <v>3.6066147640147964E-47</v>
      </c>
      <c r="M71" s="14">
        <f t="shared" si="3"/>
        <v>3.9628057968551218E-24</v>
      </c>
      <c r="N71" s="14">
        <f t="shared" si="3"/>
        <v>1.0501985475554698E-9</v>
      </c>
      <c r="O71" s="14">
        <f t="shared" si="3"/>
        <v>6.5665275100892659E-3</v>
      </c>
      <c r="P71" s="14">
        <f t="shared" si="3"/>
        <v>2.4381529237226338E-3</v>
      </c>
      <c r="Q71" s="14">
        <f t="shared" si="3"/>
        <v>5.0833156440079544E-11</v>
      </c>
      <c r="R71" s="14">
        <f t="shared" si="3"/>
        <v>2.0702775657522807E-26</v>
      </c>
      <c r="S71" s="14">
        <f t="shared" si="3"/>
        <v>1.3521139534881092E-50</v>
      </c>
      <c r="T71" s="14">
        <f t="shared" si="3"/>
        <v>6.1805187405448306E-86</v>
      </c>
      <c r="U71" s="14">
        <f t="shared" si="3"/>
        <v>5.3584342153512211E-139</v>
      </c>
      <c r="V71" s="14">
        <f t="shared" si="3"/>
        <v>0</v>
      </c>
      <c r="W71" s="14">
        <f t="shared" si="3"/>
        <v>0</v>
      </c>
      <c r="X71" s="14">
        <f t="shared" si="3"/>
        <v>0</v>
      </c>
      <c r="Y71" s="14">
        <f t="shared" ref="Y71:AD86" si="4">IF(($I71+Y$39&lt;=$I$11),IF((BINOMDIST($I71+Y$39,$I$11,$J$11,FALSE)&lt;=$N$11),BINOMDIST($I71+Y$39,$I$11,$J$11,FALSE),0),0)</f>
        <v>0</v>
      </c>
      <c r="Z71" s="14">
        <f t="shared" si="4"/>
        <v>0</v>
      </c>
      <c r="AA71" s="14">
        <f t="shared" si="4"/>
        <v>0</v>
      </c>
      <c r="AB71" s="14">
        <f t="shared" si="4"/>
        <v>0</v>
      </c>
      <c r="AC71" s="14">
        <f t="shared" si="4"/>
        <v>0</v>
      </c>
      <c r="AD71" s="14">
        <f t="shared" si="4"/>
        <v>0</v>
      </c>
    </row>
    <row r="72" spans="9:30" ht="12.75" customHeight="1">
      <c r="I72" s="14">
        <v>32</v>
      </c>
      <c r="J72" s="14">
        <f t="shared" ref="J72:Y87" si="5">IF(($I72+J$39&lt;=$I$11),IF((BINOMDIST($I72+J$39,$I$11,$J$11,FALSE)&lt;=$N$11),BINOMDIST($I72+J$39,$I$11,$J$11,FALSE),0),0)</f>
        <v>6.8075133930676403E-130</v>
      </c>
      <c r="K72" s="14">
        <f t="shared" si="5"/>
        <v>3.6899943906354966E-80</v>
      </c>
      <c r="L72" s="14">
        <f t="shared" si="5"/>
        <v>1.2978348582628464E-46</v>
      </c>
      <c r="M72" s="14">
        <f t="shared" si="5"/>
        <v>9.2538047454031229E-24</v>
      </c>
      <c r="N72" s="14">
        <f t="shared" si="5"/>
        <v>1.6975192040228112E-9</v>
      </c>
      <c r="O72" s="14">
        <f t="shared" si="5"/>
        <v>7.5678065275851733E-3</v>
      </c>
      <c r="P72" s="14">
        <f t="shared" si="5"/>
        <v>2.0195543795895219E-3</v>
      </c>
      <c r="Q72" s="14">
        <f t="shared" si="5"/>
        <v>2.9940995285387413E-11</v>
      </c>
      <c r="R72" s="14">
        <f t="shared" si="5"/>
        <v>8.386541064968584E-27</v>
      </c>
      <c r="S72" s="14">
        <f t="shared" si="5"/>
        <v>3.5065195889214269E-51</v>
      </c>
      <c r="T72" s="14">
        <f t="shared" si="5"/>
        <v>8.7131373221970772E-87</v>
      </c>
      <c r="U72" s="14">
        <f t="shared" si="5"/>
        <v>2.3017329103742283E-140</v>
      </c>
      <c r="V72" s="14">
        <f t="shared" si="5"/>
        <v>0</v>
      </c>
      <c r="W72" s="14">
        <f t="shared" si="5"/>
        <v>0</v>
      </c>
      <c r="X72" s="14">
        <f t="shared" si="5"/>
        <v>0</v>
      </c>
      <c r="Y72" s="14">
        <f t="shared" si="5"/>
        <v>0</v>
      </c>
      <c r="Z72" s="14">
        <f t="shared" si="4"/>
        <v>0</v>
      </c>
      <c r="AA72" s="14">
        <f t="shared" si="4"/>
        <v>0</v>
      </c>
      <c r="AB72" s="14">
        <f t="shared" si="4"/>
        <v>0</v>
      </c>
      <c r="AC72" s="14">
        <f t="shared" si="4"/>
        <v>0</v>
      </c>
      <c r="AD72" s="14">
        <f t="shared" si="4"/>
        <v>0</v>
      </c>
    </row>
    <row r="73" spans="9:30" ht="12.75" customHeight="1">
      <c r="I73" s="14">
        <v>33</v>
      </c>
      <c r="J73" s="14">
        <f t="shared" si="5"/>
        <v>1.1840947538246477E-128</v>
      </c>
      <c r="K73" s="14">
        <f t="shared" si="5"/>
        <v>2.3295868201121877E-79</v>
      </c>
      <c r="L73" s="14">
        <f t="shared" si="5"/>
        <v>4.6253663369670649E-46</v>
      </c>
      <c r="M73" s="14">
        <f t="shared" si="5"/>
        <v>2.1440509355470255E-23</v>
      </c>
      <c r="N73" s="14">
        <f t="shared" si="5"/>
        <v>2.7247733146117515E-9</v>
      </c>
      <c r="O73" s="14">
        <f t="shared" si="5"/>
        <v>8.664202526281221E-3</v>
      </c>
      <c r="P73" s="14">
        <f t="shared" si="5"/>
        <v>1.6617354354580519E-3</v>
      </c>
      <c r="Q73" s="14">
        <f t="shared" si="5"/>
        <v>1.7511182621218967E-11</v>
      </c>
      <c r="R73" s="14">
        <f t="shared" si="5"/>
        <v>3.370111190079682E-27</v>
      </c>
      <c r="S73" s="14">
        <f t="shared" si="5"/>
        <v>9.0022449073753913E-52</v>
      </c>
      <c r="T73" s="14">
        <f t="shared" si="5"/>
        <v>1.2097038683724686E-87</v>
      </c>
      <c r="U73" s="14">
        <f t="shared" si="5"/>
        <v>9.4754013463084665E-142</v>
      </c>
      <c r="V73" s="14">
        <f t="shared" si="5"/>
        <v>0</v>
      </c>
      <c r="W73" s="14">
        <f t="shared" si="5"/>
        <v>0</v>
      </c>
      <c r="X73" s="14">
        <f t="shared" si="5"/>
        <v>0</v>
      </c>
      <c r="Y73" s="14">
        <f t="shared" si="5"/>
        <v>0</v>
      </c>
      <c r="Z73" s="14">
        <f t="shared" si="4"/>
        <v>0</v>
      </c>
      <c r="AA73" s="14">
        <f t="shared" si="4"/>
        <v>0</v>
      </c>
      <c r="AB73" s="14">
        <f t="shared" si="4"/>
        <v>0</v>
      </c>
      <c r="AC73" s="14">
        <f t="shared" si="4"/>
        <v>0</v>
      </c>
      <c r="AD73" s="14">
        <f t="shared" si="4"/>
        <v>0</v>
      </c>
    </row>
    <row r="74" spans="9:30" ht="12.75" customHeight="1">
      <c r="I74" s="14">
        <v>34</v>
      </c>
      <c r="J74" s="14">
        <f t="shared" si="5"/>
        <v>1.9955479233573334E-127</v>
      </c>
      <c r="K74" s="14">
        <f t="shared" si="5"/>
        <v>1.4504451272840967E-78</v>
      </c>
      <c r="L74" s="14">
        <f t="shared" si="5"/>
        <v>1.6326852816308582E-45</v>
      </c>
      <c r="M74" s="14">
        <f t="shared" si="5"/>
        <v>4.9289866616107013E-23</v>
      </c>
      <c r="N74" s="14">
        <f t="shared" si="5"/>
        <v>4.3433352408127322E-9</v>
      </c>
      <c r="O74" s="14">
        <f t="shared" si="5"/>
        <v>9.8540049858761858E-3</v>
      </c>
      <c r="P74" s="14">
        <f t="shared" si="5"/>
        <v>1.3582448319761828E-3</v>
      </c>
      <c r="Q74" s="14">
        <f t="shared" si="5"/>
        <v>1.0169254490968036E-11</v>
      </c>
      <c r="R74" s="14">
        <f t="shared" si="5"/>
        <v>1.3433853361377893E-27</v>
      </c>
      <c r="S74" s="14">
        <f t="shared" si="5"/>
        <v>2.2877605859653981E-52</v>
      </c>
      <c r="T74" s="14">
        <f t="shared" si="5"/>
        <v>1.6537150260523689E-88</v>
      </c>
      <c r="U74" s="14">
        <f t="shared" si="5"/>
        <v>3.7317505302245405E-143</v>
      </c>
      <c r="V74" s="14">
        <f t="shared" si="5"/>
        <v>0</v>
      </c>
      <c r="W74" s="14">
        <f t="shared" si="5"/>
        <v>0</v>
      </c>
      <c r="X74" s="14">
        <f t="shared" si="5"/>
        <v>0</v>
      </c>
      <c r="Y74" s="14">
        <f t="shared" si="5"/>
        <v>0</v>
      </c>
      <c r="Z74" s="14">
        <f t="shared" si="4"/>
        <v>0</v>
      </c>
      <c r="AA74" s="14">
        <f t="shared" si="4"/>
        <v>0</v>
      </c>
      <c r="AB74" s="14">
        <f t="shared" si="4"/>
        <v>0</v>
      </c>
      <c r="AC74" s="14">
        <f t="shared" si="4"/>
        <v>0</v>
      </c>
      <c r="AD74" s="14">
        <f t="shared" si="4"/>
        <v>0</v>
      </c>
    </row>
    <row r="75" spans="9:30" ht="12.75" customHeight="1">
      <c r="I75" s="14">
        <v>35</v>
      </c>
      <c r="J75" s="14">
        <f t="shared" si="5"/>
        <v>3.2612954633149616E-126</v>
      </c>
      <c r="K75" s="14">
        <f t="shared" si="5"/>
        <v>8.9074394875563995E-78</v>
      </c>
      <c r="L75" s="14">
        <f t="shared" si="5"/>
        <v>5.7083515031833999E-45</v>
      </c>
      <c r="M75" s="14">
        <f t="shared" si="5"/>
        <v>1.1243418222701643E-22</v>
      </c>
      <c r="N75" s="14">
        <f t="shared" si="5"/>
        <v>6.8754072748184933E-9</v>
      </c>
      <c r="O75" s="14">
        <f t="shared" si="5"/>
        <v>1.1133296861235566E-2</v>
      </c>
      <c r="P75" s="14">
        <f t="shared" si="5"/>
        <v>1.1028137143209639E-3</v>
      </c>
      <c r="Q75" s="14">
        <f t="shared" si="5"/>
        <v>5.8638298623245085E-12</v>
      </c>
      <c r="R75" s="14">
        <f t="shared" si="5"/>
        <v>5.3117765015104886E-28</v>
      </c>
      <c r="S75" s="14">
        <f t="shared" si="5"/>
        <v>5.7547792059335531E-53</v>
      </c>
      <c r="T75" s="14">
        <f t="shared" si="5"/>
        <v>2.2255604088928677E-89</v>
      </c>
      <c r="U75" s="14">
        <f t="shared" si="5"/>
        <v>1.403393361793823E-144</v>
      </c>
      <c r="V75" s="14">
        <f t="shared" si="5"/>
        <v>0</v>
      </c>
      <c r="W75" s="14">
        <f t="shared" si="5"/>
        <v>0</v>
      </c>
      <c r="X75" s="14">
        <f t="shared" si="5"/>
        <v>0</v>
      </c>
      <c r="Y75" s="14">
        <f t="shared" si="5"/>
        <v>0</v>
      </c>
      <c r="Z75" s="14">
        <f t="shared" si="4"/>
        <v>0</v>
      </c>
      <c r="AA75" s="14">
        <f t="shared" si="4"/>
        <v>0</v>
      </c>
      <c r="AB75" s="14">
        <f t="shared" si="4"/>
        <v>0</v>
      </c>
      <c r="AC75" s="14">
        <f t="shared" si="4"/>
        <v>0</v>
      </c>
      <c r="AD75" s="14">
        <f t="shared" si="4"/>
        <v>0</v>
      </c>
    </row>
    <row r="76" spans="9:30" ht="12.75" customHeight="1">
      <c r="I76" s="14">
        <v>36</v>
      </c>
      <c r="J76" s="14">
        <f t="shared" si="5"/>
        <v>5.1727769709808316E-125</v>
      </c>
      <c r="K76" s="14">
        <f t="shared" si="5"/>
        <v>5.3962511314151565E-77</v>
      </c>
      <c r="L76" s="14">
        <f t="shared" si="5"/>
        <v>1.9769364397054889E-44</v>
      </c>
      <c r="M76" s="14">
        <f t="shared" si="5"/>
        <v>2.5448812213749243E-22</v>
      </c>
      <c r="N76" s="14">
        <f t="shared" si="5"/>
        <v>1.0808373300667976E-8</v>
      </c>
      <c r="O76" s="14">
        <f t="shared" si="5"/>
        <v>1.2495763260337822E-2</v>
      </c>
      <c r="P76" s="14">
        <f t="shared" si="5"/>
        <v>8.8947177553863122E-4</v>
      </c>
      <c r="Q76" s="14">
        <f t="shared" si="5"/>
        <v>3.3572704652168515E-12</v>
      </c>
      <c r="R76" s="14">
        <f t="shared" si="5"/>
        <v>2.0832884902712545E-28</v>
      </c>
      <c r="S76" s="14">
        <f t="shared" si="5"/>
        <v>1.4327742467446896E-53</v>
      </c>
      <c r="T76" s="14">
        <f t="shared" si="5"/>
        <v>2.9480371087946218E-90</v>
      </c>
      <c r="U76" s="14">
        <f t="shared" si="5"/>
        <v>5.0292253579642773E-146</v>
      </c>
      <c r="V76" s="14">
        <f t="shared" si="5"/>
        <v>0</v>
      </c>
      <c r="W76" s="14">
        <f t="shared" si="5"/>
        <v>0</v>
      </c>
      <c r="X76" s="14">
        <f t="shared" si="5"/>
        <v>0</v>
      </c>
      <c r="Y76" s="14">
        <f t="shared" si="5"/>
        <v>0</v>
      </c>
      <c r="Z76" s="14">
        <f t="shared" si="4"/>
        <v>0</v>
      </c>
      <c r="AA76" s="14">
        <f t="shared" si="4"/>
        <v>0</v>
      </c>
      <c r="AB76" s="14">
        <f t="shared" si="4"/>
        <v>0</v>
      </c>
      <c r="AC76" s="14">
        <f t="shared" si="4"/>
        <v>0</v>
      </c>
      <c r="AD76" s="14">
        <f t="shared" si="4"/>
        <v>0</v>
      </c>
    </row>
    <row r="77" spans="9:30" ht="12.75" customHeight="1">
      <c r="I77" s="14">
        <v>37</v>
      </c>
      <c r="J77" s="14">
        <f t="shared" si="5"/>
        <v>7.9688726309702409E-124</v>
      </c>
      <c r="K77" s="14">
        <f t="shared" si="5"/>
        <v>3.2253455038343003E-76</v>
      </c>
      <c r="L77" s="14">
        <f t="shared" si="5"/>
        <v>6.7821907055589129E-44</v>
      </c>
      <c r="M77" s="14">
        <f t="shared" si="5"/>
        <v>5.7157760052269911E-22</v>
      </c>
      <c r="N77" s="14">
        <f t="shared" si="5"/>
        <v>1.6873831735220084E-8</v>
      </c>
      <c r="O77" s="14">
        <f t="shared" si="5"/>
        <v>1.3932558339052624E-2</v>
      </c>
      <c r="P77" s="14">
        <f t="shared" si="5"/>
        <v>7.126331732802112E-4</v>
      </c>
      <c r="Q77" s="14">
        <f t="shared" si="5"/>
        <v>1.9085258458597415E-12</v>
      </c>
      <c r="R77" s="14">
        <f t="shared" si="5"/>
        <v>8.1043259346937545E-29</v>
      </c>
      <c r="S77" s="14">
        <f t="shared" si="5"/>
        <v>3.5304498893094455E-54</v>
      </c>
      <c r="T77" s="14">
        <f t="shared" si="5"/>
        <v>3.842878912767619E-91</v>
      </c>
      <c r="U77" s="14">
        <f t="shared" si="5"/>
        <v>1.7135350453029427E-147</v>
      </c>
      <c r="V77" s="14">
        <f t="shared" si="5"/>
        <v>0</v>
      </c>
      <c r="W77" s="14">
        <f t="shared" si="5"/>
        <v>0</v>
      </c>
      <c r="X77" s="14">
        <f t="shared" si="5"/>
        <v>0</v>
      </c>
      <c r="Y77" s="14">
        <f t="shared" si="5"/>
        <v>0</v>
      </c>
      <c r="Z77" s="14">
        <f t="shared" si="4"/>
        <v>0</v>
      </c>
      <c r="AA77" s="14">
        <f t="shared" si="4"/>
        <v>0</v>
      </c>
      <c r="AB77" s="14">
        <f t="shared" si="4"/>
        <v>0</v>
      </c>
      <c r="AC77" s="14">
        <f t="shared" si="4"/>
        <v>0</v>
      </c>
      <c r="AD77" s="14">
        <f t="shared" si="4"/>
        <v>0</v>
      </c>
    </row>
    <row r="78" spans="9:30" ht="12.75" customHeight="1">
      <c r="I78" s="14">
        <v>38</v>
      </c>
      <c r="J78" s="14">
        <f t="shared" si="5"/>
        <v>1.1932338229005369E-122</v>
      </c>
      <c r="K78" s="14">
        <f t="shared" si="5"/>
        <v>1.9022208141930669E-75</v>
      </c>
      <c r="L78" s="14">
        <f t="shared" si="5"/>
        <v>2.3049619137007942E-43</v>
      </c>
      <c r="M78" s="14">
        <f t="shared" si="5"/>
        <v>1.2738883756330394E-21</v>
      </c>
      <c r="N78" s="14">
        <f t="shared" si="5"/>
        <v>2.6161529034858187E-8</v>
      </c>
      <c r="O78" s="14">
        <f t="shared" si="5"/>
        <v>1.5432243438047838E-2</v>
      </c>
      <c r="P78" s="14">
        <f t="shared" si="5"/>
        <v>5.6715480358691017E-4</v>
      </c>
      <c r="Q78" s="14">
        <f t="shared" si="5"/>
        <v>1.0772349490806221E-12</v>
      </c>
      <c r="R78" s="14">
        <f t="shared" si="5"/>
        <v>3.1270116049388939E-29</v>
      </c>
      <c r="S78" s="14">
        <f t="shared" si="5"/>
        <v>8.6090888694225486E-55</v>
      </c>
      <c r="T78" s="14">
        <f t="shared" si="5"/>
        <v>4.9285993490886452E-92</v>
      </c>
      <c r="U78" s="14">
        <f t="shared" si="5"/>
        <v>5.536932969516268E-149</v>
      </c>
      <c r="V78" s="14">
        <f t="shared" si="5"/>
        <v>0</v>
      </c>
      <c r="W78" s="14">
        <f t="shared" si="5"/>
        <v>0</v>
      </c>
      <c r="X78" s="14">
        <f t="shared" si="5"/>
        <v>0</v>
      </c>
      <c r="Y78" s="14">
        <f t="shared" si="5"/>
        <v>0</v>
      </c>
      <c r="Z78" s="14">
        <f t="shared" si="4"/>
        <v>0</v>
      </c>
      <c r="AA78" s="14">
        <f t="shared" si="4"/>
        <v>0</v>
      </c>
      <c r="AB78" s="14">
        <f t="shared" si="4"/>
        <v>0</v>
      </c>
      <c r="AC78" s="14">
        <f t="shared" si="4"/>
        <v>0</v>
      </c>
      <c r="AD78" s="14">
        <f t="shared" si="4"/>
        <v>0</v>
      </c>
    </row>
    <row r="79" spans="9:30" ht="12.75" customHeight="1">
      <c r="I79" s="14">
        <v>39</v>
      </c>
      <c r="J79" s="14">
        <f t="shared" si="5"/>
        <v>1.7378379779678848E-121</v>
      </c>
      <c r="K79" s="14">
        <f t="shared" si="5"/>
        <v>1.1071352603955326E-74</v>
      </c>
      <c r="L79" s="14">
        <f t="shared" si="5"/>
        <v>7.7605911914527029E-43</v>
      </c>
      <c r="M79" s="14">
        <f t="shared" si="5"/>
        <v>2.8173827566910676E-21</v>
      </c>
      <c r="N79" s="14">
        <f t="shared" si="5"/>
        <v>4.0282186965806894E-8</v>
      </c>
      <c r="O79" s="14">
        <f t="shared" si="5"/>
        <v>1.6980807658474813E-2</v>
      </c>
      <c r="P79" s="14">
        <f t="shared" si="5"/>
        <v>4.4837016920735236E-4</v>
      </c>
      <c r="Q79" s="14">
        <f t="shared" si="5"/>
        <v>6.0369465012744234E-13</v>
      </c>
      <c r="R79" s="14">
        <f t="shared" si="5"/>
        <v>1.1966695891337979E-29</v>
      </c>
      <c r="S79" s="14">
        <f t="shared" si="5"/>
        <v>2.0774488478360273E-55</v>
      </c>
      <c r="T79" s="14">
        <f t="shared" si="5"/>
        <v>6.2178989932837586E-93</v>
      </c>
      <c r="U79" s="14">
        <f t="shared" si="5"/>
        <v>1.6921017563886106E-150</v>
      </c>
      <c r="V79" s="14">
        <f t="shared" si="5"/>
        <v>0</v>
      </c>
      <c r="W79" s="14">
        <f t="shared" si="5"/>
        <v>0</v>
      </c>
      <c r="X79" s="14">
        <f t="shared" si="5"/>
        <v>0</v>
      </c>
      <c r="Y79" s="14">
        <f t="shared" si="5"/>
        <v>0</v>
      </c>
      <c r="Z79" s="14">
        <f t="shared" si="4"/>
        <v>0</v>
      </c>
      <c r="AA79" s="14">
        <f t="shared" si="4"/>
        <v>0</v>
      </c>
      <c r="AB79" s="14">
        <f t="shared" si="4"/>
        <v>0</v>
      </c>
      <c r="AC79" s="14">
        <f t="shared" si="4"/>
        <v>0</v>
      </c>
      <c r="AD79" s="14">
        <f t="shared" si="4"/>
        <v>0</v>
      </c>
    </row>
    <row r="80" spans="9:30" ht="12.75" customHeight="1">
      <c r="I80" s="14">
        <v>40</v>
      </c>
      <c r="J80" s="14">
        <f t="shared" si="5"/>
        <v>2.4633853337695692E-120</v>
      </c>
      <c r="K80" s="14">
        <f t="shared" si="5"/>
        <v>6.3598769958278451E-74</v>
      </c>
      <c r="L80" s="14">
        <f t="shared" si="5"/>
        <v>2.5887114902918914E-42</v>
      </c>
      <c r="M80" s="14">
        <f t="shared" si="5"/>
        <v>6.1834137344220074E-21</v>
      </c>
      <c r="N80" s="14">
        <f t="shared" si="5"/>
        <v>6.1598177568545865E-8</v>
      </c>
      <c r="O80" s="14">
        <f t="shared" si="5"/>
        <v>1.8561779405988025E-2</v>
      </c>
      <c r="P80" s="14">
        <f t="shared" si="5"/>
        <v>3.5210245640695181E-4</v>
      </c>
      <c r="Q80" s="14">
        <f t="shared" si="5"/>
        <v>3.3590189507091232E-13</v>
      </c>
      <c r="R80" s="14">
        <f t="shared" si="5"/>
        <v>4.5419050314850453E-30</v>
      </c>
      <c r="S80" s="14">
        <f t="shared" si="5"/>
        <v>4.9604390856494232E-56</v>
      </c>
      <c r="T80" s="14">
        <f t="shared" si="5"/>
        <v>7.7148006027784856E-94</v>
      </c>
      <c r="U80" s="14">
        <f t="shared" si="5"/>
        <v>4.8755474336621374E-152</v>
      </c>
      <c r="V80" s="14">
        <f t="shared" si="5"/>
        <v>0</v>
      </c>
      <c r="W80" s="14">
        <f t="shared" si="5"/>
        <v>0</v>
      </c>
      <c r="X80" s="14">
        <f t="shared" si="5"/>
        <v>0</v>
      </c>
      <c r="Y80" s="14">
        <f t="shared" si="5"/>
        <v>0</v>
      </c>
      <c r="Z80" s="14">
        <f t="shared" si="4"/>
        <v>0</v>
      </c>
      <c r="AA80" s="14">
        <f t="shared" si="4"/>
        <v>0</v>
      </c>
      <c r="AB80" s="14">
        <f t="shared" si="4"/>
        <v>0</v>
      </c>
      <c r="AC80" s="14">
        <f t="shared" si="4"/>
        <v>0</v>
      </c>
      <c r="AD80" s="14">
        <f t="shared" si="4"/>
        <v>0</v>
      </c>
    </row>
    <row r="81" spans="9:30" ht="12.75" customHeight="1">
      <c r="I81" s="14">
        <v>41</v>
      </c>
      <c r="J81" s="14">
        <f t="shared" si="5"/>
        <v>3.4006734119841522E-119</v>
      </c>
      <c r="K81" s="14">
        <f t="shared" si="5"/>
        <v>3.606259922908897E-73</v>
      </c>
      <c r="L81" s="14">
        <f t="shared" si="5"/>
        <v>8.5555996771343038E-42</v>
      </c>
      <c r="M81" s="14">
        <f t="shared" si="5"/>
        <v>1.3467539861359113E-20</v>
      </c>
      <c r="N81" s="14">
        <f t="shared" si="5"/>
        <v>9.3547439792895923E-8</v>
      </c>
      <c r="O81" s="14">
        <f t="shared" si="5"/>
        <v>2.0156433994131299E-2</v>
      </c>
      <c r="P81" s="14">
        <f t="shared" si="5"/>
        <v>2.7466056716788577E-4</v>
      </c>
      <c r="Q81" s="14">
        <f t="shared" si="5"/>
        <v>1.8556217221308618E-13</v>
      </c>
      <c r="R81" s="14">
        <f t="shared" si="5"/>
        <v>1.7096513270442642E-30</v>
      </c>
      <c r="S81" s="14">
        <f t="shared" si="5"/>
        <v>1.1719163623937814E-56</v>
      </c>
      <c r="T81" s="14">
        <f t="shared" si="5"/>
        <v>9.4117715301928081E-95</v>
      </c>
      <c r="U81" s="14">
        <f t="shared" si="5"/>
        <v>1.3199451597055603E-153</v>
      </c>
      <c r="V81" s="14">
        <f t="shared" si="5"/>
        <v>0</v>
      </c>
      <c r="W81" s="14">
        <f t="shared" si="5"/>
        <v>0</v>
      </c>
      <c r="X81" s="14">
        <f t="shared" si="5"/>
        <v>0</v>
      </c>
      <c r="Y81" s="14">
        <f t="shared" si="5"/>
        <v>0</v>
      </c>
      <c r="Z81" s="14">
        <f t="shared" si="4"/>
        <v>0</v>
      </c>
      <c r="AA81" s="14">
        <f t="shared" si="4"/>
        <v>0</v>
      </c>
      <c r="AB81" s="14">
        <f t="shared" si="4"/>
        <v>0</v>
      </c>
      <c r="AC81" s="14">
        <f t="shared" si="4"/>
        <v>0</v>
      </c>
      <c r="AD81" s="14">
        <f t="shared" si="4"/>
        <v>0</v>
      </c>
    </row>
    <row r="82" spans="9:30" ht="12.75" customHeight="1">
      <c r="I82" s="14">
        <v>42</v>
      </c>
      <c r="J82" s="14">
        <f t="shared" si="5"/>
        <v>4.5747154232646456E-118</v>
      </c>
      <c r="K82" s="14">
        <f t="shared" si="5"/>
        <v>2.018721587280447E-72</v>
      </c>
      <c r="L82" s="14">
        <f t="shared" si="5"/>
        <v>2.8016576407517667E-41</v>
      </c>
      <c r="M82" s="14">
        <f t="shared" si="5"/>
        <v>2.9109526262832957E-20</v>
      </c>
      <c r="N82" s="14">
        <f t="shared" si="5"/>
        <v>1.4109427902647363E-7</v>
      </c>
      <c r="O82" s="14">
        <f t="shared" si="5"/>
        <v>0</v>
      </c>
      <c r="P82" s="14">
        <f t="shared" si="5"/>
        <v>2.1282178450143165E-4</v>
      </c>
      <c r="Q82" s="14">
        <f t="shared" si="5"/>
        <v>1.0177517098421944E-13</v>
      </c>
      <c r="R82" s="14">
        <f t="shared" si="5"/>
        <v>6.3821825557083053E-31</v>
      </c>
      <c r="S82" s="14">
        <f t="shared" si="5"/>
        <v>2.7392353999039993E-57</v>
      </c>
      <c r="T82" s="14">
        <f t="shared" si="5"/>
        <v>1.1287179879381585E-95</v>
      </c>
      <c r="U82" s="14">
        <f t="shared" si="5"/>
        <v>3.3444556411456422E-155</v>
      </c>
      <c r="V82" s="14">
        <f t="shared" si="5"/>
        <v>0</v>
      </c>
      <c r="W82" s="14">
        <f t="shared" si="5"/>
        <v>0</v>
      </c>
      <c r="X82" s="14">
        <f t="shared" si="5"/>
        <v>0</v>
      </c>
      <c r="Y82" s="14">
        <f t="shared" si="5"/>
        <v>0</v>
      </c>
      <c r="Z82" s="14">
        <f t="shared" si="4"/>
        <v>0</v>
      </c>
      <c r="AA82" s="14">
        <f t="shared" si="4"/>
        <v>0</v>
      </c>
      <c r="AB82" s="14">
        <f t="shared" si="4"/>
        <v>0</v>
      </c>
      <c r="AC82" s="14">
        <f t="shared" si="4"/>
        <v>0</v>
      </c>
      <c r="AD82" s="14">
        <f t="shared" si="4"/>
        <v>0</v>
      </c>
    </row>
    <row r="83" spans="9:30" ht="12.75" customHeight="1">
      <c r="I83" s="14">
        <v>43</v>
      </c>
      <c r="J83" s="14">
        <f t="shared" si="5"/>
        <v>6.0003244156309851E-117</v>
      </c>
      <c r="K83" s="14">
        <f t="shared" si="5"/>
        <v>1.1157235439378543E-71</v>
      </c>
      <c r="L83" s="14">
        <f t="shared" si="5"/>
        <v>9.0906933238383802E-41</v>
      </c>
      <c r="M83" s="14">
        <f t="shared" si="5"/>
        <v>6.2442196232190395E-20</v>
      </c>
      <c r="N83" s="14">
        <f t="shared" si="5"/>
        <v>2.1135110109315422E-7</v>
      </c>
      <c r="O83" s="14">
        <f t="shared" si="5"/>
        <v>0</v>
      </c>
      <c r="P83" s="14">
        <f t="shared" si="5"/>
        <v>1.6380452218185972E-4</v>
      </c>
      <c r="Q83" s="14">
        <f t="shared" si="5"/>
        <v>5.5419558754765128E-14</v>
      </c>
      <c r="R83" s="14">
        <f t="shared" si="5"/>
        <v>2.3627041515489547E-31</v>
      </c>
      <c r="S83" s="14">
        <f t="shared" si="5"/>
        <v>6.3341345961271624E-58</v>
      </c>
      <c r="T83" s="14">
        <f t="shared" si="5"/>
        <v>1.3303490097245535E-96</v>
      </c>
      <c r="U83" s="14">
        <f t="shared" si="5"/>
        <v>7.8958480566677074E-157</v>
      </c>
      <c r="V83" s="14">
        <f t="shared" si="5"/>
        <v>0</v>
      </c>
      <c r="W83" s="14">
        <f t="shared" si="5"/>
        <v>0</v>
      </c>
      <c r="X83" s="14">
        <f t="shared" si="5"/>
        <v>0</v>
      </c>
      <c r="Y83" s="14">
        <f t="shared" si="5"/>
        <v>0</v>
      </c>
      <c r="Z83" s="14">
        <f t="shared" si="4"/>
        <v>0</v>
      </c>
      <c r="AA83" s="14">
        <f t="shared" si="4"/>
        <v>0</v>
      </c>
      <c r="AB83" s="14">
        <f t="shared" si="4"/>
        <v>0</v>
      </c>
      <c r="AC83" s="14">
        <f t="shared" si="4"/>
        <v>0</v>
      </c>
      <c r="AD83" s="14">
        <f t="shared" si="4"/>
        <v>0</v>
      </c>
    </row>
    <row r="84" spans="9:30" ht="12.75" customHeight="1">
      <c r="I84" s="14">
        <v>44</v>
      </c>
      <c r="J84" s="14">
        <f t="shared" si="5"/>
        <v>7.6776878318186456E-116</v>
      </c>
      <c r="K84" s="14">
        <f t="shared" si="5"/>
        <v>6.0890018940439886E-71</v>
      </c>
      <c r="L84" s="14">
        <f t="shared" si="5"/>
        <v>2.9229104228729395E-40</v>
      </c>
      <c r="M84" s="14">
        <f t="shared" si="5"/>
        <v>1.3293106723657414E-19</v>
      </c>
      <c r="N84" s="14">
        <f t="shared" si="5"/>
        <v>3.144280725279327E-7</v>
      </c>
      <c r="O84" s="14">
        <f t="shared" si="5"/>
        <v>0</v>
      </c>
      <c r="P84" s="14">
        <f t="shared" si="5"/>
        <v>1.2523427131927003E-4</v>
      </c>
      <c r="Q84" s="14">
        <f t="shared" si="5"/>
        <v>2.9960319834428855E-14</v>
      </c>
      <c r="R84" s="14">
        <f t="shared" si="5"/>
        <v>8.673891367172633E-32</v>
      </c>
      <c r="S84" s="14">
        <f t="shared" si="5"/>
        <v>1.448901233527125E-58</v>
      </c>
      <c r="T84" s="14">
        <f t="shared" si="5"/>
        <v>1.5406615369971592E-97</v>
      </c>
      <c r="U84" s="14">
        <f t="shared" si="5"/>
        <v>1.7280475544896673E-158</v>
      </c>
      <c r="V84" s="14">
        <f t="shared" si="5"/>
        <v>0</v>
      </c>
      <c r="W84" s="14">
        <f t="shared" si="5"/>
        <v>0</v>
      </c>
      <c r="X84" s="14">
        <f t="shared" si="5"/>
        <v>0</v>
      </c>
      <c r="Y84" s="14">
        <f t="shared" si="5"/>
        <v>0</v>
      </c>
      <c r="Z84" s="14">
        <f t="shared" si="4"/>
        <v>0</v>
      </c>
      <c r="AA84" s="14">
        <f t="shared" si="4"/>
        <v>0</v>
      </c>
      <c r="AB84" s="14">
        <f t="shared" si="4"/>
        <v>0</v>
      </c>
      <c r="AC84" s="14">
        <f t="shared" si="4"/>
        <v>0</v>
      </c>
      <c r="AD84" s="14">
        <f t="shared" si="4"/>
        <v>0</v>
      </c>
    </row>
    <row r="85" spans="9:30" ht="12.75" customHeight="1">
      <c r="I85" s="14">
        <v>45</v>
      </c>
      <c r="J85" s="14">
        <f t="shared" si="5"/>
        <v>9.5885790255150104E-115</v>
      </c>
      <c r="K85" s="14">
        <f t="shared" si="5"/>
        <v>3.2816515471055616E-70</v>
      </c>
      <c r="L85" s="14">
        <f t="shared" si="5"/>
        <v>9.3129973473605195E-40</v>
      </c>
      <c r="M85" s="14">
        <f t="shared" si="5"/>
        <v>2.8085948564855565E-19</v>
      </c>
      <c r="N85" s="14">
        <f t="shared" si="5"/>
        <v>4.6458351940861669E-7</v>
      </c>
      <c r="O85" s="14">
        <f t="shared" si="5"/>
        <v>0</v>
      </c>
      <c r="P85" s="14">
        <f t="shared" si="5"/>
        <v>9.5105446625069832E-5</v>
      </c>
      <c r="Q85" s="14">
        <f t="shared" si="5"/>
        <v>1.6079969126326161E-14</v>
      </c>
      <c r="R85" s="14">
        <f t="shared" si="5"/>
        <v>3.1576862954651065E-32</v>
      </c>
      <c r="S85" s="14">
        <f t="shared" si="5"/>
        <v>3.2783219829300701E-59</v>
      </c>
      <c r="T85" s="14">
        <f t="shared" si="5"/>
        <v>1.7526791797033498E-98</v>
      </c>
      <c r="U85" s="14">
        <f t="shared" si="5"/>
        <v>3.4851379250213373E-160</v>
      </c>
      <c r="V85" s="14">
        <f t="shared" si="5"/>
        <v>0</v>
      </c>
      <c r="W85" s="14">
        <f t="shared" si="5"/>
        <v>0</v>
      </c>
      <c r="X85" s="14">
        <f t="shared" si="5"/>
        <v>0</v>
      </c>
      <c r="Y85" s="14">
        <f t="shared" si="5"/>
        <v>0</v>
      </c>
      <c r="Z85" s="14">
        <f t="shared" si="4"/>
        <v>0</v>
      </c>
      <c r="AA85" s="14">
        <f t="shared" si="4"/>
        <v>0</v>
      </c>
      <c r="AB85" s="14">
        <f t="shared" si="4"/>
        <v>0</v>
      </c>
      <c r="AC85" s="14">
        <f t="shared" si="4"/>
        <v>0</v>
      </c>
      <c r="AD85" s="14">
        <f t="shared" si="4"/>
        <v>0</v>
      </c>
    </row>
    <row r="86" spans="9:30" ht="12.75" customHeight="1">
      <c r="I86" s="14">
        <v>46</v>
      </c>
      <c r="J86" s="14">
        <f t="shared" si="5"/>
        <v>1.1693897463725953E-113</v>
      </c>
      <c r="K86" s="14">
        <f t="shared" si="5"/>
        <v>1.7467957714282298E-69</v>
      </c>
      <c r="L86" s="14">
        <f t="shared" si="5"/>
        <v>2.940610806255778E-39</v>
      </c>
      <c r="M86" s="14">
        <f t="shared" si="5"/>
        <v>5.8894514592631153E-19</v>
      </c>
      <c r="N86" s="14">
        <f t="shared" si="5"/>
        <v>6.8176687197768426E-7</v>
      </c>
      <c r="O86" s="14">
        <f t="shared" si="5"/>
        <v>0</v>
      </c>
      <c r="P86" s="14">
        <f t="shared" si="5"/>
        <v>7.1741391818332868E-5</v>
      </c>
      <c r="Q86" s="14">
        <f t="shared" si="5"/>
        <v>8.5678623375123586E-15</v>
      </c>
      <c r="R86" s="14">
        <f t="shared" si="5"/>
        <v>1.1398822725782306E-32</v>
      </c>
      <c r="S86" s="14">
        <f t="shared" si="5"/>
        <v>7.3365673408312301E-60</v>
      </c>
      <c r="T86" s="14">
        <f t="shared" si="5"/>
        <v>1.9581214278735896E-99</v>
      </c>
      <c r="U86" s="14">
        <f t="shared" si="5"/>
        <v>6.4323015394682465E-162</v>
      </c>
      <c r="V86" s="14">
        <f t="shared" si="5"/>
        <v>0</v>
      </c>
      <c r="W86" s="14">
        <f t="shared" si="5"/>
        <v>0</v>
      </c>
      <c r="X86" s="14">
        <f t="shared" si="5"/>
        <v>0</v>
      </c>
      <c r="Y86" s="14">
        <f t="shared" si="5"/>
        <v>0</v>
      </c>
      <c r="Z86" s="14">
        <f t="shared" si="4"/>
        <v>0</v>
      </c>
      <c r="AA86" s="14">
        <f t="shared" si="4"/>
        <v>0</v>
      </c>
      <c r="AB86" s="14">
        <f t="shared" si="4"/>
        <v>0</v>
      </c>
      <c r="AC86" s="14">
        <f t="shared" si="4"/>
        <v>0</v>
      </c>
      <c r="AD86" s="14">
        <f t="shared" si="4"/>
        <v>0</v>
      </c>
    </row>
    <row r="87" spans="9:30" ht="12.75" customHeight="1">
      <c r="I87" s="14">
        <v>47</v>
      </c>
      <c r="J87" s="14">
        <f t="shared" si="5"/>
        <v>1.3933154424865794E-112</v>
      </c>
      <c r="K87" s="14">
        <f t="shared" si="5"/>
        <v>9.1841839528696302E-69</v>
      </c>
      <c r="L87" s="14">
        <f t="shared" si="5"/>
        <v>9.201911366514605E-39</v>
      </c>
      <c r="M87" s="14">
        <f t="shared" si="5"/>
        <v>1.2257234001511959E-18</v>
      </c>
      <c r="N87" s="14">
        <f t="shared" si="5"/>
        <v>9.9366831543306217E-7</v>
      </c>
      <c r="O87" s="14">
        <f t="shared" si="5"/>
        <v>0</v>
      </c>
      <c r="P87" s="14">
        <f t="shared" si="5"/>
        <v>5.3754356982036258E-5</v>
      </c>
      <c r="Q87" s="14">
        <f t="shared" si="5"/>
        <v>4.5321186168200609E-15</v>
      </c>
      <c r="R87" s="14">
        <f t="shared" si="5"/>
        <v>4.0801155170584437E-33</v>
      </c>
      <c r="S87" s="14">
        <f t="shared" si="5"/>
        <v>1.6237875402242254E-60</v>
      </c>
      <c r="T87" s="14">
        <f t="shared" si="5"/>
        <v>2.1478480013238679E-100</v>
      </c>
      <c r="U87" s="14">
        <f t="shared" si="5"/>
        <v>1.077437443797134E-163</v>
      </c>
      <c r="V87" s="14">
        <f t="shared" si="5"/>
        <v>0</v>
      </c>
      <c r="W87" s="14">
        <f t="shared" si="5"/>
        <v>0</v>
      </c>
      <c r="X87" s="14">
        <f t="shared" si="5"/>
        <v>0</v>
      </c>
      <c r="Y87" s="14">
        <f t="shared" ref="Y87:AD89" si="6">IF(($I87+Y$39&lt;=$I$11),IF((BINOMDIST($I87+Y$39,$I$11,$J$11,FALSE)&lt;=$N$11),BINOMDIST($I87+Y$39,$I$11,$J$11,FALSE),0),0)</f>
        <v>0</v>
      </c>
      <c r="Z87" s="14">
        <f t="shared" si="6"/>
        <v>0</v>
      </c>
      <c r="AA87" s="14">
        <f t="shared" si="6"/>
        <v>0</v>
      </c>
      <c r="AB87" s="14">
        <f t="shared" si="6"/>
        <v>0</v>
      </c>
      <c r="AC87" s="14">
        <f t="shared" si="6"/>
        <v>0</v>
      </c>
      <c r="AD87" s="14">
        <f t="shared" si="6"/>
        <v>0</v>
      </c>
    </row>
    <row r="88" spans="9:30" ht="12.75" customHeight="1">
      <c r="I88" s="14">
        <v>48</v>
      </c>
      <c r="J88" s="14">
        <f t="shared" ref="J88:Y89" si="7">IF(($I88+J$39&lt;=$I$11),IF((BINOMDIST($I88+J$39,$I$11,$J$11,FALSE)&lt;=$N$11),BINOMDIST($I88+J$39,$I$11,$J$11,FALSE),0),0)</f>
        <v>1.6226319423956817E-111</v>
      </c>
      <c r="K88" s="14">
        <f t="shared" si="7"/>
        <v>4.7701526857253158E-68</v>
      </c>
      <c r="L88" s="14">
        <f t="shared" si="7"/>
        <v>2.8538360251553442E-38</v>
      </c>
      <c r="M88" s="14">
        <f t="shared" si="7"/>
        <v>2.5319235892011799E-18</v>
      </c>
      <c r="N88" s="14">
        <f t="shared" si="7"/>
        <v>1.4384150211309287E-6</v>
      </c>
      <c r="O88" s="14">
        <f t="shared" si="7"/>
        <v>0</v>
      </c>
      <c r="P88" s="14">
        <f t="shared" si="7"/>
        <v>4.0006834650423757E-5</v>
      </c>
      <c r="Q88" s="14">
        <f t="shared" si="7"/>
        <v>2.3799316354658043E-15</v>
      </c>
      <c r="R88" s="14">
        <f t="shared" si="7"/>
        <v>1.4480767125274697E-33</v>
      </c>
      <c r="S88" s="14">
        <f t="shared" si="7"/>
        <v>3.5540731302096855E-61</v>
      </c>
      <c r="T88" s="14">
        <f t="shared" si="7"/>
        <v>2.3124640890166013E-101</v>
      </c>
      <c r="U88" s="14">
        <f t="shared" si="7"/>
        <v>1.6215613702631369E-165</v>
      </c>
      <c r="V88" s="14">
        <f t="shared" si="7"/>
        <v>0</v>
      </c>
      <c r="W88" s="14">
        <f t="shared" si="7"/>
        <v>0</v>
      </c>
      <c r="X88" s="14">
        <f t="shared" si="7"/>
        <v>0</v>
      </c>
      <c r="Y88" s="14">
        <f t="shared" si="7"/>
        <v>0</v>
      </c>
      <c r="Z88" s="14">
        <f t="shared" si="6"/>
        <v>0</v>
      </c>
      <c r="AA88" s="14">
        <f t="shared" si="6"/>
        <v>0</v>
      </c>
      <c r="AB88" s="14">
        <f t="shared" si="6"/>
        <v>0</v>
      </c>
      <c r="AC88" s="14">
        <f t="shared" si="6"/>
        <v>0</v>
      </c>
      <c r="AD88" s="14">
        <f t="shared" si="6"/>
        <v>0</v>
      </c>
    </row>
    <row r="89" spans="9:30" ht="12.75" customHeight="1">
      <c r="I89" s="14">
        <v>49</v>
      </c>
      <c r="J89" s="14">
        <f t="shared" si="7"/>
        <v>1.8478135180752598E-110</v>
      </c>
      <c r="K89" s="14">
        <f t="shared" si="7"/>
        <v>2.4477147114630951E-67</v>
      </c>
      <c r="L89" s="14">
        <f t="shared" si="7"/>
        <v>8.7721939565181694E-38</v>
      </c>
      <c r="M89" s="14">
        <f t="shared" si="7"/>
        <v>5.1910795195683619E-18</v>
      </c>
      <c r="N89" s="14">
        <f t="shared" si="7"/>
        <v>2.0680826408227666E-6</v>
      </c>
      <c r="O89" s="14">
        <f t="shared" si="7"/>
        <v>0</v>
      </c>
      <c r="P89" s="14">
        <f t="shared" si="7"/>
        <v>2.9575253122662523E-5</v>
      </c>
      <c r="Q89" s="14">
        <f t="shared" si="7"/>
        <v>1.2406661157315677E-15</v>
      </c>
      <c r="R89" s="14">
        <f t="shared" si="7"/>
        <v>5.0956819728135705E-34</v>
      </c>
      <c r="S89" s="14">
        <f t="shared" si="7"/>
        <v>7.6921823259045534E-62</v>
      </c>
      <c r="T89" s="14">
        <f t="shared" si="7"/>
        <v>2.4430403854817469E-102</v>
      </c>
      <c r="U89" s="14">
        <f t="shared" si="7"/>
        <v>2.1656913125383149E-167</v>
      </c>
      <c r="V89" s="14">
        <f t="shared" si="7"/>
        <v>0</v>
      </c>
      <c r="W89" s="14">
        <f t="shared" si="7"/>
        <v>0</v>
      </c>
      <c r="X89" s="14">
        <f t="shared" si="7"/>
        <v>0</v>
      </c>
      <c r="Y89" s="14">
        <f t="shared" si="7"/>
        <v>0</v>
      </c>
      <c r="Z89" s="14">
        <f t="shared" si="6"/>
        <v>0</v>
      </c>
      <c r="AA89" s="14">
        <f t="shared" si="6"/>
        <v>0</v>
      </c>
      <c r="AB89" s="14">
        <f t="shared" si="6"/>
        <v>0</v>
      </c>
      <c r="AC89" s="14">
        <f t="shared" si="6"/>
        <v>0</v>
      </c>
      <c r="AD89" s="14">
        <f t="shared" si="6"/>
        <v>0</v>
      </c>
    </row>
  </sheetData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F0AFB-5C70-437C-AE73-8B602F749E47}">
  <dimension ref="A1:H528"/>
  <sheetViews>
    <sheetView tabSelected="1" workbookViewId="0">
      <selection activeCell="L529" sqref="L529"/>
    </sheetView>
  </sheetViews>
  <sheetFormatPr defaultColWidth="10.140625" defaultRowHeight="15"/>
  <cols>
    <col min="1" max="1" width="22.42578125" customWidth="1"/>
    <col min="2" max="3" width="11.7109375" customWidth="1"/>
    <col min="4" max="4" width="9.85546875" bestFit="1" customWidth="1"/>
    <col min="5" max="5" width="0" hidden="1" customWidth="1"/>
    <col min="6" max="8" width="9.7109375" customWidth="1"/>
  </cols>
  <sheetData>
    <row r="1" spans="1:8" s="23" customFormat="1" ht="18" customHeight="1">
      <c r="A1" s="22" t="s">
        <v>77</v>
      </c>
      <c r="B1" s="22"/>
      <c r="C1" s="22"/>
      <c r="D1" s="22"/>
      <c r="E1" s="22"/>
      <c r="F1" s="22"/>
      <c r="G1" s="22"/>
      <c r="H1" s="22"/>
    </row>
    <row r="2" spans="1:8" s="23" customFormat="1" ht="18" customHeight="1">
      <c r="A2" s="22" t="s">
        <v>78</v>
      </c>
      <c r="B2" s="22"/>
      <c r="C2" s="22"/>
      <c r="D2" s="22"/>
      <c r="E2" s="22"/>
      <c r="F2" s="22"/>
      <c r="G2" s="22"/>
      <c r="H2" s="22"/>
    </row>
    <row r="3" spans="1:8" s="23" customFormat="1" ht="18" customHeight="1">
      <c r="A3" s="22" t="s">
        <v>79</v>
      </c>
      <c r="B3" s="22"/>
      <c r="C3" s="22"/>
      <c r="D3" s="22"/>
      <c r="E3" s="22"/>
      <c r="F3" s="22"/>
      <c r="G3" s="22"/>
      <c r="H3" s="22"/>
    </row>
    <row r="4" spans="1:8" s="23" customFormat="1" ht="18" customHeight="1" ph="1">
      <c r="A4" s="22" t="s">
        <v>80</v>
      </c>
      <c r="B4" s="22"/>
      <c r="C4" s="22"/>
      <c r="D4" s="22"/>
      <c r="E4" s="22"/>
      <c r="F4" s="22"/>
      <c r="G4" s="22"/>
      <c r="H4" s="22"/>
    </row>
    <row r="5" spans="1:8" s="23" customFormat="1" ht="18" customHeight="1" ph="1">
      <c r="A5" s="22" t="s">
        <v>81</v>
      </c>
      <c r="B5" s="22"/>
      <c r="C5" s="22"/>
      <c r="D5" s="22"/>
      <c r="E5" s="22"/>
      <c r="F5" s="22"/>
      <c r="G5" s="22"/>
      <c r="H5" s="22"/>
    </row>
    <row r="6" spans="1:8" s="25" customFormat="1" ht="18" customHeight="1" thickBot="1">
      <c r="A6" s="24"/>
      <c r="B6" s="24"/>
      <c r="C6" s="24"/>
      <c r="D6" s="24"/>
      <c r="E6" s="24"/>
      <c r="F6" s="24"/>
      <c r="G6" s="24"/>
      <c r="H6" s="24"/>
    </row>
    <row r="7" spans="1:8" s="25" customFormat="1" ht="18" customHeight="1" thickBot="1">
      <c r="A7" s="24"/>
      <c r="B7" s="26" t="s">
        <v>82</v>
      </c>
      <c r="C7" s="27">
        <f>SUM(D27:D527)</f>
        <v>1.2215366912025983E-3</v>
      </c>
      <c r="D7" s="24"/>
      <c r="E7" s="24"/>
      <c r="F7" s="24"/>
      <c r="G7" s="24"/>
      <c r="H7" s="24"/>
    </row>
    <row r="8" spans="1:8" s="25" customFormat="1" ht="18" customHeight="1" ph="1">
      <c r="A8" s="24"/>
      <c r="B8" s="24"/>
      <c r="C8" s="24"/>
      <c r="D8" s="24"/>
      <c r="E8" s="24"/>
      <c r="F8" s="24"/>
      <c r="G8" s="24"/>
      <c r="H8" s="24"/>
    </row>
    <row r="9" spans="1:8">
      <c r="A9" s="24"/>
      <c r="B9" s="24"/>
      <c r="C9" s="24"/>
      <c r="D9" s="28"/>
      <c r="E9" s="28"/>
      <c r="F9" s="28"/>
      <c r="G9" s="28"/>
      <c r="H9" s="28"/>
    </row>
    <row r="10" spans="1:8">
      <c r="A10" s="24"/>
      <c r="B10" s="24" t="s">
        <v>83</v>
      </c>
      <c r="C10" s="24" t="s">
        <v>84</v>
      </c>
      <c r="D10" s="24" t="s">
        <v>85</v>
      </c>
      <c r="E10" s="28" t="s">
        <v>86</v>
      </c>
      <c r="F10" s="28"/>
      <c r="G10" s="28"/>
      <c r="H10" s="28"/>
    </row>
    <row r="11" spans="1:8">
      <c r="A11" s="29" t="s">
        <v>94</v>
      </c>
      <c r="B11" s="30">
        <v>606</v>
      </c>
      <c r="C11" s="31">
        <v>74</v>
      </c>
      <c r="D11" s="32">
        <f>SUM(B11:C11)</f>
        <v>680</v>
      </c>
      <c r="E11" s="28">
        <f>B11+C11</f>
        <v>680</v>
      </c>
      <c r="F11" s="28"/>
      <c r="G11" s="28"/>
      <c r="H11" s="28"/>
    </row>
    <row r="12" spans="1:8">
      <c r="A12" s="29" t="s">
        <v>93</v>
      </c>
      <c r="B12" s="33">
        <v>439</v>
      </c>
      <c r="C12" s="34">
        <v>25</v>
      </c>
      <c r="D12" s="32">
        <f>SUM(B12:C12)</f>
        <v>464</v>
      </c>
      <c r="E12" s="28">
        <f>B12+C12</f>
        <v>464</v>
      </c>
      <c r="F12" s="28"/>
      <c r="G12" s="28"/>
      <c r="H12" s="28"/>
    </row>
    <row r="14" spans="1:8" hidden="1">
      <c r="A14" s="28" t="s">
        <v>87</v>
      </c>
      <c r="B14" s="28">
        <f>B11+B12</f>
        <v>1045</v>
      </c>
      <c r="C14" s="28">
        <f>C11+C12</f>
        <v>99</v>
      </c>
      <c r="D14" s="28"/>
      <c r="E14" s="28">
        <f>E11+E12</f>
        <v>1144</v>
      </c>
      <c r="F14" s="28"/>
      <c r="G14" s="28"/>
      <c r="H14" s="28"/>
    </row>
    <row r="15" spans="1:8" hidden="1">
      <c r="A15" s="28"/>
      <c r="B15" s="28"/>
      <c r="C15" s="28"/>
      <c r="D15" s="28"/>
      <c r="E15" s="28"/>
      <c r="F15" s="28"/>
      <c r="G15" s="28"/>
      <c r="H15" s="28"/>
    </row>
    <row r="16" spans="1:8" hidden="1">
      <c r="A16" s="24"/>
      <c r="B16" s="24" t="s">
        <v>88</v>
      </c>
      <c r="C16" s="24" t="s">
        <v>89</v>
      </c>
      <c r="D16" s="28"/>
      <c r="E16" s="28" t="s">
        <v>86</v>
      </c>
      <c r="F16" s="28"/>
      <c r="G16" s="28"/>
      <c r="H16" s="28"/>
    </row>
    <row r="17" spans="1:5" hidden="1">
      <c r="A17" s="24" t="s">
        <v>90</v>
      </c>
      <c r="B17" s="24">
        <f>IF(B14&lt;C14,IF(E11&lt;E12,B11,B12),IF(E11&lt;E12,C11,C12))</f>
        <v>25</v>
      </c>
      <c r="C17" s="24">
        <f>IF(B14&lt;C14,IF(E11&lt;E12,C11,C12),IF(E11&lt;E12,B11,B12))</f>
        <v>439</v>
      </c>
      <c r="D17" s="28"/>
      <c r="E17" s="28">
        <f>B17+C17</f>
        <v>464</v>
      </c>
    </row>
    <row r="18" spans="1:5" hidden="1">
      <c r="A18" s="24" t="s">
        <v>91</v>
      </c>
      <c r="B18" s="24">
        <f>IF(B14&lt;C14,IF(E11&lt;E12,B12,B11),IF(E11&lt;E12,C12,C11))</f>
        <v>74</v>
      </c>
      <c r="C18" s="24">
        <f>IF(B14&lt;C14,IF(E11&lt;E12,C12,C11),IF(E11&lt;E12,B12,B11))</f>
        <v>606</v>
      </c>
      <c r="D18" s="28"/>
      <c r="E18" s="28">
        <f>B18+C18</f>
        <v>680</v>
      </c>
    </row>
    <row r="19" spans="1:5" hidden="1">
      <c r="A19" s="28"/>
      <c r="B19" s="28"/>
      <c r="C19" s="28"/>
      <c r="D19" s="28"/>
      <c r="E19" s="28"/>
    </row>
    <row r="20" spans="1:5" hidden="1">
      <c r="A20" s="28" t="s">
        <v>87</v>
      </c>
      <c r="B20" s="28">
        <f>B17+B18</f>
        <v>99</v>
      </c>
      <c r="C20" s="28">
        <f>C17+C18</f>
        <v>1045</v>
      </c>
      <c r="D20" s="28"/>
      <c r="E20" s="28">
        <f>E17+E18</f>
        <v>1144</v>
      </c>
    </row>
    <row r="21" spans="1:5" hidden="1">
      <c r="A21" s="28"/>
      <c r="B21" s="28"/>
      <c r="C21" s="28"/>
      <c r="D21" s="28"/>
      <c r="E21" s="28"/>
    </row>
    <row r="22" spans="1:5" ht="18">
      <c r="A22" s="24"/>
      <c r="B22" s="35"/>
      <c r="C22" s="28"/>
      <c r="D22" s="36" t="str">
        <f>IF(D25&gt;500, CONCATENATE("Your smaller column total must be 500 or less! Yours is ", D25, "!"),"")</f>
        <v/>
      </c>
      <c r="E22" s="28"/>
    </row>
    <row r="23" spans="1:5">
      <c r="A23" s="28"/>
      <c r="B23" s="28"/>
      <c r="C23" s="28"/>
      <c r="D23" s="28"/>
      <c r="E23" s="28"/>
    </row>
    <row r="24" spans="1:5" hidden="1">
      <c r="A24" s="28"/>
      <c r="B24" s="28"/>
      <c r="C24" s="28"/>
      <c r="D24" s="28"/>
      <c r="E24" s="28"/>
    </row>
    <row r="25" spans="1:5" hidden="1">
      <c r="A25" s="28" t="s">
        <v>92</v>
      </c>
      <c r="B25" s="28">
        <f>B17</f>
        <v>25</v>
      </c>
      <c r="C25" s="28">
        <f>B18</f>
        <v>74</v>
      </c>
      <c r="D25" s="28">
        <f>B25+C25</f>
        <v>99</v>
      </c>
      <c r="E25" s="28">
        <f>HYPGEOMDIST(B25,D$25,E$17,E$20)</f>
        <v>3.6678376466652251E-4</v>
      </c>
    </row>
    <row r="26" spans="1:5" hidden="1">
      <c r="A26" s="28"/>
      <c r="B26" s="28"/>
      <c r="C26" s="28"/>
      <c r="D26" s="28"/>
      <c r="E26" s="28"/>
    </row>
    <row r="27" spans="1:5" hidden="1">
      <c r="A27" s="28"/>
      <c r="B27" s="28">
        <v>0</v>
      </c>
      <c r="C27" s="28">
        <f t="shared" ref="C27:C90" si="0">IF(AND(B27&lt;=E$17,B27&lt;=D$25),HYPGEOMDIST(B27,D$25,E$17,E$20),"")</f>
        <v>1.868033718881703E-24</v>
      </c>
      <c r="D27" s="28">
        <f t="shared" ref="D27:D90" si="1">IF(C27&lt;E$25*1.00001,C27,"")</f>
        <v>1.868033718881703E-24</v>
      </c>
      <c r="E27" s="28"/>
    </row>
    <row r="28" spans="1:5" hidden="1">
      <c r="A28" s="28"/>
      <c r="B28" s="28">
        <v>1</v>
      </c>
      <c r="C28" s="28">
        <f t="shared" si="0"/>
        <v>1.4743985723462096E-22</v>
      </c>
      <c r="D28" s="28">
        <f t="shared" si="1"/>
        <v>1.4743985723462096E-22</v>
      </c>
      <c r="E28" s="28"/>
    </row>
    <row r="29" spans="1:5" hidden="1">
      <c r="A29" s="28"/>
      <c r="B29" s="28">
        <v>2</v>
      </c>
      <c r="C29" s="28">
        <f t="shared" si="0"/>
        <v>5.7375095044284887E-21</v>
      </c>
      <c r="D29" s="28">
        <f t="shared" si="1"/>
        <v>5.7375095044284887E-21</v>
      </c>
      <c r="E29" s="28"/>
    </row>
    <row r="30" spans="1:5" hidden="1">
      <c r="A30" s="28"/>
      <c r="B30" s="28">
        <v>3</v>
      </c>
      <c r="C30" s="28">
        <f t="shared" si="0"/>
        <v>1.4675841948142922E-19</v>
      </c>
      <c r="D30" s="28">
        <f t="shared" si="1"/>
        <v>1.4675841948142922E-19</v>
      </c>
      <c r="E30" s="28"/>
    </row>
    <row r="31" spans="1:5" hidden="1">
      <c r="A31" s="28"/>
      <c r="B31" s="28">
        <v>4</v>
      </c>
      <c r="C31" s="28">
        <f t="shared" si="0"/>
        <v>2.7756156463974938E-18</v>
      </c>
      <c r="D31" s="28">
        <f t="shared" si="1"/>
        <v>2.7756156463974938E-18</v>
      </c>
      <c r="E31" s="28"/>
    </row>
    <row r="32" spans="1:5" hidden="1">
      <c r="A32" s="28"/>
      <c r="B32" s="28">
        <v>5</v>
      </c>
      <c r="C32" s="28">
        <f t="shared" si="0"/>
        <v>4.1397407422378623E-17</v>
      </c>
      <c r="D32" s="28">
        <f t="shared" si="1"/>
        <v>4.1397407422378623E-17</v>
      </c>
      <c r="E32" s="28"/>
    </row>
    <row r="33" spans="2:4" hidden="1">
      <c r="B33" s="28">
        <v>6</v>
      </c>
      <c r="C33" s="28">
        <f t="shared" si="0"/>
        <v>5.071358718472278E-16</v>
      </c>
      <c r="D33" s="28">
        <f t="shared" si="1"/>
        <v>5.071358718472278E-16</v>
      </c>
    </row>
    <row r="34" spans="2:4" hidden="1">
      <c r="B34" s="28">
        <v>7</v>
      </c>
      <c r="C34" s="28">
        <f t="shared" si="0"/>
        <v>5.2480430819875108E-15</v>
      </c>
      <c r="D34" s="28">
        <f t="shared" si="1"/>
        <v>5.2480430819875108E-15</v>
      </c>
    </row>
    <row r="35" spans="2:4" hidden="1">
      <c r="B35" s="28">
        <v>8</v>
      </c>
      <c r="C35" s="28">
        <f t="shared" si="0"/>
        <v>4.6826978637327013E-14</v>
      </c>
      <c r="D35" s="28">
        <f t="shared" si="1"/>
        <v>4.6826978637327013E-14</v>
      </c>
    </row>
    <row r="36" spans="2:4" hidden="1">
      <c r="B36" s="28">
        <v>9</v>
      </c>
      <c r="C36" s="28">
        <f t="shared" si="0"/>
        <v>3.659382872946386E-13</v>
      </c>
      <c r="D36" s="28">
        <f t="shared" si="1"/>
        <v>3.659382872946386E-13</v>
      </c>
    </row>
    <row r="37" spans="2:4" hidden="1">
      <c r="B37" s="28">
        <v>10</v>
      </c>
      <c r="C37" s="28">
        <f t="shared" si="0"/>
        <v>2.5355622444527053E-12</v>
      </c>
      <c r="D37" s="28">
        <f t="shared" si="1"/>
        <v>2.5355622444527053E-12</v>
      </c>
    </row>
    <row r="38" spans="2:4" hidden="1">
      <c r="B38" s="28">
        <v>11</v>
      </c>
      <c r="C38" s="28">
        <f t="shared" si="0"/>
        <v>1.5732789933869138E-11</v>
      </c>
      <c r="D38" s="28">
        <f t="shared" si="1"/>
        <v>1.5732789933869138E-11</v>
      </c>
    </row>
    <row r="39" spans="2:4" hidden="1">
      <c r="B39" s="28">
        <v>12</v>
      </c>
      <c r="C39" s="28">
        <f t="shared" si="0"/>
        <v>8.8135460641338676E-11</v>
      </c>
      <c r="D39" s="28">
        <f t="shared" si="1"/>
        <v>8.8135460641338676E-11</v>
      </c>
    </row>
    <row r="40" spans="2:4" hidden="1">
      <c r="B40" s="28">
        <v>13</v>
      </c>
      <c r="C40" s="28">
        <f t="shared" si="0"/>
        <v>4.4882658045324426E-10</v>
      </c>
      <c r="D40" s="28">
        <f t="shared" si="1"/>
        <v>4.4882658045324426E-10</v>
      </c>
    </row>
    <row r="41" spans="2:4" hidden="1">
      <c r="B41" s="28">
        <v>14</v>
      </c>
      <c r="C41" s="28">
        <f t="shared" si="0"/>
        <v>2.0898184573180735E-9</v>
      </c>
      <c r="D41" s="28">
        <f t="shared" si="1"/>
        <v>2.0898184573180735E-9</v>
      </c>
    </row>
    <row r="42" spans="2:4" hidden="1">
      <c r="B42" s="28">
        <v>15</v>
      </c>
      <c r="C42" s="28">
        <f t="shared" si="0"/>
        <v>8.9413373593306912E-9</v>
      </c>
      <c r="D42" s="28">
        <f t="shared" si="1"/>
        <v>8.9413373593306912E-9</v>
      </c>
    </row>
    <row r="43" spans="2:4" hidden="1">
      <c r="B43" s="28">
        <v>16</v>
      </c>
      <c r="C43" s="28">
        <f t="shared" si="0"/>
        <v>3.5304803166302191E-8</v>
      </c>
      <c r="D43" s="28">
        <f t="shared" si="1"/>
        <v>3.5304803166302191E-8</v>
      </c>
    </row>
    <row r="44" spans="2:4" hidden="1">
      <c r="B44" s="28">
        <v>17</v>
      </c>
      <c r="C44" s="28">
        <f t="shared" si="0"/>
        <v>1.2913375968284363E-7</v>
      </c>
      <c r="D44" s="28">
        <f t="shared" si="1"/>
        <v>1.2913375968284363E-7</v>
      </c>
    </row>
    <row r="45" spans="2:4" hidden="1">
      <c r="B45" s="28">
        <v>18</v>
      </c>
      <c r="C45" s="28">
        <f t="shared" si="0"/>
        <v>4.3899729432525438E-7</v>
      </c>
      <c r="D45" s="28">
        <f t="shared" si="1"/>
        <v>4.3899729432525438E-7</v>
      </c>
    </row>
    <row r="46" spans="2:4" hidden="1">
      <c r="B46" s="28">
        <v>19</v>
      </c>
      <c r="C46" s="28">
        <f t="shared" si="0"/>
        <v>1.3911593205959905E-6</v>
      </c>
      <c r="D46" s="28">
        <f t="shared" si="1"/>
        <v>1.3911593205959905E-6</v>
      </c>
    </row>
    <row r="47" spans="2:4" hidden="1">
      <c r="B47" s="28">
        <v>20</v>
      </c>
      <c r="C47" s="28">
        <f t="shared" si="0"/>
        <v>4.1202389195687913E-6</v>
      </c>
      <c r="D47" s="28">
        <f t="shared" si="1"/>
        <v>4.1202389195687913E-6</v>
      </c>
    </row>
    <row r="48" spans="2:4" hidden="1">
      <c r="B48" s="28">
        <v>21</v>
      </c>
      <c r="C48" s="28">
        <f t="shared" si="0"/>
        <v>1.1431854164119197E-5</v>
      </c>
      <c r="D48" s="28">
        <f t="shared" si="1"/>
        <v>1.1431854164119197E-5</v>
      </c>
    </row>
    <row r="49" spans="2:4" hidden="1">
      <c r="B49" s="28">
        <v>22</v>
      </c>
      <c r="C49" s="28">
        <f t="shared" si="0"/>
        <v>2.9776593455975619E-5</v>
      </c>
      <c r="D49" s="28">
        <f t="shared" si="1"/>
        <v>2.9776593455975619E-5</v>
      </c>
    </row>
    <row r="50" spans="2:4" hidden="1">
      <c r="B50" s="28">
        <v>23</v>
      </c>
      <c r="C50" s="28">
        <f t="shared" si="0"/>
        <v>7.2949653158701355E-5</v>
      </c>
      <c r="D50" s="28">
        <f t="shared" si="1"/>
        <v>7.2949653158701355E-5</v>
      </c>
    </row>
    <row r="51" spans="2:4" hidden="1">
      <c r="B51" s="28">
        <v>24</v>
      </c>
      <c r="C51" s="28">
        <f t="shared" si="0"/>
        <v>1.6838709196054046E-4</v>
      </c>
      <c r="D51" s="28">
        <f t="shared" si="1"/>
        <v>1.6838709196054046E-4</v>
      </c>
    </row>
    <row r="52" spans="2:4" hidden="1">
      <c r="B52" s="28">
        <v>25</v>
      </c>
      <c r="C52" s="28">
        <f t="shared" si="0"/>
        <v>3.6678376466652251E-4</v>
      </c>
      <c r="D52" s="28">
        <f t="shared" si="1"/>
        <v>3.6678376466652251E-4</v>
      </c>
    </row>
    <row r="53" spans="2:4" hidden="1">
      <c r="B53" s="28">
        <v>26</v>
      </c>
      <c r="C53" s="28">
        <f t="shared" si="0"/>
        <v>7.5499539848920859E-4</v>
      </c>
      <c r="D53" s="28" t="str">
        <f t="shared" si="1"/>
        <v/>
      </c>
    </row>
    <row r="54" spans="2:4" hidden="1">
      <c r="B54" s="28">
        <v>27</v>
      </c>
      <c r="C54" s="28">
        <f t="shared" si="0"/>
        <v>1.4705301456684977E-3</v>
      </c>
      <c r="D54" s="28" t="str">
        <f t="shared" si="1"/>
        <v/>
      </c>
    </row>
    <row r="55" spans="2:4" hidden="1">
      <c r="B55" s="28">
        <v>28</v>
      </c>
      <c r="C55" s="28">
        <f t="shared" si="0"/>
        <v>2.7133920069970429E-3</v>
      </c>
      <c r="D55" s="28" t="str">
        <f t="shared" si="1"/>
        <v/>
      </c>
    </row>
    <row r="56" spans="2:4" hidden="1">
      <c r="B56" s="28">
        <v>29</v>
      </c>
      <c r="C56" s="28">
        <f t="shared" si="0"/>
        <v>4.748205933781835E-3</v>
      </c>
      <c r="D56" s="28" t="str">
        <f t="shared" si="1"/>
        <v/>
      </c>
    </row>
    <row r="57" spans="2:4" hidden="1">
      <c r="B57" s="28">
        <v>30</v>
      </c>
      <c r="C57" s="28">
        <f t="shared" si="0"/>
        <v>7.8877725413887129E-3</v>
      </c>
      <c r="D57" s="28" t="str">
        <f t="shared" si="1"/>
        <v/>
      </c>
    </row>
    <row r="58" spans="2:4" hidden="1">
      <c r="B58" s="28">
        <v>31</v>
      </c>
      <c r="C58" s="28">
        <f t="shared" si="0"/>
        <v>1.2450307638858739E-2</v>
      </c>
      <c r="D58" s="28" t="str">
        <f t="shared" si="1"/>
        <v/>
      </c>
    </row>
    <row r="59" spans="2:4" hidden="1">
      <c r="B59" s="28">
        <v>32</v>
      </c>
      <c r="C59" s="28">
        <f t="shared" si="0"/>
        <v>1.8688155491361935E-2</v>
      </c>
      <c r="D59" s="28" t="str">
        <f t="shared" si="1"/>
        <v/>
      </c>
    </row>
    <row r="60" spans="2:4" hidden="1">
      <c r="B60" s="28">
        <v>33</v>
      </c>
      <c r="C60" s="28">
        <f t="shared" si="0"/>
        <v>2.6695783858552209E-2</v>
      </c>
      <c r="D60" s="28" t="str">
        <f t="shared" si="1"/>
        <v/>
      </c>
    </row>
    <row r="61" spans="2:4" hidden="1">
      <c r="B61" s="28">
        <v>34</v>
      </c>
      <c r="C61" s="28">
        <f t="shared" si="0"/>
        <v>3.631699032235066E-2</v>
      </c>
      <c r="D61" s="28" t="str">
        <f t="shared" si="1"/>
        <v/>
      </c>
    </row>
    <row r="62" spans="2:4" hidden="1">
      <c r="B62" s="28">
        <v>35</v>
      </c>
      <c r="C62" s="28">
        <f t="shared" si="0"/>
        <v>4.7080699420673527E-2</v>
      </c>
      <c r="D62" s="28" t="str">
        <f t="shared" si="1"/>
        <v/>
      </c>
    </row>
    <row r="63" spans="2:4" hidden="1">
      <c r="B63" s="28">
        <v>36</v>
      </c>
      <c r="C63" s="28">
        <f t="shared" si="0"/>
        <v>5.8195915869530816E-2</v>
      </c>
      <c r="D63" s="28" t="str">
        <f t="shared" si="1"/>
        <v/>
      </c>
    </row>
    <row r="64" spans="2:4" hidden="1">
      <c r="B64" s="28">
        <v>37</v>
      </c>
      <c r="C64" s="28">
        <f t="shared" si="0"/>
        <v>6.8625674604478992E-2</v>
      </c>
      <c r="D64" s="28" t="str">
        <f t="shared" si="1"/>
        <v/>
      </c>
    </row>
    <row r="65" spans="2:4" hidden="1">
      <c r="B65" s="28">
        <v>38</v>
      </c>
      <c r="C65" s="28">
        <f t="shared" si="0"/>
        <v>7.723816467472934E-2</v>
      </c>
      <c r="D65" s="28" t="str">
        <f t="shared" si="1"/>
        <v/>
      </c>
    </row>
    <row r="66" spans="2:4" hidden="1">
      <c r="B66" s="28">
        <v>39</v>
      </c>
      <c r="C66" s="28">
        <f t="shared" si="0"/>
        <v>8.3007069778226125E-2</v>
      </c>
      <c r="D66" s="28" t="str">
        <f t="shared" si="1"/>
        <v/>
      </c>
    </row>
    <row r="67" spans="2:4" hidden="1">
      <c r="B67" s="28">
        <v>40</v>
      </c>
      <c r="C67" s="28">
        <f t="shared" si="0"/>
        <v>8.5212571632236875E-2</v>
      </c>
      <c r="D67" s="28" t="str">
        <f t="shared" si="1"/>
        <v/>
      </c>
    </row>
    <row r="68" spans="2:4" hidden="1">
      <c r="B68" s="28">
        <v>41</v>
      </c>
      <c r="C68" s="28">
        <f t="shared" si="0"/>
        <v>8.3588647633599508E-2</v>
      </c>
      <c r="D68" s="28" t="str">
        <f t="shared" si="1"/>
        <v/>
      </c>
    </row>
    <row r="69" spans="2:4" hidden="1">
      <c r="B69" s="28">
        <v>42</v>
      </c>
      <c r="C69" s="28">
        <f t="shared" si="0"/>
        <v>7.8375138769500294E-2</v>
      </c>
      <c r="D69" s="28" t="str">
        <f t="shared" si="1"/>
        <v/>
      </c>
    </row>
    <row r="70" spans="2:4" hidden="1">
      <c r="B70" s="28">
        <v>43</v>
      </c>
      <c r="C70" s="28">
        <f t="shared" si="0"/>
        <v>7.0260718096360558E-2</v>
      </c>
      <c r="D70" s="28" t="str">
        <f t="shared" si="1"/>
        <v/>
      </c>
    </row>
    <row r="71" spans="2:4" hidden="1">
      <c r="B71" s="28">
        <v>44</v>
      </c>
      <c r="C71" s="28">
        <f t="shared" si="0"/>
        <v>6.0235152357810878E-2</v>
      </c>
      <c r="D71" s="28" t="str">
        <f t="shared" si="1"/>
        <v/>
      </c>
    </row>
    <row r="72" spans="2:4" hidden="1">
      <c r="B72" s="28">
        <v>45</v>
      </c>
      <c r="C72" s="28">
        <f t="shared" si="0"/>
        <v>4.9394107897245916E-2</v>
      </c>
      <c r="D72" s="28" t="str">
        <f t="shared" si="1"/>
        <v/>
      </c>
    </row>
    <row r="73" spans="2:4" hidden="1">
      <c r="B73" s="28">
        <v>46</v>
      </c>
      <c r="C73" s="28">
        <f t="shared" si="0"/>
        <v>3.8748737441339443E-2</v>
      </c>
      <c r="D73" s="28" t="str">
        <f t="shared" si="1"/>
        <v/>
      </c>
    </row>
    <row r="74" spans="2:4" hidden="1">
      <c r="B74" s="28">
        <v>47</v>
      </c>
      <c r="C74" s="28">
        <f t="shared" si="0"/>
        <v>2.9083870757399679E-2</v>
      </c>
      <c r="D74" s="28" t="str">
        <f t="shared" si="1"/>
        <v/>
      </c>
    </row>
    <row r="75" spans="2:4" hidden="1">
      <c r="B75" s="28">
        <v>48</v>
      </c>
      <c r="C75" s="28">
        <f t="shared" si="0"/>
        <v>2.0888137702155096E-2</v>
      </c>
      <c r="D75" s="28" t="str">
        <f t="shared" si="1"/>
        <v/>
      </c>
    </row>
    <row r="76" spans="2:4" hidden="1">
      <c r="B76" s="28">
        <v>49</v>
      </c>
      <c r="C76" s="28">
        <f t="shared" si="0"/>
        <v>1.4355773550013592E-2</v>
      </c>
      <c r="D76" s="28" t="str">
        <f t="shared" si="1"/>
        <v/>
      </c>
    </row>
    <row r="77" spans="2:4" hidden="1">
      <c r="B77" s="28">
        <v>50</v>
      </c>
      <c r="C77" s="28">
        <f t="shared" si="0"/>
        <v>9.4415943316254417E-3</v>
      </c>
      <c r="D77" s="28" t="str">
        <f t="shared" si="1"/>
        <v/>
      </c>
    </row>
    <row r="78" spans="2:4" hidden="1">
      <c r="B78" s="28">
        <v>51</v>
      </c>
      <c r="C78" s="28">
        <f t="shared" si="0"/>
        <v>5.9422990385751308E-3</v>
      </c>
      <c r="D78" s="28" t="str">
        <f t="shared" si="1"/>
        <v/>
      </c>
    </row>
    <row r="79" spans="2:4" hidden="1">
      <c r="B79" s="28">
        <v>52</v>
      </c>
      <c r="C79" s="28">
        <f t="shared" si="0"/>
        <v>3.5788107953795218E-3</v>
      </c>
      <c r="D79" s="28" t="str">
        <f t="shared" si="1"/>
        <v/>
      </c>
    </row>
    <row r="80" spans="2:4" hidden="1">
      <c r="B80" s="28">
        <v>53</v>
      </c>
      <c r="C80" s="28">
        <f t="shared" si="0"/>
        <v>2.0623799845762309E-3</v>
      </c>
      <c r="D80" s="28" t="str">
        <f t="shared" si="1"/>
        <v/>
      </c>
    </row>
    <row r="81" spans="2:4" hidden="1">
      <c r="B81" s="28">
        <v>54</v>
      </c>
      <c r="C81" s="28">
        <f t="shared" si="0"/>
        <v>1.1371057447768244E-3</v>
      </c>
      <c r="D81" s="28" t="str">
        <f t="shared" si="1"/>
        <v/>
      </c>
    </row>
    <row r="82" spans="2:4" hidden="1">
      <c r="B82" s="28">
        <v>55</v>
      </c>
      <c r="C82" s="28">
        <f t="shared" si="0"/>
        <v>5.9975989111300018E-4</v>
      </c>
      <c r="D82" s="28" t="str">
        <f t="shared" si="1"/>
        <v/>
      </c>
    </row>
    <row r="83" spans="2:4" hidden="1">
      <c r="B83" s="28">
        <v>56</v>
      </c>
      <c r="C83" s="28">
        <f t="shared" si="0"/>
        <v>3.0257005495821571E-4</v>
      </c>
      <c r="D83" s="28">
        <f t="shared" si="1"/>
        <v>3.0257005495821571E-4</v>
      </c>
    </row>
    <row r="84" spans="2:4" hidden="1">
      <c r="B84" s="28">
        <v>57</v>
      </c>
      <c r="C84" s="28">
        <f t="shared" si="0"/>
        <v>1.459684607651934E-4</v>
      </c>
      <c r="D84" s="28">
        <f t="shared" si="1"/>
        <v>1.459684607651934E-4</v>
      </c>
    </row>
    <row r="85" spans="2:4" hidden="1">
      <c r="B85" s="28">
        <v>58</v>
      </c>
      <c r="C85" s="28">
        <f t="shared" si="0"/>
        <v>6.7324614654368087E-5</v>
      </c>
      <c r="D85" s="28">
        <f t="shared" si="1"/>
        <v>6.7324614654368087E-5</v>
      </c>
    </row>
    <row r="86" spans="2:4" hidden="1">
      <c r="B86" s="28">
        <v>59</v>
      </c>
      <c r="C86" s="28">
        <f t="shared" si="0"/>
        <v>2.9679172021625685E-5</v>
      </c>
      <c r="D86" s="28">
        <f t="shared" si="1"/>
        <v>2.9679172021625685E-5</v>
      </c>
    </row>
    <row r="87" spans="2:4" hidden="1">
      <c r="B87" s="28">
        <v>60</v>
      </c>
      <c r="C87" s="28">
        <f t="shared" si="0"/>
        <v>1.2501367310201322E-5</v>
      </c>
      <c r="D87" s="28">
        <f t="shared" si="1"/>
        <v>1.2501367310201322E-5</v>
      </c>
    </row>
    <row r="88" spans="2:4" hidden="1">
      <c r="B88" s="28">
        <v>61</v>
      </c>
      <c r="C88" s="28">
        <f t="shared" si="0"/>
        <v>5.0296599596428654E-6</v>
      </c>
      <c r="D88" s="28">
        <f t="shared" si="1"/>
        <v>5.0296599596428654E-6</v>
      </c>
    </row>
    <row r="89" spans="2:4" hidden="1">
      <c r="B89" s="28">
        <v>62</v>
      </c>
      <c r="C89" s="28">
        <f t="shared" si="0"/>
        <v>1.9320777760991934E-6</v>
      </c>
      <c r="D89" s="28">
        <f t="shared" si="1"/>
        <v>1.9320777760991934E-6</v>
      </c>
    </row>
    <row r="90" spans="2:4" hidden="1">
      <c r="B90" s="28">
        <v>63</v>
      </c>
      <c r="C90" s="28">
        <f t="shared" si="0"/>
        <v>7.0831422758798783E-7</v>
      </c>
      <c r="D90" s="28">
        <f t="shared" si="1"/>
        <v>7.0831422758798783E-7</v>
      </c>
    </row>
    <row r="91" spans="2:4" hidden="1">
      <c r="B91" s="28">
        <v>64</v>
      </c>
      <c r="C91" s="28">
        <f t="shared" ref="C91:C154" si="2">IF(AND(B91&lt;=E$17,B91&lt;=D$25),HYPGEOMDIST(B91,D$25,E$17,E$20),"")</f>
        <v>2.4770407435707281E-7</v>
      </c>
      <c r="D91" s="28">
        <f t="shared" ref="D91:D154" si="3">IF(C91&lt;E$25*1.00001,C91,"")</f>
        <v>2.4770407435707281E-7</v>
      </c>
    </row>
    <row r="92" spans="2:4" hidden="1">
      <c r="B92" s="28">
        <v>65</v>
      </c>
      <c r="C92" s="28">
        <f t="shared" si="2"/>
        <v>8.2587688521053354E-8</v>
      </c>
      <c r="D92" s="28">
        <f t="shared" si="3"/>
        <v>8.2587688521053354E-8</v>
      </c>
    </row>
    <row r="93" spans="2:4" hidden="1">
      <c r="B93" s="28">
        <v>66</v>
      </c>
      <c r="C93" s="28">
        <f t="shared" si="2"/>
        <v>2.6237285899410298E-8</v>
      </c>
      <c r="D93" s="28">
        <f t="shared" si="3"/>
        <v>2.6237285899410298E-8</v>
      </c>
    </row>
    <row r="94" spans="2:4" hidden="1">
      <c r="B94" s="28">
        <v>67</v>
      </c>
      <c r="C94" s="28">
        <f t="shared" si="2"/>
        <v>7.937177837729366E-9</v>
      </c>
      <c r="D94" s="28">
        <f t="shared" si="3"/>
        <v>7.937177837729366E-9</v>
      </c>
    </row>
    <row r="95" spans="2:4" hidden="1">
      <c r="B95" s="28">
        <v>68</v>
      </c>
      <c r="C95" s="28">
        <f t="shared" si="2"/>
        <v>2.2848252345353001E-9</v>
      </c>
      <c r="D95" s="28">
        <f t="shared" si="3"/>
        <v>2.2848252345353001E-9</v>
      </c>
    </row>
    <row r="96" spans="2:4" hidden="1">
      <c r="B96" s="28">
        <v>69</v>
      </c>
      <c r="C96" s="28">
        <f t="shared" si="2"/>
        <v>6.253849404493896E-10</v>
      </c>
      <c r="D96" s="28">
        <f t="shared" si="3"/>
        <v>6.253849404493896E-10</v>
      </c>
    </row>
    <row r="97" spans="2:4" hidden="1">
      <c r="B97" s="28">
        <v>70</v>
      </c>
      <c r="C97" s="28">
        <f t="shared" si="2"/>
        <v>1.6262478701613859E-10</v>
      </c>
      <c r="D97" s="28">
        <f t="shared" si="3"/>
        <v>1.6262478701613859E-10</v>
      </c>
    </row>
    <row r="98" spans="2:4" hidden="1">
      <c r="B98" s="28">
        <v>71</v>
      </c>
      <c r="C98" s="28">
        <f t="shared" si="2"/>
        <v>4.0139782607067696E-11</v>
      </c>
      <c r="D98" s="28">
        <f t="shared" si="3"/>
        <v>4.0139782607067696E-11</v>
      </c>
    </row>
    <row r="99" spans="2:4" hidden="1">
      <c r="B99" s="28">
        <v>72</v>
      </c>
      <c r="C99" s="28">
        <f t="shared" si="2"/>
        <v>9.3946351839412122E-12</v>
      </c>
      <c r="D99" s="28">
        <f t="shared" si="3"/>
        <v>9.3946351839412122E-12</v>
      </c>
    </row>
    <row r="100" spans="2:4" hidden="1">
      <c r="B100" s="28">
        <v>73</v>
      </c>
      <c r="C100" s="28">
        <f t="shared" si="2"/>
        <v>2.0827116330868382E-12</v>
      </c>
      <c r="D100" s="28">
        <f t="shared" si="3"/>
        <v>2.0827116330868382E-12</v>
      </c>
    </row>
    <row r="101" spans="2:4" hidden="1">
      <c r="B101" s="28">
        <v>74</v>
      </c>
      <c r="C101" s="28">
        <f t="shared" si="2"/>
        <v>4.3682373554695391E-13</v>
      </c>
      <c r="D101" s="28">
        <f t="shared" si="3"/>
        <v>4.3682373554695391E-13</v>
      </c>
    </row>
    <row r="102" spans="2:4" hidden="1">
      <c r="B102" s="28">
        <v>75</v>
      </c>
      <c r="C102" s="28">
        <f t="shared" si="2"/>
        <v>8.6565679300464288E-14</v>
      </c>
      <c r="D102" s="28">
        <f t="shared" si="3"/>
        <v>8.6565679300464288E-14</v>
      </c>
    </row>
    <row r="103" spans="2:4" hidden="1">
      <c r="B103" s="28">
        <v>76</v>
      </c>
      <c r="C103" s="28">
        <f t="shared" si="2"/>
        <v>1.6185555995135909E-14</v>
      </c>
      <c r="D103" s="28">
        <f t="shared" si="3"/>
        <v>1.6185555995135909E-14</v>
      </c>
    </row>
    <row r="104" spans="2:4" hidden="1">
      <c r="B104" s="28">
        <v>77</v>
      </c>
      <c r="C104" s="28">
        <f t="shared" si="2"/>
        <v>2.8508250444201958E-15</v>
      </c>
      <c r="D104" s="28">
        <f t="shared" si="3"/>
        <v>2.8508250444201958E-15</v>
      </c>
    </row>
    <row r="105" spans="2:4" hidden="1">
      <c r="B105" s="28">
        <v>78</v>
      </c>
      <c r="C105" s="28">
        <f t="shared" si="2"/>
        <v>4.7219805509890178E-16</v>
      </c>
      <c r="D105" s="28">
        <f t="shared" si="3"/>
        <v>4.7219805509890178E-16</v>
      </c>
    </row>
    <row r="106" spans="2:4" hidden="1">
      <c r="B106" s="28">
        <v>79</v>
      </c>
      <c r="C106" s="28">
        <f t="shared" si="2"/>
        <v>7.3410767829529649E-17</v>
      </c>
      <c r="D106" s="28">
        <f t="shared" si="3"/>
        <v>7.3410767829529649E-17</v>
      </c>
    </row>
    <row r="107" spans="2:4" hidden="1">
      <c r="B107" s="28">
        <v>80</v>
      </c>
      <c r="C107" s="28">
        <f t="shared" si="2"/>
        <v>1.0689540701349778E-17</v>
      </c>
      <c r="D107" s="28">
        <f t="shared" si="3"/>
        <v>1.0689540701349778E-17</v>
      </c>
    </row>
    <row r="108" spans="2:4" hidden="1">
      <c r="B108" s="28">
        <v>81</v>
      </c>
      <c r="C108" s="28">
        <f t="shared" si="2"/>
        <v>1.4544569198658672E-18</v>
      </c>
      <c r="D108" s="28">
        <f t="shared" si="3"/>
        <v>1.4544569198658672E-18</v>
      </c>
    </row>
    <row r="109" spans="2:4" hidden="1">
      <c r="B109" s="28">
        <v>82</v>
      </c>
      <c r="C109" s="28">
        <f t="shared" si="2"/>
        <v>1.8443560323649616E-19</v>
      </c>
      <c r="D109" s="28">
        <f t="shared" si="3"/>
        <v>1.8443560323649616E-19</v>
      </c>
    </row>
    <row r="110" spans="2:4" hidden="1">
      <c r="B110" s="28">
        <v>83</v>
      </c>
      <c r="C110" s="28">
        <f t="shared" si="2"/>
        <v>2.173255928686691E-20</v>
      </c>
      <c r="D110" s="28">
        <f t="shared" si="3"/>
        <v>2.173255928686691E-20</v>
      </c>
    </row>
    <row r="111" spans="2:4" hidden="1">
      <c r="B111" s="28">
        <v>84</v>
      </c>
      <c r="C111" s="28">
        <f t="shared" si="2"/>
        <v>2.3716734946784798E-21</v>
      </c>
      <c r="D111" s="28">
        <f t="shared" si="3"/>
        <v>2.3716734946784798E-21</v>
      </c>
    </row>
    <row r="112" spans="2:4" hidden="1">
      <c r="B112" s="28">
        <v>85</v>
      </c>
      <c r="C112" s="28">
        <f t="shared" si="2"/>
        <v>2.3880125277631682E-22</v>
      </c>
      <c r="D112" s="28">
        <f t="shared" si="3"/>
        <v>2.3880125277631682E-22</v>
      </c>
    </row>
    <row r="113" spans="2:4" hidden="1">
      <c r="B113" s="28">
        <v>86</v>
      </c>
      <c r="C113" s="28">
        <f t="shared" si="2"/>
        <v>2.2089178327658431E-23</v>
      </c>
      <c r="D113" s="28">
        <f t="shared" si="3"/>
        <v>2.2089178327658431E-23</v>
      </c>
    </row>
    <row r="114" spans="2:4" hidden="1">
      <c r="B114" s="28">
        <v>87</v>
      </c>
      <c r="C114" s="28">
        <f t="shared" si="2"/>
        <v>1.8677510892372573E-24</v>
      </c>
      <c r="D114" s="28">
        <f t="shared" si="3"/>
        <v>1.8677510892372573E-24</v>
      </c>
    </row>
    <row r="115" spans="2:4" hidden="1">
      <c r="B115" s="28">
        <v>88</v>
      </c>
      <c r="C115" s="28">
        <f t="shared" si="2"/>
        <v>1.4352673474163175E-25</v>
      </c>
      <c r="D115" s="28">
        <f t="shared" si="3"/>
        <v>1.4352673474163175E-25</v>
      </c>
    </row>
    <row r="116" spans="2:4" hidden="1">
      <c r="B116" s="28">
        <v>89</v>
      </c>
      <c r="C116" s="28">
        <f t="shared" si="2"/>
        <v>9.9551664412441559E-27</v>
      </c>
      <c r="D116" s="28">
        <f t="shared" si="3"/>
        <v>9.9551664412441559E-27</v>
      </c>
    </row>
    <row r="117" spans="2:4" hidden="1">
      <c r="B117" s="28">
        <v>90</v>
      </c>
      <c r="C117" s="28">
        <f t="shared" si="2"/>
        <v>6.1817973430478301E-28</v>
      </c>
      <c r="D117" s="28">
        <f t="shared" si="3"/>
        <v>6.1817973430478301E-28</v>
      </c>
    </row>
    <row r="118" spans="2:4" hidden="1">
      <c r="B118" s="28">
        <v>91</v>
      </c>
      <c r="C118" s="28">
        <f t="shared" si="2"/>
        <v>3.4026572894916158E-29</v>
      </c>
      <c r="D118" s="28">
        <f t="shared" si="3"/>
        <v>3.4026572894916158E-29</v>
      </c>
    </row>
    <row r="119" spans="2:4" hidden="1">
      <c r="B119" s="28">
        <v>92</v>
      </c>
      <c r="C119" s="28">
        <f t="shared" si="2"/>
        <v>1.6398878079726112E-30</v>
      </c>
      <c r="D119" s="28">
        <f t="shared" si="3"/>
        <v>1.6398878079726112E-30</v>
      </c>
    </row>
    <row r="120" spans="2:4" hidden="1">
      <c r="B120" s="28">
        <v>93</v>
      </c>
      <c r="C120" s="28">
        <f t="shared" si="2"/>
        <v>6.8125903001828213E-32</v>
      </c>
      <c r="D120" s="28">
        <f t="shared" si="3"/>
        <v>6.8125903001828213E-32</v>
      </c>
    </row>
    <row r="121" spans="2:4" hidden="1">
      <c r="B121" s="28">
        <v>94</v>
      </c>
      <c r="C121" s="28">
        <f t="shared" si="2"/>
        <v>2.3900435001114095E-33</v>
      </c>
      <c r="D121" s="28">
        <f t="shared" si="3"/>
        <v>2.3900435001114095E-33</v>
      </c>
    </row>
    <row r="122" spans="2:4" hidden="1">
      <c r="B122" s="28">
        <v>95</v>
      </c>
      <c r="C122" s="28">
        <f t="shared" si="2"/>
        <v>6.8850521258270668E-35</v>
      </c>
      <c r="D122" s="28">
        <f t="shared" si="3"/>
        <v>6.8850521258270668E-35</v>
      </c>
    </row>
    <row r="123" spans="2:4" hidden="1">
      <c r="B123" s="28">
        <v>96</v>
      </c>
      <c r="C123" s="28">
        <f t="shared" si="2"/>
        <v>1.5636288985907051E-36</v>
      </c>
      <c r="D123" s="28">
        <f t="shared" si="3"/>
        <v>1.5636288985907051E-36</v>
      </c>
    </row>
    <row r="124" spans="2:4" hidden="1">
      <c r="B124" s="28">
        <v>97</v>
      </c>
      <c r="C124" s="28">
        <f t="shared" si="2"/>
        <v>2.624830921820001E-38</v>
      </c>
      <c r="D124" s="28">
        <f t="shared" si="3"/>
        <v>2.624830921820001E-38</v>
      </c>
    </row>
    <row r="125" spans="2:4" hidden="1">
      <c r="B125" s="28">
        <v>98</v>
      </c>
      <c r="C125" s="28">
        <f t="shared" si="2"/>
        <v>2.8953531553242357E-40</v>
      </c>
      <c r="D125" s="28">
        <f t="shared" si="3"/>
        <v>2.8953531553242357E-40</v>
      </c>
    </row>
    <row r="126" spans="2:4" hidden="1">
      <c r="B126" s="28">
        <v>99</v>
      </c>
      <c r="C126" s="28">
        <f t="shared" si="2"/>
        <v>1.5741224819499207E-42</v>
      </c>
      <c r="D126" s="28">
        <f t="shared" si="3"/>
        <v>1.5741224819499207E-42</v>
      </c>
    </row>
    <row r="127" spans="2:4" hidden="1">
      <c r="B127" s="28">
        <v>100</v>
      </c>
      <c r="C127" s="28" t="str">
        <f t="shared" si="2"/>
        <v/>
      </c>
      <c r="D127" s="28" t="str">
        <f t="shared" si="3"/>
        <v/>
      </c>
    </row>
    <row r="128" spans="2:4" hidden="1">
      <c r="B128" s="28">
        <v>101</v>
      </c>
      <c r="C128" s="28" t="str">
        <f t="shared" si="2"/>
        <v/>
      </c>
      <c r="D128" s="28" t="str">
        <f t="shared" si="3"/>
        <v/>
      </c>
    </row>
    <row r="129" spans="2:4" hidden="1">
      <c r="B129" s="28">
        <v>102</v>
      </c>
      <c r="C129" s="28" t="str">
        <f t="shared" si="2"/>
        <v/>
      </c>
      <c r="D129" s="28" t="str">
        <f t="shared" si="3"/>
        <v/>
      </c>
    </row>
    <row r="130" spans="2:4" hidden="1">
      <c r="B130" s="28">
        <v>103</v>
      </c>
      <c r="C130" s="28" t="str">
        <f t="shared" si="2"/>
        <v/>
      </c>
      <c r="D130" s="28" t="str">
        <f t="shared" si="3"/>
        <v/>
      </c>
    </row>
    <row r="131" spans="2:4" hidden="1">
      <c r="B131" s="28">
        <v>104</v>
      </c>
      <c r="C131" s="28" t="str">
        <f t="shared" si="2"/>
        <v/>
      </c>
      <c r="D131" s="28" t="str">
        <f t="shared" si="3"/>
        <v/>
      </c>
    </row>
    <row r="132" spans="2:4" hidden="1">
      <c r="B132" s="28">
        <v>105</v>
      </c>
      <c r="C132" s="28" t="str">
        <f t="shared" si="2"/>
        <v/>
      </c>
      <c r="D132" s="28" t="str">
        <f t="shared" si="3"/>
        <v/>
      </c>
    </row>
    <row r="133" spans="2:4" hidden="1">
      <c r="B133" s="28">
        <v>106</v>
      </c>
      <c r="C133" s="28" t="str">
        <f t="shared" si="2"/>
        <v/>
      </c>
      <c r="D133" s="28" t="str">
        <f t="shared" si="3"/>
        <v/>
      </c>
    </row>
    <row r="134" spans="2:4" hidden="1">
      <c r="B134" s="28">
        <v>107</v>
      </c>
      <c r="C134" s="28" t="str">
        <f t="shared" si="2"/>
        <v/>
      </c>
      <c r="D134" s="28" t="str">
        <f t="shared" si="3"/>
        <v/>
      </c>
    </row>
    <row r="135" spans="2:4" hidden="1">
      <c r="B135" s="28">
        <v>108</v>
      </c>
      <c r="C135" s="28" t="str">
        <f t="shared" si="2"/>
        <v/>
      </c>
      <c r="D135" s="28" t="str">
        <f t="shared" si="3"/>
        <v/>
      </c>
    </row>
    <row r="136" spans="2:4" hidden="1">
      <c r="B136" s="28">
        <v>109</v>
      </c>
      <c r="C136" s="28" t="str">
        <f t="shared" si="2"/>
        <v/>
      </c>
      <c r="D136" s="28" t="str">
        <f t="shared" si="3"/>
        <v/>
      </c>
    </row>
    <row r="137" spans="2:4" hidden="1">
      <c r="B137" s="28">
        <v>110</v>
      </c>
      <c r="C137" s="28" t="str">
        <f t="shared" si="2"/>
        <v/>
      </c>
      <c r="D137" s="28" t="str">
        <f t="shared" si="3"/>
        <v/>
      </c>
    </row>
    <row r="138" spans="2:4" hidden="1">
      <c r="B138" s="28">
        <v>111</v>
      </c>
      <c r="C138" s="28" t="str">
        <f t="shared" si="2"/>
        <v/>
      </c>
      <c r="D138" s="28" t="str">
        <f t="shared" si="3"/>
        <v/>
      </c>
    </row>
    <row r="139" spans="2:4" hidden="1">
      <c r="B139" s="28">
        <v>112</v>
      </c>
      <c r="C139" s="28" t="str">
        <f t="shared" si="2"/>
        <v/>
      </c>
      <c r="D139" s="28" t="str">
        <f t="shared" si="3"/>
        <v/>
      </c>
    </row>
    <row r="140" spans="2:4" hidden="1">
      <c r="B140" s="28">
        <v>113</v>
      </c>
      <c r="C140" s="28" t="str">
        <f t="shared" si="2"/>
        <v/>
      </c>
      <c r="D140" s="28" t="str">
        <f t="shared" si="3"/>
        <v/>
      </c>
    </row>
    <row r="141" spans="2:4" hidden="1">
      <c r="B141" s="28">
        <v>114</v>
      </c>
      <c r="C141" s="28" t="str">
        <f t="shared" si="2"/>
        <v/>
      </c>
      <c r="D141" s="28" t="str">
        <f t="shared" si="3"/>
        <v/>
      </c>
    </row>
    <row r="142" spans="2:4" hidden="1">
      <c r="B142" s="28">
        <v>115</v>
      </c>
      <c r="C142" s="28" t="str">
        <f t="shared" si="2"/>
        <v/>
      </c>
      <c r="D142" s="28" t="str">
        <f t="shared" si="3"/>
        <v/>
      </c>
    </row>
    <row r="143" spans="2:4" hidden="1">
      <c r="B143" s="28">
        <v>116</v>
      </c>
      <c r="C143" s="28" t="str">
        <f t="shared" si="2"/>
        <v/>
      </c>
      <c r="D143" s="28" t="str">
        <f t="shared" si="3"/>
        <v/>
      </c>
    </row>
    <row r="144" spans="2:4" hidden="1">
      <c r="B144" s="28">
        <v>117</v>
      </c>
      <c r="C144" s="28" t="str">
        <f t="shared" si="2"/>
        <v/>
      </c>
      <c r="D144" s="28" t="str">
        <f t="shared" si="3"/>
        <v/>
      </c>
    </row>
    <row r="145" spans="2:4" hidden="1">
      <c r="B145" s="28">
        <v>118</v>
      </c>
      <c r="C145" s="28" t="str">
        <f t="shared" si="2"/>
        <v/>
      </c>
      <c r="D145" s="28" t="str">
        <f t="shared" si="3"/>
        <v/>
      </c>
    </row>
    <row r="146" spans="2:4" hidden="1">
      <c r="B146" s="28">
        <v>119</v>
      </c>
      <c r="C146" s="28" t="str">
        <f t="shared" si="2"/>
        <v/>
      </c>
      <c r="D146" s="28" t="str">
        <f t="shared" si="3"/>
        <v/>
      </c>
    </row>
    <row r="147" spans="2:4" hidden="1">
      <c r="B147" s="28">
        <v>120</v>
      </c>
      <c r="C147" s="28" t="str">
        <f t="shared" si="2"/>
        <v/>
      </c>
      <c r="D147" s="28" t="str">
        <f t="shared" si="3"/>
        <v/>
      </c>
    </row>
    <row r="148" spans="2:4" hidden="1">
      <c r="B148" s="28">
        <v>121</v>
      </c>
      <c r="C148" s="28" t="str">
        <f t="shared" si="2"/>
        <v/>
      </c>
      <c r="D148" s="28" t="str">
        <f t="shared" si="3"/>
        <v/>
      </c>
    </row>
    <row r="149" spans="2:4" hidden="1">
      <c r="B149" s="28">
        <v>122</v>
      </c>
      <c r="C149" s="28" t="str">
        <f t="shared" si="2"/>
        <v/>
      </c>
      <c r="D149" s="28" t="str">
        <f t="shared" si="3"/>
        <v/>
      </c>
    </row>
    <row r="150" spans="2:4" hidden="1">
      <c r="B150" s="28">
        <v>123</v>
      </c>
      <c r="C150" s="28" t="str">
        <f t="shared" si="2"/>
        <v/>
      </c>
      <c r="D150" s="28" t="str">
        <f t="shared" si="3"/>
        <v/>
      </c>
    </row>
    <row r="151" spans="2:4" hidden="1">
      <c r="B151" s="28">
        <v>124</v>
      </c>
      <c r="C151" s="28" t="str">
        <f t="shared" si="2"/>
        <v/>
      </c>
      <c r="D151" s="28" t="str">
        <f t="shared" si="3"/>
        <v/>
      </c>
    </row>
    <row r="152" spans="2:4" hidden="1">
      <c r="B152" s="28">
        <v>125</v>
      </c>
      <c r="C152" s="28" t="str">
        <f t="shared" si="2"/>
        <v/>
      </c>
      <c r="D152" s="28" t="str">
        <f t="shared" si="3"/>
        <v/>
      </c>
    </row>
    <row r="153" spans="2:4" hidden="1">
      <c r="B153" s="28">
        <v>126</v>
      </c>
      <c r="C153" s="28" t="str">
        <f t="shared" si="2"/>
        <v/>
      </c>
      <c r="D153" s="28" t="str">
        <f t="shared" si="3"/>
        <v/>
      </c>
    </row>
    <row r="154" spans="2:4" hidden="1">
      <c r="B154" s="28">
        <v>127</v>
      </c>
      <c r="C154" s="28" t="str">
        <f t="shared" si="2"/>
        <v/>
      </c>
      <c r="D154" s="28" t="str">
        <f t="shared" si="3"/>
        <v/>
      </c>
    </row>
    <row r="155" spans="2:4" hidden="1">
      <c r="B155" s="28">
        <v>128</v>
      </c>
      <c r="C155" s="28" t="str">
        <f t="shared" ref="C155:C218" si="4">IF(AND(B155&lt;=E$17,B155&lt;=D$25),HYPGEOMDIST(B155,D$25,E$17,E$20),"")</f>
        <v/>
      </c>
      <c r="D155" s="28" t="str">
        <f t="shared" ref="D155:D218" si="5">IF(C155&lt;E$25*1.00001,C155,"")</f>
        <v/>
      </c>
    </row>
    <row r="156" spans="2:4" hidden="1">
      <c r="B156" s="28">
        <v>129</v>
      </c>
      <c r="C156" s="28" t="str">
        <f t="shared" si="4"/>
        <v/>
      </c>
      <c r="D156" s="28" t="str">
        <f t="shared" si="5"/>
        <v/>
      </c>
    </row>
    <row r="157" spans="2:4" hidden="1">
      <c r="B157" s="28">
        <v>130</v>
      </c>
      <c r="C157" s="28" t="str">
        <f t="shared" si="4"/>
        <v/>
      </c>
      <c r="D157" s="28" t="str">
        <f t="shared" si="5"/>
        <v/>
      </c>
    </row>
    <row r="158" spans="2:4" hidden="1">
      <c r="B158" s="28">
        <v>131</v>
      </c>
      <c r="C158" s="28" t="str">
        <f t="shared" si="4"/>
        <v/>
      </c>
      <c r="D158" s="28" t="str">
        <f t="shared" si="5"/>
        <v/>
      </c>
    </row>
    <row r="159" spans="2:4" hidden="1">
      <c r="B159" s="28">
        <v>132</v>
      </c>
      <c r="C159" s="28" t="str">
        <f t="shared" si="4"/>
        <v/>
      </c>
      <c r="D159" s="28" t="str">
        <f t="shared" si="5"/>
        <v/>
      </c>
    </row>
    <row r="160" spans="2:4" hidden="1">
      <c r="B160" s="28">
        <v>133</v>
      </c>
      <c r="C160" s="28" t="str">
        <f t="shared" si="4"/>
        <v/>
      </c>
      <c r="D160" s="28" t="str">
        <f t="shared" si="5"/>
        <v/>
      </c>
    </row>
    <row r="161" spans="2:4" hidden="1">
      <c r="B161" s="28">
        <v>134</v>
      </c>
      <c r="C161" s="28" t="str">
        <f t="shared" si="4"/>
        <v/>
      </c>
      <c r="D161" s="28" t="str">
        <f t="shared" si="5"/>
        <v/>
      </c>
    </row>
    <row r="162" spans="2:4" hidden="1">
      <c r="B162" s="28">
        <v>135</v>
      </c>
      <c r="C162" s="28" t="str">
        <f t="shared" si="4"/>
        <v/>
      </c>
      <c r="D162" s="28" t="str">
        <f t="shared" si="5"/>
        <v/>
      </c>
    </row>
    <row r="163" spans="2:4" hidden="1">
      <c r="B163" s="28">
        <v>136</v>
      </c>
      <c r="C163" s="28" t="str">
        <f t="shared" si="4"/>
        <v/>
      </c>
      <c r="D163" s="28" t="str">
        <f t="shared" si="5"/>
        <v/>
      </c>
    </row>
    <row r="164" spans="2:4" hidden="1">
      <c r="B164" s="28">
        <v>137</v>
      </c>
      <c r="C164" s="28" t="str">
        <f t="shared" si="4"/>
        <v/>
      </c>
      <c r="D164" s="28" t="str">
        <f t="shared" si="5"/>
        <v/>
      </c>
    </row>
    <row r="165" spans="2:4" hidden="1">
      <c r="B165" s="28">
        <v>138</v>
      </c>
      <c r="C165" s="28" t="str">
        <f t="shared" si="4"/>
        <v/>
      </c>
      <c r="D165" s="28" t="str">
        <f t="shared" si="5"/>
        <v/>
      </c>
    </row>
    <row r="166" spans="2:4" hidden="1">
      <c r="B166" s="28">
        <v>139</v>
      </c>
      <c r="C166" s="28" t="str">
        <f t="shared" si="4"/>
        <v/>
      </c>
      <c r="D166" s="28" t="str">
        <f t="shared" si="5"/>
        <v/>
      </c>
    </row>
    <row r="167" spans="2:4" hidden="1">
      <c r="B167" s="28">
        <v>140</v>
      </c>
      <c r="C167" s="28" t="str">
        <f t="shared" si="4"/>
        <v/>
      </c>
      <c r="D167" s="28" t="str">
        <f t="shared" si="5"/>
        <v/>
      </c>
    </row>
    <row r="168" spans="2:4" hidden="1">
      <c r="B168" s="28">
        <v>141</v>
      </c>
      <c r="C168" s="28" t="str">
        <f t="shared" si="4"/>
        <v/>
      </c>
      <c r="D168" s="28" t="str">
        <f t="shared" si="5"/>
        <v/>
      </c>
    </row>
    <row r="169" spans="2:4" hidden="1">
      <c r="B169" s="28">
        <v>142</v>
      </c>
      <c r="C169" s="28" t="str">
        <f t="shared" si="4"/>
        <v/>
      </c>
      <c r="D169" s="28" t="str">
        <f t="shared" si="5"/>
        <v/>
      </c>
    </row>
    <row r="170" spans="2:4" hidden="1">
      <c r="B170" s="28">
        <v>143</v>
      </c>
      <c r="C170" s="28" t="str">
        <f t="shared" si="4"/>
        <v/>
      </c>
      <c r="D170" s="28" t="str">
        <f t="shared" si="5"/>
        <v/>
      </c>
    </row>
    <row r="171" spans="2:4" hidden="1">
      <c r="B171" s="28">
        <v>144</v>
      </c>
      <c r="C171" s="28" t="str">
        <f t="shared" si="4"/>
        <v/>
      </c>
      <c r="D171" s="28" t="str">
        <f t="shared" si="5"/>
        <v/>
      </c>
    </row>
    <row r="172" spans="2:4" hidden="1">
      <c r="B172" s="28">
        <v>145</v>
      </c>
      <c r="C172" s="28" t="str">
        <f t="shared" si="4"/>
        <v/>
      </c>
      <c r="D172" s="28" t="str">
        <f t="shared" si="5"/>
        <v/>
      </c>
    </row>
    <row r="173" spans="2:4" hidden="1">
      <c r="B173" s="28">
        <v>146</v>
      </c>
      <c r="C173" s="28" t="str">
        <f t="shared" si="4"/>
        <v/>
      </c>
      <c r="D173" s="28" t="str">
        <f t="shared" si="5"/>
        <v/>
      </c>
    </row>
    <row r="174" spans="2:4" hidden="1">
      <c r="B174" s="28">
        <v>147</v>
      </c>
      <c r="C174" s="28" t="str">
        <f t="shared" si="4"/>
        <v/>
      </c>
      <c r="D174" s="28" t="str">
        <f t="shared" si="5"/>
        <v/>
      </c>
    </row>
    <row r="175" spans="2:4" hidden="1">
      <c r="B175" s="28">
        <v>148</v>
      </c>
      <c r="C175" s="28" t="str">
        <f t="shared" si="4"/>
        <v/>
      </c>
      <c r="D175" s="28" t="str">
        <f t="shared" si="5"/>
        <v/>
      </c>
    </row>
    <row r="176" spans="2:4" hidden="1">
      <c r="B176" s="28">
        <v>149</v>
      </c>
      <c r="C176" s="28" t="str">
        <f t="shared" si="4"/>
        <v/>
      </c>
      <c r="D176" s="28" t="str">
        <f t="shared" si="5"/>
        <v/>
      </c>
    </row>
    <row r="177" spans="2:4" hidden="1">
      <c r="B177" s="28">
        <v>150</v>
      </c>
      <c r="C177" s="28" t="str">
        <f t="shared" si="4"/>
        <v/>
      </c>
      <c r="D177" s="28" t="str">
        <f t="shared" si="5"/>
        <v/>
      </c>
    </row>
    <row r="178" spans="2:4" hidden="1">
      <c r="B178" s="28">
        <v>151</v>
      </c>
      <c r="C178" s="28" t="str">
        <f t="shared" si="4"/>
        <v/>
      </c>
      <c r="D178" s="28" t="str">
        <f t="shared" si="5"/>
        <v/>
      </c>
    </row>
    <row r="179" spans="2:4" hidden="1">
      <c r="B179" s="28">
        <v>152</v>
      </c>
      <c r="C179" s="28" t="str">
        <f t="shared" si="4"/>
        <v/>
      </c>
      <c r="D179" s="28" t="str">
        <f t="shared" si="5"/>
        <v/>
      </c>
    </row>
    <row r="180" spans="2:4" hidden="1">
      <c r="B180" s="28">
        <v>153</v>
      </c>
      <c r="C180" s="28" t="str">
        <f t="shared" si="4"/>
        <v/>
      </c>
      <c r="D180" s="28" t="str">
        <f t="shared" si="5"/>
        <v/>
      </c>
    </row>
    <row r="181" spans="2:4" hidden="1">
      <c r="B181" s="28">
        <v>154</v>
      </c>
      <c r="C181" s="28" t="str">
        <f t="shared" si="4"/>
        <v/>
      </c>
      <c r="D181" s="28" t="str">
        <f t="shared" si="5"/>
        <v/>
      </c>
    </row>
    <row r="182" spans="2:4" hidden="1">
      <c r="B182" s="28">
        <v>155</v>
      </c>
      <c r="C182" s="28" t="str">
        <f t="shared" si="4"/>
        <v/>
      </c>
      <c r="D182" s="28" t="str">
        <f t="shared" si="5"/>
        <v/>
      </c>
    </row>
    <row r="183" spans="2:4" hidden="1">
      <c r="B183" s="28">
        <v>156</v>
      </c>
      <c r="C183" s="28" t="str">
        <f t="shared" si="4"/>
        <v/>
      </c>
      <c r="D183" s="28" t="str">
        <f t="shared" si="5"/>
        <v/>
      </c>
    </row>
    <row r="184" spans="2:4" hidden="1">
      <c r="B184" s="28">
        <v>157</v>
      </c>
      <c r="C184" s="28" t="str">
        <f t="shared" si="4"/>
        <v/>
      </c>
      <c r="D184" s="28" t="str">
        <f t="shared" si="5"/>
        <v/>
      </c>
    </row>
    <row r="185" spans="2:4" hidden="1">
      <c r="B185" s="28">
        <v>158</v>
      </c>
      <c r="C185" s="28" t="str">
        <f t="shared" si="4"/>
        <v/>
      </c>
      <c r="D185" s="28" t="str">
        <f t="shared" si="5"/>
        <v/>
      </c>
    </row>
    <row r="186" spans="2:4" hidden="1">
      <c r="B186" s="28">
        <v>159</v>
      </c>
      <c r="C186" s="28" t="str">
        <f t="shared" si="4"/>
        <v/>
      </c>
      <c r="D186" s="28" t="str">
        <f t="shared" si="5"/>
        <v/>
      </c>
    </row>
    <row r="187" spans="2:4" hidden="1">
      <c r="B187" s="28">
        <v>160</v>
      </c>
      <c r="C187" s="28" t="str">
        <f t="shared" si="4"/>
        <v/>
      </c>
      <c r="D187" s="28" t="str">
        <f t="shared" si="5"/>
        <v/>
      </c>
    </row>
    <row r="188" spans="2:4" hidden="1">
      <c r="B188" s="28">
        <v>161</v>
      </c>
      <c r="C188" s="28" t="str">
        <f t="shared" si="4"/>
        <v/>
      </c>
      <c r="D188" s="28" t="str">
        <f t="shared" si="5"/>
        <v/>
      </c>
    </row>
    <row r="189" spans="2:4" hidden="1">
      <c r="B189" s="28">
        <v>162</v>
      </c>
      <c r="C189" s="28" t="str">
        <f t="shared" si="4"/>
        <v/>
      </c>
      <c r="D189" s="28" t="str">
        <f t="shared" si="5"/>
        <v/>
      </c>
    </row>
    <row r="190" spans="2:4" hidden="1">
      <c r="B190" s="28">
        <v>163</v>
      </c>
      <c r="C190" s="28" t="str">
        <f t="shared" si="4"/>
        <v/>
      </c>
      <c r="D190" s="28" t="str">
        <f t="shared" si="5"/>
        <v/>
      </c>
    </row>
    <row r="191" spans="2:4" hidden="1">
      <c r="B191" s="28">
        <v>164</v>
      </c>
      <c r="C191" s="28" t="str">
        <f t="shared" si="4"/>
        <v/>
      </c>
      <c r="D191" s="28" t="str">
        <f t="shared" si="5"/>
        <v/>
      </c>
    </row>
    <row r="192" spans="2:4" hidden="1">
      <c r="B192" s="28">
        <v>165</v>
      </c>
      <c r="C192" s="28" t="str">
        <f t="shared" si="4"/>
        <v/>
      </c>
      <c r="D192" s="28" t="str">
        <f t="shared" si="5"/>
        <v/>
      </c>
    </row>
    <row r="193" spans="2:4" hidden="1">
      <c r="B193" s="28">
        <v>166</v>
      </c>
      <c r="C193" s="28" t="str">
        <f t="shared" si="4"/>
        <v/>
      </c>
      <c r="D193" s="28" t="str">
        <f t="shared" si="5"/>
        <v/>
      </c>
    </row>
    <row r="194" spans="2:4" hidden="1">
      <c r="B194" s="28">
        <v>167</v>
      </c>
      <c r="C194" s="28" t="str">
        <f t="shared" si="4"/>
        <v/>
      </c>
      <c r="D194" s="28" t="str">
        <f t="shared" si="5"/>
        <v/>
      </c>
    </row>
    <row r="195" spans="2:4" hidden="1">
      <c r="B195" s="28">
        <v>168</v>
      </c>
      <c r="C195" s="28" t="str">
        <f t="shared" si="4"/>
        <v/>
      </c>
      <c r="D195" s="28" t="str">
        <f t="shared" si="5"/>
        <v/>
      </c>
    </row>
    <row r="196" spans="2:4" hidden="1">
      <c r="B196" s="28">
        <v>169</v>
      </c>
      <c r="C196" s="28" t="str">
        <f t="shared" si="4"/>
        <v/>
      </c>
      <c r="D196" s="28" t="str">
        <f t="shared" si="5"/>
        <v/>
      </c>
    </row>
    <row r="197" spans="2:4" hidden="1">
      <c r="B197" s="28">
        <v>170</v>
      </c>
      <c r="C197" s="28" t="str">
        <f t="shared" si="4"/>
        <v/>
      </c>
      <c r="D197" s="28" t="str">
        <f t="shared" si="5"/>
        <v/>
      </c>
    </row>
    <row r="198" spans="2:4" hidden="1">
      <c r="B198" s="28">
        <v>171</v>
      </c>
      <c r="C198" s="28" t="str">
        <f t="shared" si="4"/>
        <v/>
      </c>
      <c r="D198" s="28" t="str">
        <f t="shared" si="5"/>
        <v/>
      </c>
    </row>
    <row r="199" spans="2:4" hidden="1">
      <c r="B199" s="28">
        <v>172</v>
      </c>
      <c r="C199" s="28" t="str">
        <f t="shared" si="4"/>
        <v/>
      </c>
      <c r="D199" s="28" t="str">
        <f t="shared" si="5"/>
        <v/>
      </c>
    </row>
    <row r="200" spans="2:4" hidden="1">
      <c r="B200" s="28">
        <v>173</v>
      </c>
      <c r="C200" s="28" t="str">
        <f t="shared" si="4"/>
        <v/>
      </c>
      <c r="D200" s="28" t="str">
        <f t="shared" si="5"/>
        <v/>
      </c>
    </row>
    <row r="201" spans="2:4" hidden="1">
      <c r="B201" s="28">
        <v>174</v>
      </c>
      <c r="C201" s="28" t="str">
        <f t="shared" si="4"/>
        <v/>
      </c>
      <c r="D201" s="28" t="str">
        <f t="shared" si="5"/>
        <v/>
      </c>
    </row>
    <row r="202" spans="2:4" hidden="1">
      <c r="B202" s="28">
        <v>175</v>
      </c>
      <c r="C202" s="28" t="str">
        <f t="shared" si="4"/>
        <v/>
      </c>
      <c r="D202" s="28" t="str">
        <f t="shared" si="5"/>
        <v/>
      </c>
    </row>
    <row r="203" spans="2:4" hidden="1">
      <c r="B203" s="28">
        <v>176</v>
      </c>
      <c r="C203" s="28" t="str">
        <f t="shared" si="4"/>
        <v/>
      </c>
      <c r="D203" s="28" t="str">
        <f t="shared" si="5"/>
        <v/>
      </c>
    </row>
    <row r="204" spans="2:4" hidden="1">
      <c r="B204" s="28">
        <v>177</v>
      </c>
      <c r="C204" s="28" t="str">
        <f t="shared" si="4"/>
        <v/>
      </c>
      <c r="D204" s="28" t="str">
        <f t="shared" si="5"/>
        <v/>
      </c>
    </row>
    <row r="205" spans="2:4" hidden="1">
      <c r="B205" s="28">
        <v>178</v>
      </c>
      <c r="C205" s="28" t="str">
        <f t="shared" si="4"/>
        <v/>
      </c>
      <c r="D205" s="28" t="str">
        <f t="shared" si="5"/>
        <v/>
      </c>
    </row>
    <row r="206" spans="2:4" hidden="1">
      <c r="B206" s="28">
        <v>179</v>
      </c>
      <c r="C206" s="28" t="str">
        <f t="shared" si="4"/>
        <v/>
      </c>
      <c r="D206" s="28" t="str">
        <f t="shared" si="5"/>
        <v/>
      </c>
    </row>
    <row r="207" spans="2:4" hidden="1">
      <c r="B207" s="28">
        <v>180</v>
      </c>
      <c r="C207" s="28" t="str">
        <f t="shared" si="4"/>
        <v/>
      </c>
      <c r="D207" s="28" t="str">
        <f t="shared" si="5"/>
        <v/>
      </c>
    </row>
    <row r="208" spans="2:4" hidden="1">
      <c r="B208" s="28">
        <v>181</v>
      </c>
      <c r="C208" s="28" t="str">
        <f t="shared" si="4"/>
        <v/>
      </c>
      <c r="D208" s="28" t="str">
        <f t="shared" si="5"/>
        <v/>
      </c>
    </row>
    <row r="209" spans="2:4" hidden="1">
      <c r="B209" s="28">
        <v>182</v>
      </c>
      <c r="C209" s="28" t="str">
        <f t="shared" si="4"/>
        <v/>
      </c>
      <c r="D209" s="28" t="str">
        <f t="shared" si="5"/>
        <v/>
      </c>
    </row>
    <row r="210" spans="2:4" hidden="1">
      <c r="B210" s="28">
        <v>183</v>
      </c>
      <c r="C210" s="28" t="str">
        <f t="shared" si="4"/>
        <v/>
      </c>
      <c r="D210" s="28" t="str">
        <f t="shared" si="5"/>
        <v/>
      </c>
    </row>
    <row r="211" spans="2:4" hidden="1">
      <c r="B211" s="28">
        <v>184</v>
      </c>
      <c r="C211" s="28" t="str">
        <f t="shared" si="4"/>
        <v/>
      </c>
      <c r="D211" s="28" t="str">
        <f t="shared" si="5"/>
        <v/>
      </c>
    </row>
    <row r="212" spans="2:4" hidden="1">
      <c r="B212" s="28">
        <v>185</v>
      </c>
      <c r="C212" s="28" t="str">
        <f t="shared" si="4"/>
        <v/>
      </c>
      <c r="D212" s="28" t="str">
        <f t="shared" si="5"/>
        <v/>
      </c>
    </row>
    <row r="213" spans="2:4" hidden="1">
      <c r="B213" s="28">
        <v>186</v>
      </c>
      <c r="C213" s="28" t="str">
        <f t="shared" si="4"/>
        <v/>
      </c>
      <c r="D213" s="28" t="str">
        <f t="shared" si="5"/>
        <v/>
      </c>
    </row>
    <row r="214" spans="2:4" hidden="1">
      <c r="B214" s="28">
        <v>187</v>
      </c>
      <c r="C214" s="28" t="str">
        <f t="shared" si="4"/>
        <v/>
      </c>
      <c r="D214" s="28" t="str">
        <f t="shared" si="5"/>
        <v/>
      </c>
    </row>
    <row r="215" spans="2:4" hidden="1">
      <c r="B215" s="28">
        <v>188</v>
      </c>
      <c r="C215" s="28" t="str">
        <f t="shared" si="4"/>
        <v/>
      </c>
      <c r="D215" s="28" t="str">
        <f t="shared" si="5"/>
        <v/>
      </c>
    </row>
    <row r="216" spans="2:4" hidden="1">
      <c r="B216" s="28">
        <v>189</v>
      </c>
      <c r="C216" s="28" t="str">
        <f t="shared" si="4"/>
        <v/>
      </c>
      <c r="D216" s="28" t="str">
        <f t="shared" si="5"/>
        <v/>
      </c>
    </row>
    <row r="217" spans="2:4" hidden="1">
      <c r="B217" s="28">
        <v>190</v>
      </c>
      <c r="C217" s="28" t="str">
        <f t="shared" si="4"/>
        <v/>
      </c>
      <c r="D217" s="28" t="str">
        <f t="shared" si="5"/>
        <v/>
      </c>
    </row>
    <row r="218" spans="2:4" hidden="1">
      <c r="B218" s="28">
        <v>191</v>
      </c>
      <c r="C218" s="28" t="str">
        <f t="shared" si="4"/>
        <v/>
      </c>
      <c r="D218" s="28" t="str">
        <f t="shared" si="5"/>
        <v/>
      </c>
    </row>
    <row r="219" spans="2:4" hidden="1">
      <c r="B219" s="28">
        <v>192</v>
      </c>
      <c r="C219" s="28" t="str">
        <f t="shared" ref="C219:C282" si="6">IF(AND(B219&lt;=E$17,B219&lt;=D$25),HYPGEOMDIST(B219,D$25,E$17,E$20),"")</f>
        <v/>
      </c>
      <c r="D219" s="28" t="str">
        <f t="shared" ref="D219:D282" si="7">IF(C219&lt;E$25*1.00001,C219,"")</f>
        <v/>
      </c>
    </row>
    <row r="220" spans="2:4" hidden="1">
      <c r="B220" s="28">
        <v>193</v>
      </c>
      <c r="C220" s="28" t="str">
        <f t="shared" si="6"/>
        <v/>
      </c>
      <c r="D220" s="28" t="str">
        <f t="shared" si="7"/>
        <v/>
      </c>
    </row>
    <row r="221" spans="2:4" hidden="1">
      <c r="B221" s="28">
        <v>194</v>
      </c>
      <c r="C221" s="28" t="str">
        <f t="shared" si="6"/>
        <v/>
      </c>
      <c r="D221" s="28" t="str">
        <f t="shared" si="7"/>
        <v/>
      </c>
    </row>
    <row r="222" spans="2:4" hidden="1">
      <c r="B222" s="28">
        <v>195</v>
      </c>
      <c r="C222" s="28" t="str">
        <f t="shared" si="6"/>
        <v/>
      </c>
      <c r="D222" s="28" t="str">
        <f t="shared" si="7"/>
        <v/>
      </c>
    </row>
    <row r="223" spans="2:4" hidden="1">
      <c r="B223" s="28">
        <v>196</v>
      </c>
      <c r="C223" s="28" t="str">
        <f t="shared" si="6"/>
        <v/>
      </c>
      <c r="D223" s="28" t="str">
        <f t="shared" si="7"/>
        <v/>
      </c>
    </row>
    <row r="224" spans="2:4" hidden="1">
      <c r="B224" s="28">
        <v>197</v>
      </c>
      <c r="C224" s="28" t="str">
        <f t="shared" si="6"/>
        <v/>
      </c>
      <c r="D224" s="28" t="str">
        <f t="shared" si="7"/>
        <v/>
      </c>
    </row>
    <row r="225" spans="2:4" hidden="1">
      <c r="B225" s="28">
        <v>198</v>
      </c>
      <c r="C225" s="28" t="str">
        <f t="shared" si="6"/>
        <v/>
      </c>
      <c r="D225" s="28" t="str">
        <f t="shared" si="7"/>
        <v/>
      </c>
    </row>
    <row r="226" spans="2:4" hidden="1">
      <c r="B226" s="28">
        <v>199</v>
      </c>
      <c r="C226" s="28" t="str">
        <f t="shared" si="6"/>
        <v/>
      </c>
      <c r="D226" s="28" t="str">
        <f t="shared" si="7"/>
        <v/>
      </c>
    </row>
    <row r="227" spans="2:4" hidden="1">
      <c r="B227" s="28">
        <v>200</v>
      </c>
      <c r="C227" s="28" t="str">
        <f t="shared" si="6"/>
        <v/>
      </c>
      <c r="D227" s="28" t="str">
        <f t="shared" si="7"/>
        <v/>
      </c>
    </row>
    <row r="228" spans="2:4" hidden="1">
      <c r="B228" s="28">
        <v>201</v>
      </c>
      <c r="C228" s="28" t="str">
        <f t="shared" si="6"/>
        <v/>
      </c>
      <c r="D228" s="28" t="str">
        <f t="shared" si="7"/>
        <v/>
      </c>
    </row>
    <row r="229" spans="2:4" hidden="1">
      <c r="B229" s="28">
        <v>202</v>
      </c>
      <c r="C229" s="28" t="str">
        <f t="shared" si="6"/>
        <v/>
      </c>
      <c r="D229" s="28" t="str">
        <f t="shared" si="7"/>
        <v/>
      </c>
    </row>
    <row r="230" spans="2:4" hidden="1">
      <c r="B230" s="28">
        <v>203</v>
      </c>
      <c r="C230" s="28" t="str">
        <f t="shared" si="6"/>
        <v/>
      </c>
      <c r="D230" s="28" t="str">
        <f t="shared" si="7"/>
        <v/>
      </c>
    </row>
    <row r="231" spans="2:4" hidden="1">
      <c r="B231" s="28">
        <v>204</v>
      </c>
      <c r="C231" s="28" t="str">
        <f t="shared" si="6"/>
        <v/>
      </c>
      <c r="D231" s="28" t="str">
        <f t="shared" si="7"/>
        <v/>
      </c>
    </row>
    <row r="232" spans="2:4" hidden="1">
      <c r="B232" s="28">
        <v>205</v>
      </c>
      <c r="C232" s="28" t="str">
        <f t="shared" si="6"/>
        <v/>
      </c>
      <c r="D232" s="28" t="str">
        <f t="shared" si="7"/>
        <v/>
      </c>
    </row>
    <row r="233" spans="2:4" hidden="1">
      <c r="B233" s="28">
        <v>206</v>
      </c>
      <c r="C233" s="28" t="str">
        <f t="shared" si="6"/>
        <v/>
      </c>
      <c r="D233" s="28" t="str">
        <f t="shared" si="7"/>
        <v/>
      </c>
    </row>
    <row r="234" spans="2:4" hidden="1">
      <c r="B234" s="28">
        <v>207</v>
      </c>
      <c r="C234" s="28" t="str">
        <f t="shared" si="6"/>
        <v/>
      </c>
      <c r="D234" s="28" t="str">
        <f t="shared" si="7"/>
        <v/>
      </c>
    </row>
    <row r="235" spans="2:4" hidden="1">
      <c r="B235" s="28">
        <v>208</v>
      </c>
      <c r="C235" s="28" t="str">
        <f t="shared" si="6"/>
        <v/>
      </c>
      <c r="D235" s="28" t="str">
        <f t="shared" si="7"/>
        <v/>
      </c>
    </row>
    <row r="236" spans="2:4" hidden="1">
      <c r="B236" s="28">
        <v>209</v>
      </c>
      <c r="C236" s="28" t="str">
        <f t="shared" si="6"/>
        <v/>
      </c>
      <c r="D236" s="28" t="str">
        <f t="shared" si="7"/>
        <v/>
      </c>
    </row>
    <row r="237" spans="2:4" hidden="1">
      <c r="B237" s="28">
        <v>210</v>
      </c>
      <c r="C237" s="28" t="str">
        <f t="shared" si="6"/>
        <v/>
      </c>
      <c r="D237" s="28" t="str">
        <f t="shared" si="7"/>
        <v/>
      </c>
    </row>
    <row r="238" spans="2:4" hidden="1">
      <c r="B238" s="28">
        <v>211</v>
      </c>
      <c r="C238" s="28" t="str">
        <f t="shared" si="6"/>
        <v/>
      </c>
      <c r="D238" s="28" t="str">
        <f t="shared" si="7"/>
        <v/>
      </c>
    </row>
    <row r="239" spans="2:4" hidden="1">
      <c r="B239" s="28">
        <v>212</v>
      </c>
      <c r="C239" s="28" t="str">
        <f t="shared" si="6"/>
        <v/>
      </c>
      <c r="D239" s="28" t="str">
        <f t="shared" si="7"/>
        <v/>
      </c>
    </row>
    <row r="240" spans="2:4" hidden="1">
      <c r="B240" s="28">
        <v>213</v>
      </c>
      <c r="C240" s="28" t="str">
        <f t="shared" si="6"/>
        <v/>
      </c>
      <c r="D240" s="28" t="str">
        <f t="shared" si="7"/>
        <v/>
      </c>
    </row>
    <row r="241" spans="2:4" hidden="1">
      <c r="B241" s="28">
        <v>214</v>
      </c>
      <c r="C241" s="28" t="str">
        <f t="shared" si="6"/>
        <v/>
      </c>
      <c r="D241" s="28" t="str">
        <f t="shared" si="7"/>
        <v/>
      </c>
    </row>
    <row r="242" spans="2:4" hidden="1">
      <c r="B242" s="28">
        <v>215</v>
      </c>
      <c r="C242" s="28" t="str">
        <f t="shared" si="6"/>
        <v/>
      </c>
      <c r="D242" s="28" t="str">
        <f t="shared" si="7"/>
        <v/>
      </c>
    </row>
    <row r="243" spans="2:4" hidden="1">
      <c r="B243" s="28">
        <v>216</v>
      </c>
      <c r="C243" s="28" t="str">
        <f t="shared" si="6"/>
        <v/>
      </c>
      <c r="D243" s="28" t="str">
        <f t="shared" si="7"/>
        <v/>
      </c>
    </row>
    <row r="244" spans="2:4" hidden="1">
      <c r="B244" s="28">
        <v>217</v>
      </c>
      <c r="C244" s="28" t="str">
        <f t="shared" si="6"/>
        <v/>
      </c>
      <c r="D244" s="28" t="str">
        <f t="shared" si="7"/>
        <v/>
      </c>
    </row>
    <row r="245" spans="2:4" hidden="1">
      <c r="B245" s="28">
        <v>218</v>
      </c>
      <c r="C245" s="28" t="str">
        <f t="shared" si="6"/>
        <v/>
      </c>
      <c r="D245" s="28" t="str">
        <f t="shared" si="7"/>
        <v/>
      </c>
    </row>
    <row r="246" spans="2:4" hidden="1">
      <c r="B246" s="28">
        <v>219</v>
      </c>
      <c r="C246" s="28" t="str">
        <f t="shared" si="6"/>
        <v/>
      </c>
      <c r="D246" s="28" t="str">
        <f t="shared" si="7"/>
        <v/>
      </c>
    </row>
    <row r="247" spans="2:4" hidden="1">
      <c r="B247" s="28">
        <v>220</v>
      </c>
      <c r="C247" s="28" t="str">
        <f t="shared" si="6"/>
        <v/>
      </c>
      <c r="D247" s="28" t="str">
        <f t="shared" si="7"/>
        <v/>
      </c>
    </row>
    <row r="248" spans="2:4" hidden="1">
      <c r="B248" s="28">
        <v>221</v>
      </c>
      <c r="C248" s="28" t="str">
        <f t="shared" si="6"/>
        <v/>
      </c>
      <c r="D248" s="28" t="str">
        <f t="shared" si="7"/>
        <v/>
      </c>
    </row>
    <row r="249" spans="2:4" hidden="1">
      <c r="B249" s="28">
        <v>222</v>
      </c>
      <c r="C249" s="28" t="str">
        <f t="shared" si="6"/>
        <v/>
      </c>
      <c r="D249" s="28" t="str">
        <f t="shared" si="7"/>
        <v/>
      </c>
    </row>
    <row r="250" spans="2:4" hidden="1">
      <c r="B250" s="28">
        <v>223</v>
      </c>
      <c r="C250" s="28" t="str">
        <f t="shared" si="6"/>
        <v/>
      </c>
      <c r="D250" s="28" t="str">
        <f t="shared" si="7"/>
        <v/>
      </c>
    </row>
    <row r="251" spans="2:4" hidden="1">
      <c r="B251" s="28">
        <v>224</v>
      </c>
      <c r="C251" s="28" t="str">
        <f t="shared" si="6"/>
        <v/>
      </c>
      <c r="D251" s="28" t="str">
        <f t="shared" si="7"/>
        <v/>
      </c>
    </row>
    <row r="252" spans="2:4" hidden="1">
      <c r="B252" s="28">
        <v>225</v>
      </c>
      <c r="C252" s="28" t="str">
        <f t="shared" si="6"/>
        <v/>
      </c>
      <c r="D252" s="28" t="str">
        <f t="shared" si="7"/>
        <v/>
      </c>
    </row>
    <row r="253" spans="2:4" hidden="1">
      <c r="B253" s="28">
        <v>226</v>
      </c>
      <c r="C253" s="28" t="str">
        <f t="shared" si="6"/>
        <v/>
      </c>
      <c r="D253" s="28" t="str">
        <f t="shared" si="7"/>
        <v/>
      </c>
    </row>
    <row r="254" spans="2:4" hidden="1">
      <c r="B254" s="28">
        <v>227</v>
      </c>
      <c r="C254" s="28" t="str">
        <f t="shared" si="6"/>
        <v/>
      </c>
      <c r="D254" s="28" t="str">
        <f t="shared" si="7"/>
        <v/>
      </c>
    </row>
    <row r="255" spans="2:4" hidden="1">
      <c r="B255" s="28">
        <v>228</v>
      </c>
      <c r="C255" s="28" t="str">
        <f t="shared" si="6"/>
        <v/>
      </c>
      <c r="D255" s="28" t="str">
        <f t="shared" si="7"/>
        <v/>
      </c>
    </row>
    <row r="256" spans="2:4" hidden="1">
      <c r="B256" s="28">
        <v>229</v>
      </c>
      <c r="C256" s="28" t="str">
        <f t="shared" si="6"/>
        <v/>
      </c>
      <c r="D256" s="28" t="str">
        <f t="shared" si="7"/>
        <v/>
      </c>
    </row>
    <row r="257" spans="2:4" hidden="1">
      <c r="B257" s="28">
        <v>230</v>
      </c>
      <c r="C257" s="28" t="str">
        <f t="shared" si="6"/>
        <v/>
      </c>
      <c r="D257" s="28" t="str">
        <f t="shared" si="7"/>
        <v/>
      </c>
    </row>
    <row r="258" spans="2:4" hidden="1">
      <c r="B258" s="28">
        <v>231</v>
      </c>
      <c r="C258" s="28" t="str">
        <f t="shared" si="6"/>
        <v/>
      </c>
      <c r="D258" s="28" t="str">
        <f t="shared" si="7"/>
        <v/>
      </c>
    </row>
    <row r="259" spans="2:4" hidden="1">
      <c r="B259" s="28">
        <v>232</v>
      </c>
      <c r="C259" s="28" t="str">
        <f t="shared" si="6"/>
        <v/>
      </c>
      <c r="D259" s="28" t="str">
        <f t="shared" si="7"/>
        <v/>
      </c>
    </row>
    <row r="260" spans="2:4" hidden="1">
      <c r="B260" s="28">
        <v>233</v>
      </c>
      <c r="C260" s="28" t="str">
        <f t="shared" si="6"/>
        <v/>
      </c>
      <c r="D260" s="28" t="str">
        <f t="shared" si="7"/>
        <v/>
      </c>
    </row>
    <row r="261" spans="2:4" hidden="1">
      <c r="B261" s="28">
        <v>234</v>
      </c>
      <c r="C261" s="28" t="str">
        <f t="shared" si="6"/>
        <v/>
      </c>
      <c r="D261" s="28" t="str">
        <f t="shared" si="7"/>
        <v/>
      </c>
    </row>
    <row r="262" spans="2:4" hidden="1">
      <c r="B262" s="28">
        <v>235</v>
      </c>
      <c r="C262" s="28" t="str">
        <f t="shared" si="6"/>
        <v/>
      </c>
      <c r="D262" s="28" t="str">
        <f t="shared" si="7"/>
        <v/>
      </c>
    </row>
    <row r="263" spans="2:4" hidden="1">
      <c r="B263" s="28">
        <v>236</v>
      </c>
      <c r="C263" s="28" t="str">
        <f t="shared" si="6"/>
        <v/>
      </c>
      <c r="D263" s="28" t="str">
        <f t="shared" si="7"/>
        <v/>
      </c>
    </row>
    <row r="264" spans="2:4" hidden="1">
      <c r="B264" s="28">
        <v>237</v>
      </c>
      <c r="C264" s="28" t="str">
        <f t="shared" si="6"/>
        <v/>
      </c>
      <c r="D264" s="28" t="str">
        <f t="shared" si="7"/>
        <v/>
      </c>
    </row>
    <row r="265" spans="2:4" hidden="1">
      <c r="B265" s="28">
        <v>238</v>
      </c>
      <c r="C265" s="28" t="str">
        <f t="shared" si="6"/>
        <v/>
      </c>
      <c r="D265" s="28" t="str">
        <f t="shared" si="7"/>
        <v/>
      </c>
    </row>
    <row r="266" spans="2:4" hidden="1">
      <c r="B266" s="28">
        <v>239</v>
      </c>
      <c r="C266" s="28" t="str">
        <f t="shared" si="6"/>
        <v/>
      </c>
      <c r="D266" s="28" t="str">
        <f t="shared" si="7"/>
        <v/>
      </c>
    </row>
    <row r="267" spans="2:4" hidden="1">
      <c r="B267" s="28">
        <v>240</v>
      </c>
      <c r="C267" s="28" t="str">
        <f t="shared" si="6"/>
        <v/>
      </c>
      <c r="D267" s="28" t="str">
        <f t="shared" si="7"/>
        <v/>
      </c>
    </row>
    <row r="268" spans="2:4" hidden="1">
      <c r="B268" s="28">
        <v>241</v>
      </c>
      <c r="C268" s="28" t="str">
        <f t="shared" si="6"/>
        <v/>
      </c>
      <c r="D268" s="28" t="str">
        <f t="shared" si="7"/>
        <v/>
      </c>
    </row>
    <row r="269" spans="2:4" hidden="1">
      <c r="B269" s="28">
        <v>242</v>
      </c>
      <c r="C269" s="28" t="str">
        <f t="shared" si="6"/>
        <v/>
      </c>
      <c r="D269" s="28" t="str">
        <f t="shared" si="7"/>
        <v/>
      </c>
    </row>
    <row r="270" spans="2:4" hidden="1">
      <c r="B270" s="28">
        <v>243</v>
      </c>
      <c r="C270" s="28" t="str">
        <f t="shared" si="6"/>
        <v/>
      </c>
      <c r="D270" s="28" t="str">
        <f t="shared" si="7"/>
        <v/>
      </c>
    </row>
    <row r="271" spans="2:4" hidden="1">
      <c r="B271" s="28">
        <v>244</v>
      </c>
      <c r="C271" s="28" t="str">
        <f t="shared" si="6"/>
        <v/>
      </c>
      <c r="D271" s="28" t="str">
        <f t="shared" si="7"/>
        <v/>
      </c>
    </row>
    <row r="272" spans="2:4" hidden="1">
      <c r="B272" s="28">
        <v>245</v>
      </c>
      <c r="C272" s="28" t="str">
        <f t="shared" si="6"/>
        <v/>
      </c>
      <c r="D272" s="28" t="str">
        <f t="shared" si="7"/>
        <v/>
      </c>
    </row>
    <row r="273" spans="2:4" hidden="1">
      <c r="B273" s="28">
        <v>246</v>
      </c>
      <c r="C273" s="28" t="str">
        <f t="shared" si="6"/>
        <v/>
      </c>
      <c r="D273" s="28" t="str">
        <f t="shared" si="7"/>
        <v/>
      </c>
    </row>
    <row r="274" spans="2:4" hidden="1">
      <c r="B274" s="28">
        <v>247</v>
      </c>
      <c r="C274" s="28" t="str">
        <f t="shared" si="6"/>
        <v/>
      </c>
      <c r="D274" s="28" t="str">
        <f t="shared" si="7"/>
        <v/>
      </c>
    </row>
    <row r="275" spans="2:4" hidden="1">
      <c r="B275" s="28">
        <v>248</v>
      </c>
      <c r="C275" s="28" t="str">
        <f t="shared" si="6"/>
        <v/>
      </c>
      <c r="D275" s="28" t="str">
        <f t="shared" si="7"/>
        <v/>
      </c>
    </row>
    <row r="276" spans="2:4" hidden="1">
      <c r="B276" s="28">
        <v>249</v>
      </c>
      <c r="C276" s="28" t="str">
        <f t="shared" si="6"/>
        <v/>
      </c>
      <c r="D276" s="28" t="str">
        <f t="shared" si="7"/>
        <v/>
      </c>
    </row>
    <row r="277" spans="2:4" hidden="1">
      <c r="B277" s="28">
        <v>250</v>
      </c>
      <c r="C277" s="28" t="str">
        <f t="shared" si="6"/>
        <v/>
      </c>
      <c r="D277" s="28" t="str">
        <f t="shared" si="7"/>
        <v/>
      </c>
    </row>
    <row r="278" spans="2:4" hidden="1">
      <c r="B278" s="28">
        <v>251</v>
      </c>
      <c r="C278" s="28" t="str">
        <f t="shared" si="6"/>
        <v/>
      </c>
      <c r="D278" s="28" t="str">
        <f t="shared" si="7"/>
        <v/>
      </c>
    </row>
    <row r="279" spans="2:4" hidden="1">
      <c r="B279" s="28">
        <v>252</v>
      </c>
      <c r="C279" s="28" t="str">
        <f t="shared" si="6"/>
        <v/>
      </c>
      <c r="D279" s="28" t="str">
        <f t="shared" si="7"/>
        <v/>
      </c>
    </row>
    <row r="280" spans="2:4" hidden="1">
      <c r="B280" s="28">
        <v>253</v>
      </c>
      <c r="C280" s="28" t="str">
        <f t="shared" si="6"/>
        <v/>
      </c>
      <c r="D280" s="28" t="str">
        <f t="shared" si="7"/>
        <v/>
      </c>
    </row>
    <row r="281" spans="2:4" hidden="1">
      <c r="B281" s="28">
        <v>254</v>
      </c>
      <c r="C281" s="28" t="str">
        <f t="shared" si="6"/>
        <v/>
      </c>
      <c r="D281" s="28" t="str">
        <f t="shared" si="7"/>
        <v/>
      </c>
    </row>
    <row r="282" spans="2:4" hidden="1">
      <c r="B282" s="28">
        <v>255</v>
      </c>
      <c r="C282" s="28" t="str">
        <f t="shared" si="6"/>
        <v/>
      </c>
      <c r="D282" s="28" t="str">
        <f t="shared" si="7"/>
        <v/>
      </c>
    </row>
    <row r="283" spans="2:4" hidden="1">
      <c r="B283" s="28">
        <v>256</v>
      </c>
      <c r="C283" s="28" t="str">
        <f t="shared" ref="C283:C346" si="8">IF(AND(B283&lt;=E$17,B283&lt;=D$25),HYPGEOMDIST(B283,D$25,E$17,E$20),"")</f>
        <v/>
      </c>
      <c r="D283" s="28" t="str">
        <f t="shared" ref="D283:D346" si="9">IF(C283&lt;E$25*1.00001,C283,"")</f>
        <v/>
      </c>
    </row>
    <row r="284" spans="2:4" hidden="1">
      <c r="B284" s="28">
        <v>257</v>
      </c>
      <c r="C284" s="28" t="str">
        <f t="shared" si="8"/>
        <v/>
      </c>
      <c r="D284" s="28" t="str">
        <f t="shared" si="9"/>
        <v/>
      </c>
    </row>
    <row r="285" spans="2:4" hidden="1">
      <c r="B285" s="28">
        <v>258</v>
      </c>
      <c r="C285" s="28" t="str">
        <f t="shared" si="8"/>
        <v/>
      </c>
      <c r="D285" s="28" t="str">
        <f t="shared" si="9"/>
        <v/>
      </c>
    </row>
    <row r="286" spans="2:4" hidden="1">
      <c r="B286" s="28">
        <v>259</v>
      </c>
      <c r="C286" s="28" t="str">
        <f t="shared" si="8"/>
        <v/>
      </c>
      <c r="D286" s="28" t="str">
        <f t="shared" si="9"/>
        <v/>
      </c>
    </row>
    <row r="287" spans="2:4" hidden="1">
      <c r="B287" s="28">
        <v>260</v>
      </c>
      <c r="C287" s="28" t="str">
        <f t="shared" si="8"/>
        <v/>
      </c>
      <c r="D287" s="28" t="str">
        <f t="shared" si="9"/>
        <v/>
      </c>
    </row>
    <row r="288" spans="2:4" hidden="1">
      <c r="B288" s="28">
        <v>261</v>
      </c>
      <c r="C288" s="28" t="str">
        <f t="shared" si="8"/>
        <v/>
      </c>
      <c r="D288" s="28" t="str">
        <f t="shared" si="9"/>
        <v/>
      </c>
    </row>
    <row r="289" spans="2:4" hidden="1">
      <c r="B289" s="28">
        <v>262</v>
      </c>
      <c r="C289" s="28" t="str">
        <f t="shared" si="8"/>
        <v/>
      </c>
      <c r="D289" s="28" t="str">
        <f t="shared" si="9"/>
        <v/>
      </c>
    </row>
    <row r="290" spans="2:4" hidden="1">
      <c r="B290" s="28">
        <v>263</v>
      </c>
      <c r="C290" s="28" t="str">
        <f t="shared" si="8"/>
        <v/>
      </c>
      <c r="D290" s="28" t="str">
        <f t="shared" si="9"/>
        <v/>
      </c>
    </row>
    <row r="291" spans="2:4" hidden="1">
      <c r="B291" s="28">
        <v>264</v>
      </c>
      <c r="C291" s="28" t="str">
        <f t="shared" si="8"/>
        <v/>
      </c>
      <c r="D291" s="28" t="str">
        <f t="shared" si="9"/>
        <v/>
      </c>
    </row>
    <row r="292" spans="2:4" hidden="1">
      <c r="B292" s="28">
        <v>265</v>
      </c>
      <c r="C292" s="28" t="str">
        <f t="shared" si="8"/>
        <v/>
      </c>
      <c r="D292" s="28" t="str">
        <f t="shared" si="9"/>
        <v/>
      </c>
    </row>
    <row r="293" spans="2:4" hidden="1">
      <c r="B293" s="28">
        <v>266</v>
      </c>
      <c r="C293" s="28" t="str">
        <f t="shared" si="8"/>
        <v/>
      </c>
      <c r="D293" s="28" t="str">
        <f t="shared" si="9"/>
        <v/>
      </c>
    </row>
    <row r="294" spans="2:4" hidden="1">
      <c r="B294" s="28">
        <v>267</v>
      </c>
      <c r="C294" s="28" t="str">
        <f t="shared" si="8"/>
        <v/>
      </c>
      <c r="D294" s="28" t="str">
        <f t="shared" si="9"/>
        <v/>
      </c>
    </row>
    <row r="295" spans="2:4" hidden="1">
      <c r="B295" s="28">
        <v>268</v>
      </c>
      <c r="C295" s="28" t="str">
        <f t="shared" si="8"/>
        <v/>
      </c>
      <c r="D295" s="28" t="str">
        <f t="shared" si="9"/>
        <v/>
      </c>
    </row>
    <row r="296" spans="2:4" hidden="1">
      <c r="B296" s="28">
        <v>269</v>
      </c>
      <c r="C296" s="28" t="str">
        <f t="shared" si="8"/>
        <v/>
      </c>
      <c r="D296" s="28" t="str">
        <f t="shared" si="9"/>
        <v/>
      </c>
    </row>
    <row r="297" spans="2:4" hidden="1">
      <c r="B297" s="28">
        <v>270</v>
      </c>
      <c r="C297" s="28" t="str">
        <f t="shared" si="8"/>
        <v/>
      </c>
      <c r="D297" s="28" t="str">
        <f t="shared" si="9"/>
        <v/>
      </c>
    </row>
    <row r="298" spans="2:4" hidden="1">
      <c r="B298" s="28">
        <v>271</v>
      </c>
      <c r="C298" s="28" t="str">
        <f t="shared" si="8"/>
        <v/>
      </c>
      <c r="D298" s="28" t="str">
        <f t="shared" si="9"/>
        <v/>
      </c>
    </row>
    <row r="299" spans="2:4" hidden="1">
      <c r="B299" s="28">
        <v>272</v>
      </c>
      <c r="C299" s="28" t="str">
        <f t="shared" si="8"/>
        <v/>
      </c>
      <c r="D299" s="28" t="str">
        <f t="shared" si="9"/>
        <v/>
      </c>
    </row>
    <row r="300" spans="2:4" hidden="1">
      <c r="B300" s="28">
        <v>273</v>
      </c>
      <c r="C300" s="28" t="str">
        <f t="shared" si="8"/>
        <v/>
      </c>
      <c r="D300" s="28" t="str">
        <f t="shared" si="9"/>
        <v/>
      </c>
    </row>
    <row r="301" spans="2:4" hidden="1">
      <c r="B301" s="28">
        <v>274</v>
      </c>
      <c r="C301" s="28" t="str">
        <f t="shared" si="8"/>
        <v/>
      </c>
      <c r="D301" s="28" t="str">
        <f t="shared" si="9"/>
        <v/>
      </c>
    </row>
    <row r="302" spans="2:4" hidden="1">
      <c r="B302" s="28">
        <v>275</v>
      </c>
      <c r="C302" s="28" t="str">
        <f t="shared" si="8"/>
        <v/>
      </c>
      <c r="D302" s="28" t="str">
        <f t="shared" si="9"/>
        <v/>
      </c>
    </row>
    <row r="303" spans="2:4" hidden="1">
      <c r="B303" s="28">
        <v>276</v>
      </c>
      <c r="C303" s="28" t="str">
        <f t="shared" si="8"/>
        <v/>
      </c>
      <c r="D303" s="28" t="str">
        <f t="shared" si="9"/>
        <v/>
      </c>
    </row>
    <row r="304" spans="2:4" hidden="1">
      <c r="B304" s="28">
        <v>277</v>
      </c>
      <c r="C304" s="28" t="str">
        <f t="shared" si="8"/>
        <v/>
      </c>
      <c r="D304" s="28" t="str">
        <f t="shared" si="9"/>
        <v/>
      </c>
    </row>
    <row r="305" spans="2:4" hidden="1">
      <c r="B305" s="28">
        <v>278</v>
      </c>
      <c r="C305" s="28" t="str">
        <f t="shared" si="8"/>
        <v/>
      </c>
      <c r="D305" s="28" t="str">
        <f t="shared" si="9"/>
        <v/>
      </c>
    </row>
    <row r="306" spans="2:4" hidden="1">
      <c r="B306" s="28">
        <v>279</v>
      </c>
      <c r="C306" s="28" t="str">
        <f t="shared" si="8"/>
        <v/>
      </c>
      <c r="D306" s="28" t="str">
        <f t="shared" si="9"/>
        <v/>
      </c>
    </row>
    <row r="307" spans="2:4" hidden="1">
      <c r="B307" s="28">
        <v>280</v>
      </c>
      <c r="C307" s="28" t="str">
        <f t="shared" si="8"/>
        <v/>
      </c>
      <c r="D307" s="28" t="str">
        <f t="shared" si="9"/>
        <v/>
      </c>
    </row>
    <row r="308" spans="2:4" hidden="1">
      <c r="B308" s="28">
        <v>281</v>
      </c>
      <c r="C308" s="28" t="str">
        <f t="shared" si="8"/>
        <v/>
      </c>
      <c r="D308" s="28" t="str">
        <f t="shared" si="9"/>
        <v/>
      </c>
    </row>
    <row r="309" spans="2:4" hidden="1">
      <c r="B309" s="28">
        <v>282</v>
      </c>
      <c r="C309" s="28" t="str">
        <f t="shared" si="8"/>
        <v/>
      </c>
      <c r="D309" s="28" t="str">
        <f t="shared" si="9"/>
        <v/>
      </c>
    </row>
    <row r="310" spans="2:4" hidden="1">
      <c r="B310" s="28">
        <v>283</v>
      </c>
      <c r="C310" s="28" t="str">
        <f t="shared" si="8"/>
        <v/>
      </c>
      <c r="D310" s="28" t="str">
        <f t="shared" si="9"/>
        <v/>
      </c>
    </row>
    <row r="311" spans="2:4" hidden="1">
      <c r="B311" s="28">
        <v>284</v>
      </c>
      <c r="C311" s="28" t="str">
        <f t="shared" si="8"/>
        <v/>
      </c>
      <c r="D311" s="28" t="str">
        <f t="shared" si="9"/>
        <v/>
      </c>
    </row>
    <row r="312" spans="2:4" hidden="1">
      <c r="B312" s="28">
        <v>285</v>
      </c>
      <c r="C312" s="28" t="str">
        <f t="shared" si="8"/>
        <v/>
      </c>
      <c r="D312" s="28" t="str">
        <f t="shared" si="9"/>
        <v/>
      </c>
    </row>
    <row r="313" spans="2:4" hidden="1">
      <c r="B313" s="28">
        <v>286</v>
      </c>
      <c r="C313" s="28" t="str">
        <f t="shared" si="8"/>
        <v/>
      </c>
      <c r="D313" s="28" t="str">
        <f t="shared" si="9"/>
        <v/>
      </c>
    </row>
    <row r="314" spans="2:4" hidden="1">
      <c r="B314" s="28">
        <v>287</v>
      </c>
      <c r="C314" s="28" t="str">
        <f t="shared" si="8"/>
        <v/>
      </c>
      <c r="D314" s="28" t="str">
        <f t="shared" si="9"/>
        <v/>
      </c>
    </row>
    <row r="315" spans="2:4" hidden="1">
      <c r="B315" s="28">
        <v>288</v>
      </c>
      <c r="C315" s="28" t="str">
        <f t="shared" si="8"/>
        <v/>
      </c>
      <c r="D315" s="28" t="str">
        <f t="shared" si="9"/>
        <v/>
      </c>
    </row>
    <row r="316" spans="2:4" hidden="1">
      <c r="B316" s="28">
        <v>289</v>
      </c>
      <c r="C316" s="28" t="str">
        <f t="shared" si="8"/>
        <v/>
      </c>
      <c r="D316" s="28" t="str">
        <f t="shared" si="9"/>
        <v/>
      </c>
    </row>
    <row r="317" spans="2:4" hidden="1">
      <c r="B317" s="28">
        <v>290</v>
      </c>
      <c r="C317" s="28" t="str">
        <f t="shared" si="8"/>
        <v/>
      </c>
      <c r="D317" s="28" t="str">
        <f t="shared" si="9"/>
        <v/>
      </c>
    </row>
    <row r="318" spans="2:4" hidden="1">
      <c r="B318" s="28">
        <v>291</v>
      </c>
      <c r="C318" s="28" t="str">
        <f t="shared" si="8"/>
        <v/>
      </c>
      <c r="D318" s="28" t="str">
        <f t="shared" si="9"/>
        <v/>
      </c>
    </row>
    <row r="319" spans="2:4" hidden="1">
      <c r="B319" s="28">
        <v>292</v>
      </c>
      <c r="C319" s="28" t="str">
        <f t="shared" si="8"/>
        <v/>
      </c>
      <c r="D319" s="28" t="str">
        <f t="shared" si="9"/>
        <v/>
      </c>
    </row>
    <row r="320" spans="2:4" hidden="1">
      <c r="B320" s="28">
        <v>293</v>
      </c>
      <c r="C320" s="28" t="str">
        <f t="shared" si="8"/>
        <v/>
      </c>
      <c r="D320" s="28" t="str">
        <f t="shared" si="9"/>
        <v/>
      </c>
    </row>
    <row r="321" spans="2:4" hidden="1">
      <c r="B321" s="28">
        <v>294</v>
      </c>
      <c r="C321" s="28" t="str">
        <f t="shared" si="8"/>
        <v/>
      </c>
      <c r="D321" s="28" t="str">
        <f t="shared" si="9"/>
        <v/>
      </c>
    </row>
    <row r="322" spans="2:4" hidden="1">
      <c r="B322" s="28">
        <v>295</v>
      </c>
      <c r="C322" s="28" t="str">
        <f t="shared" si="8"/>
        <v/>
      </c>
      <c r="D322" s="28" t="str">
        <f t="shared" si="9"/>
        <v/>
      </c>
    </row>
    <row r="323" spans="2:4" hidden="1">
      <c r="B323" s="28">
        <v>296</v>
      </c>
      <c r="C323" s="28" t="str">
        <f t="shared" si="8"/>
        <v/>
      </c>
      <c r="D323" s="28" t="str">
        <f t="shared" si="9"/>
        <v/>
      </c>
    </row>
    <row r="324" spans="2:4" hidden="1">
      <c r="B324" s="28">
        <v>297</v>
      </c>
      <c r="C324" s="28" t="str">
        <f t="shared" si="8"/>
        <v/>
      </c>
      <c r="D324" s="28" t="str">
        <f t="shared" si="9"/>
        <v/>
      </c>
    </row>
    <row r="325" spans="2:4" hidden="1">
      <c r="B325" s="28">
        <v>298</v>
      </c>
      <c r="C325" s="28" t="str">
        <f t="shared" si="8"/>
        <v/>
      </c>
      <c r="D325" s="28" t="str">
        <f t="shared" si="9"/>
        <v/>
      </c>
    </row>
    <row r="326" spans="2:4" hidden="1">
      <c r="B326" s="28">
        <v>299</v>
      </c>
      <c r="C326" s="28" t="str">
        <f t="shared" si="8"/>
        <v/>
      </c>
      <c r="D326" s="28" t="str">
        <f t="shared" si="9"/>
        <v/>
      </c>
    </row>
    <row r="327" spans="2:4" hidden="1">
      <c r="B327" s="28">
        <v>300</v>
      </c>
      <c r="C327" s="28" t="str">
        <f t="shared" si="8"/>
        <v/>
      </c>
      <c r="D327" s="28" t="str">
        <f t="shared" si="9"/>
        <v/>
      </c>
    </row>
    <row r="328" spans="2:4" hidden="1">
      <c r="B328" s="28">
        <v>301</v>
      </c>
      <c r="C328" s="28" t="str">
        <f t="shared" si="8"/>
        <v/>
      </c>
      <c r="D328" s="28" t="str">
        <f t="shared" si="9"/>
        <v/>
      </c>
    </row>
    <row r="329" spans="2:4" hidden="1">
      <c r="B329" s="28">
        <v>302</v>
      </c>
      <c r="C329" s="28" t="str">
        <f t="shared" si="8"/>
        <v/>
      </c>
      <c r="D329" s="28" t="str">
        <f t="shared" si="9"/>
        <v/>
      </c>
    </row>
    <row r="330" spans="2:4" hidden="1">
      <c r="B330" s="28">
        <v>303</v>
      </c>
      <c r="C330" s="28" t="str">
        <f t="shared" si="8"/>
        <v/>
      </c>
      <c r="D330" s="28" t="str">
        <f t="shared" si="9"/>
        <v/>
      </c>
    </row>
    <row r="331" spans="2:4" hidden="1">
      <c r="B331" s="28">
        <v>304</v>
      </c>
      <c r="C331" s="28" t="str">
        <f t="shared" si="8"/>
        <v/>
      </c>
      <c r="D331" s="28" t="str">
        <f t="shared" si="9"/>
        <v/>
      </c>
    </row>
    <row r="332" spans="2:4" hidden="1">
      <c r="B332" s="28">
        <v>305</v>
      </c>
      <c r="C332" s="28" t="str">
        <f t="shared" si="8"/>
        <v/>
      </c>
      <c r="D332" s="28" t="str">
        <f t="shared" si="9"/>
        <v/>
      </c>
    </row>
    <row r="333" spans="2:4" hidden="1">
      <c r="B333" s="28">
        <v>306</v>
      </c>
      <c r="C333" s="28" t="str">
        <f t="shared" si="8"/>
        <v/>
      </c>
      <c r="D333" s="28" t="str">
        <f t="shared" si="9"/>
        <v/>
      </c>
    </row>
    <row r="334" spans="2:4" hidden="1">
      <c r="B334" s="28">
        <v>307</v>
      </c>
      <c r="C334" s="28" t="str">
        <f t="shared" si="8"/>
        <v/>
      </c>
      <c r="D334" s="28" t="str">
        <f t="shared" si="9"/>
        <v/>
      </c>
    </row>
    <row r="335" spans="2:4" hidden="1">
      <c r="B335" s="28">
        <v>308</v>
      </c>
      <c r="C335" s="28" t="str">
        <f t="shared" si="8"/>
        <v/>
      </c>
      <c r="D335" s="28" t="str">
        <f t="shared" si="9"/>
        <v/>
      </c>
    </row>
    <row r="336" spans="2:4" hidden="1">
      <c r="B336" s="28">
        <v>309</v>
      </c>
      <c r="C336" s="28" t="str">
        <f t="shared" si="8"/>
        <v/>
      </c>
      <c r="D336" s="28" t="str">
        <f t="shared" si="9"/>
        <v/>
      </c>
    </row>
    <row r="337" spans="2:4" hidden="1">
      <c r="B337" s="28">
        <v>310</v>
      </c>
      <c r="C337" s="28" t="str">
        <f t="shared" si="8"/>
        <v/>
      </c>
      <c r="D337" s="28" t="str">
        <f t="shared" si="9"/>
        <v/>
      </c>
    </row>
    <row r="338" spans="2:4" hidden="1">
      <c r="B338" s="28">
        <v>311</v>
      </c>
      <c r="C338" s="28" t="str">
        <f t="shared" si="8"/>
        <v/>
      </c>
      <c r="D338" s="28" t="str">
        <f t="shared" si="9"/>
        <v/>
      </c>
    </row>
    <row r="339" spans="2:4" hidden="1">
      <c r="B339" s="28">
        <v>312</v>
      </c>
      <c r="C339" s="28" t="str">
        <f t="shared" si="8"/>
        <v/>
      </c>
      <c r="D339" s="28" t="str">
        <f t="shared" si="9"/>
        <v/>
      </c>
    </row>
    <row r="340" spans="2:4" hidden="1">
      <c r="B340" s="28">
        <v>313</v>
      </c>
      <c r="C340" s="28" t="str">
        <f t="shared" si="8"/>
        <v/>
      </c>
      <c r="D340" s="28" t="str">
        <f t="shared" si="9"/>
        <v/>
      </c>
    </row>
    <row r="341" spans="2:4" hidden="1">
      <c r="B341" s="28">
        <v>314</v>
      </c>
      <c r="C341" s="28" t="str">
        <f t="shared" si="8"/>
        <v/>
      </c>
      <c r="D341" s="28" t="str">
        <f t="shared" si="9"/>
        <v/>
      </c>
    </row>
    <row r="342" spans="2:4" hidden="1">
      <c r="B342" s="28">
        <v>315</v>
      </c>
      <c r="C342" s="28" t="str">
        <f t="shared" si="8"/>
        <v/>
      </c>
      <c r="D342" s="28" t="str">
        <f t="shared" si="9"/>
        <v/>
      </c>
    </row>
    <row r="343" spans="2:4" hidden="1">
      <c r="B343" s="28">
        <v>316</v>
      </c>
      <c r="C343" s="28" t="str">
        <f t="shared" si="8"/>
        <v/>
      </c>
      <c r="D343" s="28" t="str">
        <f t="shared" si="9"/>
        <v/>
      </c>
    </row>
    <row r="344" spans="2:4" hidden="1">
      <c r="B344" s="28">
        <v>317</v>
      </c>
      <c r="C344" s="28" t="str">
        <f t="shared" si="8"/>
        <v/>
      </c>
      <c r="D344" s="28" t="str">
        <f t="shared" si="9"/>
        <v/>
      </c>
    </row>
    <row r="345" spans="2:4" hidden="1">
      <c r="B345" s="28">
        <v>318</v>
      </c>
      <c r="C345" s="28" t="str">
        <f t="shared" si="8"/>
        <v/>
      </c>
      <c r="D345" s="28" t="str">
        <f t="shared" si="9"/>
        <v/>
      </c>
    </row>
    <row r="346" spans="2:4" hidden="1">
      <c r="B346" s="28">
        <v>319</v>
      </c>
      <c r="C346" s="28" t="str">
        <f t="shared" si="8"/>
        <v/>
      </c>
      <c r="D346" s="28" t="str">
        <f t="shared" si="9"/>
        <v/>
      </c>
    </row>
    <row r="347" spans="2:4" hidden="1">
      <c r="B347" s="28">
        <v>320</v>
      </c>
      <c r="C347" s="28" t="str">
        <f t="shared" ref="C347:C410" si="10">IF(AND(B347&lt;=E$17,B347&lt;=D$25),HYPGEOMDIST(B347,D$25,E$17,E$20),"")</f>
        <v/>
      </c>
      <c r="D347" s="28" t="str">
        <f t="shared" ref="D347:D410" si="11">IF(C347&lt;E$25*1.00001,C347,"")</f>
        <v/>
      </c>
    </row>
    <row r="348" spans="2:4" hidden="1">
      <c r="B348" s="28">
        <v>321</v>
      </c>
      <c r="C348" s="28" t="str">
        <f t="shared" si="10"/>
        <v/>
      </c>
      <c r="D348" s="28" t="str">
        <f t="shared" si="11"/>
        <v/>
      </c>
    </row>
    <row r="349" spans="2:4" hidden="1">
      <c r="B349" s="28">
        <v>322</v>
      </c>
      <c r="C349" s="28" t="str">
        <f t="shared" si="10"/>
        <v/>
      </c>
      <c r="D349" s="28" t="str">
        <f t="shared" si="11"/>
        <v/>
      </c>
    </row>
    <row r="350" spans="2:4" hidden="1">
      <c r="B350" s="28">
        <v>323</v>
      </c>
      <c r="C350" s="28" t="str">
        <f t="shared" si="10"/>
        <v/>
      </c>
      <c r="D350" s="28" t="str">
        <f t="shared" si="11"/>
        <v/>
      </c>
    </row>
    <row r="351" spans="2:4" hidden="1">
      <c r="B351" s="28">
        <v>324</v>
      </c>
      <c r="C351" s="28" t="str">
        <f t="shared" si="10"/>
        <v/>
      </c>
      <c r="D351" s="28" t="str">
        <f t="shared" si="11"/>
        <v/>
      </c>
    </row>
    <row r="352" spans="2:4" hidden="1">
      <c r="B352" s="28">
        <v>325</v>
      </c>
      <c r="C352" s="28" t="str">
        <f t="shared" si="10"/>
        <v/>
      </c>
      <c r="D352" s="28" t="str">
        <f t="shared" si="11"/>
        <v/>
      </c>
    </row>
    <row r="353" spans="2:4" hidden="1">
      <c r="B353" s="28">
        <v>326</v>
      </c>
      <c r="C353" s="28" t="str">
        <f t="shared" si="10"/>
        <v/>
      </c>
      <c r="D353" s="28" t="str">
        <f t="shared" si="11"/>
        <v/>
      </c>
    </row>
    <row r="354" spans="2:4" hidden="1">
      <c r="B354" s="28">
        <v>327</v>
      </c>
      <c r="C354" s="28" t="str">
        <f t="shared" si="10"/>
        <v/>
      </c>
      <c r="D354" s="28" t="str">
        <f t="shared" si="11"/>
        <v/>
      </c>
    </row>
    <row r="355" spans="2:4" hidden="1">
      <c r="B355" s="28">
        <v>328</v>
      </c>
      <c r="C355" s="28" t="str">
        <f t="shared" si="10"/>
        <v/>
      </c>
      <c r="D355" s="28" t="str">
        <f t="shared" si="11"/>
        <v/>
      </c>
    </row>
    <row r="356" spans="2:4" hidden="1">
      <c r="B356" s="28">
        <v>329</v>
      </c>
      <c r="C356" s="28" t="str">
        <f t="shared" si="10"/>
        <v/>
      </c>
      <c r="D356" s="28" t="str">
        <f t="shared" si="11"/>
        <v/>
      </c>
    </row>
    <row r="357" spans="2:4" hidden="1">
      <c r="B357" s="28">
        <v>330</v>
      </c>
      <c r="C357" s="28" t="str">
        <f t="shared" si="10"/>
        <v/>
      </c>
      <c r="D357" s="28" t="str">
        <f t="shared" si="11"/>
        <v/>
      </c>
    </row>
    <row r="358" spans="2:4" hidden="1">
      <c r="B358" s="28">
        <v>331</v>
      </c>
      <c r="C358" s="28" t="str">
        <f t="shared" si="10"/>
        <v/>
      </c>
      <c r="D358" s="28" t="str">
        <f t="shared" si="11"/>
        <v/>
      </c>
    </row>
    <row r="359" spans="2:4" hidden="1">
      <c r="B359" s="28">
        <v>332</v>
      </c>
      <c r="C359" s="28" t="str">
        <f t="shared" si="10"/>
        <v/>
      </c>
      <c r="D359" s="28" t="str">
        <f t="shared" si="11"/>
        <v/>
      </c>
    </row>
    <row r="360" spans="2:4" hidden="1">
      <c r="B360" s="28">
        <v>333</v>
      </c>
      <c r="C360" s="28" t="str">
        <f t="shared" si="10"/>
        <v/>
      </c>
      <c r="D360" s="28" t="str">
        <f t="shared" si="11"/>
        <v/>
      </c>
    </row>
    <row r="361" spans="2:4" hidden="1">
      <c r="B361" s="28">
        <v>334</v>
      </c>
      <c r="C361" s="28" t="str">
        <f t="shared" si="10"/>
        <v/>
      </c>
      <c r="D361" s="28" t="str">
        <f t="shared" si="11"/>
        <v/>
      </c>
    </row>
    <row r="362" spans="2:4" hidden="1">
      <c r="B362" s="28">
        <v>335</v>
      </c>
      <c r="C362" s="28" t="str">
        <f t="shared" si="10"/>
        <v/>
      </c>
      <c r="D362" s="28" t="str">
        <f t="shared" si="11"/>
        <v/>
      </c>
    </row>
    <row r="363" spans="2:4" hidden="1">
      <c r="B363" s="28">
        <v>336</v>
      </c>
      <c r="C363" s="28" t="str">
        <f t="shared" si="10"/>
        <v/>
      </c>
      <c r="D363" s="28" t="str">
        <f t="shared" si="11"/>
        <v/>
      </c>
    </row>
    <row r="364" spans="2:4" hidden="1">
      <c r="B364" s="28">
        <v>337</v>
      </c>
      <c r="C364" s="28" t="str">
        <f t="shared" si="10"/>
        <v/>
      </c>
      <c r="D364" s="28" t="str">
        <f t="shared" si="11"/>
        <v/>
      </c>
    </row>
    <row r="365" spans="2:4" hidden="1">
      <c r="B365" s="28">
        <v>338</v>
      </c>
      <c r="C365" s="28" t="str">
        <f t="shared" si="10"/>
        <v/>
      </c>
      <c r="D365" s="28" t="str">
        <f t="shared" si="11"/>
        <v/>
      </c>
    </row>
    <row r="366" spans="2:4" hidden="1">
      <c r="B366" s="28">
        <v>339</v>
      </c>
      <c r="C366" s="28" t="str">
        <f t="shared" si="10"/>
        <v/>
      </c>
      <c r="D366" s="28" t="str">
        <f t="shared" si="11"/>
        <v/>
      </c>
    </row>
    <row r="367" spans="2:4" hidden="1">
      <c r="B367" s="28">
        <v>340</v>
      </c>
      <c r="C367" s="28" t="str">
        <f t="shared" si="10"/>
        <v/>
      </c>
      <c r="D367" s="28" t="str">
        <f t="shared" si="11"/>
        <v/>
      </c>
    </row>
    <row r="368" spans="2:4" hidden="1">
      <c r="B368" s="28">
        <v>341</v>
      </c>
      <c r="C368" s="28" t="str">
        <f t="shared" si="10"/>
        <v/>
      </c>
      <c r="D368" s="28" t="str">
        <f t="shared" si="11"/>
        <v/>
      </c>
    </row>
    <row r="369" spans="2:4" hidden="1">
      <c r="B369" s="28">
        <v>342</v>
      </c>
      <c r="C369" s="28" t="str">
        <f t="shared" si="10"/>
        <v/>
      </c>
      <c r="D369" s="28" t="str">
        <f t="shared" si="11"/>
        <v/>
      </c>
    </row>
    <row r="370" spans="2:4" hidden="1">
      <c r="B370" s="28">
        <v>343</v>
      </c>
      <c r="C370" s="28" t="str">
        <f t="shared" si="10"/>
        <v/>
      </c>
      <c r="D370" s="28" t="str">
        <f t="shared" si="11"/>
        <v/>
      </c>
    </row>
    <row r="371" spans="2:4" hidden="1">
      <c r="B371" s="28">
        <v>344</v>
      </c>
      <c r="C371" s="28" t="str">
        <f t="shared" si="10"/>
        <v/>
      </c>
      <c r="D371" s="28" t="str">
        <f t="shared" si="11"/>
        <v/>
      </c>
    </row>
    <row r="372" spans="2:4" hidden="1">
      <c r="B372" s="28">
        <v>345</v>
      </c>
      <c r="C372" s="28" t="str">
        <f t="shared" si="10"/>
        <v/>
      </c>
      <c r="D372" s="28" t="str">
        <f t="shared" si="11"/>
        <v/>
      </c>
    </row>
    <row r="373" spans="2:4" hidden="1">
      <c r="B373" s="28">
        <v>346</v>
      </c>
      <c r="C373" s="28" t="str">
        <f t="shared" si="10"/>
        <v/>
      </c>
      <c r="D373" s="28" t="str">
        <f t="shared" si="11"/>
        <v/>
      </c>
    </row>
    <row r="374" spans="2:4" hidden="1">
      <c r="B374" s="28">
        <v>347</v>
      </c>
      <c r="C374" s="28" t="str">
        <f t="shared" si="10"/>
        <v/>
      </c>
      <c r="D374" s="28" t="str">
        <f t="shared" si="11"/>
        <v/>
      </c>
    </row>
    <row r="375" spans="2:4" hidden="1">
      <c r="B375" s="28">
        <v>348</v>
      </c>
      <c r="C375" s="28" t="str">
        <f t="shared" si="10"/>
        <v/>
      </c>
      <c r="D375" s="28" t="str">
        <f t="shared" si="11"/>
        <v/>
      </c>
    </row>
    <row r="376" spans="2:4" hidden="1">
      <c r="B376" s="28">
        <v>349</v>
      </c>
      <c r="C376" s="28" t="str">
        <f t="shared" si="10"/>
        <v/>
      </c>
      <c r="D376" s="28" t="str">
        <f t="shared" si="11"/>
        <v/>
      </c>
    </row>
    <row r="377" spans="2:4" hidden="1">
      <c r="B377" s="28">
        <v>350</v>
      </c>
      <c r="C377" s="28" t="str">
        <f t="shared" si="10"/>
        <v/>
      </c>
      <c r="D377" s="28" t="str">
        <f t="shared" si="11"/>
        <v/>
      </c>
    </row>
    <row r="378" spans="2:4" hidden="1">
      <c r="B378" s="28">
        <v>351</v>
      </c>
      <c r="C378" s="28" t="str">
        <f t="shared" si="10"/>
        <v/>
      </c>
      <c r="D378" s="28" t="str">
        <f t="shared" si="11"/>
        <v/>
      </c>
    </row>
    <row r="379" spans="2:4" hidden="1">
      <c r="B379" s="28">
        <v>352</v>
      </c>
      <c r="C379" s="28" t="str">
        <f t="shared" si="10"/>
        <v/>
      </c>
      <c r="D379" s="28" t="str">
        <f t="shared" si="11"/>
        <v/>
      </c>
    </row>
    <row r="380" spans="2:4" hidden="1">
      <c r="B380" s="28">
        <v>353</v>
      </c>
      <c r="C380" s="28" t="str">
        <f t="shared" si="10"/>
        <v/>
      </c>
      <c r="D380" s="28" t="str">
        <f t="shared" si="11"/>
        <v/>
      </c>
    </row>
    <row r="381" spans="2:4" hidden="1">
      <c r="B381" s="28">
        <v>354</v>
      </c>
      <c r="C381" s="28" t="str">
        <f t="shared" si="10"/>
        <v/>
      </c>
      <c r="D381" s="28" t="str">
        <f t="shared" si="11"/>
        <v/>
      </c>
    </row>
    <row r="382" spans="2:4" hidden="1">
      <c r="B382" s="28">
        <v>355</v>
      </c>
      <c r="C382" s="28" t="str">
        <f t="shared" si="10"/>
        <v/>
      </c>
      <c r="D382" s="28" t="str">
        <f t="shared" si="11"/>
        <v/>
      </c>
    </row>
    <row r="383" spans="2:4" hidden="1">
      <c r="B383" s="28">
        <v>356</v>
      </c>
      <c r="C383" s="28" t="str">
        <f t="shared" si="10"/>
        <v/>
      </c>
      <c r="D383" s="28" t="str">
        <f t="shared" si="11"/>
        <v/>
      </c>
    </row>
    <row r="384" spans="2:4" hidden="1">
      <c r="B384" s="28">
        <v>357</v>
      </c>
      <c r="C384" s="28" t="str">
        <f t="shared" si="10"/>
        <v/>
      </c>
      <c r="D384" s="28" t="str">
        <f t="shared" si="11"/>
        <v/>
      </c>
    </row>
    <row r="385" spans="2:4" hidden="1">
      <c r="B385" s="28">
        <v>358</v>
      </c>
      <c r="C385" s="28" t="str">
        <f t="shared" si="10"/>
        <v/>
      </c>
      <c r="D385" s="28" t="str">
        <f t="shared" si="11"/>
        <v/>
      </c>
    </row>
    <row r="386" spans="2:4" hidden="1">
      <c r="B386" s="28">
        <v>359</v>
      </c>
      <c r="C386" s="28" t="str">
        <f t="shared" si="10"/>
        <v/>
      </c>
      <c r="D386" s="28" t="str">
        <f t="shared" si="11"/>
        <v/>
      </c>
    </row>
    <row r="387" spans="2:4" hidden="1">
      <c r="B387" s="28">
        <v>360</v>
      </c>
      <c r="C387" s="28" t="str">
        <f t="shared" si="10"/>
        <v/>
      </c>
      <c r="D387" s="28" t="str">
        <f t="shared" si="11"/>
        <v/>
      </c>
    </row>
    <row r="388" spans="2:4" hidden="1">
      <c r="B388" s="28">
        <v>361</v>
      </c>
      <c r="C388" s="28" t="str">
        <f t="shared" si="10"/>
        <v/>
      </c>
      <c r="D388" s="28" t="str">
        <f t="shared" si="11"/>
        <v/>
      </c>
    </row>
    <row r="389" spans="2:4" hidden="1">
      <c r="B389" s="28">
        <v>362</v>
      </c>
      <c r="C389" s="28" t="str">
        <f t="shared" si="10"/>
        <v/>
      </c>
      <c r="D389" s="28" t="str">
        <f t="shared" si="11"/>
        <v/>
      </c>
    </row>
    <row r="390" spans="2:4" hidden="1">
      <c r="B390" s="28">
        <v>363</v>
      </c>
      <c r="C390" s="28" t="str">
        <f t="shared" si="10"/>
        <v/>
      </c>
      <c r="D390" s="28" t="str">
        <f t="shared" si="11"/>
        <v/>
      </c>
    </row>
    <row r="391" spans="2:4" hidden="1">
      <c r="B391" s="28">
        <v>364</v>
      </c>
      <c r="C391" s="28" t="str">
        <f t="shared" si="10"/>
        <v/>
      </c>
      <c r="D391" s="28" t="str">
        <f t="shared" si="11"/>
        <v/>
      </c>
    </row>
    <row r="392" spans="2:4" hidden="1">
      <c r="B392" s="28">
        <v>365</v>
      </c>
      <c r="C392" s="28" t="str">
        <f t="shared" si="10"/>
        <v/>
      </c>
      <c r="D392" s="28" t="str">
        <f t="shared" si="11"/>
        <v/>
      </c>
    </row>
    <row r="393" spans="2:4" hidden="1">
      <c r="B393" s="28">
        <v>366</v>
      </c>
      <c r="C393" s="28" t="str">
        <f t="shared" si="10"/>
        <v/>
      </c>
      <c r="D393" s="28" t="str">
        <f t="shared" si="11"/>
        <v/>
      </c>
    </row>
    <row r="394" spans="2:4" hidden="1">
      <c r="B394" s="28">
        <v>367</v>
      </c>
      <c r="C394" s="28" t="str">
        <f t="shared" si="10"/>
        <v/>
      </c>
      <c r="D394" s="28" t="str">
        <f t="shared" si="11"/>
        <v/>
      </c>
    </row>
    <row r="395" spans="2:4" hidden="1">
      <c r="B395" s="28">
        <v>368</v>
      </c>
      <c r="C395" s="28" t="str">
        <f t="shared" si="10"/>
        <v/>
      </c>
      <c r="D395" s="28" t="str">
        <f t="shared" si="11"/>
        <v/>
      </c>
    </row>
    <row r="396" spans="2:4" hidden="1">
      <c r="B396" s="28">
        <v>369</v>
      </c>
      <c r="C396" s="28" t="str">
        <f t="shared" si="10"/>
        <v/>
      </c>
      <c r="D396" s="28" t="str">
        <f t="shared" si="11"/>
        <v/>
      </c>
    </row>
    <row r="397" spans="2:4" hidden="1">
      <c r="B397" s="28">
        <v>370</v>
      </c>
      <c r="C397" s="28" t="str">
        <f t="shared" si="10"/>
        <v/>
      </c>
      <c r="D397" s="28" t="str">
        <f t="shared" si="11"/>
        <v/>
      </c>
    </row>
    <row r="398" spans="2:4" hidden="1">
      <c r="B398" s="28">
        <v>371</v>
      </c>
      <c r="C398" s="28" t="str">
        <f t="shared" si="10"/>
        <v/>
      </c>
      <c r="D398" s="28" t="str">
        <f t="shared" si="11"/>
        <v/>
      </c>
    </row>
    <row r="399" spans="2:4" hidden="1">
      <c r="B399" s="28">
        <v>372</v>
      </c>
      <c r="C399" s="28" t="str">
        <f t="shared" si="10"/>
        <v/>
      </c>
      <c r="D399" s="28" t="str">
        <f t="shared" si="11"/>
        <v/>
      </c>
    </row>
    <row r="400" spans="2:4" hidden="1">
      <c r="B400" s="28">
        <v>373</v>
      </c>
      <c r="C400" s="28" t="str">
        <f t="shared" si="10"/>
        <v/>
      </c>
      <c r="D400" s="28" t="str">
        <f t="shared" si="11"/>
        <v/>
      </c>
    </row>
    <row r="401" spans="2:4" hidden="1">
      <c r="B401" s="28">
        <v>374</v>
      </c>
      <c r="C401" s="28" t="str">
        <f t="shared" si="10"/>
        <v/>
      </c>
      <c r="D401" s="28" t="str">
        <f t="shared" si="11"/>
        <v/>
      </c>
    </row>
    <row r="402" spans="2:4" hidden="1">
      <c r="B402" s="28">
        <v>375</v>
      </c>
      <c r="C402" s="28" t="str">
        <f t="shared" si="10"/>
        <v/>
      </c>
      <c r="D402" s="28" t="str">
        <f t="shared" si="11"/>
        <v/>
      </c>
    </row>
    <row r="403" spans="2:4" hidden="1">
      <c r="B403" s="28">
        <v>376</v>
      </c>
      <c r="C403" s="28" t="str">
        <f t="shared" si="10"/>
        <v/>
      </c>
      <c r="D403" s="28" t="str">
        <f t="shared" si="11"/>
        <v/>
      </c>
    </row>
    <row r="404" spans="2:4" hidden="1">
      <c r="B404" s="28">
        <v>377</v>
      </c>
      <c r="C404" s="28" t="str">
        <f t="shared" si="10"/>
        <v/>
      </c>
      <c r="D404" s="28" t="str">
        <f t="shared" si="11"/>
        <v/>
      </c>
    </row>
    <row r="405" spans="2:4" hidden="1">
      <c r="B405" s="28">
        <v>378</v>
      </c>
      <c r="C405" s="28" t="str">
        <f t="shared" si="10"/>
        <v/>
      </c>
      <c r="D405" s="28" t="str">
        <f t="shared" si="11"/>
        <v/>
      </c>
    </row>
    <row r="406" spans="2:4" hidden="1">
      <c r="B406" s="28">
        <v>379</v>
      </c>
      <c r="C406" s="28" t="str">
        <f t="shared" si="10"/>
        <v/>
      </c>
      <c r="D406" s="28" t="str">
        <f t="shared" si="11"/>
        <v/>
      </c>
    </row>
    <row r="407" spans="2:4" hidden="1">
      <c r="B407" s="28">
        <v>380</v>
      </c>
      <c r="C407" s="28" t="str">
        <f t="shared" si="10"/>
        <v/>
      </c>
      <c r="D407" s="28" t="str">
        <f t="shared" si="11"/>
        <v/>
      </c>
    </row>
    <row r="408" spans="2:4" hidden="1">
      <c r="B408" s="28">
        <v>381</v>
      </c>
      <c r="C408" s="28" t="str">
        <f t="shared" si="10"/>
        <v/>
      </c>
      <c r="D408" s="28" t="str">
        <f t="shared" si="11"/>
        <v/>
      </c>
    </row>
    <row r="409" spans="2:4" hidden="1">
      <c r="B409" s="28">
        <v>382</v>
      </c>
      <c r="C409" s="28" t="str">
        <f t="shared" si="10"/>
        <v/>
      </c>
      <c r="D409" s="28" t="str">
        <f t="shared" si="11"/>
        <v/>
      </c>
    </row>
    <row r="410" spans="2:4" hidden="1">
      <c r="B410" s="28">
        <v>383</v>
      </c>
      <c r="C410" s="28" t="str">
        <f t="shared" si="10"/>
        <v/>
      </c>
      <c r="D410" s="28" t="str">
        <f t="shared" si="11"/>
        <v/>
      </c>
    </row>
    <row r="411" spans="2:4" hidden="1">
      <c r="B411" s="28">
        <v>384</v>
      </c>
      <c r="C411" s="28" t="str">
        <f t="shared" ref="C411:C474" si="12">IF(AND(B411&lt;=E$17,B411&lt;=D$25),HYPGEOMDIST(B411,D$25,E$17,E$20),"")</f>
        <v/>
      </c>
      <c r="D411" s="28" t="str">
        <f t="shared" ref="D411:D474" si="13">IF(C411&lt;E$25*1.00001,C411,"")</f>
        <v/>
      </c>
    </row>
    <row r="412" spans="2:4" hidden="1">
      <c r="B412" s="28">
        <v>385</v>
      </c>
      <c r="C412" s="28" t="str">
        <f t="shared" si="12"/>
        <v/>
      </c>
      <c r="D412" s="28" t="str">
        <f t="shared" si="13"/>
        <v/>
      </c>
    </row>
    <row r="413" spans="2:4" hidden="1">
      <c r="B413" s="28">
        <v>386</v>
      </c>
      <c r="C413" s="28" t="str">
        <f t="shared" si="12"/>
        <v/>
      </c>
      <c r="D413" s="28" t="str">
        <f t="shared" si="13"/>
        <v/>
      </c>
    </row>
    <row r="414" spans="2:4" hidden="1">
      <c r="B414" s="28">
        <v>387</v>
      </c>
      <c r="C414" s="28" t="str">
        <f t="shared" si="12"/>
        <v/>
      </c>
      <c r="D414" s="28" t="str">
        <f t="shared" si="13"/>
        <v/>
      </c>
    </row>
    <row r="415" spans="2:4" hidden="1">
      <c r="B415" s="28">
        <v>388</v>
      </c>
      <c r="C415" s="28" t="str">
        <f t="shared" si="12"/>
        <v/>
      </c>
      <c r="D415" s="28" t="str">
        <f t="shared" si="13"/>
        <v/>
      </c>
    </row>
    <row r="416" spans="2:4" hidden="1">
      <c r="B416" s="28">
        <v>389</v>
      </c>
      <c r="C416" s="28" t="str">
        <f t="shared" si="12"/>
        <v/>
      </c>
      <c r="D416" s="28" t="str">
        <f t="shared" si="13"/>
        <v/>
      </c>
    </row>
    <row r="417" spans="2:4" hidden="1">
      <c r="B417" s="28">
        <v>390</v>
      </c>
      <c r="C417" s="28" t="str">
        <f t="shared" si="12"/>
        <v/>
      </c>
      <c r="D417" s="28" t="str">
        <f t="shared" si="13"/>
        <v/>
      </c>
    </row>
    <row r="418" spans="2:4" hidden="1">
      <c r="B418" s="28">
        <v>391</v>
      </c>
      <c r="C418" s="28" t="str">
        <f t="shared" si="12"/>
        <v/>
      </c>
      <c r="D418" s="28" t="str">
        <f t="shared" si="13"/>
        <v/>
      </c>
    </row>
    <row r="419" spans="2:4" hidden="1">
      <c r="B419" s="28">
        <v>392</v>
      </c>
      <c r="C419" s="28" t="str">
        <f t="shared" si="12"/>
        <v/>
      </c>
      <c r="D419" s="28" t="str">
        <f t="shared" si="13"/>
        <v/>
      </c>
    </row>
    <row r="420" spans="2:4" hidden="1">
      <c r="B420" s="28">
        <v>393</v>
      </c>
      <c r="C420" s="28" t="str">
        <f t="shared" si="12"/>
        <v/>
      </c>
      <c r="D420" s="28" t="str">
        <f t="shared" si="13"/>
        <v/>
      </c>
    </row>
    <row r="421" spans="2:4" hidden="1">
      <c r="B421" s="28">
        <v>394</v>
      </c>
      <c r="C421" s="28" t="str">
        <f t="shared" si="12"/>
        <v/>
      </c>
      <c r="D421" s="28" t="str">
        <f t="shared" si="13"/>
        <v/>
      </c>
    </row>
    <row r="422" spans="2:4" hidden="1">
      <c r="B422" s="28">
        <v>395</v>
      </c>
      <c r="C422" s="28" t="str">
        <f t="shared" si="12"/>
        <v/>
      </c>
      <c r="D422" s="28" t="str">
        <f t="shared" si="13"/>
        <v/>
      </c>
    </row>
    <row r="423" spans="2:4" hidden="1">
      <c r="B423" s="28">
        <v>396</v>
      </c>
      <c r="C423" s="28" t="str">
        <f t="shared" si="12"/>
        <v/>
      </c>
      <c r="D423" s="28" t="str">
        <f t="shared" si="13"/>
        <v/>
      </c>
    </row>
    <row r="424" spans="2:4" hidden="1">
      <c r="B424" s="28">
        <v>397</v>
      </c>
      <c r="C424" s="28" t="str">
        <f t="shared" si="12"/>
        <v/>
      </c>
      <c r="D424" s="28" t="str">
        <f t="shared" si="13"/>
        <v/>
      </c>
    </row>
    <row r="425" spans="2:4" hidden="1">
      <c r="B425" s="28">
        <v>398</v>
      </c>
      <c r="C425" s="28" t="str">
        <f t="shared" si="12"/>
        <v/>
      </c>
      <c r="D425" s="28" t="str">
        <f t="shared" si="13"/>
        <v/>
      </c>
    </row>
    <row r="426" spans="2:4" hidden="1">
      <c r="B426" s="28">
        <v>399</v>
      </c>
      <c r="C426" s="28" t="str">
        <f t="shared" si="12"/>
        <v/>
      </c>
      <c r="D426" s="28" t="str">
        <f t="shared" si="13"/>
        <v/>
      </c>
    </row>
    <row r="427" spans="2:4" hidden="1">
      <c r="B427" s="28">
        <v>400</v>
      </c>
      <c r="C427" s="28" t="str">
        <f t="shared" si="12"/>
        <v/>
      </c>
      <c r="D427" s="28" t="str">
        <f t="shared" si="13"/>
        <v/>
      </c>
    </row>
    <row r="428" spans="2:4" hidden="1">
      <c r="B428" s="28">
        <v>401</v>
      </c>
      <c r="C428" s="28" t="str">
        <f t="shared" si="12"/>
        <v/>
      </c>
      <c r="D428" s="28" t="str">
        <f t="shared" si="13"/>
        <v/>
      </c>
    </row>
    <row r="429" spans="2:4" hidden="1">
      <c r="B429" s="28">
        <v>402</v>
      </c>
      <c r="C429" s="28" t="str">
        <f t="shared" si="12"/>
        <v/>
      </c>
      <c r="D429" s="28" t="str">
        <f t="shared" si="13"/>
        <v/>
      </c>
    </row>
    <row r="430" spans="2:4" hidden="1">
      <c r="B430" s="28">
        <v>403</v>
      </c>
      <c r="C430" s="28" t="str">
        <f t="shared" si="12"/>
        <v/>
      </c>
      <c r="D430" s="28" t="str">
        <f t="shared" si="13"/>
        <v/>
      </c>
    </row>
    <row r="431" spans="2:4" hidden="1">
      <c r="B431" s="28">
        <v>404</v>
      </c>
      <c r="C431" s="28" t="str">
        <f t="shared" si="12"/>
        <v/>
      </c>
      <c r="D431" s="28" t="str">
        <f t="shared" si="13"/>
        <v/>
      </c>
    </row>
    <row r="432" spans="2:4" hidden="1">
      <c r="B432" s="28">
        <v>405</v>
      </c>
      <c r="C432" s="28" t="str">
        <f t="shared" si="12"/>
        <v/>
      </c>
      <c r="D432" s="28" t="str">
        <f t="shared" si="13"/>
        <v/>
      </c>
    </row>
    <row r="433" spans="2:4" hidden="1">
      <c r="B433" s="28">
        <v>406</v>
      </c>
      <c r="C433" s="28" t="str">
        <f t="shared" si="12"/>
        <v/>
      </c>
      <c r="D433" s="28" t="str">
        <f t="shared" si="13"/>
        <v/>
      </c>
    </row>
    <row r="434" spans="2:4" hidden="1">
      <c r="B434" s="28">
        <v>407</v>
      </c>
      <c r="C434" s="28" t="str">
        <f t="shared" si="12"/>
        <v/>
      </c>
      <c r="D434" s="28" t="str">
        <f t="shared" si="13"/>
        <v/>
      </c>
    </row>
    <row r="435" spans="2:4" hidden="1">
      <c r="B435" s="28">
        <v>408</v>
      </c>
      <c r="C435" s="28" t="str">
        <f t="shared" si="12"/>
        <v/>
      </c>
      <c r="D435" s="28" t="str">
        <f t="shared" si="13"/>
        <v/>
      </c>
    </row>
    <row r="436" spans="2:4" hidden="1">
      <c r="B436" s="28">
        <v>409</v>
      </c>
      <c r="C436" s="28" t="str">
        <f t="shared" si="12"/>
        <v/>
      </c>
      <c r="D436" s="28" t="str">
        <f t="shared" si="13"/>
        <v/>
      </c>
    </row>
    <row r="437" spans="2:4" hidden="1">
      <c r="B437" s="28">
        <v>410</v>
      </c>
      <c r="C437" s="28" t="str">
        <f t="shared" si="12"/>
        <v/>
      </c>
      <c r="D437" s="28" t="str">
        <f t="shared" si="13"/>
        <v/>
      </c>
    </row>
    <row r="438" spans="2:4" hidden="1">
      <c r="B438" s="28">
        <v>411</v>
      </c>
      <c r="C438" s="28" t="str">
        <f t="shared" si="12"/>
        <v/>
      </c>
      <c r="D438" s="28" t="str">
        <f t="shared" si="13"/>
        <v/>
      </c>
    </row>
    <row r="439" spans="2:4" hidden="1">
      <c r="B439" s="28">
        <v>412</v>
      </c>
      <c r="C439" s="28" t="str">
        <f t="shared" si="12"/>
        <v/>
      </c>
      <c r="D439" s="28" t="str">
        <f t="shared" si="13"/>
        <v/>
      </c>
    </row>
    <row r="440" spans="2:4" hidden="1">
      <c r="B440" s="28">
        <v>413</v>
      </c>
      <c r="C440" s="28" t="str">
        <f t="shared" si="12"/>
        <v/>
      </c>
      <c r="D440" s="28" t="str">
        <f t="shared" si="13"/>
        <v/>
      </c>
    </row>
    <row r="441" spans="2:4" hidden="1">
      <c r="B441" s="28">
        <v>414</v>
      </c>
      <c r="C441" s="28" t="str">
        <f t="shared" si="12"/>
        <v/>
      </c>
      <c r="D441" s="28" t="str">
        <f t="shared" si="13"/>
        <v/>
      </c>
    </row>
    <row r="442" spans="2:4" hidden="1">
      <c r="B442" s="28">
        <v>415</v>
      </c>
      <c r="C442" s="28" t="str">
        <f t="shared" si="12"/>
        <v/>
      </c>
      <c r="D442" s="28" t="str">
        <f t="shared" si="13"/>
        <v/>
      </c>
    </row>
    <row r="443" spans="2:4" hidden="1">
      <c r="B443" s="28">
        <v>416</v>
      </c>
      <c r="C443" s="28" t="str">
        <f t="shared" si="12"/>
        <v/>
      </c>
      <c r="D443" s="28" t="str">
        <f t="shared" si="13"/>
        <v/>
      </c>
    </row>
    <row r="444" spans="2:4" hidden="1">
      <c r="B444" s="28">
        <v>417</v>
      </c>
      <c r="C444" s="28" t="str">
        <f t="shared" si="12"/>
        <v/>
      </c>
      <c r="D444" s="28" t="str">
        <f t="shared" si="13"/>
        <v/>
      </c>
    </row>
    <row r="445" spans="2:4" hidden="1">
      <c r="B445" s="28">
        <v>418</v>
      </c>
      <c r="C445" s="28" t="str">
        <f t="shared" si="12"/>
        <v/>
      </c>
      <c r="D445" s="28" t="str">
        <f t="shared" si="13"/>
        <v/>
      </c>
    </row>
    <row r="446" spans="2:4" hidden="1">
      <c r="B446" s="28">
        <v>419</v>
      </c>
      <c r="C446" s="28" t="str">
        <f t="shared" si="12"/>
        <v/>
      </c>
      <c r="D446" s="28" t="str">
        <f t="shared" si="13"/>
        <v/>
      </c>
    </row>
    <row r="447" spans="2:4" hidden="1">
      <c r="B447" s="28">
        <v>420</v>
      </c>
      <c r="C447" s="28" t="str">
        <f t="shared" si="12"/>
        <v/>
      </c>
      <c r="D447" s="28" t="str">
        <f t="shared" si="13"/>
        <v/>
      </c>
    </row>
    <row r="448" spans="2:4" hidden="1">
      <c r="B448" s="28">
        <v>421</v>
      </c>
      <c r="C448" s="28" t="str">
        <f t="shared" si="12"/>
        <v/>
      </c>
      <c r="D448" s="28" t="str">
        <f t="shared" si="13"/>
        <v/>
      </c>
    </row>
    <row r="449" spans="2:4" hidden="1">
      <c r="B449" s="28">
        <v>422</v>
      </c>
      <c r="C449" s="28" t="str">
        <f t="shared" si="12"/>
        <v/>
      </c>
      <c r="D449" s="28" t="str">
        <f t="shared" si="13"/>
        <v/>
      </c>
    </row>
    <row r="450" spans="2:4" hidden="1">
      <c r="B450" s="28">
        <v>423</v>
      </c>
      <c r="C450" s="28" t="str">
        <f t="shared" si="12"/>
        <v/>
      </c>
      <c r="D450" s="28" t="str">
        <f t="shared" si="13"/>
        <v/>
      </c>
    </row>
    <row r="451" spans="2:4" hidden="1">
      <c r="B451" s="28">
        <v>424</v>
      </c>
      <c r="C451" s="28" t="str">
        <f t="shared" si="12"/>
        <v/>
      </c>
      <c r="D451" s="28" t="str">
        <f t="shared" si="13"/>
        <v/>
      </c>
    </row>
    <row r="452" spans="2:4" hidden="1">
      <c r="B452" s="28">
        <v>425</v>
      </c>
      <c r="C452" s="28" t="str">
        <f t="shared" si="12"/>
        <v/>
      </c>
      <c r="D452" s="28" t="str">
        <f t="shared" si="13"/>
        <v/>
      </c>
    </row>
    <row r="453" spans="2:4" hidden="1">
      <c r="B453" s="28">
        <v>426</v>
      </c>
      <c r="C453" s="28" t="str">
        <f t="shared" si="12"/>
        <v/>
      </c>
      <c r="D453" s="28" t="str">
        <f t="shared" si="13"/>
        <v/>
      </c>
    </row>
    <row r="454" spans="2:4" hidden="1">
      <c r="B454" s="28">
        <v>427</v>
      </c>
      <c r="C454" s="28" t="str">
        <f t="shared" si="12"/>
        <v/>
      </c>
      <c r="D454" s="28" t="str">
        <f t="shared" si="13"/>
        <v/>
      </c>
    </row>
    <row r="455" spans="2:4" hidden="1">
      <c r="B455" s="28">
        <v>428</v>
      </c>
      <c r="C455" s="28" t="str">
        <f t="shared" si="12"/>
        <v/>
      </c>
      <c r="D455" s="28" t="str">
        <f t="shared" si="13"/>
        <v/>
      </c>
    </row>
    <row r="456" spans="2:4" hidden="1">
      <c r="B456" s="28">
        <v>429</v>
      </c>
      <c r="C456" s="28" t="str">
        <f t="shared" si="12"/>
        <v/>
      </c>
      <c r="D456" s="28" t="str">
        <f t="shared" si="13"/>
        <v/>
      </c>
    </row>
    <row r="457" spans="2:4" hidden="1">
      <c r="B457" s="28">
        <v>430</v>
      </c>
      <c r="C457" s="28" t="str">
        <f t="shared" si="12"/>
        <v/>
      </c>
      <c r="D457" s="28" t="str">
        <f t="shared" si="13"/>
        <v/>
      </c>
    </row>
    <row r="458" spans="2:4" hidden="1">
      <c r="B458" s="28">
        <v>431</v>
      </c>
      <c r="C458" s="28" t="str">
        <f t="shared" si="12"/>
        <v/>
      </c>
      <c r="D458" s="28" t="str">
        <f t="shared" si="13"/>
        <v/>
      </c>
    </row>
    <row r="459" spans="2:4" hidden="1">
      <c r="B459" s="28">
        <v>432</v>
      </c>
      <c r="C459" s="28" t="str">
        <f t="shared" si="12"/>
        <v/>
      </c>
      <c r="D459" s="28" t="str">
        <f t="shared" si="13"/>
        <v/>
      </c>
    </row>
    <row r="460" spans="2:4" hidden="1">
      <c r="B460" s="28">
        <v>433</v>
      </c>
      <c r="C460" s="28" t="str">
        <f t="shared" si="12"/>
        <v/>
      </c>
      <c r="D460" s="28" t="str">
        <f t="shared" si="13"/>
        <v/>
      </c>
    </row>
    <row r="461" spans="2:4" hidden="1">
      <c r="B461" s="28">
        <v>434</v>
      </c>
      <c r="C461" s="28" t="str">
        <f t="shared" si="12"/>
        <v/>
      </c>
      <c r="D461" s="28" t="str">
        <f t="shared" si="13"/>
        <v/>
      </c>
    </row>
    <row r="462" spans="2:4" hidden="1">
      <c r="B462" s="28">
        <v>435</v>
      </c>
      <c r="C462" s="28" t="str">
        <f t="shared" si="12"/>
        <v/>
      </c>
      <c r="D462" s="28" t="str">
        <f t="shared" si="13"/>
        <v/>
      </c>
    </row>
    <row r="463" spans="2:4" hidden="1">
      <c r="B463" s="28">
        <v>436</v>
      </c>
      <c r="C463" s="28" t="str">
        <f t="shared" si="12"/>
        <v/>
      </c>
      <c r="D463" s="28" t="str">
        <f t="shared" si="13"/>
        <v/>
      </c>
    </row>
    <row r="464" spans="2:4" hidden="1">
      <c r="B464" s="28">
        <v>437</v>
      </c>
      <c r="C464" s="28" t="str">
        <f t="shared" si="12"/>
        <v/>
      </c>
      <c r="D464" s="28" t="str">
        <f t="shared" si="13"/>
        <v/>
      </c>
    </row>
    <row r="465" spans="2:4" hidden="1">
      <c r="B465" s="28">
        <v>438</v>
      </c>
      <c r="C465" s="28" t="str">
        <f t="shared" si="12"/>
        <v/>
      </c>
      <c r="D465" s="28" t="str">
        <f t="shared" si="13"/>
        <v/>
      </c>
    </row>
    <row r="466" spans="2:4" hidden="1">
      <c r="B466" s="28">
        <v>439</v>
      </c>
      <c r="C466" s="28" t="str">
        <f t="shared" si="12"/>
        <v/>
      </c>
      <c r="D466" s="28" t="str">
        <f t="shared" si="13"/>
        <v/>
      </c>
    </row>
    <row r="467" spans="2:4" hidden="1">
      <c r="B467" s="28">
        <v>440</v>
      </c>
      <c r="C467" s="28" t="str">
        <f t="shared" si="12"/>
        <v/>
      </c>
      <c r="D467" s="28" t="str">
        <f t="shared" si="13"/>
        <v/>
      </c>
    </row>
    <row r="468" spans="2:4" hidden="1">
      <c r="B468" s="28">
        <v>441</v>
      </c>
      <c r="C468" s="28" t="str">
        <f t="shared" si="12"/>
        <v/>
      </c>
      <c r="D468" s="28" t="str">
        <f t="shared" si="13"/>
        <v/>
      </c>
    </row>
    <row r="469" spans="2:4" hidden="1">
      <c r="B469" s="28">
        <v>442</v>
      </c>
      <c r="C469" s="28" t="str">
        <f t="shared" si="12"/>
        <v/>
      </c>
      <c r="D469" s="28" t="str">
        <f t="shared" si="13"/>
        <v/>
      </c>
    </row>
    <row r="470" spans="2:4" hidden="1">
      <c r="B470" s="28">
        <v>443</v>
      </c>
      <c r="C470" s="28" t="str">
        <f t="shared" si="12"/>
        <v/>
      </c>
      <c r="D470" s="28" t="str">
        <f t="shared" si="13"/>
        <v/>
      </c>
    </row>
    <row r="471" spans="2:4" hidden="1">
      <c r="B471" s="28">
        <v>444</v>
      </c>
      <c r="C471" s="28" t="str">
        <f t="shared" si="12"/>
        <v/>
      </c>
      <c r="D471" s="28" t="str">
        <f t="shared" si="13"/>
        <v/>
      </c>
    </row>
    <row r="472" spans="2:4" hidden="1">
      <c r="B472" s="28">
        <v>445</v>
      </c>
      <c r="C472" s="28" t="str">
        <f t="shared" si="12"/>
        <v/>
      </c>
      <c r="D472" s="28" t="str">
        <f t="shared" si="13"/>
        <v/>
      </c>
    </row>
    <row r="473" spans="2:4" hidden="1">
      <c r="B473" s="28">
        <v>446</v>
      </c>
      <c r="C473" s="28" t="str">
        <f t="shared" si="12"/>
        <v/>
      </c>
      <c r="D473" s="28" t="str">
        <f t="shared" si="13"/>
        <v/>
      </c>
    </row>
    <row r="474" spans="2:4" hidden="1">
      <c r="B474" s="28">
        <v>447</v>
      </c>
      <c r="C474" s="28" t="str">
        <f t="shared" si="12"/>
        <v/>
      </c>
      <c r="D474" s="28" t="str">
        <f t="shared" si="13"/>
        <v/>
      </c>
    </row>
    <row r="475" spans="2:4" hidden="1">
      <c r="B475" s="28">
        <v>448</v>
      </c>
      <c r="C475" s="28" t="str">
        <f t="shared" ref="C475:C527" si="14">IF(AND(B475&lt;=E$17,B475&lt;=D$25),HYPGEOMDIST(B475,D$25,E$17,E$20),"")</f>
        <v/>
      </c>
      <c r="D475" s="28" t="str">
        <f t="shared" ref="D475:D527" si="15">IF(C475&lt;E$25*1.00001,C475,"")</f>
        <v/>
      </c>
    </row>
    <row r="476" spans="2:4" hidden="1">
      <c r="B476" s="28">
        <v>449</v>
      </c>
      <c r="C476" s="28" t="str">
        <f t="shared" si="14"/>
        <v/>
      </c>
      <c r="D476" s="28" t="str">
        <f t="shared" si="15"/>
        <v/>
      </c>
    </row>
    <row r="477" spans="2:4" hidden="1">
      <c r="B477" s="28">
        <v>450</v>
      </c>
      <c r="C477" s="28" t="str">
        <f t="shared" si="14"/>
        <v/>
      </c>
      <c r="D477" s="28" t="str">
        <f t="shared" si="15"/>
        <v/>
      </c>
    </row>
    <row r="478" spans="2:4" hidden="1">
      <c r="B478" s="28">
        <v>451</v>
      </c>
      <c r="C478" s="28" t="str">
        <f t="shared" si="14"/>
        <v/>
      </c>
      <c r="D478" s="28" t="str">
        <f t="shared" si="15"/>
        <v/>
      </c>
    </row>
    <row r="479" spans="2:4" hidden="1">
      <c r="B479" s="28">
        <v>452</v>
      </c>
      <c r="C479" s="28" t="str">
        <f t="shared" si="14"/>
        <v/>
      </c>
      <c r="D479" s="28" t="str">
        <f t="shared" si="15"/>
        <v/>
      </c>
    </row>
    <row r="480" spans="2:4" hidden="1">
      <c r="B480" s="28">
        <v>453</v>
      </c>
      <c r="C480" s="28" t="str">
        <f t="shared" si="14"/>
        <v/>
      </c>
      <c r="D480" s="28" t="str">
        <f t="shared" si="15"/>
        <v/>
      </c>
    </row>
    <row r="481" spans="2:4" hidden="1">
      <c r="B481" s="28">
        <v>454</v>
      </c>
      <c r="C481" s="28" t="str">
        <f t="shared" si="14"/>
        <v/>
      </c>
      <c r="D481" s="28" t="str">
        <f t="shared" si="15"/>
        <v/>
      </c>
    </row>
    <row r="482" spans="2:4" hidden="1">
      <c r="B482" s="28">
        <v>455</v>
      </c>
      <c r="C482" s="28" t="str">
        <f t="shared" si="14"/>
        <v/>
      </c>
      <c r="D482" s="28" t="str">
        <f t="shared" si="15"/>
        <v/>
      </c>
    </row>
    <row r="483" spans="2:4" hidden="1">
      <c r="B483" s="28">
        <v>456</v>
      </c>
      <c r="C483" s="28" t="str">
        <f t="shared" si="14"/>
        <v/>
      </c>
      <c r="D483" s="28" t="str">
        <f t="shared" si="15"/>
        <v/>
      </c>
    </row>
    <row r="484" spans="2:4" hidden="1">
      <c r="B484" s="28">
        <v>457</v>
      </c>
      <c r="C484" s="28" t="str">
        <f t="shared" si="14"/>
        <v/>
      </c>
      <c r="D484" s="28" t="str">
        <f t="shared" si="15"/>
        <v/>
      </c>
    </row>
    <row r="485" spans="2:4" hidden="1">
      <c r="B485" s="28">
        <v>458</v>
      </c>
      <c r="C485" s="28" t="str">
        <f t="shared" si="14"/>
        <v/>
      </c>
      <c r="D485" s="28" t="str">
        <f t="shared" si="15"/>
        <v/>
      </c>
    </row>
    <row r="486" spans="2:4" hidden="1">
      <c r="B486" s="28">
        <v>459</v>
      </c>
      <c r="C486" s="28" t="str">
        <f t="shared" si="14"/>
        <v/>
      </c>
      <c r="D486" s="28" t="str">
        <f t="shared" si="15"/>
        <v/>
      </c>
    </row>
    <row r="487" spans="2:4" hidden="1">
      <c r="B487" s="28">
        <v>460</v>
      </c>
      <c r="C487" s="28" t="str">
        <f t="shared" si="14"/>
        <v/>
      </c>
      <c r="D487" s="28" t="str">
        <f t="shared" si="15"/>
        <v/>
      </c>
    </row>
    <row r="488" spans="2:4" hidden="1">
      <c r="B488" s="28">
        <v>461</v>
      </c>
      <c r="C488" s="28" t="str">
        <f t="shared" si="14"/>
        <v/>
      </c>
      <c r="D488" s="28" t="str">
        <f t="shared" si="15"/>
        <v/>
      </c>
    </row>
    <row r="489" spans="2:4" hidden="1">
      <c r="B489" s="28">
        <v>462</v>
      </c>
      <c r="C489" s="28" t="str">
        <f t="shared" si="14"/>
        <v/>
      </c>
      <c r="D489" s="28" t="str">
        <f t="shared" si="15"/>
        <v/>
      </c>
    </row>
    <row r="490" spans="2:4" hidden="1">
      <c r="B490" s="28">
        <v>463</v>
      </c>
      <c r="C490" s="28" t="str">
        <f t="shared" si="14"/>
        <v/>
      </c>
      <c r="D490" s="28" t="str">
        <f t="shared" si="15"/>
        <v/>
      </c>
    </row>
    <row r="491" spans="2:4" hidden="1">
      <c r="B491" s="28">
        <v>464</v>
      </c>
      <c r="C491" s="28" t="str">
        <f t="shared" si="14"/>
        <v/>
      </c>
      <c r="D491" s="28" t="str">
        <f t="shared" si="15"/>
        <v/>
      </c>
    </row>
    <row r="492" spans="2:4" hidden="1">
      <c r="B492" s="28">
        <v>465</v>
      </c>
      <c r="C492" s="28" t="str">
        <f t="shared" si="14"/>
        <v/>
      </c>
      <c r="D492" s="28" t="str">
        <f t="shared" si="15"/>
        <v/>
      </c>
    </row>
    <row r="493" spans="2:4" hidden="1">
      <c r="B493" s="28">
        <v>466</v>
      </c>
      <c r="C493" s="28" t="str">
        <f t="shared" si="14"/>
        <v/>
      </c>
      <c r="D493" s="28" t="str">
        <f t="shared" si="15"/>
        <v/>
      </c>
    </row>
    <row r="494" spans="2:4" hidden="1">
      <c r="B494" s="28">
        <v>467</v>
      </c>
      <c r="C494" s="28" t="str">
        <f t="shared" si="14"/>
        <v/>
      </c>
      <c r="D494" s="28" t="str">
        <f t="shared" si="15"/>
        <v/>
      </c>
    </row>
    <row r="495" spans="2:4" hidden="1">
      <c r="B495" s="28">
        <v>468</v>
      </c>
      <c r="C495" s="28" t="str">
        <f t="shared" si="14"/>
        <v/>
      </c>
      <c r="D495" s="28" t="str">
        <f t="shared" si="15"/>
        <v/>
      </c>
    </row>
    <row r="496" spans="2:4" hidden="1">
      <c r="B496" s="28">
        <v>469</v>
      </c>
      <c r="C496" s="28" t="str">
        <f t="shared" si="14"/>
        <v/>
      </c>
      <c r="D496" s="28" t="str">
        <f t="shared" si="15"/>
        <v/>
      </c>
    </row>
    <row r="497" spans="2:4" hidden="1">
      <c r="B497" s="28">
        <v>470</v>
      </c>
      <c r="C497" s="28" t="str">
        <f t="shared" si="14"/>
        <v/>
      </c>
      <c r="D497" s="28" t="str">
        <f t="shared" si="15"/>
        <v/>
      </c>
    </row>
    <row r="498" spans="2:4" hidden="1">
      <c r="B498" s="28">
        <v>471</v>
      </c>
      <c r="C498" s="28" t="str">
        <f t="shared" si="14"/>
        <v/>
      </c>
      <c r="D498" s="28" t="str">
        <f t="shared" si="15"/>
        <v/>
      </c>
    </row>
    <row r="499" spans="2:4" hidden="1">
      <c r="B499" s="28">
        <v>472</v>
      </c>
      <c r="C499" s="28" t="str">
        <f t="shared" si="14"/>
        <v/>
      </c>
      <c r="D499" s="28" t="str">
        <f t="shared" si="15"/>
        <v/>
      </c>
    </row>
    <row r="500" spans="2:4" hidden="1">
      <c r="B500" s="28">
        <v>473</v>
      </c>
      <c r="C500" s="28" t="str">
        <f t="shared" si="14"/>
        <v/>
      </c>
      <c r="D500" s="28" t="str">
        <f t="shared" si="15"/>
        <v/>
      </c>
    </row>
    <row r="501" spans="2:4" hidden="1">
      <c r="B501" s="28">
        <v>474</v>
      </c>
      <c r="C501" s="28" t="str">
        <f t="shared" si="14"/>
        <v/>
      </c>
      <c r="D501" s="28" t="str">
        <f t="shared" si="15"/>
        <v/>
      </c>
    </row>
    <row r="502" spans="2:4" hidden="1">
      <c r="B502" s="28">
        <v>475</v>
      </c>
      <c r="C502" s="28" t="str">
        <f t="shared" si="14"/>
        <v/>
      </c>
      <c r="D502" s="28" t="str">
        <f t="shared" si="15"/>
        <v/>
      </c>
    </row>
    <row r="503" spans="2:4" hidden="1">
      <c r="B503" s="28">
        <v>476</v>
      </c>
      <c r="C503" s="28" t="str">
        <f t="shared" si="14"/>
        <v/>
      </c>
      <c r="D503" s="28" t="str">
        <f t="shared" si="15"/>
        <v/>
      </c>
    </row>
    <row r="504" spans="2:4" hidden="1">
      <c r="B504" s="28">
        <v>477</v>
      </c>
      <c r="C504" s="28" t="str">
        <f t="shared" si="14"/>
        <v/>
      </c>
      <c r="D504" s="28" t="str">
        <f t="shared" si="15"/>
        <v/>
      </c>
    </row>
    <row r="505" spans="2:4" hidden="1">
      <c r="B505" s="28">
        <v>478</v>
      </c>
      <c r="C505" s="28" t="str">
        <f t="shared" si="14"/>
        <v/>
      </c>
      <c r="D505" s="28" t="str">
        <f t="shared" si="15"/>
        <v/>
      </c>
    </row>
    <row r="506" spans="2:4" hidden="1">
      <c r="B506" s="28">
        <v>479</v>
      </c>
      <c r="C506" s="28" t="str">
        <f t="shared" si="14"/>
        <v/>
      </c>
      <c r="D506" s="28" t="str">
        <f t="shared" si="15"/>
        <v/>
      </c>
    </row>
    <row r="507" spans="2:4" hidden="1">
      <c r="B507" s="28">
        <v>480</v>
      </c>
      <c r="C507" s="28" t="str">
        <f t="shared" si="14"/>
        <v/>
      </c>
      <c r="D507" s="28" t="str">
        <f t="shared" si="15"/>
        <v/>
      </c>
    </row>
    <row r="508" spans="2:4" hidden="1">
      <c r="B508" s="28">
        <v>481</v>
      </c>
      <c r="C508" s="28" t="str">
        <f t="shared" si="14"/>
        <v/>
      </c>
      <c r="D508" s="28" t="str">
        <f t="shared" si="15"/>
        <v/>
      </c>
    </row>
    <row r="509" spans="2:4" hidden="1">
      <c r="B509" s="28">
        <v>482</v>
      </c>
      <c r="C509" s="28" t="str">
        <f t="shared" si="14"/>
        <v/>
      </c>
      <c r="D509" s="28" t="str">
        <f t="shared" si="15"/>
        <v/>
      </c>
    </row>
    <row r="510" spans="2:4" hidden="1">
      <c r="B510" s="28">
        <v>483</v>
      </c>
      <c r="C510" s="28" t="str">
        <f t="shared" si="14"/>
        <v/>
      </c>
      <c r="D510" s="28" t="str">
        <f t="shared" si="15"/>
        <v/>
      </c>
    </row>
    <row r="511" spans="2:4" hidden="1">
      <c r="B511" s="28">
        <v>484</v>
      </c>
      <c r="C511" s="28" t="str">
        <f t="shared" si="14"/>
        <v/>
      </c>
      <c r="D511" s="28" t="str">
        <f t="shared" si="15"/>
        <v/>
      </c>
    </row>
    <row r="512" spans="2:4" hidden="1">
      <c r="B512" s="28">
        <v>485</v>
      </c>
      <c r="C512" s="28" t="str">
        <f t="shared" si="14"/>
        <v/>
      </c>
      <c r="D512" s="28" t="str">
        <f t="shared" si="15"/>
        <v/>
      </c>
    </row>
    <row r="513" spans="2:4" hidden="1">
      <c r="B513" s="28">
        <v>486</v>
      </c>
      <c r="C513" s="28" t="str">
        <f t="shared" si="14"/>
        <v/>
      </c>
      <c r="D513" s="28" t="str">
        <f t="shared" si="15"/>
        <v/>
      </c>
    </row>
    <row r="514" spans="2:4" hidden="1">
      <c r="B514" s="28">
        <v>487</v>
      </c>
      <c r="C514" s="28" t="str">
        <f t="shared" si="14"/>
        <v/>
      </c>
      <c r="D514" s="28" t="str">
        <f t="shared" si="15"/>
        <v/>
      </c>
    </row>
    <row r="515" spans="2:4" hidden="1">
      <c r="B515" s="28">
        <v>488</v>
      </c>
      <c r="C515" s="28" t="str">
        <f t="shared" si="14"/>
        <v/>
      </c>
      <c r="D515" s="28" t="str">
        <f t="shared" si="15"/>
        <v/>
      </c>
    </row>
    <row r="516" spans="2:4" hidden="1">
      <c r="B516" s="28">
        <v>489</v>
      </c>
      <c r="C516" s="28" t="str">
        <f t="shared" si="14"/>
        <v/>
      </c>
      <c r="D516" s="28" t="str">
        <f t="shared" si="15"/>
        <v/>
      </c>
    </row>
    <row r="517" spans="2:4" hidden="1">
      <c r="B517" s="28">
        <v>490</v>
      </c>
      <c r="C517" s="28" t="str">
        <f t="shared" si="14"/>
        <v/>
      </c>
      <c r="D517" s="28" t="str">
        <f t="shared" si="15"/>
        <v/>
      </c>
    </row>
    <row r="518" spans="2:4" hidden="1">
      <c r="B518" s="28">
        <v>491</v>
      </c>
      <c r="C518" s="28" t="str">
        <f t="shared" si="14"/>
        <v/>
      </c>
      <c r="D518" s="28" t="str">
        <f t="shared" si="15"/>
        <v/>
      </c>
    </row>
    <row r="519" spans="2:4" hidden="1">
      <c r="B519" s="28">
        <v>492</v>
      </c>
      <c r="C519" s="28" t="str">
        <f t="shared" si="14"/>
        <v/>
      </c>
      <c r="D519" s="28" t="str">
        <f t="shared" si="15"/>
        <v/>
      </c>
    </row>
    <row r="520" spans="2:4" hidden="1">
      <c r="B520" s="28">
        <v>493</v>
      </c>
      <c r="C520" s="28" t="str">
        <f t="shared" si="14"/>
        <v/>
      </c>
      <c r="D520" s="28" t="str">
        <f t="shared" si="15"/>
        <v/>
      </c>
    </row>
    <row r="521" spans="2:4" hidden="1">
      <c r="B521" s="28">
        <v>494</v>
      </c>
      <c r="C521" s="28" t="str">
        <f t="shared" si="14"/>
        <v/>
      </c>
      <c r="D521" s="28" t="str">
        <f t="shared" si="15"/>
        <v/>
      </c>
    </row>
    <row r="522" spans="2:4" hidden="1">
      <c r="B522" s="28">
        <v>495</v>
      </c>
      <c r="C522" s="28" t="str">
        <f t="shared" si="14"/>
        <v/>
      </c>
      <c r="D522" s="28" t="str">
        <f t="shared" si="15"/>
        <v/>
      </c>
    </row>
    <row r="523" spans="2:4" hidden="1">
      <c r="B523" s="28">
        <v>496</v>
      </c>
      <c r="C523" s="28" t="str">
        <f t="shared" si="14"/>
        <v/>
      </c>
      <c r="D523" s="28" t="str">
        <f t="shared" si="15"/>
        <v/>
      </c>
    </row>
    <row r="524" spans="2:4" hidden="1">
      <c r="B524" s="28">
        <v>497</v>
      </c>
      <c r="C524" s="28" t="str">
        <f t="shared" si="14"/>
        <v/>
      </c>
      <c r="D524" s="28" t="str">
        <f t="shared" si="15"/>
        <v/>
      </c>
    </row>
    <row r="525" spans="2:4" hidden="1">
      <c r="B525" s="28">
        <v>498</v>
      </c>
      <c r="C525" s="28" t="str">
        <f t="shared" si="14"/>
        <v/>
      </c>
      <c r="D525" s="28" t="str">
        <f t="shared" si="15"/>
        <v/>
      </c>
    </row>
    <row r="526" spans="2:4" hidden="1">
      <c r="B526" s="28">
        <v>499</v>
      </c>
      <c r="C526" s="28" t="str">
        <f t="shared" si="14"/>
        <v/>
      </c>
      <c r="D526" s="28" t="str">
        <f t="shared" si="15"/>
        <v/>
      </c>
    </row>
    <row r="527" spans="2:4" hidden="1">
      <c r="B527" s="28">
        <v>500</v>
      </c>
      <c r="C527" s="28" t="str">
        <f t="shared" si="14"/>
        <v/>
      </c>
      <c r="D527" s="28" t="str">
        <f t="shared" si="15"/>
        <v/>
      </c>
    </row>
    <row r="528" spans="2:4">
      <c r="B528" s="28"/>
      <c r="C528" s="28"/>
      <c r="D528" s="28"/>
    </row>
  </sheetData>
  <phoneticPr fontId="1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1.1_Heterozygous viability</vt:lpstr>
      <vt:lpstr>1.2_Octad_genotyping</vt:lpstr>
      <vt:lpstr>2_Homozygous viability</vt:lpstr>
      <vt:lpstr>3.1_exact binomial test</vt:lpstr>
      <vt:lpstr>3.2_Fisher exact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Guosong Jia</dc:creator>
  <cp:lastModifiedBy>Mickael De Carvalho</cp:lastModifiedBy>
  <dcterms:created xsi:type="dcterms:W3CDTF">2019-07-16T02:14:03Z</dcterms:created>
  <dcterms:modified xsi:type="dcterms:W3CDTF">2021-10-01T09:52:30Z</dcterms:modified>
</cp:coreProperties>
</file>