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ERG" sheetId="4" r:id="rId1"/>
    <sheet name="ONL thickeness analyze"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D15" i="1"/>
  <c r="E15" i="1"/>
  <c r="F15" i="1"/>
  <c r="G15" i="1"/>
  <c r="H15" i="1"/>
  <c r="I15" i="1"/>
  <c r="J15" i="1"/>
  <c r="L15" i="1"/>
  <c r="M15" i="1"/>
  <c r="M19" i="1" s="1"/>
  <c r="N15" i="1"/>
  <c r="O15" i="1"/>
  <c r="P15" i="1"/>
  <c r="Q15" i="1"/>
  <c r="Q19" i="1" s="1"/>
  <c r="R15" i="1"/>
  <c r="S15" i="1"/>
  <c r="C15" i="1"/>
  <c r="C34" i="1"/>
  <c r="D34" i="1"/>
  <c r="E34" i="1"/>
  <c r="F34" i="1"/>
  <c r="G34" i="1"/>
  <c r="H34" i="1"/>
  <c r="I34" i="1"/>
  <c r="J34" i="1"/>
  <c r="L34" i="1"/>
  <c r="M34" i="1"/>
  <c r="N34" i="1"/>
  <c r="O34" i="1"/>
  <c r="P34" i="1"/>
  <c r="Q34" i="1"/>
  <c r="R34" i="1"/>
  <c r="S34" i="1"/>
  <c r="S96" i="1"/>
  <c r="R96" i="1"/>
  <c r="Q96" i="1"/>
  <c r="P96" i="1"/>
  <c r="O96" i="1"/>
  <c r="N96" i="1"/>
  <c r="M96" i="1"/>
  <c r="L96" i="1"/>
  <c r="K96" i="1"/>
  <c r="K97" i="1" s="1"/>
  <c r="J96" i="1"/>
  <c r="I96" i="1"/>
  <c r="H96" i="1"/>
  <c r="G96" i="1"/>
  <c r="F96" i="1"/>
  <c r="E96" i="1"/>
  <c r="D96" i="1"/>
  <c r="C96" i="1"/>
  <c r="S95" i="1"/>
  <c r="R95" i="1"/>
  <c r="Q95" i="1"/>
  <c r="P95" i="1"/>
  <c r="O95" i="1"/>
  <c r="N95" i="1"/>
  <c r="M95" i="1"/>
  <c r="L95" i="1"/>
  <c r="K95" i="1"/>
  <c r="J95" i="1"/>
  <c r="I95" i="1"/>
  <c r="H95" i="1"/>
  <c r="G95" i="1"/>
  <c r="F95" i="1"/>
  <c r="E95" i="1"/>
  <c r="D95" i="1"/>
  <c r="C95" i="1"/>
  <c r="S94" i="1"/>
  <c r="S97" i="1" s="1"/>
  <c r="R94" i="1"/>
  <c r="R97" i="1" s="1"/>
  <c r="Q94" i="1"/>
  <c r="P94" i="1"/>
  <c r="O94" i="1"/>
  <c r="O97" i="1" s="1"/>
  <c r="N94" i="1"/>
  <c r="N97" i="1" s="1"/>
  <c r="M94" i="1"/>
  <c r="L94" i="1"/>
  <c r="J94" i="1"/>
  <c r="I94" i="1"/>
  <c r="H94" i="1"/>
  <c r="G94" i="1"/>
  <c r="G97" i="1" s="1"/>
  <c r="F94" i="1"/>
  <c r="E94" i="1"/>
  <c r="E97" i="1" s="1"/>
  <c r="D94" i="1"/>
  <c r="C94" i="1"/>
  <c r="C97" i="1" s="1"/>
  <c r="S75" i="1"/>
  <c r="S77" i="1" s="1"/>
  <c r="R75" i="1"/>
  <c r="R76" i="1" s="1"/>
  <c r="Q75" i="1"/>
  <c r="Q76" i="1" s="1"/>
  <c r="P75" i="1"/>
  <c r="P76" i="1" s="1"/>
  <c r="O75" i="1"/>
  <c r="O76" i="1" s="1"/>
  <c r="N75" i="1"/>
  <c r="N76" i="1" s="1"/>
  <c r="M75" i="1"/>
  <c r="M76" i="1" s="1"/>
  <c r="L75" i="1"/>
  <c r="L76" i="1" s="1"/>
  <c r="K75" i="1"/>
  <c r="K77" i="1" s="1"/>
  <c r="J75" i="1"/>
  <c r="J76" i="1" s="1"/>
  <c r="I75" i="1"/>
  <c r="I76" i="1" s="1"/>
  <c r="H75" i="1"/>
  <c r="H76" i="1" s="1"/>
  <c r="G75" i="1"/>
  <c r="G76" i="1" s="1"/>
  <c r="F75" i="1"/>
  <c r="F76" i="1" s="1"/>
  <c r="E75" i="1"/>
  <c r="E76" i="1" s="1"/>
  <c r="D75" i="1"/>
  <c r="D76" i="1" s="1"/>
  <c r="C75" i="1"/>
  <c r="C76" i="1" s="1"/>
  <c r="S74" i="1"/>
  <c r="R74" i="1"/>
  <c r="Q74" i="1"/>
  <c r="P74" i="1"/>
  <c r="O74" i="1"/>
  <c r="N74" i="1"/>
  <c r="M74" i="1"/>
  <c r="L74" i="1"/>
  <c r="K74" i="1"/>
  <c r="J74" i="1"/>
  <c r="I74" i="1"/>
  <c r="H74" i="1"/>
  <c r="G74" i="1"/>
  <c r="F74" i="1"/>
  <c r="E74" i="1"/>
  <c r="D74" i="1"/>
  <c r="C74" i="1"/>
  <c r="R73" i="1"/>
  <c r="R77" i="1" s="1"/>
  <c r="Q73" i="1"/>
  <c r="P73" i="1"/>
  <c r="O73" i="1"/>
  <c r="N73" i="1"/>
  <c r="N77" i="1" s="1"/>
  <c r="M73" i="1"/>
  <c r="L73" i="1"/>
  <c r="J73" i="1"/>
  <c r="J77" i="1" s="1"/>
  <c r="I73" i="1"/>
  <c r="I77" i="1" s="1"/>
  <c r="H73" i="1"/>
  <c r="H77" i="1" s="1"/>
  <c r="G73" i="1"/>
  <c r="G77" i="1" s="1"/>
  <c r="F73" i="1"/>
  <c r="F77" i="1" s="1"/>
  <c r="E73" i="1"/>
  <c r="E77" i="1" s="1"/>
  <c r="D73" i="1"/>
  <c r="D77" i="1" s="1"/>
  <c r="C73" i="1"/>
  <c r="C77" i="1" s="1"/>
  <c r="S57" i="1"/>
  <c r="R56" i="1"/>
  <c r="R57" i="1" s="1"/>
  <c r="Q56" i="1"/>
  <c r="Q57" i="1" s="1"/>
  <c r="P56" i="1"/>
  <c r="P57" i="1" s="1"/>
  <c r="O56" i="1"/>
  <c r="O57" i="1" s="1"/>
  <c r="N56" i="1"/>
  <c r="N57" i="1" s="1"/>
  <c r="M56" i="1"/>
  <c r="M57" i="1" s="1"/>
  <c r="L56" i="1"/>
  <c r="L57" i="1" s="1"/>
  <c r="K56" i="1"/>
  <c r="K57" i="1" s="1"/>
  <c r="J56" i="1"/>
  <c r="I56" i="1"/>
  <c r="I57" i="1" s="1"/>
  <c r="H56" i="1"/>
  <c r="H57" i="1" s="1"/>
  <c r="G56" i="1"/>
  <c r="G57" i="1" s="1"/>
  <c r="F56" i="1"/>
  <c r="F57" i="1" s="1"/>
  <c r="E56" i="1"/>
  <c r="E57" i="1" s="1"/>
  <c r="D56" i="1"/>
  <c r="D57" i="1" s="1"/>
  <c r="C56" i="1"/>
  <c r="C57" i="1" s="1"/>
  <c r="S54" i="1"/>
  <c r="R54" i="1"/>
  <c r="Q54" i="1"/>
  <c r="P54" i="1"/>
  <c r="O54" i="1"/>
  <c r="N54" i="1"/>
  <c r="M54" i="1"/>
  <c r="L54" i="1"/>
  <c r="J54" i="1"/>
  <c r="I54" i="1"/>
  <c r="H54" i="1"/>
  <c r="G54" i="1"/>
  <c r="F54" i="1"/>
  <c r="E54" i="1"/>
  <c r="D54" i="1"/>
  <c r="C54" i="1"/>
  <c r="S53" i="1"/>
  <c r="S58" i="1" s="1"/>
  <c r="R53" i="1"/>
  <c r="Q53" i="1"/>
  <c r="P53" i="1"/>
  <c r="O53" i="1"/>
  <c r="N53" i="1"/>
  <c r="M53" i="1"/>
  <c r="L53" i="1"/>
  <c r="J53" i="1"/>
  <c r="I53" i="1"/>
  <c r="H53" i="1"/>
  <c r="G53" i="1"/>
  <c r="F53" i="1"/>
  <c r="E53" i="1"/>
  <c r="D53" i="1"/>
  <c r="C53" i="1"/>
  <c r="R36" i="1"/>
  <c r="R37" i="1" s="1"/>
  <c r="Q36" i="1"/>
  <c r="Q37" i="1" s="1"/>
  <c r="P36" i="1"/>
  <c r="P37" i="1" s="1"/>
  <c r="O36" i="1"/>
  <c r="N36" i="1"/>
  <c r="N37" i="1" s="1"/>
  <c r="M36" i="1"/>
  <c r="M37" i="1" s="1"/>
  <c r="L36" i="1"/>
  <c r="L37" i="1" s="1"/>
  <c r="K36" i="1"/>
  <c r="K39" i="1" s="1"/>
  <c r="J36" i="1"/>
  <c r="J37" i="1" s="1"/>
  <c r="I36" i="1"/>
  <c r="I37" i="1" s="1"/>
  <c r="H36" i="1"/>
  <c r="H37" i="1" s="1"/>
  <c r="G36" i="1"/>
  <c r="G37" i="1" s="1"/>
  <c r="F36" i="1"/>
  <c r="F37" i="1" s="1"/>
  <c r="E36" i="1"/>
  <c r="E37" i="1" s="1"/>
  <c r="D36" i="1"/>
  <c r="D37" i="1" s="1"/>
  <c r="C36" i="1"/>
  <c r="S35" i="1"/>
  <c r="R35" i="1"/>
  <c r="Q35" i="1"/>
  <c r="P35" i="1"/>
  <c r="O35" i="1"/>
  <c r="N35" i="1"/>
  <c r="M35" i="1"/>
  <c r="L35" i="1"/>
  <c r="K35" i="1"/>
  <c r="J35" i="1"/>
  <c r="I35" i="1"/>
  <c r="H35" i="1"/>
  <c r="G35" i="1"/>
  <c r="F35" i="1"/>
  <c r="E35" i="1"/>
  <c r="D35" i="1"/>
  <c r="C35" i="1"/>
  <c r="L39" i="1"/>
  <c r="Q18" i="1"/>
  <c r="S17" i="1"/>
  <c r="S18" i="1" s="1"/>
  <c r="R17" i="1"/>
  <c r="R18" i="1" s="1"/>
  <c r="Q17" i="1"/>
  <c r="P17" i="1"/>
  <c r="P18" i="1" s="1"/>
  <c r="O17" i="1"/>
  <c r="O18" i="1" s="1"/>
  <c r="N17" i="1"/>
  <c r="N18" i="1" s="1"/>
  <c r="M17" i="1"/>
  <c r="L17" i="1"/>
  <c r="L18" i="1" s="1"/>
  <c r="K17" i="1"/>
  <c r="K18" i="1" s="1"/>
  <c r="J17" i="1"/>
  <c r="J18" i="1" s="1"/>
  <c r="I17" i="1"/>
  <c r="H17" i="1"/>
  <c r="H18" i="1" s="1"/>
  <c r="G17" i="1"/>
  <c r="G18" i="1" s="1"/>
  <c r="F17" i="1"/>
  <c r="F18" i="1" s="1"/>
  <c r="E17" i="1"/>
  <c r="D17" i="1"/>
  <c r="D18" i="1" s="1"/>
  <c r="C17" i="1"/>
  <c r="C18" i="1" s="1"/>
  <c r="S16" i="1"/>
  <c r="R16" i="1"/>
  <c r="Q16" i="1"/>
  <c r="P16" i="1"/>
  <c r="O16" i="1"/>
  <c r="N16" i="1"/>
  <c r="M16" i="1"/>
  <c r="L16" i="1"/>
  <c r="K16" i="1"/>
  <c r="J16" i="1"/>
  <c r="I16" i="1"/>
  <c r="H16" i="1"/>
  <c r="G16" i="1"/>
  <c r="F16" i="1"/>
  <c r="E16" i="1"/>
  <c r="D16" i="1"/>
  <c r="C16" i="1"/>
  <c r="I19" i="1"/>
  <c r="E19" i="1"/>
  <c r="B73" i="4"/>
  <c r="C73" i="4"/>
  <c r="C76" i="4" s="1"/>
  <c r="D73" i="4"/>
  <c r="E73" i="4"/>
  <c r="F73" i="4"/>
  <c r="G73" i="4"/>
  <c r="G76" i="4" s="1"/>
  <c r="H73" i="4"/>
  <c r="I73" i="4"/>
  <c r="I74" i="4"/>
  <c r="I75" i="4" s="1"/>
  <c r="H74" i="4"/>
  <c r="H75" i="4" s="1"/>
  <c r="G74" i="4"/>
  <c r="G75" i="4" s="1"/>
  <c r="F74" i="4"/>
  <c r="F75" i="4" s="1"/>
  <c r="E74" i="4"/>
  <c r="E75" i="4" s="1"/>
  <c r="D74" i="4"/>
  <c r="D77" i="4" s="1"/>
  <c r="C74" i="4"/>
  <c r="C75" i="4" s="1"/>
  <c r="B74" i="4"/>
  <c r="B75" i="4" s="1"/>
  <c r="F76" i="4"/>
  <c r="B76" i="4"/>
  <c r="I58" i="4"/>
  <c r="I60" i="4" s="1"/>
  <c r="H58" i="4"/>
  <c r="H60" i="4" s="1"/>
  <c r="G58" i="4"/>
  <c r="G60" i="4" s="1"/>
  <c r="F58" i="4"/>
  <c r="F60" i="4" s="1"/>
  <c r="E58" i="4"/>
  <c r="E60" i="4" s="1"/>
  <c r="D58" i="4"/>
  <c r="D60" i="4" s="1"/>
  <c r="C58" i="4"/>
  <c r="C60" i="4" s="1"/>
  <c r="B58" i="4"/>
  <c r="B60" i="4" s="1"/>
  <c r="I57" i="4"/>
  <c r="H57" i="4"/>
  <c r="G57" i="4"/>
  <c r="F57" i="4"/>
  <c r="E57" i="4"/>
  <c r="D57" i="4"/>
  <c r="C57" i="4"/>
  <c r="B57" i="4"/>
  <c r="I56" i="4"/>
  <c r="I59" i="4" s="1"/>
  <c r="H56" i="4"/>
  <c r="H59" i="4" s="1"/>
  <c r="G56" i="4"/>
  <c r="G59" i="4" s="1"/>
  <c r="F56" i="4"/>
  <c r="F59" i="4" s="1"/>
  <c r="E56" i="4"/>
  <c r="E59" i="4" s="1"/>
  <c r="D56" i="4"/>
  <c r="D59" i="4" s="1"/>
  <c r="C56" i="4"/>
  <c r="C59" i="4" s="1"/>
  <c r="B56" i="4"/>
  <c r="B59" i="4" s="1"/>
  <c r="I43" i="4"/>
  <c r="I45" i="4" s="1"/>
  <c r="H43" i="4"/>
  <c r="H45" i="4" s="1"/>
  <c r="G43" i="4"/>
  <c r="G45" i="4" s="1"/>
  <c r="F43" i="4"/>
  <c r="F45" i="4" s="1"/>
  <c r="E43" i="4"/>
  <c r="E45" i="4" s="1"/>
  <c r="D43" i="4"/>
  <c r="D45" i="4" s="1"/>
  <c r="C43" i="4"/>
  <c r="C45" i="4" s="1"/>
  <c r="B43" i="4"/>
  <c r="B45" i="4" s="1"/>
  <c r="I42" i="4"/>
  <c r="H42" i="4"/>
  <c r="G42" i="4"/>
  <c r="F42" i="4"/>
  <c r="E42" i="4"/>
  <c r="D42" i="4"/>
  <c r="C42" i="4"/>
  <c r="B42" i="4"/>
  <c r="I41" i="4"/>
  <c r="I44" i="4" s="1"/>
  <c r="H41" i="4"/>
  <c r="H44" i="4" s="1"/>
  <c r="G41" i="4"/>
  <c r="G44" i="4" s="1"/>
  <c r="F41" i="4"/>
  <c r="F44" i="4" s="1"/>
  <c r="E41" i="4"/>
  <c r="E44" i="4" s="1"/>
  <c r="D41" i="4"/>
  <c r="D44" i="4" s="1"/>
  <c r="C41" i="4"/>
  <c r="C44" i="4" s="1"/>
  <c r="B41" i="4"/>
  <c r="B44" i="4" s="1"/>
  <c r="D30" i="4"/>
  <c r="I28" i="4"/>
  <c r="I30" i="4" s="1"/>
  <c r="H28" i="4"/>
  <c r="H30" i="4" s="1"/>
  <c r="G28" i="4"/>
  <c r="G30" i="4" s="1"/>
  <c r="F28" i="4"/>
  <c r="F30" i="4" s="1"/>
  <c r="E28" i="4"/>
  <c r="E30" i="4" s="1"/>
  <c r="D28" i="4"/>
  <c r="C28" i="4"/>
  <c r="C30" i="4" s="1"/>
  <c r="B28" i="4"/>
  <c r="B30" i="4" s="1"/>
  <c r="I27" i="4"/>
  <c r="H27" i="4"/>
  <c r="G27" i="4"/>
  <c r="F27" i="4"/>
  <c r="E27" i="4"/>
  <c r="D27" i="4"/>
  <c r="C27" i="4"/>
  <c r="B27" i="4"/>
  <c r="I26" i="4"/>
  <c r="I29" i="4" s="1"/>
  <c r="H26" i="4"/>
  <c r="H29" i="4" s="1"/>
  <c r="G26" i="4"/>
  <c r="G29" i="4" s="1"/>
  <c r="F26" i="4"/>
  <c r="F29" i="4" s="1"/>
  <c r="E26" i="4"/>
  <c r="E29" i="4" s="1"/>
  <c r="D26" i="4"/>
  <c r="C26" i="4"/>
  <c r="C29" i="4" s="1"/>
  <c r="B26" i="4"/>
  <c r="B29" i="4" s="1"/>
  <c r="I13" i="4"/>
  <c r="I16" i="4" s="1"/>
  <c r="H13" i="4"/>
  <c r="H16" i="4" s="1"/>
  <c r="G13" i="4"/>
  <c r="G16" i="4" s="1"/>
  <c r="F13" i="4"/>
  <c r="F16" i="4" s="1"/>
  <c r="E13" i="4"/>
  <c r="E16" i="4" s="1"/>
  <c r="D13" i="4"/>
  <c r="D16" i="4" s="1"/>
  <c r="C13" i="4"/>
  <c r="C16" i="4" s="1"/>
  <c r="B13" i="4"/>
  <c r="B16" i="4" s="1"/>
  <c r="I12" i="4"/>
  <c r="H12" i="4"/>
  <c r="G12" i="4"/>
  <c r="F12" i="4"/>
  <c r="E12" i="4"/>
  <c r="D12" i="4"/>
  <c r="C12" i="4"/>
  <c r="B12" i="4"/>
  <c r="I11" i="4"/>
  <c r="I15" i="4" s="1"/>
  <c r="H11" i="4"/>
  <c r="H14" i="4" s="1"/>
  <c r="G11" i="4"/>
  <c r="F11" i="4"/>
  <c r="F14" i="4" s="1"/>
  <c r="E11" i="4"/>
  <c r="E15" i="4" s="1"/>
  <c r="D11" i="4"/>
  <c r="D14" i="4" s="1"/>
  <c r="C11" i="4"/>
  <c r="B11" i="4"/>
  <c r="B14" i="4" s="1"/>
  <c r="E14" i="4" l="1"/>
  <c r="B77" i="4"/>
  <c r="D15" i="4"/>
  <c r="I77" i="4"/>
  <c r="H77" i="4"/>
  <c r="H15" i="4"/>
  <c r="G77" i="4"/>
  <c r="F77" i="4"/>
  <c r="D29" i="4"/>
  <c r="D75" i="4"/>
  <c r="E77" i="4"/>
  <c r="Q39" i="1"/>
  <c r="E20" i="1"/>
  <c r="I20" i="1"/>
  <c r="M20" i="1"/>
  <c r="Q20" i="1"/>
  <c r="C38" i="1"/>
  <c r="O38" i="1"/>
  <c r="J39" i="1"/>
  <c r="L20" i="1"/>
  <c r="F19" i="1"/>
  <c r="N39" i="1"/>
  <c r="N19" i="1"/>
  <c r="F39" i="1"/>
  <c r="M97" i="1"/>
  <c r="Q97" i="1"/>
  <c r="H20" i="1"/>
  <c r="R19" i="1"/>
  <c r="C58" i="1"/>
  <c r="O58" i="1"/>
  <c r="M77" i="1"/>
  <c r="Q77" i="1"/>
  <c r="F97" i="1"/>
  <c r="J97" i="1"/>
  <c r="I97" i="1"/>
  <c r="S76" i="1"/>
  <c r="L97" i="1"/>
  <c r="P97" i="1"/>
  <c r="D20" i="1"/>
  <c r="J19" i="1"/>
  <c r="P20" i="1"/>
  <c r="O77" i="1"/>
  <c r="D97" i="1"/>
  <c r="H97" i="1"/>
  <c r="E18" i="1"/>
  <c r="E39" i="1"/>
  <c r="G20" i="1"/>
  <c r="K20" i="1"/>
  <c r="O20" i="1"/>
  <c r="S19" i="1"/>
  <c r="I18" i="1"/>
  <c r="M39" i="1"/>
  <c r="J57" i="1"/>
  <c r="K76" i="1"/>
  <c r="M18" i="1"/>
  <c r="I39" i="1"/>
  <c r="L77" i="1"/>
  <c r="P77" i="1"/>
  <c r="H39" i="1"/>
  <c r="R39" i="1"/>
  <c r="P39" i="1"/>
  <c r="D39" i="1"/>
  <c r="G58" i="1"/>
  <c r="D58" i="1"/>
  <c r="Q58" i="1"/>
  <c r="I58" i="1"/>
  <c r="H58" i="1"/>
  <c r="F58" i="1"/>
  <c r="J58" i="1"/>
  <c r="N58" i="1"/>
  <c r="R58" i="1"/>
  <c r="L58" i="1"/>
  <c r="E58" i="1"/>
  <c r="M58" i="1"/>
  <c r="P58" i="1"/>
  <c r="C37" i="1"/>
  <c r="K37" i="1"/>
  <c r="O37" i="1"/>
  <c r="G38" i="1"/>
  <c r="C39" i="1"/>
  <c r="G39" i="1"/>
  <c r="O39" i="1"/>
  <c r="D19" i="1"/>
  <c r="H19" i="1"/>
  <c r="L19" i="1"/>
  <c r="P19" i="1"/>
  <c r="F20" i="1"/>
  <c r="J20" i="1"/>
  <c r="N20" i="1"/>
  <c r="R20" i="1"/>
  <c r="D38" i="1"/>
  <c r="H38" i="1"/>
  <c r="L38" i="1"/>
  <c r="P38" i="1"/>
  <c r="G19" i="1"/>
  <c r="O19" i="1"/>
  <c r="K38" i="1"/>
  <c r="C20" i="1"/>
  <c r="E38" i="1"/>
  <c r="I38" i="1"/>
  <c r="M38" i="1"/>
  <c r="Q38" i="1"/>
  <c r="F38" i="1"/>
  <c r="J38" i="1"/>
  <c r="N38" i="1"/>
  <c r="R38" i="1"/>
  <c r="C77" i="4"/>
  <c r="F15" i="4"/>
  <c r="G15" i="4"/>
  <c r="G14" i="4"/>
  <c r="I14" i="4"/>
  <c r="B15" i="4"/>
  <c r="D76" i="4"/>
  <c r="C15" i="4"/>
  <c r="C14" i="4"/>
  <c r="H76" i="4"/>
  <c r="E76" i="4"/>
  <c r="I76" i="4"/>
</calcChain>
</file>

<file path=xl/sharedStrings.xml><?xml version="1.0" encoding="utf-8"?>
<sst xmlns="http://schemas.openxmlformats.org/spreadsheetml/2006/main" count="70" uniqueCount="30">
  <si>
    <t>sem</t>
  </si>
  <si>
    <t>stdv</t>
  </si>
  <si>
    <t>error+</t>
  </si>
  <si>
    <t>average</t>
  </si>
  <si>
    <t>geomean</t>
  </si>
  <si>
    <t>error +</t>
  </si>
  <si>
    <t>ttest</t>
  </si>
  <si>
    <t>error</t>
  </si>
  <si>
    <t>ERG analyze</t>
  </si>
  <si>
    <t>EYE HISTOLOGY ANALYZE</t>
  </si>
  <si>
    <t>MO</t>
  </si>
  <si>
    <t>Control</t>
  </si>
  <si>
    <t>M1</t>
  </si>
  <si>
    <t>M2A</t>
  </si>
  <si>
    <t>M2C</t>
  </si>
  <si>
    <t>control sd analyze</t>
  </si>
  <si>
    <t>STDV</t>
  </si>
  <si>
    <t>M2a</t>
  </si>
  <si>
    <t>CONTROL</t>
  </si>
  <si>
    <t>GEOM</t>
  </si>
  <si>
    <t>ERROR +</t>
  </si>
  <si>
    <t>ERROR -</t>
  </si>
  <si>
    <t>error -</t>
  </si>
  <si>
    <t>stan</t>
  </si>
  <si>
    <t>stand</t>
  </si>
  <si>
    <t>M0</t>
  </si>
  <si>
    <t>M2c</t>
  </si>
  <si>
    <t>value over 2stdv</t>
  </si>
  <si>
    <r>
      <t xml:space="preserve">Relative ERG b-wave amplitude versus light flash intensity of mice injected with M0, M1, M2a and M2c hMdɸs and control mice that were not exposed to light; ERG recordings revealed that adoptive transfer of M2a hMdɸs—but no other macrophage phenotypes—lead to suppressed b-wave amplitude (n=8 mice for each group, one-way ANOVA with multiple comparisons). The relative ERG b-wave was calculated by dividing the b-wave amplitude recorded from the mouse eye injected with hMdɸs by the b-wave amplitude recorder from the vehicle-injected eye of the same mouse. Similar b-wave amplitudes were recorded in fellow eyes of control mice.  </t>
    </r>
    <r>
      <rPr>
        <sz val="12"/>
        <color theme="1"/>
        <rFont val="Times New Roman"/>
        <family val="1"/>
      </rPr>
      <t/>
    </r>
  </si>
  <si>
    <t>Legend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</si>
</sst>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Arial"/>
      <family val="2"/>
      <scheme val="minor"/>
    </font>
    <font>
      <sz val="11"/>
      <color theme="1"/>
      <name val="Arial"/>
      <family val="2"/>
      <charset val="177"/>
      <scheme val="minor"/>
    </font>
    <font>
      <sz val="11"/>
      <color theme="1"/>
      <name val="Arial"/>
      <family val="2"/>
      <charset val="177"/>
      <scheme val="minor"/>
    </font>
    <font>
      <sz val="11"/>
      <color theme="1"/>
      <name val="Arial"/>
      <family val="2"/>
      <scheme val="minor"/>
    </font>
    <font>
      <sz val="11"/>
      <color rgb="FF9C0006"/>
      <name val="Arial"/>
      <family val="2"/>
      <charset val="177"/>
      <scheme val="minor"/>
    </font>
    <font>
      <sz val="11"/>
      <color rgb="FFFF0000"/>
      <name val="Arial"/>
      <family val="2"/>
      <charset val="177"/>
      <scheme val="minor"/>
    </font>
    <font>
      <b/>
      <sz val="11"/>
      <color theme="1"/>
      <name val="Arial"/>
      <family val="2"/>
      <scheme val="minor"/>
    </font>
    <font>
      <sz val="11"/>
      <color theme="3"/>
      <name val="Arial"/>
      <family val="2"/>
      <charset val="177"/>
      <scheme val="minor"/>
    </font>
    <font>
      <sz val="11"/>
      <color rgb="FF00B050"/>
      <name val="Arial"/>
      <family val="2"/>
      <charset val="177"/>
      <scheme val="minor"/>
    </font>
    <font>
      <sz val="11"/>
      <color rgb="FF92D050"/>
      <name val="Arial"/>
      <family val="2"/>
      <charset val="177"/>
      <scheme val="minor"/>
    </font>
    <font>
      <b/>
      <sz val="11"/>
      <color rgb="FFFF0000"/>
      <name val="Arial"/>
      <family val="2"/>
      <scheme val="minor"/>
    </font>
    <font>
      <b/>
      <u/>
      <sz val="11"/>
      <color theme="1"/>
      <name val="Arial"/>
      <family val="2"/>
      <scheme val="minor"/>
    </font>
    <font>
      <sz val="11"/>
      <color rgb="FFCC0099"/>
      <name val="Arial"/>
      <family val="2"/>
      <charset val="177"/>
      <scheme val="minor"/>
    </font>
    <font>
      <sz val="11"/>
      <color theme="8" tint="-0.249977111117893"/>
      <name val="Arial"/>
      <family val="2"/>
      <charset val="177"/>
      <scheme val="minor"/>
    </font>
    <font>
      <b/>
      <sz val="22"/>
      <color theme="1"/>
      <name val="Arial"/>
      <family val="2"/>
      <scheme val="minor"/>
    </font>
    <font>
      <i/>
      <sz val="11"/>
      <color theme="1"/>
      <name val="Arial"/>
      <family val="2"/>
      <scheme val="minor"/>
    </font>
    <font>
      <b/>
      <u/>
      <sz val="18"/>
      <color theme="1"/>
      <name val="Arial"/>
      <family val="2"/>
      <scheme val="minor"/>
    </font>
    <font>
      <sz val="11"/>
      <color rgb="FFFF0000"/>
      <name val="Arial"/>
      <family val="2"/>
      <scheme val="minor"/>
    </font>
    <font>
      <b/>
      <sz val="11"/>
      <color theme="1"/>
      <name val="Arial"/>
      <family val="2"/>
      <charset val="177"/>
      <scheme val="minor"/>
    </font>
    <font>
      <b/>
      <sz val="16"/>
      <color theme="1"/>
      <name val="Arial"/>
      <family val="2"/>
      <scheme val="minor"/>
    </font>
    <font>
      <b/>
      <sz val="18"/>
      <color theme="1"/>
      <name val="Arial"/>
      <family val="2"/>
      <scheme val="minor"/>
    </font>
    <font>
      <b/>
      <sz val="18"/>
      <color theme="1"/>
      <name val="Arial"/>
      <family val="2"/>
      <charset val="177"/>
      <scheme val="minor"/>
    </font>
    <font>
      <sz val="12"/>
      <color theme="1"/>
      <name val="Times New Roman"/>
      <family val="1"/>
    </font>
    <font>
      <b/>
      <sz val="20"/>
      <color theme="1"/>
      <name val="Arial"/>
      <family val="2"/>
      <scheme val="minor"/>
    </font>
  </fonts>
  <fills count="3">
    <fill>
      <patternFill patternType="none"/>
    </fill>
    <fill>
      <patternFill patternType="gray125"/>
    </fill>
    <fill>
      <patternFill patternType="solid">
        <fgColor rgb="FFFFC7CE"/>
      </patternFill>
    </fill>
  </fills>
  <borders count="2">
    <border>
      <left/>
      <right/>
      <top/>
      <bottom/>
      <diagonal/>
    </border>
    <border>
      <left/>
      <right/>
      <top/>
      <bottom style="thin">
        <color indexed="64"/>
      </bottom>
      <diagonal/>
    </border>
  </borders>
  <cellStyleXfs count="4">
    <xf numFmtId="0" fontId="0" fillId="0" borderId="0"/>
    <xf numFmtId="0" fontId="4" fillId="2" borderId="0" applyNumberFormat="0" applyBorder="0" applyAlignment="0" applyProtection="0"/>
    <xf numFmtId="0" fontId="2" fillId="0" borderId="0"/>
    <xf numFmtId="0" fontId="1" fillId="0" borderId="0"/>
  </cellStyleXfs>
  <cellXfs count="34">
    <xf numFmtId="0" fontId="0" fillId="0" borderId="0" xfId="0"/>
    <xf numFmtId="0" fontId="2" fillId="0" borderId="0" xfId="2"/>
    <xf numFmtId="0" fontId="4" fillId="2" borderId="0" xfId="1"/>
    <xf numFmtId="0" fontId="1" fillId="0" borderId="0" xfId="3"/>
    <xf numFmtId="0" fontId="6" fillId="0" borderId="0" xfId="3" applyFont="1"/>
    <xf numFmtId="0" fontId="1" fillId="0" borderId="0" xfId="3" applyBorder="1"/>
    <xf numFmtId="0" fontId="6" fillId="0" borderId="0" xfId="3" applyFont="1" applyBorder="1"/>
    <xf numFmtId="0" fontId="15" fillId="0" borderId="0" xfId="3" applyFont="1"/>
    <xf numFmtId="0" fontId="1" fillId="0" borderId="0" xfId="3" applyFont="1" applyBorder="1"/>
    <xf numFmtId="0" fontId="16" fillId="0" borderId="0" xfId="3" applyFont="1"/>
    <xf numFmtId="0" fontId="7" fillId="0" borderId="0" xfId="3" applyFont="1"/>
    <xf numFmtId="0" fontId="14" fillId="0" borderId="0" xfId="3" applyFont="1"/>
    <xf numFmtId="0" fontId="13" fillId="0" borderId="0" xfId="3" applyFont="1"/>
    <xf numFmtId="0" fontId="12" fillId="0" borderId="0" xfId="3" applyFont="1"/>
    <xf numFmtId="0" fontId="11" fillId="0" borderId="0" xfId="3" applyFont="1"/>
    <xf numFmtId="0" fontId="9" fillId="0" borderId="0" xfId="3" applyFont="1"/>
    <xf numFmtId="0" fontId="8" fillId="0" borderId="0" xfId="3" applyFont="1"/>
    <xf numFmtId="0" fontId="5" fillId="0" borderId="0" xfId="3" applyFont="1"/>
    <xf numFmtId="0" fontId="10" fillId="0" borderId="0" xfId="3" applyFont="1"/>
    <xf numFmtId="0" fontId="17" fillId="0" borderId="0" xfId="3" applyFont="1"/>
    <xf numFmtId="0" fontId="3" fillId="0" borderId="0" xfId="3" applyFont="1"/>
    <xf numFmtId="0" fontId="1" fillId="2" borderId="0" xfId="1" applyFont="1"/>
    <xf numFmtId="0" fontId="1" fillId="0" borderId="0" xfId="3" applyFont="1"/>
    <xf numFmtId="0" fontId="18" fillId="0" borderId="0" xfId="3" applyFont="1"/>
    <xf numFmtId="0" fontId="19" fillId="0" borderId="0" xfId="3" applyFont="1"/>
    <xf numFmtId="0" fontId="20" fillId="0" borderId="0" xfId="3" applyFont="1"/>
    <xf numFmtId="0" fontId="1" fillId="0" borderId="0" xfId="0" applyFont="1"/>
    <xf numFmtId="0" fontId="18" fillId="0" borderId="0" xfId="3" applyFont="1" applyBorder="1"/>
    <xf numFmtId="0" fontId="1" fillId="0" borderId="1" xfId="3" applyFont="1" applyBorder="1"/>
    <xf numFmtId="0" fontId="1" fillId="0" borderId="0" xfId="3" applyFont="1" applyFill="1" applyBorder="1"/>
    <xf numFmtId="0" fontId="18" fillId="0" borderId="1" xfId="3" applyFont="1" applyBorder="1"/>
    <xf numFmtId="0" fontId="21" fillId="0" borderId="0" xfId="3" applyFont="1"/>
    <xf numFmtId="0" fontId="22" fillId="0" borderId="0" xfId="0" applyFont="1" applyAlignment="1">
      <alignment horizontal="left" vertical="center" readingOrder="1"/>
    </xf>
    <xf numFmtId="0" fontId="23" fillId="0" borderId="0" xfId="2" applyFont="1"/>
  </cellXfs>
  <cellStyles count="4">
    <cellStyle name="Normal" xfId="0" builtinId="0"/>
    <cellStyle name="Normal 2" xfId="2"/>
    <cellStyle name="Normal 3" xfId="3"/>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a:pPr>
            <a:r>
              <a:rPr lang="en-US" sz="2400" u="sng"/>
              <a:t>Death</a:t>
            </a:r>
            <a:r>
              <a:rPr lang="en-US" sz="2400" u="sng" baseline="0"/>
              <a:t> of Photoreceptor Nuclei</a:t>
            </a:r>
            <a:endParaRPr lang="en-US" sz="2400" u="sng"/>
          </a:p>
        </c:rich>
      </c:tx>
      <c:overlay val="0"/>
    </c:title>
    <c:autoTitleDeleted val="0"/>
    <c:plotArea>
      <c:layout>
        <c:manualLayout>
          <c:layoutTarget val="inner"/>
          <c:xMode val="edge"/>
          <c:yMode val="edge"/>
          <c:x val="0.15070936226057183"/>
          <c:y val="0.20082888060635815"/>
          <c:w val="0.82609080172579941"/>
          <c:h val="0.72367611925738429"/>
        </c:manualLayout>
      </c:layout>
      <c:lineChart>
        <c:grouping val="standard"/>
        <c:varyColors val="0"/>
        <c:ser>
          <c:idx val="0"/>
          <c:order val="0"/>
          <c:tx>
            <c:strRef>
              <c:f>ERG!$AM$154</c:f>
              <c:strCache>
                <c:ptCount val="1"/>
              </c:strCache>
            </c:strRef>
          </c:tx>
          <c:errBars>
            <c:errDir val="y"/>
            <c:errBarType val="both"/>
            <c:errValType val="cust"/>
            <c:noEndCap val="0"/>
            <c:plus>
              <c:numRef>
                <c:f>ERG!$AA$45:$AS$45</c:f>
                <c:numCache>
                  <c:formatCode>General</c:formatCode>
                  <c:ptCount val="19"/>
                </c:numCache>
              </c:numRef>
            </c:plus>
            <c:minus>
              <c:numRef>
                <c:f>ERG!$AA$45:$AS$45</c:f>
                <c:numCache>
                  <c:formatCode>General</c:formatCode>
                  <c:ptCount val="19"/>
                </c:numCache>
              </c:numRef>
            </c:minus>
          </c:errBars>
          <c:cat>
            <c:numRef>
              <c:f>ERG!$AN$153:$BF$153</c:f>
              <c:numCache>
                <c:formatCode>General</c:formatCode>
                <c:ptCount val="19"/>
              </c:numCache>
            </c:numRef>
          </c:cat>
          <c:val>
            <c:numRef>
              <c:f>ERG!$AN$154:$BF$154</c:f>
              <c:numCache>
                <c:formatCode>General</c:formatCode>
                <c:ptCount val="19"/>
              </c:numCache>
            </c:numRef>
          </c:val>
          <c:smooth val="0"/>
          <c:extLst>
            <c:ext xmlns:c16="http://schemas.microsoft.com/office/drawing/2014/chart" uri="{C3380CC4-5D6E-409C-BE32-E72D297353CC}">
              <c16:uniqueId val="{00000000-2AED-4B54-BEFC-3D60D2F22C64}"/>
            </c:ext>
          </c:extLst>
        </c:ser>
        <c:ser>
          <c:idx val="1"/>
          <c:order val="1"/>
          <c:tx>
            <c:strRef>
              <c:f>ERG!$AM$158</c:f>
              <c:strCache>
                <c:ptCount val="1"/>
              </c:strCache>
            </c:strRef>
          </c:tx>
          <c:errBars>
            <c:errDir val="y"/>
            <c:errBarType val="both"/>
            <c:errValType val="cust"/>
            <c:noEndCap val="0"/>
            <c:plus>
              <c:numRef>
                <c:f>ERG!$AA$65:$AR$65</c:f>
                <c:numCache>
                  <c:formatCode>General</c:formatCode>
                  <c:ptCount val="18"/>
                </c:numCache>
              </c:numRef>
            </c:plus>
            <c:minus>
              <c:numRef>
                <c:f>ERG!$AA$65:$AR$65</c:f>
                <c:numCache>
                  <c:formatCode>General</c:formatCode>
                  <c:ptCount val="18"/>
                </c:numCache>
              </c:numRef>
            </c:minus>
          </c:errBars>
          <c:cat>
            <c:numRef>
              <c:f>ERG!$AN$153:$BF$153</c:f>
              <c:numCache>
                <c:formatCode>General</c:formatCode>
                <c:ptCount val="19"/>
              </c:numCache>
            </c:numRef>
          </c:cat>
          <c:val>
            <c:numRef>
              <c:f>ERG!$AN$158:$BF$158</c:f>
              <c:numCache>
                <c:formatCode>General</c:formatCode>
                <c:ptCount val="19"/>
              </c:numCache>
            </c:numRef>
          </c:val>
          <c:smooth val="0"/>
          <c:extLst>
            <c:ext xmlns:c16="http://schemas.microsoft.com/office/drawing/2014/chart" uri="{C3380CC4-5D6E-409C-BE32-E72D297353CC}">
              <c16:uniqueId val="{00000001-2AED-4B54-BEFC-3D60D2F22C64}"/>
            </c:ext>
          </c:extLst>
        </c:ser>
        <c:ser>
          <c:idx val="2"/>
          <c:order val="2"/>
          <c:tx>
            <c:strRef>
              <c:f>ERG!$AM$159</c:f>
              <c:strCache>
                <c:ptCount val="1"/>
              </c:strCache>
            </c:strRef>
          </c:tx>
          <c:errBars>
            <c:errDir val="y"/>
            <c:errBarType val="both"/>
            <c:errValType val="cust"/>
            <c:noEndCap val="0"/>
            <c:plus>
              <c:numRef>
                <c:f>ERG!$AA$86:$AS$86</c:f>
                <c:numCache>
                  <c:formatCode>General</c:formatCode>
                  <c:ptCount val="19"/>
                </c:numCache>
              </c:numRef>
            </c:plus>
            <c:minus>
              <c:numRef>
                <c:f>ERG!$AA$86:$AS$86</c:f>
                <c:numCache>
                  <c:formatCode>General</c:formatCode>
                  <c:ptCount val="19"/>
                </c:numCache>
              </c:numRef>
            </c:minus>
          </c:errBars>
          <c:cat>
            <c:numRef>
              <c:f>ERG!$AN$153:$BF$153</c:f>
              <c:numCache>
                <c:formatCode>General</c:formatCode>
                <c:ptCount val="19"/>
              </c:numCache>
            </c:numRef>
          </c:cat>
          <c:val>
            <c:numRef>
              <c:f>ERG!$AN$159:$BF$159</c:f>
              <c:numCache>
                <c:formatCode>General</c:formatCode>
                <c:ptCount val="19"/>
              </c:numCache>
            </c:numRef>
          </c:val>
          <c:smooth val="0"/>
          <c:extLst>
            <c:ext xmlns:c16="http://schemas.microsoft.com/office/drawing/2014/chart" uri="{C3380CC4-5D6E-409C-BE32-E72D297353CC}">
              <c16:uniqueId val="{00000002-2AED-4B54-BEFC-3D60D2F22C64}"/>
            </c:ext>
          </c:extLst>
        </c:ser>
        <c:ser>
          <c:idx val="3"/>
          <c:order val="3"/>
          <c:tx>
            <c:strRef>
              <c:f>ERG!$AM$160</c:f>
              <c:strCache>
                <c:ptCount val="1"/>
              </c:strCache>
            </c:strRef>
          </c:tx>
          <c:errBars>
            <c:errDir val="y"/>
            <c:errBarType val="both"/>
            <c:errValType val="cust"/>
            <c:noEndCap val="0"/>
            <c:plus>
              <c:numRef>
                <c:f>ERG!$AA$103:$AT$103</c:f>
                <c:numCache>
                  <c:formatCode>General</c:formatCode>
                  <c:ptCount val="20"/>
                </c:numCache>
              </c:numRef>
            </c:plus>
            <c:minus>
              <c:numRef>
                <c:f>ERG!$AA$103:$AR$103</c:f>
                <c:numCache>
                  <c:formatCode>General</c:formatCode>
                  <c:ptCount val="18"/>
                </c:numCache>
              </c:numRef>
            </c:minus>
          </c:errBars>
          <c:cat>
            <c:numRef>
              <c:f>ERG!$AN$153:$BF$153</c:f>
              <c:numCache>
                <c:formatCode>General</c:formatCode>
                <c:ptCount val="19"/>
              </c:numCache>
            </c:numRef>
          </c:cat>
          <c:val>
            <c:numRef>
              <c:f>ERG!$AN$160:$BF$160</c:f>
              <c:numCache>
                <c:formatCode>General</c:formatCode>
                <c:ptCount val="19"/>
              </c:numCache>
            </c:numRef>
          </c:val>
          <c:smooth val="0"/>
          <c:extLst>
            <c:ext xmlns:c16="http://schemas.microsoft.com/office/drawing/2014/chart" uri="{C3380CC4-5D6E-409C-BE32-E72D297353CC}">
              <c16:uniqueId val="{00000003-2AED-4B54-BEFC-3D60D2F22C64}"/>
            </c:ext>
          </c:extLst>
        </c:ser>
        <c:ser>
          <c:idx val="4"/>
          <c:order val="4"/>
          <c:tx>
            <c:strRef>
              <c:f>ERG!$AM$161</c:f>
              <c:strCache>
                <c:ptCount val="1"/>
              </c:strCache>
            </c:strRef>
          </c:tx>
          <c:errBars>
            <c:errDir val="y"/>
            <c:errBarType val="both"/>
            <c:errValType val="cust"/>
            <c:noEndCap val="0"/>
            <c:plus>
              <c:numRef>
                <c:f>ERG!$AA$115:$AS$115</c:f>
                <c:numCache>
                  <c:formatCode>General</c:formatCode>
                  <c:ptCount val="19"/>
                </c:numCache>
              </c:numRef>
            </c:plus>
            <c:minus>
              <c:numRef>
                <c:f>ERG!$AA$115:$AS$115</c:f>
                <c:numCache>
                  <c:formatCode>General</c:formatCode>
                  <c:ptCount val="19"/>
                </c:numCache>
              </c:numRef>
            </c:minus>
          </c:errBars>
          <c:cat>
            <c:numRef>
              <c:f>ERG!$AN$153:$BF$153</c:f>
              <c:numCache>
                <c:formatCode>General</c:formatCode>
                <c:ptCount val="19"/>
              </c:numCache>
            </c:numRef>
          </c:cat>
          <c:val>
            <c:numRef>
              <c:f>ERG!$AN$161:$BF$161</c:f>
              <c:numCache>
                <c:formatCode>General</c:formatCode>
                <c:ptCount val="19"/>
              </c:numCache>
            </c:numRef>
          </c:val>
          <c:smooth val="0"/>
          <c:extLst>
            <c:ext xmlns:c16="http://schemas.microsoft.com/office/drawing/2014/chart" uri="{C3380CC4-5D6E-409C-BE32-E72D297353CC}">
              <c16:uniqueId val="{00000004-2AED-4B54-BEFC-3D60D2F22C64}"/>
            </c:ext>
          </c:extLst>
        </c:ser>
        <c:ser>
          <c:idx val="5"/>
          <c:order val="5"/>
          <c:tx>
            <c:strRef>
              <c:f>ERG!$AM$162</c:f>
              <c:strCache>
                <c:ptCount val="1"/>
              </c:strCache>
            </c:strRef>
          </c:tx>
          <c:spPr>
            <a:ln w="44450">
              <a:solidFill>
                <a:schemeClr val="tx1"/>
              </a:solidFill>
            </a:ln>
          </c:spPr>
          <c:marker>
            <c:symbol val="none"/>
          </c:marker>
          <c:cat>
            <c:numRef>
              <c:f>ERG!$AN$153:$BF$153</c:f>
              <c:numCache>
                <c:formatCode>General</c:formatCode>
                <c:ptCount val="19"/>
              </c:numCache>
            </c:numRef>
          </c:cat>
          <c:val>
            <c:numRef>
              <c:f>ERG!$AN$162:$BF$162</c:f>
              <c:numCache>
                <c:formatCode>General</c:formatCode>
                <c:ptCount val="19"/>
              </c:numCache>
            </c:numRef>
          </c:val>
          <c:smooth val="0"/>
          <c:extLst>
            <c:ext xmlns:c16="http://schemas.microsoft.com/office/drawing/2014/chart" uri="{C3380CC4-5D6E-409C-BE32-E72D297353CC}">
              <c16:uniqueId val="{00000005-2AED-4B54-BEFC-3D60D2F22C64}"/>
            </c:ext>
          </c:extLst>
        </c:ser>
        <c:dLbls>
          <c:showLegendKey val="0"/>
          <c:showVal val="0"/>
          <c:showCatName val="0"/>
          <c:showSerName val="0"/>
          <c:showPercent val="0"/>
          <c:showBubbleSize val="0"/>
        </c:dLbls>
        <c:marker val="1"/>
        <c:smooth val="0"/>
        <c:axId val="165092736"/>
        <c:axId val="165106816"/>
      </c:lineChart>
      <c:catAx>
        <c:axId val="165092736"/>
        <c:scaling>
          <c:orientation val="minMax"/>
        </c:scaling>
        <c:delete val="0"/>
        <c:axPos val="b"/>
        <c:numFmt formatCode="General" sourceLinked="1"/>
        <c:majorTickMark val="none"/>
        <c:minorTickMark val="none"/>
        <c:tickLblPos val="nextTo"/>
        <c:txPr>
          <a:bodyPr/>
          <a:lstStyle/>
          <a:p>
            <a:pPr>
              <a:defRPr sz="1600" b="1"/>
            </a:pPr>
            <a:endParaRPr lang="he-IL"/>
          </a:p>
        </c:txPr>
        <c:crossAx val="165106816"/>
        <c:crosses val="autoZero"/>
        <c:auto val="1"/>
        <c:lblAlgn val="ctr"/>
        <c:lblOffset val="100"/>
        <c:noMultiLvlLbl val="0"/>
      </c:catAx>
      <c:valAx>
        <c:axId val="165106816"/>
        <c:scaling>
          <c:orientation val="minMax"/>
        </c:scaling>
        <c:delete val="0"/>
        <c:axPos val="l"/>
        <c:majorGridlines>
          <c:spPr>
            <a:ln>
              <a:noFill/>
            </a:ln>
          </c:spPr>
        </c:majorGridlines>
        <c:title>
          <c:tx>
            <c:rich>
              <a:bodyPr/>
              <a:lstStyle/>
              <a:p>
                <a:pPr>
                  <a:defRPr sz="1800"/>
                </a:pPr>
                <a:r>
                  <a:rPr lang="en-US" sz="1800" b="1">
                    <a:latin typeface="+mn-lt"/>
                  </a:rPr>
                  <a:t>Δ-delta change between the  both  eyes</a:t>
                </a:r>
              </a:p>
            </c:rich>
          </c:tx>
          <c:layout>
            <c:manualLayout>
              <c:xMode val="edge"/>
              <c:yMode val="edge"/>
              <c:x val="3.0447761909690021E-2"/>
              <c:y val="0.1840144962280344"/>
            </c:manualLayout>
          </c:layout>
          <c:overlay val="0"/>
        </c:title>
        <c:numFmt formatCode="General" sourceLinked="1"/>
        <c:majorTickMark val="none"/>
        <c:minorTickMark val="none"/>
        <c:tickLblPos val="nextTo"/>
        <c:txPr>
          <a:bodyPr/>
          <a:lstStyle/>
          <a:p>
            <a:pPr>
              <a:defRPr sz="1800" b="1"/>
            </a:pPr>
            <a:endParaRPr lang="he-IL"/>
          </a:p>
        </c:txPr>
        <c:crossAx val="165092736"/>
        <c:crosses val="autoZero"/>
        <c:crossBetween val="between"/>
      </c:valAx>
    </c:plotArea>
    <c:legend>
      <c:legendPos val="r"/>
      <c:layout>
        <c:manualLayout>
          <c:xMode val="edge"/>
          <c:yMode val="edge"/>
          <c:x val="0.77043199993180556"/>
          <c:y val="0.15199652918341416"/>
          <c:w val="0.22280183075492999"/>
          <c:h val="0.31975470473769624"/>
        </c:manualLayout>
      </c:layout>
      <c:overlay val="0"/>
      <c:txPr>
        <a:bodyPr/>
        <a:lstStyle/>
        <a:p>
          <a:pPr>
            <a:defRPr sz="1400" b="1"/>
          </a:pPr>
          <a:endParaRPr lang="he-IL"/>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37</xdr:col>
      <xdr:colOff>89646</xdr:colOff>
      <xdr:row>206</xdr:row>
      <xdr:rowOff>146798</xdr:rowOff>
    </xdr:from>
    <xdr:to>
      <xdr:col>48</xdr:col>
      <xdr:colOff>78439</xdr:colOff>
      <xdr:row>235</xdr:row>
      <xdr:rowOff>11207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533400</xdr:colOff>
      <xdr:row>39</xdr:row>
      <xdr:rowOff>38100</xdr:rowOff>
    </xdr:from>
    <xdr:ext cx="3276600" cy="7606698"/>
    <xdr:sp macro="" textlink="">
      <xdr:nvSpPr>
        <xdr:cNvPr id="3" name="TextBox 2"/>
        <xdr:cNvSpPr txBox="1"/>
      </xdr:nvSpPr>
      <xdr:spPr>
        <a:xfrm>
          <a:off x="8343900" y="8077200"/>
          <a:ext cx="3276600" cy="76066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r>
            <a:rPr lang="en-US" sz="1100"/>
            <a:t> </a:t>
          </a:r>
          <a:r>
            <a:rPr lang="en-US" sz="2000"/>
            <a:t>Relative ERG b-wave amplitude versus light flash intensity of mice injected with M0, M1, M2a and M2c hMdɸs and control mice that were not exposed to light; ERG recordings revealed that adoptive transfer of M2a hMdɸs—but no other macrophage phenotypes—lead to suppressed b-wave amplitude (n=8 mice for each group, one-way ANOVA with multiple comparisons). The relative ERG b-wave was calculated by dividing the b-wave amplitude recorded from the mouse eye injected with hMdɸs by the b-wave amplitude recorder from the vehicle-injected eye of the same mouse. Similar b-wave amplitudes were recorded in fellow eyes of control mice.  </a:t>
          </a:r>
          <a:endParaRPr lang="he-IL" sz="20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20</xdr:col>
      <xdr:colOff>0</xdr:colOff>
      <xdr:row>65</xdr:row>
      <xdr:rowOff>0</xdr:rowOff>
    </xdr:from>
    <xdr:ext cx="3276600" cy="6667403"/>
    <xdr:sp macro="" textlink="">
      <xdr:nvSpPr>
        <xdr:cNvPr id="2" name="TextBox 1"/>
        <xdr:cNvSpPr txBox="1"/>
      </xdr:nvSpPr>
      <xdr:spPr>
        <a:xfrm>
          <a:off x="13811250" y="12811125"/>
          <a:ext cx="3276600" cy="66674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r>
            <a:rPr lang="en-US" sz="2000"/>
            <a:t> Summary of the relative number of photoreceptor nuclei in the ONL measured at the indicated distances from the optic nerve head. A decrease in the number of photoreceptors nuclei was observed after adoptive transfer of M2a hMdɸ, but not of other macrophage subtypes (n=8 mice for each group, one-way ANOVA with multiple comparisons). The relative number of photoreceptor nuclei was calculated by comparing the number of photoreceptor nuclei present in the ONL of the mouse eye injected with hMdɸ and the counterpart vehicle-injected eye.</a:t>
          </a:r>
          <a:endParaRPr lang="he-IL" sz="20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204"/>
  <sheetViews>
    <sheetView topLeftCell="A28" zoomScale="50" zoomScaleNormal="50" workbookViewId="0">
      <selection activeCell="T45" sqref="T45"/>
    </sheetView>
  </sheetViews>
  <sheetFormatPr defaultColWidth="9" defaultRowHeight="14.25" x14ac:dyDescent="0.2"/>
  <cols>
    <col min="1" max="1" width="15.375" style="3" bestFit="1" customWidth="1"/>
    <col min="2" max="2" width="11.375" style="3" bestFit="1" customWidth="1"/>
    <col min="3" max="9" width="9.375" style="3" bestFit="1" customWidth="1"/>
    <col min="10" max="23" width="9" style="3"/>
    <col min="24" max="24" width="16.375" style="3" bestFit="1" customWidth="1"/>
    <col min="25" max="25" width="9" style="3"/>
    <col min="26" max="26" width="16.375" style="3" bestFit="1" customWidth="1"/>
    <col min="27" max="16384" width="9" style="3"/>
  </cols>
  <sheetData>
    <row r="1" spans="1:43" ht="27.75" x14ac:dyDescent="0.4">
      <c r="A1" s="4"/>
      <c r="B1" s="11" t="s">
        <v>8</v>
      </c>
      <c r="C1" s="11"/>
      <c r="J1" s="4"/>
      <c r="K1" s="4"/>
      <c r="L1" s="4"/>
      <c r="M1" s="4"/>
      <c r="N1" s="4"/>
      <c r="O1" s="4"/>
      <c r="P1" s="4"/>
      <c r="Q1" s="4"/>
      <c r="R1" s="4"/>
      <c r="S1" s="4"/>
      <c r="AA1" s="4"/>
      <c r="AB1" s="4"/>
      <c r="AC1" s="4"/>
      <c r="AD1" s="4"/>
      <c r="AE1" s="4"/>
      <c r="AF1" s="4"/>
      <c r="AG1" s="4"/>
      <c r="AH1" s="4"/>
      <c r="AI1" s="4"/>
      <c r="AJ1" s="4"/>
      <c r="AK1" s="4"/>
      <c r="AL1" s="4"/>
      <c r="AM1" s="4"/>
      <c r="AN1" s="4"/>
      <c r="AO1" s="4"/>
      <c r="AP1" s="4"/>
      <c r="AQ1" s="4"/>
    </row>
    <row r="2" spans="1:43" ht="15" x14ac:dyDescent="0.25">
      <c r="A2" s="4"/>
      <c r="J2" s="4"/>
      <c r="K2" s="4"/>
      <c r="L2" s="4"/>
      <c r="M2" s="4"/>
      <c r="N2" s="4"/>
      <c r="O2" s="4"/>
      <c r="P2" s="4"/>
      <c r="Q2" s="4"/>
      <c r="R2" s="4"/>
      <c r="S2" s="4"/>
      <c r="Z2" s="4"/>
    </row>
    <row r="3" spans="1:43" ht="20.25" x14ac:dyDescent="0.3">
      <c r="A3" s="4"/>
      <c r="B3" s="24">
        <v>5.9999999999999995E-4</v>
      </c>
      <c r="C3" s="24">
        <v>2.5000000000000001E-3</v>
      </c>
      <c r="D3" s="24">
        <v>0.01</v>
      </c>
      <c r="E3" s="24">
        <v>0.04</v>
      </c>
      <c r="F3" s="24">
        <v>0.16</v>
      </c>
      <c r="G3" s="24">
        <v>0.63</v>
      </c>
      <c r="H3" s="24">
        <v>2.5</v>
      </c>
      <c r="I3" s="24">
        <v>10</v>
      </c>
      <c r="J3" s="5"/>
      <c r="K3" s="5"/>
      <c r="L3" s="6"/>
      <c r="M3" s="6"/>
      <c r="N3" s="6"/>
      <c r="O3" s="6"/>
      <c r="P3" s="6"/>
      <c r="Q3" s="6"/>
      <c r="R3" s="6"/>
      <c r="S3" s="6"/>
      <c r="T3" s="6"/>
      <c r="U3" s="6"/>
      <c r="V3" s="5"/>
      <c r="W3" s="5"/>
      <c r="X3" s="5"/>
      <c r="Z3" s="4"/>
    </row>
    <row r="4" spans="1:43" ht="15" x14ac:dyDescent="0.25">
      <c r="A4" s="4"/>
      <c r="B4" s="4"/>
      <c r="C4" s="4"/>
      <c r="D4" s="4"/>
      <c r="E4" s="4"/>
      <c r="F4" s="4"/>
      <c r="G4" s="4"/>
      <c r="H4" s="4"/>
      <c r="I4" s="4"/>
      <c r="J4" s="5"/>
      <c r="K4" s="5"/>
      <c r="L4" s="5"/>
      <c r="M4" s="5"/>
      <c r="N4" s="5"/>
      <c r="O4" s="5"/>
      <c r="P4" s="5"/>
      <c r="Q4" s="5"/>
      <c r="R4" s="5"/>
      <c r="S4" s="5"/>
      <c r="T4" s="5"/>
      <c r="U4" s="5"/>
      <c r="V4" s="5"/>
      <c r="W4" s="5"/>
      <c r="X4" s="5"/>
      <c r="Z4" s="4"/>
      <c r="AJ4" s="7"/>
      <c r="AK4" s="7"/>
      <c r="AL4" s="7"/>
      <c r="AM4" s="7"/>
      <c r="AN4" s="7"/>
      <c r="AO4" s="7"/>
    </row>
    <row r="5" spans="1:43" ht="23.25" x14ac:dyDescent="0.35">
      <c r="A5" s="25" t="s">
        <v>25</v>
      </c>
      <c r="B5" s="21">
        <v>2.4</v>
      </c>
      <c r="C5" s="21">
        <v>2.5490196078431371</v>
      </c>
      <c r="D5" s="22">
        <v>2.1355932203389831</v>
      </c>
      <c r="E5" s="22">
        <v>1.9012345679012346</v>
      </c>
      <c r="F5" s="22">
        <v>1.696078431372549</v>
      </c>
      <c r="G5" s="22">
        <v>2.48</v>
      </c>
      <c r="H5" s="22">
        <v>2.1265822784810124</v>
      </c>
      <c r="I5" s="22">
        <v>2.0121951219512195</v>
      </c>
      <c r="J5" s="5"/>
      <c r="K5" s="5"/>
      <c r="L5" s="5"/>
      <c r="M5" s="5"/>
      <c r="N5" s="5"/>
      <c r="O5" s="5"/>
      <c r="P5" s="5"/>
      <c r="Q5" s="5"/>
      <c r="R5" s="5"/>
      <c r="S5" s="5"/>
      <c r="T5" s="5"/>
      <c r="U5" s="5"/>
      <c r="V5" s="5"/>
      <c r="W5" s="5"/>
      <c r="X5" s="5"/>
      <c r="Z5" s="4"/>
      <c r="AJ5" s="7"/>
      <c r="AK5" s="7"/>
      <c r="AL5" s="7"/>
      <c r="AM5" s="7"/>
      <c r="AN5" s="7"/>
      <c r="AO5" s="7"/>
    </row>
    <row r="6" spans="1:43" ht="15" x14ac:dyDescent="0.25">
      <c r="A6" s="4"/>
      <c r="B6" s="22">
        <v>0.94444444444444442</v>
      </c>
      <c r="C6" s="22">
        <v>1.0625</v>
      </c>
      <c r="D6" s="22">
        <v>1.263157894736842</v>
      </c>
      <c r="E6" s="22">
        <v>0.81799591002044991</v>
      </c>
      <c r="F6" s="22">
        <v>0.75</v>
      </c>
      <c r="G6" s="22">
        <v>0.8539325842696629</v>
      </c>
      <c r="H6" s="22">
        <v>0.42456140350877192</v>
      </c>
      <c r="I6" s="22"/>
      <c r="J6" s="5"/>
      <c r="K6" s="5"/>
      <c r="L6" s="5"/>
      <c r="M6" s="5"/>
      <c r="N6" s="5"/>
      <c r="O6" s="5"/>
      <c r="P6" s="5"/>
      <c r="Q6" s="5"/>
      <c r="R6" s="5"/>
      <c r="S6" s="5"/>
      <c r="T6" s="5"/>
      <c r="U6" s="5"/>
      <c r="V6" s="5"/>
      <c r="W6" s="5"/>
      <c r="X6" s="5"/>
      <c r="Z6" s="4"/>
      <c r="AO6" s="1"/>
    </row>
    <row r="7" spans="1:43" ht="15" x14ac:dyDescent="0.25">
      <c r="B7" s="22">
        <v>1.4883720930232558</v>
      </c>
      <c r="C7" s="22">
        <v>1.3785310734463276</v>
      </c>
      <c r="D7" s="22">
        <v>1.608974358974359</v>
      </c>
      <c r="E7" s="22">
        <v>1.4050632911392404</v>
      </c>
      <c r="F7" s="22">
        <v>1.3640552995391706</v>
      </c>
      <c r="G7" s="22">
        <v>1.2598425196850394</v>
      </c>
      <c r="H7" s="22">
        <v>1.3285714285714285</v>
      </c>
      <c r="I7" s="22">
        <v>1.2234432234432235</v>
      </c>
      <c r="J7" s="5"/>
      <c r="K7" s="5"/>
      <c r="L7" s="5"/>
      <c r="M7" s="5"/>
      <c r="N7" s="5"/>
      <c r="O7" s="5"/>
      <c r="P7" s="5"/>
      <c r="Q7" s="5"/>
      <c r="R7" s="5"/>
      <c r="S7" s="5"/>
      <c r="T7" s="5"/>
      <c r="U7" s="5"/>
      <c r="V7" s="5"/>
      <c r="W7" s="5"/>
      <c r="X7" s="5"/>
      <c r="Z7" s="4"/>
    </row>
    <row r="8" spans="1:43" ht="15" x14ac:dyDescent="0.25">
      <c r="B8" s="23">
        <v>1.2816091954022988</v>
      </c>
      <c r="C8" s="22">
        <v>1.2426778242677825</v>
      </c>
      <c r="D8" s="22">
        <v>1.2857142857142858</v>
      </c>
      <c r="E8" s="22">
        <v>1.4645390070921986</v>
      </c>
      <c r="F8" s="22">
        <v>1.4310344827586208</v>
      </c>
      <c r="G8" s="22">
        <v>1.3947368421052631</v>
      </c>
      <c r="H8" s="22">
        <v>1.3368146214099217</v>
      </c>
      <c r="I8" s="22">
        <v>1.3272727272727274</v>
      </c>
      <c r="J8" s="8"/>
      <c r="K8" s="8"/>
      <c r="L8" s="8"/>
      <c r="M8" s="8"/>
      <c r="N8" s="8"/>
      <c r="O8" s="8"/>
      <c r="P8" s="8"/>
      <c r="Q8" s="8"/>
      <c r="R8" s="8"/>
      <c r="S8" s="8"/>
      <c r="T8" s="8"/>
      <c r="U8" s="8"/>
      <c r="V8" s="8"/>
      <c r="W8" s="5"/>
      <c r="X8" s="5"/>
      <c r="Z8" s="4"/>
    </row>
    <row r="9" spans="1:43" ht="15" x14ac:dyDescent="0.25">
      <c r="B9" s="23">
        <v>1.1000000000000001</v>
      </c>
      <c r="C9" s="22">
        <v>1.1136363636363635</v>
      </c>
      <c r="D9" s="22">
        <v>1.1428571428571428</v>
      </c>
      <c r="E9" s="22">
        <v>0.7142857142857143</v>
      </c>
      <c r="F9" s="22">
        <v>1.2</v>
      </c>
      <c r="G9" s="22">
        <v>1.2857142857142858</v>
      </c>
      <c r="H9" s="22">
        <v>0.8666666666666667</v>
      </c>
      <c r="I9" s="22">
        <v>1.28125</v>
      </c>
      <c r="J9" s="5"/>
      <c r="K9" s="5"/>
      <c r="L9" s="5"/>
      <c r="M9" s="5"/>
      <c r="N9" s="5"/>
      <c r="O9" s="5"/>
      <c r="P9" s="5"/>
      <c r="Q9" s="5"/>
      <c r="R9" s="5"/>
      <c r="S9" s="5"/>
      <c r="T9" s="5"/>
      <c r="U9" s="5"/>
      <c r="V9" s="5"/>
      <c r="W9" s="5"/>
      <c r="X9" s="5"/>
      <c r="Z9" s="4"/>
    </row>
    <row r="10" spans="1:43" ht="15" x14ac:dyDescent="0.25">
      <c r="B10" s="23">
        <v>1.26875</v>
      </c>
      <c r="C10" s="22">
        <v>1.2202643171806167</v>
      </c>
      <c r="D10" s="22">
        <v>1.174757281553398</v>
      </c>
      <c r="E10" s="22">
        <v>1.2050000000000001</v>
      </c>
      <c r="F10" s="22">
        <v>1.097457627118644</v>
      </c>
      <c r="G10" s="22">
        <v>1.0047393364928909</v>
      </c>
      <c r="H10" s="22">
        <v>0.95833333333333337</v>
      </c>
      <c r="I10" s="22">
        <v>1.036764705882353</v>
      </c>
      <c r="J10" s="5"/>
      <c r="K10" s="5"/>
      <c r="L10" s="5"/>
      <c r="M10" s="5"/>
      <c r="N10" s="5"/>
      <c r="O10" s="5"/>
      <c r="P10" s="5"/>
      <c r="Q10" s="5"/>
      <c r="R10" s="5"/>
      <c r="S10" s="5"/>
      <c r="T10" s="5"/>
      <c r="U10" s="5"/>
      <c r="V10" s="5"/>
      <c r="W10" s="5"/>
      <c r="X10" s="5"/>
      <c r="Z10" s="4"/>
    </row>
    <row r="11" spans="1:43" ht="15" x14ac:dyDescent="0.25">
      <c r="A11" s="3" t="s">
        <v>4</v>
      </c>
      <c r="B11" s="22">
        <f>GEOMEAN(B5:B10)</f>
        <v>1.3492857133072524</v>
      </c>
      <c r="C11" s="22">
        <f t="shared" ref="C11:I11" si="0">GEOMEAN(C5:C10)</f>
        <v>1.3591866173335352</v>
      </c>
      <c r="D11" s="22">
        <f t="shared" si="0"/>
        <v>1.3988408612092647</v>
      </c>
      <c r="E11" s="22">
        <f t="shared" si="0"/>
        <v>1.1839693126555191</v>
      </c>
      <c r="F11" s="22">
        <f t="shared" si="0"/>
        <v>1.2183153413350811</v>
      </c>
      <c r="G11" s="22">
        <f t="shared" si="0"/>
        <v>1.2991130518399749</v>
      </c>
      <c r="H11" s="22">
        <f t="shared" si="0"/>
        <v>1.0489172974223018</v>
      </c>
      <c r="I11" s="22">
        <f t="shared" si="0"/>
        <v>1.341237331705937</v>
      </c>
      <c r="J11" s="5"/>
      <c r="K11" s="5"/>
      <c r="L11" s="5"/>
      <c r="M11" s="5"/>
      <c r="N11" s="5"/>
      <c r="O11" s="5"/>
      <c r="P11" s="5"/>
      <c r="Q11" s="5"/>
      <c r="R11" s="5"/>
      <c r="S11" s="5"/>
      <c r="T11" s="5"/>
      <c r="U11" s="5"/>
      <c r="V11" s="5"/>
      <c r="W11" s="5"/>
      <c r="X11" s="5"/>
      <c r="Z11" s="4"/>
    </row>
    <row r="12" spans="1:43" ht="15" x14ac:dyDescent="0.25">
      <c r="A12" s="3" t="s">
        <v>6</v>
      </c>
      <c r="B12" s="22">
        <f>TTEST(B5:B10,B62:B65,2,2)</f>
        <v>0.12743498991404484</v>
      </c>
      <c r="C12" s="22">
        <f t="shared" ref="C12:I12" si="1">TTEST(C5:C10,C62:C65,2,2)</f>
        <v>0.13310138959447079</v>
      </c>
      <c r="D12" s="22">
        <f t="shared" si="1"/>
        <v>7.0145481696843662E-2</v>
      </c>
      <c r="E12" s="22">
        <f t="shared" si="1"/>
        <v>0.24336480759571869</v>
      </c>
      <c r="F12" s="22">
        <f t="shared" si="1"/>
        <v>0.12636134138007044</v>
      </c>
      <c r="G12" s="22">
        <f t="shared" si="1"/>
        <v>0.24326089510325913</v>
      </c>
      <c r="H12" s="22">
        <f t="shared" si="1"/>
        <v>0.55610429910649062</v>
      </c>
      <c r="I12" s="22">
        <f t="shared" si="1"/>
        <v>9.9639405430491337E-2</v>
      </c>
      <c r="J12" s="5"/>
      <c r="K12" s="5"/>
      <c r="L12" s="5"/>
      <c r="M12" s="5"/>
      <c r="N12" s="5"/>
      <c r="O12" s="5"/>
      <c r="P12" s="5"/>
      <c r="Q12" s="5"/>
      <c r="R12" s="5"/>
      <c r="S12" s="5"/>
      <c r="T12" s="5"/>
      <c r="U12" s="5"/>
      <c r="V12" s="5"/>
      <c r="W12" s="5"/>
      <c r="X12" s="5"/>
      <c r="Z12" s="4"/>
    </row>
    <row r="13" spans="1:43" ht="15" x14ac:dyDescent="0.25">
      <c r="A13" s="3" t="s">
        <v>1</v>
      </c>
      <c r="B13" s="22">
        <f>STDEV(B5:B10)</f>
        <v>0.51680371561739502</v>
      </c>
      <c r="C13" s="22">
        <f t="shared" ref="C13:I13" si="2">STDEV(C5:C10)</f>
        <v>0.56018657450480713</v>
      </c>
      <c r="D13" s="22">
        <f t="shared" si="2"/>
        <v>0.38104787307194066</v>
      </c>
      <c r="E13" s="22">
        <f t="shared" si="2"/>
        <v>0.44041103913249136</v>
      </c>
      <c r="F13" s="22">
        <f t="shared" si="2"/>
        <v>0.32257978191385206</v>
      </c>
      <c r="G13" s="22">
        <f t="shared" si="2"/>
        <v>0.57464982443862911</v>
      </c>
      <c r="H13" s="22">
        <f t="shared" si="2"/>
        <v>0.57627025023227119</v>
      </c>
      <c r="I13" s="22">
        <f t="shared" si="2"/>
        <v>0.372307039363098</v>
      </c>
      <c r="J13" s="5"/>
      <c r="K13" s="5"/>
      <c r="L13" s="5"/>
      <c r="M13" s="5"/>
      <c r="N13" s="5"/>
      <c r="O13" s="5"/>
      <c r="P13" s="5"/>
      <c r="Q13" s="5"/>
      <c r="R13" s="5"/>
      <c r="S13" s="5"/>
      <c r="T13" s="5"/>
      <c r="U13" s="5"/>
      <c r="V13" s="5"/>
      <c r="W13" s="5"/>
      <c r="X13" s="5"/>
      <c r="Z13" s="4"/>
    </row>
    <row r="14" spans="1:43" ht="15" x14ac:dyDescent="0.25">
      <c r="A14" s="3" t="s">
        <v>5</v>
      </c>
      <c r="B14" s="22">
        <f>B11+(2*B13)</f>
        <v>2.3828931445420425</v>
      </c>
      <c r="C14" s="22">
        <f t="shared" ref="C14:I14" si="3">C11+(2*C13)</f>
        <v>2.4795597663431495</v>
      </c>
      <c r="D14" s="22">
        <f t="shared" si="3"/>
        <v>2.160936607353146</v>
      </c>
      <c r="E14" s="22">
        <f t="shared" si="3"/>
        <v>2.0647913909205018</v>
      </c>
      <c r="F14" s="22">
        <f t="shared" si="3"/>
        <v>1.8634749051627852</v>
      </c>
      <c r="G14" s="22">
        <f t="shared" si="3"/>
        <v>2.4484127007172329</v>
      </c>
      <c r="H14" s="22">
        <f t="shared" si="3"/>
        <v>2.2014577978868441</v>
      </c>
      <c r="I14" s="22">
        <f t="shared" si="3"/>
        <v>2.0858514104321331</v>
      </c>
      <c r="J14" s="5"/>
      <c r="K14" s="5"/>
      <c r="L14" s="5"/>
      <c r="M14" s="5"/>
      <c r="N14" s="5"/>
      <c r="O14" s="5"/>
      <c r="P14" s="5"/>
      <c r="Q14" s="5"/>
      <c r="R14" s="5"/>
      <c r="S14" s="5"/>
      <c r="T14" s="5"/>
      <c r="U14" s="5"/>
      <c r="V14" s="5"/>
      <c r="W14" s="5"/>
      <c r="X14" s="5"/>
      <c r="Z14" s="4"/>
    </row>
    <row r="15" spans="1:43" ht="15" x14ac:dyDescent="0.25">
      <c r="A15" s="3" t="s">
        <v>22</v>
      </c>
      <c r="B15" s="22">
        <f>B11-(2*B13)</f>
        <v>0.3156782820724624</v>
      </c>
      <c r="C15" s="22">
        <f t="shared" ref="C15:I15" si="4">C11-(2*C13)</f>
        <v>0.23881346832392092</v>
      </c>
      <c r="D15" s="22">
        <f t="shared" si="4"/>
        <v>0.63674511506538334</v>
      </c>
      <c r="E15" s="22">
        <f t="shared" si="4"/>
        <v>0.30314723439053637</v>
      </c>
      <c r="F15" s="22">
        <f t="shared" si="4"/>
        <v>0.57315577750737701</v>
      </c>
      <c r="G15" s="22">
        <f t="shared" si="4"/>
        <v>0.14981340296271672</v>
      </c>
      <c r="H15" s="22">
        <f t="shared" si="4"/>
        <v>-0.1036232030422406</v>
      </c>
      <c r="I15" s="22">
        <f t="shared" si="4"/>
        <v>0.59662325297974095</v>
      </c>
      <c r="J15" s="5"/>
      <c r="K15" s="5"/>
      <c r="L15" s="5"/>
      <c r="M15" s="5"/>
      <c r="N15" s="5"/>
      <c r="O15" s="5"/>
      <c r="P15" s="5"/>
      <c r="Q15" s="5"/>
      <c r="R15" s="5"/>
      <c r="S15" s="5"/>
      <c r="T15" s="5"/>
      <c r="U15" s="5"/>
      <c r="V15" s="5"/>
      <c r="W15" s="5"/>
      <c r="X15" s="5"/>
      <c r="Z15" s="4"/>
    </row>
    <row r="16" spans="1:43" ht="15" x14ac:dyDescent="0.25">
      <c r="A16" s="3" t="s">
        <v>0</v>
      </c>
      <c r="B16" s="22">
        <f>B13/SQRT(5)</f>
        <v>0.23112164782899297</v>
      </c>
      <c r="C16" s="22">
        <f t="shared" ref="C16:I16" si="5">C13/SQRT(5)</f>
        <v>0.25052305213509984</v>
      </c>
      <c r="D16" s="22">
        <f t="shared" si="5"/>
        <v>0.17040978937411416</v>
      </c>
      <c r="E16" s="22">
        <f t="shared" si="5"/>
        <v>0.19695780430831414</v>
      </c>
      <c r="F16" s="22">
        <f t="shared" si="5"/>
        <v>0.14426206410528608</v>
      </c>
      <c r="G16" s="22">
        <f t="shared" si="5"/>
        <v>0.25699121414061893</v>
      </c>
      <c r="H16" s="22">
        <f t="shared" si="5"/>
        <v>0.25771589058603445</v>
      </c>
      <c r="I16" s="22">
        <f t="shared" si="5"/>
        <v>0.16650076970351543</v>
      </c>
      <c r="J16" s="5"/>
      <c r="K16" s="5"/>
      <c r="L16" s="5"/>
      <c r="M16" s="5"/>
      <c r="N16" s="5"/>
      <c r="O16" s="5"/>
      <c r="P16" s="5"/>
      <c r="Q16" s="5"/>
      <c r="R16" s="5"/>
      <c r="S16" s="5"/>
      <c r="T16" s="5"/>
      <c r="U16" s="5"/>
      <c r="V16" s="5"/>
      <c r="W16" s="5"/>
      <c r="X16" s="5"/>
      <c r="Z16" s="4"/>
    </row>
    <row r="17" spans="1:109" ht="15" x14ac:dyDescent="0.25">
      <c r="B17" s="22"/>
      <c r="C17" s="22"/>
      <c r="D17" s="22"/>
      <c r="E17" s="22"/>
      <c r="F17" s="22"/>
      <c r="G17" s="22"/>
      <c r="H17" s="22"/>
      <c r="I17" s="22"/>
      <c r="J17" s="5"/>
      <c r="K17" s="5"/>
      <c r="L17" s="5"/>
      <c r="M17" s="5"/>
      <c r="N17" s="5"/>
      <c r="O17" s="5"/>
      <c r="P17" s="5"/>
      <c r="Q17" s="5"/>
      <c r="R17" s="5"/>
      <c r="S17" s="5"/>
      <c r="T17" s="5"/>
      <c r="U17" s="5"/>
      <c r="V17" s="5"/>
      <c r="W17" s="5"/>
      <c r="X17" s="5"/>
      <c r="Z17" s="4"/>
      <c r="AJ17" s="7"/>
      <c r="AK17" s="7"/>
      <c r="AL17" s="7"/>
      <c r="AM17" s="7"/>
      <c r="AN17" s="7"/>
      <c r="AO17" s="7"/>
    </row>
    <row r="18" spans="1:109" ht="23.25" x14ac:dyDescent="0.35">
      <c r="A18" s="25" t="s">
        <v>12</v>
      </c>
      <c r="B18" s="22">
        <v>0.98958333333333337</v>
      </c>
      <c r="C18" s="22">
        <v>0.94202898550724634</v>
      </c>
      <c r="D18" s="23">
        <v>0.92307692307692313</v>
      </c>
      <c r="E18" s="22">
        <v>0.82872928176795579</v>
      </c>
      <c r="F18" s="22">
        <v>0.78378378378378377</v>
      </c>
      <c r="G18" s="22">
        <v>0.77459016393442626</v>
      </c>
      <c r="H18" s="22">
        <v>0.79185520361990946</v>
      </c>
      <c r="I18" s="22">
        <v>0.87197231833910038</v>
      </c>
      <c r="J18" s="5"/>
      <c r="K18" s="5"/>
      <c r="L18" s="5"/>
      <c r="M18" s="5"/>
      <c r="N18" s="5"/>
      <c r="O18" s="5"/>
      <c r="P18" s="5"/>
      <c r="Q18" s="5"/>
      <c r="R18" s="5"/>
      <c r="S18" s="5"/>
      <c r="T18" s="5"/>
      <c r="U18" s="5"/>
      <c r="V18" s="5"/>
      <c r="W18" s="5"/>
      <c r="X18" s="5"/>
      <c r="Z18" s="4"/>
    </row>
    <row r="19" spans="1:109" ht="15" x14ac:dyDescent="0.25">
      <c r="B19" s="22">
        <v>1.2857142857142858</v>
      </c>
      <c r="C19" s="22">
        <v>1</v>
      </c>
      <c r="D19" s="23">
        <v>0.77757352941176472</v>
      </c>
      <c r="E19" s="22">
        <v>0.96551724137931039</v>
      </c>
      <c r="F19" s="22">
        <v>0.82539682539682535</v>
      </c>
      <c r="G19" s="22">
        <v>0.66101694915254239</v>
      </c>
      <c r="H19" s="22">
        <v>2.2962962962962963</v>
      </c>
      <c r="I19" s="22">
        <v>0.5625</v>
      </c>
      <c r="J19" s="5"/>
      <c r="K19" s="5"/>
      <c r="L19" s="5"/>
      <c r="M19" s="5"/>
      <c r="N19" s="5"/>
      <c r="O19" s="5"/>
      <c r="P19" s="5"/>
      <c r="Q19" s="5"/>
      <c r="R19" s="5"/>
      <c r="S19" s="5"/>
      <c r="T19" s="5"/>
      <c r="U19" s="5"/>
      <c r="V19" s="5"/>
      <c r="W19" s="5"/>
      <c r="X19" s="5"/>
      <c r="Z19" s="4"/>
    </row>
    <row r="20" spans="1:109" ht="15" x14ac:dyDescent="0.25">
      <c r="B20" s="22">
        <v>1.1329113924050633</v>
      </c>
      <c r="C20" s="22">
        <v>1.0559006211180124</v>
      </c>
      <c r="D20" s="23">
        <v>0.94152046783625731</v>
      </c>
      <c r="E20" s="22">
        <v>1</v>
      </c>
      <c r="F20" s="22">
        <v>1.046875</v>
      </c>
      <c r="G20" s="22">
        <v>0.96566523605150212</v>
      </c>
      <c r="H20" s="22">
        <v>0.94144144144144148</v>
      </c>
      <c r="I20" s="22"/>
      <c r="J20" s="5"/>
      <c r="K20" s="5"/>
      <c r="L20" s="5"/>
      <c r="M20" s="5"/>
      <c r="N20" s="5"/>
      <c r="O20" s="5"/>
      <c r="P20" s="5"/>
      <c r="Q20" s="5"/>
      <c r="R20" s="5"/>
      <c r="S20" s="5"/>
      <c r="T20" s="5"/>
      <c r="U20" s="5"/>
      <c r="V20" s="5"/>
      <c r="W20" s="5"/>
      <c r="X20" s="5"/>
      <c r="Z20" s="4"/>
    </row>
    <row r="21" spans="1:109" ht="15" x14ac:dyDescent="0.25">
      <c r="B21" s="22">
        <v>1</v>
      </c>
      <c r="C21" s="22">
        <v>1.2318840579710144</v>
      </c>
      <c r="D21" s="22">
        <v>1.8205128205128205</v>
      </c>
      <c r="E21" s="22">
        <v>1.0683760683760684</v>
      </c>
      <c r="F21" s="22">
        <v>1.2727272727272727</v>
      </c>
      <c r="G21" s="22">
        <v>1.8571428571428572</v>
      </c>
      <c r="H21" s="22">
        <v>1.5</v>
      </c>
      <c r="I21" s="22"/>
      <c r="J21" s="5"/>
      <c r="K21" s="5"/>
      <c r="L21" s="5"/>
      <c r="M21" s="5"/>
      <c r="N21" s="5"/>
      <c r="O21" s="5"/>
      <c r="P21" s="5"/>
      <c r="Q21" s="5"/>
      <c r="R21" s="5"/>
      <c r="S21" s="5"/>
      <c r="T21" s="5"/>
      <c r="U21" s="5"/>
      <c r="V21" s="5"/>
      <c r="W21" s="5"/>
      <c r="X21" s="5"/>
      <c r="Z21" s="4"/>
      <c r="AJ21" s="7"/>
      <c r="AK21" s="7"/>
      <c r="AL21" s="7"/>
      <c r="AM21" s="7"/>
      <c r="AN21" s="7"/>
      <c r="AO21" s="7"/>
    </row>
    <row r="22" spans="1:109" ht="15" x14ac:dyDescent="0.25">
      <c r="B22" s="22">
        <v>1.02555910543131</v>
      </c>
      <c r="C22" s="22">
        <v>1.0218446601941749</v>
      </c>
      <c r="D22" s="23">
        <v>1.0595744680851065</v>
      </c>
      <c r="E22" s="22">
        <v>1.0492170022371365</v>
      </c>
      <c r="F22" s="22">
        <v>1.0763888888888888</v>
      </c>
      <c r="G22" s="22">
        <v>1.1047794117647058</v>
      </c>
      <c r="H22" s="22">
        <v>1.0592216582064298</v>
      </c>
      <c r="I22" s="22">
        <v>1.0175131348511384</v>
      </c>
      <c r="J22" s="5"/>
      <c r="K22" s="5"/>
      <c r="L22" s="5"/>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row>
    <row r="23" spans="1:109" x14ac:dyDescent="0.2">
      <c r="B23" s="22">
        <v>0.62857142857142856</v>
      </c>
      <c r="C23" s="22">
        <v>0.8571428571428571</v>
      </c>
      <c r="D23" s="22">
        <v>1.0638297872340425</v>
      </c>
      <c r="E23" s="22">
        <v>0.83653846153846156</v>
      </c>
      <c r="F23" s="22">
        <v>1.0347222222222223</v>
      </c>
      <c r="G23" s="22">
        <v>0.95833333333333337</v>
      </c>
      <c r="H23" s="22">
        <v>0.8283261802575107</v>
      </c>
      <c r="I23" s="22">
        <v>0.88601036269430056</v>
      </c>
      <c r="J23" s="5"/>
      <c r="K23" s="5"/>
      <c r="L23" s="5"/>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row>
    <row r="24" spans="1:109" x14ac:dyDescent="0.2">
      <c r="B24" s="21">
        <v>2.2000000000000002</v>
      </c>
      <c r="C24" s="21">
        <v>1.94</v>
      </c>
      <c r="D24" s="22">
        <v>1.9103448275862069</v>
      </c>
      <c r="E24" s="21">
        <v>1.8926174496644295</v>
      </c>
      <c r="F24" s="21">
        <v>2.1351351351351351</v>
      </c>
      <c r="G24" s="21">
        <v>2.4428571428571431</v>
      </c>
      <c r="H24" s="22">
        <v>2.4406779661016951</v>
      </c>
      <c r="I24" s="21">
        <v>1.9328358208955223</v>
      </c>
      <c r="J24" s="5"/>
      <c r="K24" s="5"/>
      <c r="L24" s="5"/>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row>
    <row r="25" spans="1:109" x14ac:dyDescent="0.2">
      <c r="B25" s="22">
        <v>0.48148148148148145</v>
      </c>
      <c r="C25" s="22">
        <v>0.74489795918367352</v>
      </c>
      <c r="D25" s="22">
        <v>0.83464566929133854</v>
      </c>
      <c r="E25" s="22">
        <v>0.8</v>
      </c>
      <c r="F25" s="22">
        <v>0.77777777777777779</v>
      </c>
      <c r="G25" s="22"/>
      <c r="H25" s="22">
        <v>0.72477064220183485</v>
      </c>
      <c r="I25" s="22">
        <v>0.58333333333333337</v>
      </c>
      <c r="J25" s="5"/>
      <c r="K25" s="5"/>
      <c r="L25" s="5"/>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row>
    <row r="26" spans="1:109" x14ac:dyDescent="0.2">
      <c r="A26" s="3" t="s">
        <v>4</v>
      </c>
      <c r="B26" s="22">
        <f t="shared" ref="B26:I26" si="6">GEOMEAN(B18:B25)</f>
        <v>0.99801897451478461</v>
      </c>
      <c r="C26" s="22">
        <f t="shared" si="6"/>
        <v>1.0563898477528424</v>
      </c>
      <c r="D26" s="22">
        <f t="shared" si="6"/>
        <v>1.1042757913592525</v>
      </c>
      <c r="E26" s="22">
        <f t="shared" si="6"/>
        <v>1.0160734796878046</v>
      </c>
      <c r="F26" s="22">
        <f t="shared" si="6"/>
        <v>1.0600354539681165</v>
      </c>
      <c r="G26" s="22">
        <f t="shared" si="6"/>
        <v>1.131524122884884</v>
      </c>
      <c r="H26" s="22">
        <f t="shared" si="6"/>
        <v>1.1886587677660478</v>
      </c>
      <c r="I26" s="22">
        <f t="shared" si="6"/>
        <v>0.89047001853027563</v>
      </c>
      <c r="J26" s="5"/>
      <c r="K26" s="5"/>
      <c r="L26" s="5"/>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row>
    <row r="27" spans="1:109" x14ac:dyDescent="0.2">
      <c r="A27" s="3" t="s">
        <v>6</v>
      </c>
      <c r="B27" s="22">
        <f t="shared" ref="B27:I27" si="7">TTEST(B18:B23,B62:B65,2,2)</f>
        <v>0.65050997747184802</v>
      </c>
      <c r="C27" s="22">
        <f t="shared" si="7"/>
        <v>0.42576161140200885</v>
      </c>
      <c r="D27" s="22">
        <f t="shared" si="7"/>
        <v>0.67869207649483987</v>
      </c>
      <c r="E27" s="22">
        <f t="shared" si="7"/>
        <v>0.99753191724702894</v>
      </c>
      <c r="F27" s="22">
        <f t="shared" si="7"/>
        <v>0.66788236900584907</v>
      </c>
      <c r="G27" s="22">
        <f t="shared" si="7"/>
        <v>0.82552893364667923</v>
      </c>
      <c r="H27" s="22">
        <f t="shared" si="7"/>
        <v>0.43533649392538842</v>
      </c>
      <c r="I27" s="22">
        <f t="shared" si="7"/>
        <v>0.19230326387439506</v>
      </c>
      <c r="J27" s="5"/>
      <c r="K27" s="5"/>
      <c r="L27" s="5"/>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row>
    <row r="28" spans="1:109" x14ac:dyDescent="0.2">
      <c r="A28" s="3" t="s">
        <v>1</v>
      </c>
      <c r="B28" s="22">
        <f>STDEV(B18:B25)</f>
        <v>0.51792467582694135</v>
      </c>
      <c r="C28" s="22">
        <f t="shared" ref="C28:I28" si="8">STDEV(C18:C25)</f>
        <v>0.36860225314219836</v>
      </c>
      <c r="D28" s="22">
        <f t="shared" si="8"/>
        <v>0.44308556305999097</v>
      </c>
      <c r="E28" s="22">
        <f t="shared" si="8"/>
        <v>0.3539161071251809</v>
      </c>
      <c r="F28" s="22">
        <f t="shared" si="8"/>
        <v>0.4448576678927843</v>
      </c>
      <c r="G28" s="22">
        <f t="shared" si="8"/>
        <v>0.65210189883401426</v>
      </c>
      <c r="H28" s="22">
        <f t="shared" si="8"/>
        <v>0.68948218271453598</v>
      </c>
      <c r="I28" s="22">
        <f t="shared" si="8"/>
        <v>0.5022642375835239</v>
      </c>
      <c r="J28" s="5"/>
      <c r="K28" s="5"/>
      <c r="L28" s="5"/>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row>
    <row r="29" spans="1:109" x14ac:dyDescent="0.2">
      <c r="A29" s="3" t="s">
        <v>5</v>
      </c>
      <c r="B29" s="22">
        <f>B26+(2*B28)</f>
        <v>2.0338683261686672</v>
      </c>
      <c r="C29" s="22">
        <f t="shared" ref="C29:I29" si="9">C26+(2*C28)</f>
        <v>1.7935943540372392</v>
      </c>
      <c r="D29" s="22">
        <f t="shared" si="9"/>
        <v>1.9904469174792343</v>
      </c>
      <c r="E29" s="22">
        <f t="shared" si="9"/>
        <v>1.7239056939381663</v>
      </c>
      <c r="F29" s="22">
        <f t="shared" si="9"/>
        <v>1.949750789753685</v>
      </c>
      <c r="G29" s="22">
        <f t="shared" si="9"/>
        <v>2.4357279205529125</v>
      </c>
      <c r="H29" s="22">
        <f t="shared" si="9"/>
        <v>2.56762313319512</v>
      </c>
      <c r="I29" s="22">
        <f t="shared" si="9"/>
        <v>1.8949984936973234</v>
      </c>
      <c r="J29" s="5"/>
      <c r="K29" s="5"/>
      <c r="L29" s="5"/>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row>
    <row r="30" spans="1:109" x14ac:dyDescent="0.2">
      <c r="A30" s="3" t="s">
        <v>0</v>
      </c>
      <c r="B30" s="22">
        <f>B28/SQRT(6)</f>
        <v>0.21144186349539926</v>
      </c>
      <c r="C30" s="22">
        <f t="shared" ref="C30:I30" si="10">C28/SQRT(6)</f>
        <v>0.15048123970643057</v>
      </c>
      <c r="D30" s="22">
        <f t="shared" si="10"/>
        <v>0.18088892364845952</v>
      </c>
      <c r="E30" s="22">
        <f t="shared" si="10"/>
        <v>0.14448564570148054</v>
      </c>
      <c r="F30" s="22">
        <f t="shared" si="10"/>
        <v>0.18161238241697014</v>
      </c>
      <c r="G30" s="22">
        <f t="shared" si="10"/>
        <v>0.26621948540722529</v>
      </c>
      <c r="H30" s="22">
        <f t="shared" si="10"/>
        <v>0.28147992239850217</v>
      </c>
      <c r="I30" s="22">
        <f t="shared" si="10"/>
        <v>0.20504851635460919</v>
      </c>
      <c r="J30" s="5"/>
      <c r="K30" s="5"/>
      <c r="L30" s="5"/>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row>
    <row r="31" spans="1:109" x14ac:dyDescent="0.2">
      <c r="B31" s="22"/>
      <c r="C31" s="22"/>
      <c r="D31" s="22"/>
      <c r="E31" s="22"/>
      <c r="F31" s="22"/>
      <c r="G31" s="22"/>
      <c r="H31" s="22"/>
      <c r="I31" s="22"/>
      <c r="J31" s="5"/>
      <c r="K31" s="5"/>
      <c r="L31" s="5"/>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row>
    <row r="32" spans="1:109" ht="23.25" x14ac:dyDescent="0.35">
      <c r="A32" s="25" t="s">
        <v>17</v>
      </c>
      <c r="B32" s="22">
        <v>1.0783132530120483</v>
      </c>
      <c r="C32" s="22">
        <v>1.355072463768116</v>
      </c>
      <c r="D32" s="23">
        <v>1.3805309734513274</v>
      </c>
      <c r="E32" s="22">
        <v>1.348314606741573</v>
      </c>
      <c r="F32" s="22">
        <v>1.3769230769230769</v>
      </c>
      <c r="G32" s="22">
        <v>1.0977777777777777</v>
      </c>
      <c r="H32" s="22">
        <v>1.1946902654867257</v>
      </c>
      <c r="I32" s="22">
        <v>1.2991452991452992</v>
      </c>
      <c r="J32" s="5"/>
      <c r="K32" s="5"/>
      <c r="L32" s="5"/>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row>
    <row r="33" spans="1:109" ht="15.75" x14ac:dyDescent="0.25">
      <c r="B33" s="22">
        <v>0.25342465753424659</v>
      </c>
      <c r="C33" s="21">
        <v>4.8157894736842106</v>
      </c>
      <c r="D33" s="23">
        <v>1.6666666666666667</v>
      </c>
      <c r="E33" s="21">
        <v>4.967741935483871</v>
      </c>
      <c r="F33" s="21">
        <v>4.1578947368421053</v>
      </c>
      <c r="G33" s="22">
        <v>3.3378378378378377</v>
      </c>
      <c r="H33" s="22"/>
      <c r="I33" s="22">
        <v>1.9185185185185185</v>
      </c>
      <c r="M33" s="32"/>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32" t="s">
        <v>28</v>
      </c>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row>
    <row r="34" spans="1:109" ht="15" x14ac:dyDescent="0.25">
      <c r="B34" s="22">
        <v>1.1395348837209303</v>
      </c>
      <c r="C34" s="22">
        <v>1.3076923076923077</v>
      </c>
      <c r="D34" s="23"/>
      <c r="E34" s="22">
        <v>1.8928571428571428</v>
      </c>
      <c r="F34" s="22">
        <v>2.0571428571428569</v>
      </c>
      <c r="G34" s="22">
        <v>1.9069767441860466</v>
      </c>
      <c r="H34" s="22">
        <v>3.0416666666666665</v>
      </c>
      <c r="I34" s="22">
        <v>1.5952380952380953</v>
      </c>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row>
    <row r="35" spans="1:109" x14ac:dyDescent="0.2">
      <c r="B35" s="22">
        <v>1.3058823529411765</v>
      </c>
      <c r="C35" s="22">
        <v>1.4180327868852458</v>
      </c>
      <c r="D35" s="22">
        <v>1.2213740458015268</v>
      </c>
      <c r="E35" s="22">
        <v>1.6065573770491803</v>
      </c>
      <c r="F35" s="22">
        <v>1.3397435897435896</v>
      </c>
      <c r="G35" s="22">
        <v>1.368421052631579</v>
      </c>
      <c r="H35" s="22"/>
      <c r="I35" s="22">
        <v>1.4294117647058824</v>
      </c>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row>
    <row r="36" spans="1:109" x14ac:dyDescent="0.2">
      <c r="B36" s="22">
        <v>1.1088235294117648</v>
      </c>
      <c r="C36" s="22">
        <v>1.2402597402597402</v>
      </c>
      <c r="D36" s="22">
        <v>1.1104815864022664</v>
      </c>
      <c r="E36" s="22">
        <v>1.2433155080213905</v>
      </c>
      <c r="F36" s="22">
        <v>1.204225352112676</v>
      </c>
      <c r="G36" s="22">
        <v>1.1963746223564955</v>
      </c>
      <c r="H36" s="22">
        <v>1.158450704225352</v>
      </c>
      <c r="I36" s="22">
        <v>1.2903225806451613</v>
      </c>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row>
    <row r="37" spans="1:109" x14ac:dyDescent="0.2">
      <c r="B37" s="22">
        <v>2.2879999999999998</v>
      </c>
      <c r="C37" s="22">
        <v>2.0421686746987953</v>
      </c>
      <c r="D37" s="22">
        <v>2.626984126984127</v>
      </c>
      <c r="E37" s="22">
        <v>2.3777777777777778</v>
      </c>
      <c r="F37" s="22">
        <v>1.8737864077669903</v>
      </c>
      <c r="G37" s="22">
        <v>2.2686567164179103</v>
      </c>
      <c r="H37" s="22">
        <v>2.3069306930693068</v>
      </c>
      <c r="I37" s="22">
        <v>1.2986425339366516</v>
      </c>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row>
    <row r="38" spans="1:109" x14ac:dyDescent="0.2">
      <c r="B38" s="22">
        <v>1.0555555555555556</v>
      </c>
      <c r="C38" s="22">
        <v>1.5517241379310345</v>
      </c>
      <c r="D38" s="22">
        <v>1.5789473684210527</v>
      </c>
      <c r="E38" s="22">
        <v>1.8787878787878789</v>
      </c>
      <c r="F38" s="22">
        <v>1.2933333333333332</v>
      </c>
      <c r="G38" s="22">
        <v>1.8378378378378379</v>
      </c>
      <c r="H38" s="22">
        <v>1.2318840579710144</v>
      </c>
      <c r="I38" s="22">
        <v>1</v>
      </c>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row>
    <row r="39" spans="1:109" ht="26.25" x14ac:dyDescent="0.4">
      <c r="B39" s="21">
        <v>6.931034482758621</v>
      </c>
      <c r="C39" s="22">
        <v>3.6724137931034484</v>
      </c>
      <c r="D39" s="21">
        <v>5.59375</v>
      </c>
      <c r="E39" s="22">
        <v>4.5789473684210522</v>
      </c>
      <c r="F39" s="22">
        <v>3.9074074074074074</v>
      </c>
      <c r="G39" s="21">
        <v>4.4375</v>
      </c>
      <c r="H39" s="22">
        <v>2.6626506024096384</v>
      </c>
      <c r="I39" s="21">
        <v>3.5</v>
      </c>
      <c r="L39" s="33" t="s">
        <v>29</v>
      </c>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row>
    <row r="40" spans="1:109" x14ac:dyDescent="0.2">
      <c r="B40" s="22">
        <v>1.5357142857142858</v>
      </c>
      <c r="C40" s="22">
        <v>1.5089285714285714</v>
      </c>
      <c r="D40" s="22">
        <v>1.6602870813397128</v>
      </c>
      <c r="E40" s="22">
        <v>1.4235807860262009</v>
      </c>
      <c r="F40" s="22">
        <v>1.3597359735973598</v>
      </c>
      <c r="G40" s="22">
        <v>1.280130293159609</v>
      </c>
      <c r="H40" s="22">
        <v>1.1826625386996905</v>
      </c>
      <c r="I40" s="22">
        <v>1.1084745762711865</v>
      </c>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row>
    <row r="41" spans="1:109" x14ac:dyDescent="0.2">
      <c r="A41" s="3" t="s">
        <v>4</v>
      </c>
      <c r="B41" s="22">
        <f t="shared" ref="B41:I41" si="11">GEOMEAN(B32:B40)</f>
        <v>1.3129163537672448</v>
      </c>
      <c r="C41" s="22">
        <f t="shared" si="11"/>
        <v>1.8577383502729568</v>
      </c>
      <c r="D41" s="22">
        <f t="shared" si="11"/>
        <v>1.8196832066214095</v>
      </c>
      <c r="E41" s="22">
        <f t="shared" si="11"/>
        <v>2.0827543644627995</v>
      </c>
      <c r="F41" s="22">
        <f t="shared" si="11"/>
        <v>1.8424450575697429</v>
      </c>
      <c r="G41" s="22">
        <f t="shared" si="11"/>
        <v>1.8634599264403924</v>
      </c>
      <c r="H41" s="22">
        <f t="shared" si="11"/>
        <v>1.6793695415938725</v>
      </c>
      <c r="I41" s="22">
        <f t="shared" si="11"/>
        <v>1.4934011328365544</v>
      </c>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row>
    <row r="42" spans="1:109" x14ac:dyDescent="0.2">
      <c r="A42" s="3" t="s">
        <v>6</v>
      </c>
      <c r="B42" s="22">
        <f t="shared" ref="B42:I42" si="12">TTEST(B32:B38,B62:B67,2,2)</f>
        <v>0.38919726380166708</v>
      </c>
      <c r="C42" s="22">
        <f t="shared" si="12"/>
        <v>8.6462330227134385E-2</v>
      </c>
      <c r="D42" s="22">
        <f t="shared" si="12"/>
        <v>2.9914752322146746E-2</v>
      </c>
      <c r="E42" s="22">
        <f t="shared" si="12"/>
        <v>4.0825359336570347E-2</v>
      </c>
      <c r="F42" s="22">
        <f t="shared" si="12"/>
        <v>5.2234408384982549E-2</v>
      </c>
      <c r="G42" s="22">
        <f t="shared" si="12"/>
        <v>2.2089628437275473E-2</v>
      </c>
      <c r="H42" s="22">
        <f t="shared" si="12"/>
        <v>4.6853920520532027E-2</v>
      </c>
      <c r="I42" s="22">
        <f t="shared" si="12"/>
        <v>8.4035658261300637E-3</v>
      </c>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row>
    <row r="43" spans="1:109" x14ac:dyDescent="0.2">
      <c r="A43" s="3" t="s">
        <v>1</v>
      </c>
      <c r="B43" s="22">
        <f t="shared" ref="B43:I43" si="13">STDEV(B32:B40)</f>
        <v>1.9758907928792471</v>
      </c>
      <c r="C43" s="22">
        <f t="shared" si="13"/>
        <v>1.2692615376239991</v>
      </c>
      <c r="D43" s="22">
        <f t="shared" si="13"/>
        <v>1.4834899973854161</v>
      </c>
      <c r="E43" s="22">
        <f t="shared" si="13"/>
        <v>1.4092783357807297</v>
      </c>
      <c r="F43" s="22">
        <f t="shared" si="13"/>
        <v>1.1535011889763283</v>
      </c>
      <c r="G43" s="22">
        <f t="shared" si="13"/>
        <v>1.1267103062399875</v>
      </c>
      <c r="H43" s="22">
        <f t="shared" si="13"/>
        <v>0.81855090961501453</v>
      </c>
      <c r="I43" s="22">
        <f t="shared" si="13"/>
        <v>0.75987076991333835</v>
      </c>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row>
    <row r="44" spans="1:109" x14ac:dyDescent="0.2">
      <c r="A44" s="3" t="s">
        <v>5</v>
      </c>
      <c r="B44" s="22">
        <f>B41+(2*B43)</f>
        <v>5.2646979395257389</v>
      </c>
      <c r="C44" s="22">
        <f t="shared" ref="C44:I44" si="14">C41+(2*C43)</f>
        <v>4.3962614255209544</v>
      </c>
      <c r="D44" s="22">
        <f t="shared" si="14"/>
        <v>4.7866632013922414</v>
      </c>
      <c r="E44" s="22">
        <f t="shared" si="14"/>
        <v>4.9013110360242589</v>
      </c>
      <c r="F44" s="22">
        <f t="shared" si="14"/>
        <v>4.1494474355223989</v>
      </c>
      <c r="G44" s="22">
        <f t="shared" si="14"/>
        <v>4.1168805389203671</v>
      </c>
      <c r="H44" s="22">
        <f t="shared" si="14"/>
        <v>3.3164713608239014</v>
      </c>
      <c r="I44" s="22">
        <f t="shared" si="14"/>
        <v>3.0131426726632311</v>
      </c>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row>
    <row r="45" spans="1:109" x14ac:dyDescent="0.2">
      <c r="A45" s="3" t="s">
        <v>0</v>
      </c>
      <c r="B45" s="22">
        <f t="shared" ref="B45:I45" si="15">B43/SQRT(7)</f>
        <v>0.74681652225438877</v>
      </c>
      <c r="C45" s="22">
        <f t="shared" si="15"/>
        <v>0.47973576817893621</v>
      </c>
      <c r="D45" s="22">
        <f t="shared" si="15"/>
        <v>0.5607065150762387</v>
      </c>
      <c r="E45" s="22">
        <f t="shared" si="15"/>
        <v>0.53265714350668425</v>
      </c>
      <c r="F45" s="22">
        <f t="shared" si="15"/>
        <v>0.43598246900695492</v>
      </c>
      <c r="G45" s="22">
        <f t="shared" si="15"/>
        <v>0.42585646713206188</v>
      </c>
      <c r="H45" s="22">
        <f t="shared" si="15"/>
        <v>0.30938316318386255</v>
      </c>
      <c r="I45" s="22">
        <f t="shared" si="15"/>
        <v>0.2872041551054107</v>
      </c>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row>
    <row r="46" spans="1:109" x14ac:dyDescent="0.2">
      <c r="B46" s="22"/>
      <c r="C46" s="22"/>
      <c r="D46" s="22"/>
      <c r="E46" s="22"/>
      <c r="F46" s="22"/>
      <c r="G46" s="22"/>
      <c r="H46" s="22"/>
      <c r="I46" s="22"/>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row>
    <row r="47" spans="1:109" ht="23.25" x14ac:dyDescent="0.35">
      <c r="A47" s="25" t="s">
        <v>26</v>
      </c>
      <c r="B47" s="22">
        <v>1.588235294117647</v>
      </c>
      <c r="C47" s="22">
        <v>0.97560975609756095</v>
      </c>
      <c r="D47" s="23">
        <v>1.0208333333333333</v>
      </c>
      <c r="E47" s="22">
        <v>0.859375</v>
      </c>
      <c r="F47" s="22">
        <v>0.96078431372549022</v>
      </c>
      <c r="G47" s="22">
        <v>1.0185185185185186</v>
      </c>
      <c r="H47" s="22">
        <v>1.0533333333333332</v>
      </c>
      <c r="I47" s="22">
        <v>1.1408450704225352</v>
      </c>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row>
    <row r="48" spans="1:109" ht="15" x14ac:dyDescent="0.25">
      <c r="B48" s="22">
        <v>0.94736842105263153</v>
      </c>
      <c r="C48" s="22">
        <v>1.0714285714285714</v>
      </c>
      <c r="D48" s="23">
        <v>1.4067796610169492</v>
      </c>
      <c r="E48" s="22">
        <v>1.0240963855421688</v>
      </c>
      <c r="F48" s="22">
        <v>0.69047619047619047</v>
      </c>
      <c r="G48" s="22">
        <v>0.84761904761904761</v>
      </c>
      <c r="H48" s="22">
        <v>0.48407643312101911</v>
      </c>
      <c r="I48" s="22"/>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row>
    <row r="49" spans="1:109" ht="15" x14ac:dyDescent="0.25">
      <c r="B49" s="22">
        <v>1.9310344827586208</v>
      </c>
      <c r="C49" s="22">
        <v>1.7619047619047619</v>
      </c>
      <c r="D49" s="23">
        <v>1.2950819672131149</v>
      </c>
      <c r="E49" s="22">
        <v>2</v>
      </c>
      <c r="F49" s="22">
        <v>1.85</v>
      </c>
      <c r="G49" s="22">
        <v>1.5423728813559323</v>
      </c>
      <c r="H49" s="22">
        <v>1.7017543859649122</v>
      </c>
      <c r="I49" s="22">
        <v>1.4545454545454546</v>
      </c>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row>
    <row r="50" spans="1:109" ht="15" x14ac:dyDescent="0.25">
      <c r="B50" s="22">
        <v>1.4242424242424243</v>
      </c>
      <c r="C50" s="22">
        <v>1.4615384615384615</v>
      </c>
      <c r="D50" s="23">
        <v>1.2832618025751072</v>
      </c>
      <c r="E50" s="22">
        <v>1.2455516014234875</v>
      </c>
      <c r="F50" s="22">
        <v>1.3575949367088607</v>
      </c>
      <c r="G50" s="22">
        <v>1.3858024691358024</v>
      </c>
      <c r="H50" s="22">
        <v>1.4480286738351253</v>
      </c>
      <c r="I50" s="22">
        <v>1.3387622149837133</v>
      </c>
      <c r="K50" s="12"/>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row>
    <row r="51" spans="1:109" ht="15" x14ac:dyDescent="0.25">
      <c r="B51" s="22">
        <v>1.1111111111111112</v>
      </c>
      <c r="C51" s="22">
        <v>1.5483870967741935</v>
      </c>
      <c r="D51" s="23">
        <v>1.139240506329114</v>
      </c>
      <c r="E51" s="22">
        <v>1.53125</v>
      </c>
      <c r="F51" s="22">
        <v>1.054263565891473</v>
      </c>
      <c r="G51" s="22">
        <v>1.3043478260869565</v>
      </c>
      <c r="H51" s="22">
        <v>1.2222222222222223</v>
      </c>
      <c r="I51" s="22">
        <v>1.139240506329114</v>
      </c>
      <c r="K51" s="12"/>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row>
    <row r="52" spans="1:109" x14ac:dyDescent="0.2">
      <c r="B52" s="22">
        <v>1.0769230769230769</v>
      </c>
      <c r="C52" s="22">
        <v>0.82051282051282048</v>
      </c>
      <c r="D52" s="22">
        <v>0.65151515151515149</v>
      </c>
      <c r="E52" s="22">
        <v>0.85806451612903223</v>
      </c>
      <c r="F52" s="22">
        <v>0.81318681318681318</v>
      </c>
      <c r="G52" s="22"/>
      <c r="H52" s="22">
        <v>0.91397849462365588</v>
      </c>
      <c r="I52" s="22">
        <v>0.62427745664739887</v>
      </c>
      <c r="K52" s="12"/>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row>
    <row r="53" spans="1:109" x14ac:dyDescent="0.2">
      <c r="B53" s="21">
        <v>2.808988764044944</v>
      </c>
      <c r="C53" s="21">
        <v>3.6785714285714284</v>
      </c>
      <c r="D53" s="21">
        <v>4.2560975609756095</v>
      </c>
      <c r="E53" s="21">
        <v>4.9850746268656714</v>
      </c>
      <c r="F53" s="21">
        <v>3.2558139534883721</v>
      </c>
      <c r="G53" s="21">
        <v>3.6390977443609023</v>
      </c>
      <c r="H53" s="21">
        <v>2.8394160583941606</v>
      </c>
      <c r="I53" s="21">
        <v>3.0642201834862384</v>
      </c>
      <c r="K53" s="12"/>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row>
    <row r="54" spans="1:109" x14ac:dyDescent="0.2">
      <c r="B54" s="21"/>
      <c r="C54" s="22"/>
      <c r="D54" s="22"/>
      <c r="E54" s="22"/>
      <c r="F54" s="22"/>
      <c r="G54" s="22"/>
      <c r="H54" s="22"/>
      <c r="I54" s="22"/>
      <c r="K54" s="12"/>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row>
    <row r="55" spans="1:109" x14ac:dyDescent="0.2">
      <c r="B55" s="22"/>
      <c r="C55" s="22"/>
      <c r="D55" s="22"/>
      <c r="E55" s="22"/>
      <c r="F55" s="22"/>
      <c r="G55" s="22"/>
      <c r="H55" s="22"/>
      <c r="I55" s="22"/>
      <c r="K55" s="12"/>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row>
    <row r="56" spans="1:109" x14ac:dyDescent="0.2">
      <c r="A56" s="3" t="s">
        <v>4</v>
      </c>
      <c r="B56" s="22">
        <f>GEOMEAN(B47:B53)</f>
        <v>1.4565605824403274</v>
      </c>
      <c r="C56" s="22">
        <f t="shared" ref="C56:I56" si="16">GEOMEAN(C47:C53)</f>
        <v>1.4358087380075264</v>
      </c>
      <c r="D56" s="22">
        <f t="shared" si="16"/>
        <v>1.3345504444135405</v>
      </c>
      <c r="E56" s="22">
        <f t="shared" si="16"/>
        <v>1.4632130580341787</v>
      </c>
      <c r="F56" s="22">
        <f t="shared" si="16"/>
        <v>1.2455448755431047</v>
      </c>
      <c r="G56" s="22">
        <f t="shared" si="16"/>
        <v>1.4357359709863362</v>
      </c>
      <c r="H56" s="22">
        <f t="shared" si="16"/>
        <v>1.2183758583524911</v>
      </c>
      <c r="I56" s="22">
        <f t="shared" si="16"/>
        <v>1.3006538842157922</v>
      </c>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row>
    <row r="57" spans="1:109" x14ac:dyDescent="0.2">
      <c r="A57" s="3" t="s">
        <v>6</v>
      </c>
      <c r="B57" s="22">
        <f t="shared" ref="B57:I57" si="17">TTEST(B47:B49,B62:B65,2,2)</f>
        <v>9.8082997909615083E-2</v>
      </c>
      <c r="C57" s="22">
        <f t="shared" si="17"/>
        <v>0.21877488543638912</v>
      </c>
      <c r="D57" s="22">
        <f t="shared" si="17"/>
        <v>0.13058867544292124</v>
      </c>
      <c r="E57" s="22">
        <f t="shared" si="17"/>
        <v>0.32926544719014089</v>
      </c>
      <c r="F57" s="22">
        <f t="shared" si="17"/>
        <v>0.52518704334416788</v>
      </c>
      <c r="G57" s="22">
        <f t="shared" si="17"/>
        <v>0.52828749272526854</v>
      </c>
      <c r="H57" s="22">
        <f t="shared" si="17"/>
        <v>0.78028958479179833</v>
      </c>
      <c r="I57" s="22">
        <f t="shared" si="17"/>
        <v>9.3218832470821675E-2</v>
      </c>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row>
    <row r="58" spans="1:109" x14ac:dyDescent="0.2">
      <c r="A58" s="3" t="s">
        <v>1</v>
      </c>
      <c r="B58" s="22">
        <f>STDEV(B47:B53)</f>
        <v>0.64896092619502921</v>
      </c>
      <c r="C58" s="22">
        <f t="shared" ref="C58:I58" si="18">STDEV(C47:C53)</f>
        <v>0.96982571154620445</v>
      </c>
      <c r="D58" s="22">
        <f t="shared" si="18"/>
        <v>1.2062164196335194</v>
      </c>
      <c r="E58" s="22">
        <f t="shared" si="18"/>
        <v>1.468392062085963</v>
      </c>
      <c r="F58" s="22">
        <f t="shared" si="18"/>
        <v>0.89478332968782326</v>
      </c>
      <c r="G58" s="22">
        <f t="shared" si="18"/>
        <v>1.0193690398195709</v>
      </c>
      <c r="H58" s="22">
        <f t="shared" si="18"/>
        <v>0.75161026121585572</v>
      </c>
      <c r="I58" s="22">
        <f t="shared" si="18"/>
        <v>0.83563494961605789</v>
      </c>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row>
    <row r="59" spans="1:109" x14ac:dyDescent="0.2">
      <c r="A59" s="3" t="s">
        <v>5</v>
      </c>
      <c r="B59" s="22">
        <f>B56+(2*B58)</f>
        <v>2.7544824348303858</v>
      </c>
      <c r="C59" s="22">
        <f t="shared" ref="C59:I59" si="19">C56+(2*C58)</f>
        <v>3.3754601610999355</v>
      </c>
      <c r="D59" s="22">
        <f t="shared" si="19"/>
        <v>3.7469832836805796</v>
      </c>
      <c r="E59" s="22">
        <f t="shared" si="19"/>
        <v>4.3999971822061044</v>
      </c>
      <c r="F59" s="22">
        <f t="shared" si="19"/>
        <v>3.0351115349187512</v>
      </c>
      <c r="G59" s="22">
        <f t="shared" si="19"/>
        <v>3.4744740506254779</v>
      </c>
      <c r="H59" s="22">
        <f>H56+(2*H58)</f>
        <v>2.7215963807842023</v>
      </c>
      <c r="I59" s="22">
        <f t="shared" si="19"/>
        <v>2.9719237834479078</v>
      </c>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row>
    <row r="60" spans="1:109" x14ac:dyDescent="0.2">
      <c r="A60" s="3" t="s">
        <v>0</v>
      </c>
      <c r="B60" s="22">
        <f>B58/SQRT(4)</f>
        <v>0.3244804630975146</v>
      </c>
      <c r="C60" s="22">
        <f t="shared" ref="C60:I60" si="20">C58/SQRT(4)</f>
        <v>0.48491285577310222</v>
      </c>
      <c r="D60" s="22">
        <f t="shared" si="20"/>
        <v>0.60310820981675972</v>
      </c>
      <c r="E60" s="22">
        <f t="shared" si="20"/>
        <v>0.73419603104298148</v>
      </c>
      <c r="F60" s="22">
        <f t="shared" si="20"/>
        <v>0.44739166484391163</v>
      </c>
      <c r="G60" s="22">
        <f t="shared" si="20"/>
        <v>0.50968451990978547</v>
      </c>
      <c r="H60" s="22">
        <f t="shared" si="20"/>
        <v>0.37580513060792786</v>
      </c>
      <c r="I60" s="22">
        <f t="shared" si="20"/>
        <v>0.41781747480802894</v>
      </c>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row>
    <row r="61" spans="1:109" x14ac:dyDescent="0.2">
      <c r="B61" s="22"/>
      <c r="C61" s="22"/>
      <c r="D61" s="22"/>
      <c r="E61" s="22"/>
      <c r="F61" s="22"/>
      <c r="G61" s="22"/>
      <c r="H61" s="22"/>
      <c r="I61" s="22"/>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row>
    <row r="62" spans="1:109" ht="23.25" x14ac:dyDescent="0.35">
      <c r="A62" s="25" t="s">
        <v>11</v>
      </c>
      <c r="B62" s="22">
        <v>0.93525179856115104</v>
      </c>
      <c r="C62" s="22">
        <v>0.9540481400437637</v>
      </c>
      <c r="D62" s="22">
        <v>0.97619047619047616</v>
      </c>
      <c r="E62" s="22">
        <v>0.90645879732739421</v>
      </c>
      <c r="F62" s="22">
        <v>0.89702517162471396</v>
      </c>
      <c r="G62" s="22">
        <v>0.87931034482758619</v>
      </c>
      <c r="H62" s="22">
        <v>0.89939637826961771</v>
      </c>
      <c r="I62" s="22">
        <v>0.90631808278867099</v>
      </c>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row>
    <row r="63" spans="1:109" ht="15" x14ac:dyDescent="0.25">
      <c r="B63" s="22">
        <v>0.8392857142857143</v>
      </c>
      <c r="C63" s="22">
        <v>0.85140562248995988</v>
      </c>
      <c r="D63" s="23">
        <v>1</v>
      </c>
      <c r="E63" s="22">
        <v>0.96894409937888193</v>
      </c>
      <c r="F63" s="22">
        <v>0.93513513513513513</v>
      </c>
      <c r="G63" s="22">
        <v>1.0637254901960784</v>
      </c>
      <c r="H63" s="22">
        <v>1.0206422018348624</v>
      </c>
      <c r="I63" s="22">
        <v>1.0748663101604279</v>
      </c>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row>
    <row r="64" spans="1:109" ht="15" x14ac:dyDescent="0.25">
      <c r="B64" s="22">
        <v>0.79036144578313261</v>
      </c>
      <c r="C64" s="22">
        <v>0.70927835051546395</v>
      </c>
      <c r="D64" s="23">
        <v>0.87389380530973448</v>
      </c>
      <c r="E64" s="22">
        <v>0.79741379310344818</v>
      </c>
      <c r="F64" s="22">
        <v>0.82973621103117512</v>
      </c>
      <c r="G64" s="22">
        <v>0.87298387096774188</v>
      </c>
      <c r="H64" s="22">
        <v>0.90729783037475353</v>
      </c>
      <c r="I64" s="22">
        <v>0.88938053097345138</v>
      </c>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row>
    <row r="65" spans="1:109" ht="15" x14ac:dyDescent="0.25">
      <c r="B65" s="22">
        <v>1.22265625</v>
      </c>
      <c r="C65" s="22">
        <v>1.2060606060606061</v>
      </c>
      <c r="D65" s="23">
        <v>1.2032520325203253</v>
      </c>
      <c r="E65" s="22">
        <v>1.1604584527220629</v>
      </c>
      <c r="F65" s="22">
        <v>1.1711340206185568</v>
      </c>
      <c r="G65" s="22">
        <v>1.1936127744510978</v>
      </c>
      <c r="H65" s="22">
        <v>1.1363636363636365</v>
      </c>
      <c r="I65" s="22">
        <v>1.1423076923076922</v>
      </c>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row>
    <row r="66" spans="1:109" x14ac:dyDescent="0.2">
      <c r="B66" s="22">
        <v>0.84398976982097185</v>
      </c>
      <c r="C66" s="22">
        <v>0.88009592326139086</v>
      </c>
      <c r="D66" s="22">
        <v>0.93495934959349591</v>
      </c>
      <c r="E66" s="22">
        <v>0.87308533916849018</v>
      </c>
      <c r="F66" s="22">
        <v>0.87040280210157617</v>
      </c>
      <c r="G66" s="22">
        <v>0.92384105960264906</v>
      </c>
      <c r="H66" s="22">
        <v>0.89338235294117652</v>
      </c>
      <c r="I66" s="22">
        <v>0.91869918699186992</v>
      </c>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row>
    <row r="67" spans="1:109" x14ac:dyDescent="0.2">
      <c r="B67" s="22">
        <v>1.0627177700348431</v>
      </c>
      <c r="C67" s="22">
        <v>1.1444141689373297</v>
      </c>
      <c r="D67" s="22">
        <v>1.1285714285714286</v>
      </c>
      <c r="E67" s="22">
        <v>1.0597826086956521</v>
      </c>
      <c r="F67" s="22">
        <v>1.0533642691415313</v>
      </c>
      <c r="G67" s="22">
        <v>1.0672853828306264</v>
      </c>
      <c r="H67" s="22">
        <v>1.0733496332518337</v>
      </c>
      <c r="I67" s="22">
        <v>1.0818181818181818</v>
      </c>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row>
    <row r="68" spans="1:109" x14ac:dyDescent="0.2">
      <c r="B68" s="22">
        <v>1.0328358208955224</v>
      </c>
      <c r="C68" s="22">
        <v>0.92521367521367526</v>
      </c>
      <c r="D68" s="22">
        <v>0.98309178743961356</v>
      </c>
      <c r="E68" s="22">
        <v>0.99538106235565815</v>
      </c>
      <c r="F68" s="22">
        <v>0.94939271255060731</v>
      </c>
      <c r="G68" s="22">
        <v>0.93569844789356982</v>
      </c>
      <c r="H68" s="22">
        <v>0.94933333333333336</v>
      </c>
      <c r="I68" s="22"/>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row>
    <row r="69" spans="1:109" x14ac:dyDescent="0.2">
      <c r="B69" s="22">
        <v>0.76447876447876451</v>
      </c>
      <c r="C69" s="22">
        <v>0.74603174603174605</v>
      </c>
      <c r="D69" s="22">
        <v>0.73638968481375355</v>
      </c>
      <c r="E69" s="22">
        <v>0.74592833876221498</v>
      </c>
      <c r="F69" s="22">
        <v>0.72865853658536583</v>
      </c>
      <c r="G69" s="22">
        <v>0.76606683804627251</v>
      </c>
      <c r="H69" s="22">
        <v>0.74864864864864866</v>
      </c>
      <c r="I69" s="22">
        <v>0.91379310344827591</v>
      </c>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row>
    <row r="70" spans="1:109" x14ac:dyDescent="0.2">
      <c r="B70" s="22">
        <v>0.86947368421052629</v>
      </c>
      <c r="C70" s="22"/>
      <c r="D70" s="22">
        <v>0.84362139917695478</v>
      </c>
      <c r="E70" s="22">
        <v>0.92540322580645162</v>
      </c>
      <c r="F70" s="22"/>
      <c r="G70" s="22">
        <v>0.83771251931993818</v>
      </c>
      <c r="H70" s="22">
        <v>0.86792452830188682</v>
      </c>
      <c r="I70" s="22">
        <v>0.86868686868686873</v>
      </c>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row>
    <row r="71" spans="1:109" x14ac:dyDescent="0.2">
      <c r="B71" s="22"/>
      <c r="C71" s="22"/>
      <c r="D71" s="22"/>
      <c r="E71" s="22"/>
      <c r="F71" s="22"/>
      <c r="G71" s="22"/>
      <c r="H71" s="22"/>
      <c r="I71" s="22"/>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row>
    <row r="72" spans="1:109" x14ac:dyDescent="0.2">
      <c r="B72" s="22"/>
      <c r="C72" s="22"/>
      <c r="D72" s="22"/>
      <c r="E72" s="22"/>
      <c r="F72" s="22"/>
      <c r="G72" s="22"/>
      <c r="H72" s="22"/>
      <c r="I72" s="22"/>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row>
    <row r="73" spans="1:109" x14ac:dyDescent="0.2">
      <c r="A73" s="3" t="s">
        <v>4</v>
      </c>
      <c r="B73" s="22">
        <f>GEOMEAN(B62:B70)</f>
        <v>0.91889118955435301</v>
      </c>
      <c r="C73" s="22">
        <f t="shared" ref="C73:I73" si="21">GEOMEAN(C62:C70)</f>
        <v>0.91306280878856516</v>
      </c>
      <c r="D73" s="22">
        <f t="shared" si="21"/>
        <v>0.95511988038746387</v>
      </c>
      <c r="E73" s="22">
        <f t="shared" si="21"/>
        <v>0.92926378344846527</v>
      </c>
      <c r="F73" s="22">
        <f t="shared" si="21"/>
        <v>0.92084557922443888</v>
      </c>
      <c r="G73" s="22">
        <f t="shared" si="21"/>
        <v>0.94073767309690326</v>
      </c>
      <c r="H73" s="22">
        <f t="shared" si="21"/>
        <v>0.93757380263593881</v>
      </c>
      <c r="I73" s="22">
        <f t="shared" si="21"/>
        <v>0.96954522000798704</v>
      </c>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row>
    <row r="74" spans="1:109" x14ac:dyDescent="0.2">
      <c r="A74" s="3" t="s">
        <v>1</v>
      </c>
      <c r="B74" s="22">
        <f>STDEV(B62:B69)</f>
        <v>0.15858976434445474</v>
      </c>
      <c r="C74" s="22">
        <f t="shared" ref="C74:I74" si="22">STDEV(C62:C69)</f>
        <v>0.17482449399336072</v>
      </c>
      <c r="D74" s="22">
        <f t="shared" si="22"/>
        <v>0.14390994943096652</v>
      </c>
      <c r="E74" s="22">
        <f t="shared" si="22"/>
        <v>0.13650335730384439</v>
      </c>
      <c r="F74" s="22">
        <f t="shared" si="22"/>
        <v>0.13574864719320837</v>
      </c>
      <c r="G74" s="22">
        <f t="shared" si="22"/>
        <v>0.13647154305612358</v>
      </c>
      <c r="H74" s="22">
        <f t="shared" si="22"/>
        <v>0.12128391075006602</v>
      </c>
      <c r="I74" s="22">
        <f t="shared" si="22"/>
        <v>0.10555220391800205</v>
      </c>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row>
    <row r="75" spans="1:109" x14ac:dyDescent="0.2">
      <c r="A75" s="3" t="s">
        <v>0</v>
      </c>
      <c r="B75" s="22">
        <f>B74/SQRT(7)</f>
        <v>5.9941296705109365E-2</v>
      </c>
      <c r="C75" s="22">
        <f t="shared" ref="C75:I75" si="23">C74/SQRT(7)</f>
        <v>6.607744774130539E-2</v>
      </c>
      <c r="D75" s="22">
        <f t="shared" si="23"/>
        <v>5.4392848197459799E-2</v>
      </c>
      <c r="E75" s="22">
        <f t="shared" si="23"/>
        <v>5.1593419507337791E-2</v>
      </c>
      <c r="F75" s="22">
        <f t="shared" si="23"/>
        <v>5.130816589809651E-2</v>
      </c>
      <c r="G75" s="22">
        <f t="shared" si="23"/>
        <v>5.1581394851963808E-2</v>
      </c>
      <c r="H75" s="22">
        <f t="shared" si="23"/>
        <v>4.5841009411146848E-2</v>
      </c>
      <c r="I75" s="22">
        <f t="shared" si="23"/>
        <v>3.9894983128830129E-2</v>
      </c>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row>
    <row r="76" spans="1:109" ht="15" x14ac:dyDescent="0.25">
      <c r="A76" s="14" t="s">
        <v>2</v>
      </c>
      <c r="B76" s="22">
        <f>B73+(2*B74)</f>
        <v>1.2360707182432624</v>
      </c>
      <c r="C76" s="22">
        <f t="shared" ref="C76:I76" si="24">C73+(2*C74)</f>
        <v>1.2627117967752866</v>
      </c>
      <c r="D76" s="22">
        <f t="shared" si="24"/>
        <v>1.2429397792493968</v>
      </c>
      <c r="E76" s="22">
        <f t="shared" si="24"/>
        <v>1.202270498056154</v>
      </c>
      <c r="F76" s="22">
        <f t="shared" si="24"/>
        <v>1.1923428736108557</v>
      </c>
      <c r="G76" s="22">
        <f t="shared" si="24"/>
        <v>1.2136807592091503</v>
      </c>
      <c r="H76" s="22">
        <f t="shared" si="24"/>
        <v>1.1801416241360709</v>
      </c>
      <c r="I76" s="22">
        <f t="shared" si="24"/>
        <v>1.1806496278439911</v>
      </c>
      <c r="L76" s="13"/>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row>
    <row r="77" spans="1:109" x14ac:dyDescent="0.2">
      <c r="A77" s="3" t="s">
        <v>22</v>
      </c>
      <c r="B77" s="22">
        <f>B73-(2*B74)</f>
        <v>0.60171166086544359</v>
      </c>
      <c r="C77" s="22">
        <f t="shared" ref="C77:I77" si="25">C73-(2*C74)</f>
        <v>0.56341382080184377</v>
      </c>
      <c r="D77" s="22">
        <f t="shared" si="25"/>
        <v>0.66729998152553083</v>
      </c>
      <c r="E77" s="22">
        <f t="shared" si="25"/>
        <v>0.6562570688407765</v>
      </c>
      <c r="F77" s="22">
        <f t="shared" si="25"/>
        <v>0.64934828483802209</v>
      </c>
      <c r="G77" s="22">
        <f t="shared" si="25"/>
        <v>0.6677945869846561</v>
      </c>
      <c r="H77" s="22">
        <f t="shared" si="25"/>
        <v>0.69500598113580681</v>
      </c>
      <c r="I77" s="22">
        <f t="shared" si="25"/>
        <v>0.758440812171983</v>
      </c>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row>
    <row r="78" spans="1:109" ht="15" x14ac:dyDescent="0.25">
      <c r="A78" s="4"/>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row>
    <row r="79" spans="1:109" x14ac:dyDescent="0.2">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row>
    <row r="80" spans="1:109" x14ac:dyDescent="0.2">
      <c r="A80" s="2"/>
      <c r="B80" s="3" t="s">
        <v>27</v>
      </c>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row>
    <row r="81" spans="11:109" x14ac:dyDescent="0.2">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row>
    <row r="82" spans="11:109" x14ac:dyDescent="0.2">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row>
    <row r="83" spans="11:109" x14ac:dyDescent="0.2">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row>
    <row r="84" spans="11:109" x14ac:dyDescent="0.2">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row>
    <row r="85" spans="11:109" x14ac:dyDescent="0.2">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row>
    <row r="86" spans="11:109" x14ac:dyDescent="0.2">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row>
    <row r="87" spans="11:109" x14ac:dyDescent="0.2">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row>
    <row r="88" spans="11:109" x14ac:dyDescent="0.2">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row>
    <row r="89" spans="11:109" x14ac:dyDescent="0.2">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row>
    <row r="90" spans="11:109" x14ac:dyDescent="0.2">
      <c r="K90" s="13"/>
      <c r="L90" s="13"/>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row>
    <row r="91" spans="11:109" x14ac:dyDescent="0.2">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row>
    <row r="92" spans="11:109" x14ac:dyDescent="0.2">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row>
    <row r="93" spans="11:109" x14ac:dyDescent="0.2">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row>
    <row r="94" spans="11:109" x14ac:dyDescent="0.2">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row>
    <row r="95" spans="11:109" x14ac:dyDescent="0.2">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row>
    <row r="96" spans="11:109" x14ac:dyDescent="0.2">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row>
    <row r="97" spans="10:109" x14ac:dyDescent="0.2">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row>
    <row r="98" spans="10:109" x14ac:dyDescent="0.2">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row>
    <row r="99" spans="10:109" x14ac:dyDescent="0.2">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row>
    <row r="100" spans="10:109" x14ac:dyDescent="0.2">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row>
    <row r="101" spans="10:109" x14ac:dyDescent="0.2">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row>
    <row r="102" spans="10:109" x14ac:dyDescent="0.2">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row>
    <row r="103" spans="10:109" x14ac:dyDescent="0.2">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row>
    <row r="104" spans="10:109" x14ac:dyDescent="0.2">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row>
    <row r="105" spans="10:109" x14ac:dyDescent="0.2">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row>
    <row r="106" spans="10:109" x14ac:dyDescent="0.2">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row>
    <row r="107" spans="10:109" x14ac:dyDescent="0.2">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row>
    <row r="108" spans="10:109" x14ac:dyDescent="0.2">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row>
    <row r="109" spans="10:109" x14ac:dyDescent="0.2">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row>
    <row r="110" spans="10:109" ht="15" x14ac:dyDescent="0.25">
      <c r="J110" s="14"/>
      <c r="K110" s="4"/>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row>
    <row r="111" spans="10:109" x14ac:dyDescent="0.2">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row>
    <row r="112" spans="10:109" x14ac:dyDescent="0.2">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row>
    <row r="113" spans="1:109" x14ac:dyDescent="0.2">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row>
    <row r="114" spans="1:109" x14ac:dyDescent="0.2">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row>
    <row r="115" spans="1:109" x14ac:dyDescent="0.2">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row>
    <row r="116" spans="1:109" x14ac:dyDescent="0.2">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row>
    <row r="117" spans="1:109" x14ac:dyDescent="0.2">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row>
    <row r="118" spans="1:109" x14ac:dyDescent="0.2">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row>
    <row r="119" spans="1:109" x14ac:dyDescent="0.2">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row>
    <row r="120" spans="1:109" x14ac:dyDescent="0.2">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row>
    <row r="121" spans="1:109" x14ac:dyDescent="0.2">
      <c r="B121" s="17"/>
      <c r="C121" s="17"/>
      <c r="D121" s="17"/>
      <c r="E121" s="17"/>
      <c r="G121" s="17"/>
      <c r="J121" s="17"/>
      <c r="K121" s="17"/>
      <c r="L121" s="17"/>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row>
    <row r="122" spans="1:109" x14ac:dyDescent="0.2">
      <c r="A122" s="17"/>
      <c r="B122" s="17"/>
      <c r="C122" s="17"/>
      <c r="D122" s="17"/>
      <c r="E122" s="17"/>
      <c r="G122" s="17"/>
      <c r="J122" s="17"/>
      <c r="K122" s="17"/>
      <c r="L122" s="17"/>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row>
    <row r="123" spans="1:109" x14ac:dyDescent="0.2">
      <c r="A123" s="17"/>
      <c r="B123" s="17"/>
      <c r="C123" s="17"/>
      <c r="D123" s="17"/>
      <c r="E123" s="17"/>
      <c r="G123" s="17"/>
      <c r="J123" s="17"/>
      <c r="K123" s="17"/>
      <c r="L123" s="17"/>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row>
    <row r="124" spans="1:109" x14ac:dyDescent="0.2">
      <c r="A124" s="17"/>
      <c r="B124" s="17"/>
      <c r="C124" s="17"/>
      <c r="D124" s="17"/>
      <c r="E124" s="17"/>
      <c r="G124" s="17"/>
      <c r="J124" s="17"/>
      <c r="K124" s="17"/>
      <c r="L124" s="17"/>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row>
    <row r="125" spans="1:109" x14ac:dyDescent="0.2">
      <c r="A125" s="17"/>
      <c r="B125" s="17"/>
      <c r="C125" s="17"/>
      <c r="D125" s="17"/>
      <c r="E125" s="17"/>
      <c r="G125" s="17"/>
      <c r="J125" s="17"/>
      <c r="K125" s="17"/>
      <c r="L125" s="17"/>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row>
    <row r="126" spans="1:109" x14ac:dyDescent="0.2">
      <c r="A126" s="17"/>
      <c r="B126" s="17"/>
      <c r="C126" s="17"/>
      <c r="D126" s="17"/>
      <c r="E126" s="17"/>
      <c r="G126" s="17"/>
      <c r="J126" s="17"/>
      <c r="K126" s="17"/>
      <c r="L126" s="17"/>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row>
    <row r="127" spans="1:109" x14ac:dyDescent="0.2">
      <c r="A127" s="17"/>
      <c r="B127" s="17"/>
      <c r="C127" s="17"/>
      <c r="D127" s="17"/>
      <c r="E127" s="17"/>
      <c r="G127" s="17"/>
      <c r="J127" s="17"/>
      <c r="K127" s="17"/>
      <c r="L127" s="17"/>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row>
    <row r="128" spans="1:109" x14ac:dyDescent="0.2">
      <c r="A128" s="17"/>
      <c r="B128" s="17"/>
      <c r="C128" s="17"/>
      <c r="D128" s="17"/>
      <c r="E128" s="17"/>
      <c r="G128" s="17"/>
      <c r="J128" s="17"/>
      <c r="K128" s="17"/>
      <c r="L128" s="17"/>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row>
    <row r="129" spans="1:109" x14ac:dyDescent="0.2">
      <c r="J129" s="15"/>
      <c r="K129" s="15"/>
      <c r="L129" s="15"/>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row>
    <row r="130" spans="1:109" ht="15" x14ac:dyDescent="0.25">
      <c r="A130" s="4"/>
      <c r="I130" s="4"/>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row>
    <row r="131" spans="1:109" ht="15" x14ac:dyDescent="0.25">
      <c r="I131" s="4"/>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row>
    <row r="132" spans="1:109" ht="15" x14ac:dyDescent="0.25">
      <c r="I132" s="4"/>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row>
    <row r="133" spans="1:109" ht="15" x14ac:dyDescent="0.25">
      <c r="I133" s="4"/>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row>
    <row r="134" spans="1:109" ht="15" x14ac:dyDescent="0.25">
      <c r="I134" s="4"/>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row>
    <row r="135" spans="1:109" ht="15" x14ac:dyDescent="0.25">
      <c r="I135" s="4"/>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row>
    <row r="136" spans="1:109" ht="15" x14ac:dyDescent="0.25">
      <c r="I136" s="4"/>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row>
    <row r="137" spans="1:109" ht="15" x14ac:dyDescent="0.25">
      <c r="A137" s="17"/>
      <c r="B137" s="17"/>
      <c r="C137" s="17"/>
      <c r="D137" s="17"/>
      <c r="E137" s="17"/>
      <c r="F137" s="17"/>
      <c r="G137" s="17"/>
      <c r="I137" s="4"/>
      <c r="J137" s="17"/>
      <c r="K137" s="17"/>
      <c r="L137" s="17"/>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row>
    <row r="138" spans="1:109" ht="15" x14ac:dyDescent="0.25">
      <c r="A138" s="4"/>
      <c r="I138" s="4"/>
      <c r="J138" s="16"/>
      <c r="K138" s="16"/>
      <c r="L138" s="16"/>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row>
    <row r="139" spans="1:109" ht="15" x14ac:dyDescent="0.25">
      <c r="I139" s="4"/>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row>
    <row r="140" spans="1:109" ht="15" x14ac:dyDescent="0.25">
      <c r="I140" s="4"/>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row>
    <row r="141" spans="1:109" ht="15" x14ac:dyDescent="0.25">
      <c r="I141" s="4"/>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row>
    <row r="142" spans="1:109" ht="15" x14ac:dyDescent="0.25">
      <c r="I142" s="4"/>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row>
    <row r="143" spans="1:109" ht="15" x14ac:dyDescent="0.25">
      <c r="I143" s="4"/>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row>
    <row r="144" spans="1:109" ht="15" x14ac:dyDescent="0.25">
      <c r="I144" s="4"/>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row>
    <row r="145" spans="1:109" ht="15" x14ac:dyDescent="0.25">
      <c r="A145" s="17"/>
      <c r="B145" s="18"/>
      <c r="C145" s="17"/>
      <c r="D145" s="18"/>
      <c r="E145" s="17"/>
      <c r="F145" s="17"/>
      <c r="G145" s="17"/>
      <c r="I145" s="4"/>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row>
    <row r="146" spans="1:109" ht="15" x14ac:dyDescent="0.25">
      <c r="A146" s="4"/>
      <c r="I146" s="4"/>
      <c r="J146" s="17"/>
      <c r="K146" s="17"/>
      <c r="L146" s="17"/>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row>
    <row r="147" spans="1:109" ht="15" x14ac:dyDescent="0.25">
      <c r="I147" s="4"/>
      <c r="J147" s="16"/>
      <c r="K147" s="16"/>
      <c r="L147" s="16"/>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row>
    <row r="148" spans="1:109" ht="15" x14ac:dyDescent="0.25">
      <c r="I148" s="4"/>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row>
    <row r="149" spans="1:109" x14ac:dyDescent="0.2">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row>
    <row r="150" spans="1:109" x14ac:dyDescent="0.2">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row>
    <row r="151" spans="1:109" x14ac:dyDescent="0.2">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row>
    <row r="152" spans="1:109" x14ac:dyDescent="0.2">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row>
    <row r="153" spans="1:109" x14ac:dyDescent="0.2">
      <c r="A153" s="17"/>
      <c r="B153" s="17"/>
      <c r="C153" s="17"/>
      <c r="D153" s="17"/>
      <c r="E153" s="17"/>
      <c r="F153" s="17"/>
      <c r="G153" s="17"/>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row>
    <row r="154" spans="1:109" x14ac:dyDescent="0.2">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row>
    <row r="155" spans="1:109" x14ac:dyDescent="0.2">
      <c r="J155" s="17"/>
      <c r="K155" s="17"/>
      <c r="L155" s="17"/>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row>
    <row r="156" spans="1:109" ht="15" x14ac:dyDescent="0.25">
      <c r="A156" s="4"/>
      <c r="J156" s="15"/>
      <c r="K156" s="15"/>
      <c r="L156" s="15"/>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row>
    <row r="157" spans="1:109" ht="15" x14ac:dyDescent="0.25">
      <c r="A157" s="4"/>
      <c r="I157" s="4"/>
      <c r="P157" s="16"/>
      <c r="Q157" s="16"/>
      <c r="R157" s="16"/>
      <c r="S157" s="16"/>
      <c r="T157" s="16"/>
    </row>
    <row r="158" spans="1:109" ht="15" x14ac:dyDescent="0.25">
      <c r="A158" s="4"/>
      <c r="P158" s="16"/>
      <c r="Q158" s="16"/>
      <c r="R158" s="16"/>
      <c r="S158" s="16"/>
      <c r="T158" s="16"/>
    </row>
    <row r="159" spans="1:109" ht="15" x14ac:dyDescent="0.25">
      <c r="A159" s="4"/>
      <c r="P159" s="16"/>
      <c r="Q159" s="16"/>
      <c r="R159" s="16"/>
      <c r="S159" s="16"/>
      <c r="T159" s="16"/>
    </row>
    <row r="160" spans="1:109" ht="15" x14ac:dyDescent="0.25">
      <c r="A160" s="4"/>
      <c r="P160" s="16"/>
      <c r="Q160" s="16"/>
      <c r="R160" s="16"/>
      <c r="S160" s="16"/>
      <c r="T160" s="16"/>
    </row>
    <row r="161" spans="1:23" ht="15" x14ac:dyDescent="0.25">
      <c r="A161" s="4"/>
      <c r="P161" s="16"/>
      <c r="Q161" s="16"/>
      <c r="R161" s="16"/>
      <c r="S161" s="16"/>
      <c r="T161" s="16"/>
    </row>
    <row r="162" spans="1:23" ht="15" x14ac:dyDescent="0.25">
      <c r="A162" s="4"/>
      <c r="P162" s="16"/>
      <c r="Q162" s="16"/>
      <c r="R162" s="16"/>
      <c r="S162" s="16"/>
      <c r="T162" s="16"/>
    </row>
    <row r="163" spans="1:23" ht="15" x14ac:dyDescent="0.25">
      <c r="A163" s="18"/>
      <c r="B163" s="17"/>
      <c r="C163" s="17"/>
      <c r="D163" s="17"/>
      <c r="E163" s="17"/>
      <c r="F163" s="17"/>
      <c r="G163" s="17"/>
      <c r="P163" s="15"/>
      <c r="Q163" s="16"/>
      <c r="R163" s="16"/>
      <c r="S163" s="15"/>
      <c r="T163" s="16"/>
      <c r="U163" s="16"/>
      <c r="V163" s="16"/>
      <c r="W163" s="16"/>
    </row>
    <row r="164" spans="1:23" ht="15" x14ac:dyDescent="0.25">
      <c r="A164" s="4"/>
      <c r="J164" s="17"/>
      <c r="K164" s="17"/>
      <c r="L164" s="17"/>
      <c r="M164" s="17"/>
      <c r="N164" s="17"/>
      <c r="P164" s="15"/>
      <c r="Q164" s="16"/>
      <c r="R164" s="16"/>
      <c r="S164" s="15"/>
      <c r="T164" s="16"/>
      <c r="U164" s="16"/>
      <c r="V164" s="16"/>
      <c r="W164" s="16"/>
    </row>
    <row r="165" spans="1:23" ht="15" x14ac:dyDescent="0.25">
      <c r="A165" s="4"/>
      <c r="J165" s="16"/>
      <c r="K165" s="16"/>
      <c r="L165" s="16"/>
      <c r="M165" s="16"/>
      <c r="N165" s="16"/>
      <c r="P165" s="15"/>
      <c r="Q165" s="16"/>
      <c r="R165" s="16"/>
      <c r="S165" s="15"/>
      <c r="T165" s="16"/>
      <c r="U165" s="16"/>
      <c r="V165" s="16"/>
      <c r="W165" s="16"/>
    </row>
    <row r="166" spans="1:23" ht="15" x14ac:dyDescent="0.25">
      <c r="A166" s="4"/>
      <c r="I166" s="4"/>
      <c r="P166" s="16"/>
      <c r="Q166" s="16"/>
      <c r="R166" s="15"/>
      <c r="S166" s="16"/>
      <c r="T166" s="16"/>
      <c r="U166" s="16"/>
      <c r="V166" s="16"/>
      <c r="W166" s="15"/>
    </row>
    <row r="167" spans="1:23" ht="15" x14ac:dyDescent="0.25">
      <c r="A167" s="4"/>
      <c r="I167" s="4"/>
      <c r="P167" s="16"/>
      <c r="Q167" s="16"/>
      <c r="R167" s="15"/>
      <c r="S167" s="16"/>
      <c r="T167" s="16"/>
      <c r="U167" s="16"/>
      <c r="V167" s="16"/>
      <c r="W167" s="16"/>
    </row>
    <row r="168" spans="1:23" ht="15" x14ac:dyDescent="0.25">
      <c r="A168" s="4"/>
      <c r="I168" s="4"/>
      <c r="P168" s="16"/>
      <c r="Q168" s="16"/>
      <c r="R168" s="15"/>
      <c r="S168" s="16"/>
      <c r="T168" s="16"/>
      <c r="U168" s="16"/>
      <c r="V168" s="16"/>
      <c r="W168" s="16"/>
    </row>
    <row r="169" spans="1:23" ht="15" x14ac:dyDescent="0.25">
      <c r="A169" s="4"/>
      <c r="I169" s="4"/>
      <c r="P169" s="16"/>
      <c r="Q169" s="16"/>
      <c r="R169" s="15"/>
      <c r="S169" s="16"/>
      <c r="T169" s="16"/>
      <c r="U169" s="16"/>
      <c r="V169" s="16"/>
      <c r="W169" s="16"/>
    </row>
    <row r="170" spans="1:23" ht="15" x14ac:dyDescent="0.25">
      <c r="A170" s="4"/>
      <c r="I170" s="4"/>
      <c r="P170" s="16"/>
      <c r="Q170" s="16"/>
      <c r="R170" s="15"/>
      <c r="S170" s="16"/>
      <c r="T170" s="16"/>
      <c r="U170" s="16"/>
      <c r="V170" s="16"/>
      <c r="W170" s="16"/>
    </row>
    <row r="171" spans="1:23" ht="15" x14ac:dyDescent="0.25">
      <c r="A171" s="18"/>
      <c r="B171" s="19"/>
      <c r="C171" s="19"/>
      <c r="D171" s="19"/>
      <c r="E171" s="19"/>
      <c r="F171" s="19"/>
      <c r="G171" s="17"/>
      <c r="I171" s="4"/>
      <c r="P171" s="16"/>
      <c r="Q171" s="16"/>
      <c r="R171" s="15"/>
      <c r="S171" s="16"/>
      <c r="T171" s="16"/>
      <c r="U171" s="16"/>
      <c r="V171" s="16"/>
      <c r="W171" s="16"/>
    </row>
    <row r="172" spans="1:23" ht="15" x14ac:dyDescent="0.25">
      <c r="A172" s="4"/>
      <c r="I172" s="4"/>
      <c r="P172" s="16"/>
      <c r="Q172" s="16"/>
      <c r="R172" s="15"/>
      <c r="S172" s="16"/>
      <c r="T172" s="16"/>
      <c r="U172" s="16"/>
      <c r="V172" s="16"/>
      <c r="W172" s="15"/>
    </row>
    <row r="173" spans="1:23" ht="15" x14ac:dyDescent="0.25">
      <c r="A173" s="4"/>
      <c r="I173" s="4"/>
      <c r="J173" s="17"/>
      <c r="K173" s="17"/>
      <c r="L173" s="17"/>
      <c r="M173" s="17"/>
      <c r="N173" s="17"/>
      <c r="P173" s="16"/>
      <c r="Q173" s="16"/>
      <c r="R173" s="15"/>
      <c r="S173" s="16"/>
      <c r="T173" s="16"/>
      <c r="U173" s="16"/>
      <c r="V173" s="16"/>
      <c r="W173" s="16"/>
    </row>
    <row r="174" spans="1:23" ht="15" x14ac:dyDescent="0.25">
      <c r="A174" s="4"/>
      <c r="I174" s="4"/>
      <c r="J174" s="16"/>
      <c r="K174" s="16"/>
      <c r="L174" s="16"/>
      <c r="M174" s="16"/>
      <c r="N174" s="16"/>
    </row>
    <row r="175" spans="1:23" ht="15" x14ac:dyDescent="0.25">
      <c r="A175" s="4"/>
      <c r="I175" s="4"/>
    </row>
    <row r="176" spans="1:23" ht="15" x14ac:dyDescent="0.25">
      <c r="A176" s="4"/>
      <c r="I176" s="4"/>
    </row>
    <row r="177" spans="1:14" ht="15" x14ac:dyDescent="0.25">
      <c r="A177" s="4"/>
      <c r="I177" s="4"/>
    </row>
    <row r="178" spans="1:14" ht="15" x14ac:dyDescent="0.25">
      <c r="A178" s="4"/>
      <c r="I178" s="4"/>
    </row>
    <row r="179" spans="1:14" ht="15" x14ac:dyDescent="0.25">
      <c r="A179" s="18"/>
      <c r="B179" s="19"/>
      <c r="C179" s="19"/>
      <c r="D179" s="19"/>
      <c r="E179" s="19"/>
      <c r="F179" s="19"/>
      <c r="G179" s="19"/>
      <c r="I179" s="4"/>
    </row>
    <row r="180" spans="1:14" ht="15" x14ac:dyDescent="0.25">
      <c r="A180" s="4"/>
      <c r="I180" s="4"/>
    </row>
    <row r="181" spans="1:14" ht="15" x14ac:dyDescent="0.25">
      <c r="I181" s="4"/>
    </row>
    <row r="182" spans="1:14" ht="15" x14ac:dyDescent="0.25">
      <c r="I182" s="4"/>
      <c r="J182" s="17"/>
      <c r="K182" s="17"/>
      <c r="L182" s="17"/>
      <c r="M182" s="17"/>
      <c r="N182" s="17"/>
    </row>
    <row r="183" spans="1:14" ht="15" x14ac:dyDescent="0.25">
      <c r="I183" s="4"/>
      <c r="J183" s="16"/>
      <c r="K183" s="16"/>
      <c r="L183" s="16"/>
      <c r="M183" s="16"/>
      <c r="N183" s="16"/>
    </row>
    <row r="184" spans="1:14" ht="15" x14ac:dyDescent="0.25">
      <c r="I184" s="4"/>
      <c r="J184" s="16"/>
      <c r="K184" s="16"/>
      <c r="L184" s="16"/>
      <c r="M184" s="16"/>
      <c r="N184" s="16"/>
    </row>
    <row r="185" spans="1:14" ht="15" x14ac:dyDescent="0.25">
      <c r="I185" s="4"/>
      <c r="J185" s="16"/>
      <c r="K185" s="16"/>
      <c r="L185" s="16"/>
      <c r="M185" s="16"/>
      <c r="N185" s="16"/>
    </row>
    <row r="186" spans="1:14" ht="15" x14ac:dyDescent="0.25">
      <c r="I186" s="4"/>
      <c r="J186" s="16"/>
      <c r="K186" s="16"/>
      <c r="L186" s="16"/>
      <c r="M186" s="16"/>
      <c r="N186" s="16"/>
    </row>
    <row r="187" spans="1:14" ht="15" x14ac:dyDescent="0.25">
      <c r="A187" s="17"/>
      <c r="B187" s="17"/>
      <c r="C187" s="17"/>
      <c r="D187" s="18"/>
      <c r="E187" s="17"/>
      <c r="F187" s="17"/>
      <c r="G187" s="17"/>
      <c r="I187" s="4"/>
    </row>
    <row r="191" spans="1:14" x14ac:dyDescent="0.2">
      <c r="J191" s="17"/>
      <c r="K191" s="17"/>
      <c r="L191" s="17"/>
      <c r="M191" s="17"/>
      <c r="N191" s="17"/>
    </row>
    <row r="192" spans="1:14" x14ac:dyDescent="0.2">
      <c r="J192" s="16"/>
      <c r="K192" s="16"/>
      <c r="L192" s="16"/>
      <c r="M192" s="16"/>
      <c r="N192" s="16"/>
    </row>
    <row r="197" spans="1:32" ht="15" x14ac:dyDescent="0.25">
      <c r="A197" s="4"/>
      <c r="B197" s="4"/>
      <c r="C197" s="4"/>
      <c r="D197" s="4"/>
      <c r="E197" s="4"/>
      <c r="F197" s="4"/>
      <c r="G197" s="4"/>
      <c r="H197" s="4"/>
      <c r="I197" s="4"/>
    </row>
    <row r="198" spans="1:32" ht="15" x14ac:dyDescent="0.25">
      <c r="A198" s="4"/>
    </row>
    <row r="199" spans="1:32" ht="15" x14ac:dyDescent="0.25">
      <c r="A199" s="4"/>
    </row>
    <row r="200" spans="1:32" ht="15" x14ac:dyDescent="0.25">
      <c r="A200" s="4"/>
      <c r="X200" s="20"/>
      <c r="Y200" s="20"/>
      <c r="Z200" s="20"/>
      <c r="AA200" s="20"/>
      <c r="AB200" s="20"/>
      <c r="AC200" s="20"/>
      <c r="AD200" s="20"/>
      <c r="AE200" s="20"/>
      <c r="AF200" s="20"/>
    </row>
    <row r="201" spans="1:32" ht="15" x14ac:dyDescent="0.25">
      <c r="A201" s="4"/>
    </row>
    <row r="202" spans="1:32" ht="15" x14ac:dyDescent="0.25">
      <c r="A202" s="4"/>
      <c r="Y202" s="10"/>
      <c r="Z202" s="10"/>
      <c r="AA202" s="10"/>
      <c r="AB202" s="10"/>
      <c r="AC202" s="10"/>
      <c r="AD202" s="10"/>
      <c r="AE202" s="10"/>
      <c r="AF202" s="10"/>
    </row>
    <row r="203" spans="1:32" ht="15" x14ac:dyDescent="0.25">
      <c r="A203" s="4"/>
    </row>
    <row r="204" spans="1:32" ht="15" x14ac:dyDescent="0.25">
      <c r="A204" s="4"/>
    </row>
  </sheetData>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
  <sheetViews>
    <sheetView tabSelected="1" topLeftCell="A64" zoomScale="80" zoomScaleNormal="80" workbookViewId="0">
      <selection activeCell="U65" sqref="U65"/>
    </sheetView>
  </sheetViews>
  <sheetFormatPr defaultRowHeight="14.25" x14ac:dyDescent="0.2"/>
  <sheetData>
    <row r="1" spans="1:22" ht="23.25" x14ac:dyDescent="0.35">
      <c r="A1" s="3"/>
      <c r="B1" s="9" t="s">
        <v>9</v>
      </c>
      <c r="C1" s="3"/>
      <c r="D1" s="3"/>
      <c r="E1" s="3"/>
      <c r="F1" s="3"/>
      <c r="G1" s="3"/>
      <c r="H1" s="3"/>
      <c r="I1" s="3"/>
      <c r="J1" s="3"/>
      <c r="K1" s="3"/>
      <c r="L1" s="3"/>
      <c r="M1" s="3"/>
      <c r="N1" s="3"/>
      <c r="O1" s="3"/>
      <c r="P1" s="3"/>
      <c r="Q1" s="3"/>
      <c r="R1" s="3"/>
      <c r="S1" s="3"/>
      <c r="T1" s="3"/>
      <c r="U1" s="3"/>
    </row>
    <row r="2" spans="1:22" x14ac:dyDescent="0.2">
      <c r="A2" s="3"/>
      <c r="B2" s="3"/>
      <c r="C2" s="3"/>
      <c r="D2" s="3"/>
      <c r="E2" s="3"/>
      <c r="F2" s="3"/>
      <c r="G2" s="3"/>
      <c r="H2" s="3"/>
      <c r="I2" s="3"/>
      <c r="J2" s="3"/>
      <c r="K2" s="3"/>
      <c r="L2" s="3"/>
      <c r="M2" s="3"/>
      <c r="N2" s="3"/>
      <c r="O2" s="3"/>
      <c r="P2" s="3"/>
      <c r="Q2" s="3"/>
      <c r="R2" s="3"/>
      <c r="S2" s="3"/>
      <c r="T2" s="3"/>
      <c r="U2" s="3"/>
    </row>
    <row r="3" spans="1:22" x14ac:dyDescent="0.2">
      <c r="A3" s="3"/>
      <c r="B3" s="3"/>
      <c r="C3" s="3"/>
      <c r="D3" s="3"/>
      <c r="E3" s="3"/>
      <c r="F3" s="3"/>
      <c r="G3" s="3"/>
      <c r="H3" s="3"/>
      <c r="I3" s="3"/>
      <c r="J3" s="3"/>
      <c r="K3" s="3"/>
      <c r="L3" s="3"/>
      <c r="M3" s="3"/>
      <c r="N3" s="3"/>
      <c r="O3" s="3"/>
      <c r="P3" s="3"/>
      <c r="Q3" s="3"/>
      <c r="R3" s="3"/>
      <c r="S3" s="3"/>
      <c r="T3" s="3"/>
      <c r="U3" s="3"/>
    </row>
    <row r="4" spans="1:22" x14ac:dyDescent="0.2">
      <c r="A4" s="3"/>
      <c r="B4" s="3"/>
      <c r="C4" s="3"/>
      <c r="D4" s="3"/>
      <c r="E4" s="3"/>
      <c r="F4" s="3"/>
      <c r="G4" s="3"/>
      <c r="H4" s="3"/>
      <c r="I4" s="3"/>
      <c r="J4" s="3"/>
      <c r="K4" s="3"/>
      <c r="L4" s="3"/>
      <c r="M4" s="3"/>
      <c r="N4" s="3"/>
      <c r="O4" s="3"/>
      <c r="P4" s="3"/>
      <c r="Q4" s="3"/>
      <c r="R4" s="3"/>
      <c r="S4" s="3"/>
      <c r="T4" s="3"/>
      <c r="U4" s="3"/>
    </row>
    <row r="5" spans="1:22" x14ac:dyDescent="0.2">
      <c r="A5" s="3"/>
      <c r="B5" s="3"/>
      <c r="C5" s="3"/>
      <c r="D5" s="3"/>
      <c r="E5" s="3"/>
      <c r="F5" s="3"/>
      <c r="G5" s="3"/>
      <c r="H5" s="3"/>
      <c r="I5" s="3"/>
      <c r="J5" s="3"/>
      <c r="K5" s="3"/>
      <c r="L5" s="3"/>
      <c r="M5" s="3"/>
      <c r="N5" s="3"/>
      <c r="O5" s="3"/>
      <c r="P5" s="3"/>
      <c r="Q5" s="3"/>
      <c r="R5" s="3"/>
      <c r="S5" s="3"/>
      <c r="T5" s="3"/>
      <c r="U5" s="3"/>
    </row>
    <row r="6" spans="1:22" ht="23.25" x14ac:dyDescent="0.35">
      <c r="A6" s="22"/>
      <c r="B6" s="23"/>
      <c r="C6" s="31">
        <v>2100</v>
      </c>
      <c r="D6" s="31">
        <v>1800</v>
      </c>
      <c r="E6" s="31">
        <v>1500</v>
      </c>
      <c r="F6" s="31">
        <v>1200</v>
      </c>
      <c r="G6" s="31">
        <v>900</v>
      </c>
      <c r="H6" s="31">
        <v>600</v>
      </c>
      <c r="I6" s="31">
        <v>300</v>
      </c>
      <c r="J6" s="31">
        <v>10</v>
      </c>
      <c r="K6" s="31">
        <v>0</v>
      </c>
      <c r="L6" s="31">
        <v>10</v>
      </c>
      <c r="M6" s="31">
        <v>300</v>
      </c>
      <c r="N6" s="31">
        <v>600</v>
      </c>
      <c r="O6" s="31">
        <v>900</v>
      </c>
      <c r="P6" s="31">
        <v>1200</v>
      </c>
      <c r="Q6" s="31">
        <v>1500</v>
      </c>
      <c r="R6" s="31">
        <v>1800</v>
      </c>
      <c r="S6" s="31">
        <v>2100</v>
      </c>
      <c r="T6" s="23"/>
      <c r="U6" s="22"/>
      <c r="V6" s="26"/>
    </row>
    <row r="7" spans="1:22" ht="23.25" x14ac:dyDescent="0.35">
      <c r="A7" s="31" t="s">
        <v>10</v>
      </c>
      <c r="B7" s="22"/>
      <c r="C7" s="22">
        <v>0.75</v>
      </c>
      <c r="D7" s="22">
        <v>1.5</v>
      </c>
      <c r="E7" s="22">
        <v>1</v>
      </c>
      <c r="F7" s="22">
        <v>0.75</v>
      </c>
      <c r="G7" s="22">
        <v>1.5</v>
      </c>
      <c r="H7" s="22">
        <v>1</v>
      </c>
      <c r="I7" s="22">
        <v>1.5</v>
      </c>
      <c r="J7" s="22">
        <v>2</v>
      </c>
      <c r="K7" s="22">
        <v>0</v>
      </c>
      <c r="L7" s="22">
        <v>2</v>
      </c>
      <c r="M7" s="22">
        <v>1</v>
      </c>
      <c r="N7" s="22">
        <v>1</v>
      </c>
      <c r="O7" s="22">
        <v>1.6666666666666667</v>
      </c>
      <c r="P7" s="22">
        <v>0.66666666666666663</v>
      </c>
      <c r="Q7" s="22">
        <v>2.25</v>
      </c>
      <c r="R7" s="22">
        <v>1.1111111111111112</v>
      </c>
      <c r="S7" s="22"/>
      <c r="T7" s="22"/>
      <c r="U7" s="22"/>
      <c r="V7" s="26"/>
    </row>
    <row r="8" spans="1:22" ht="15" x14ac:dyDescent="0.25">
      <c r="A8" s="23"/>
      <c r="B8" s="22"/>
      <c r="C8" s="22">
        <v>1.75</v>
      </c>
      <c r="D8" s="22">
        <v>0.36363636363636365</v>
      </c>
      <c r="E8" s="22">
        <v>0.5</v>
      </c>
      <c r="F8" s="21">
        <v>3</v>
      </c>
      <c r="G8" s="22">
        <v>2</v>
      </c>
      <c r="H8" s="22">
        <v>1</v>
      </c>
      <c r="I8" s="22">
        <v>1</v>
      </c>
      <c r="J8" s="22">
        <v>1.5</v>
      </c>
      <c r="K8" s="22">
        <v>0</v>
      </c>
      <c r="L8" s="22">
        <v>1.5</v>
      </c>
      <c r="M8" s="21">
        <v>3</v>
      </c>
      <c r="N8" s="22">
        <v>2</v>
      </c>
      <c r="O8" s="22">
        <v>1.5</v>
      </c>
      <c r="P8" s="22">
        <v>1</v>
      </c>
      <c r="Q8" s="22">
        <v>2.6666666666666665</v>
      </c>
      <c r="R8" s="22">
        <v>1</v>
      </c>
      <c r="S8" s="22">
        <v>1.6</v>
      </c>
      <c r="T8" s="22"/>
      <c r="U8" s="22"/>
      <c r="V8" s="26"/>
    </row>
    <row r="9" spans="1:22" ht="15" x14ac:dyDescent="0.25">
      <c r="A9" s="23"/>
      <c r="B9" s="22"/>
      <c r="C9" s="22">
        <v>1.125</v>
      </c>
      <c r="D9" s="22">
        <v>0.9285714285714286</v>
      </c>
      <c r="E9" s="22">
        <v>0.93333333333333335</v>
      </c>
      <c r="F9" s="22">
        <v>1.0625</v>
      </c>
      <c r="G9" s="22">
        <v>1.0625</v>
      </c>
      <c r="H9" s="22">
        <v>1.4285714285714286</v>
      </c>
      <c r="I9" s="22">
        <v>1.2352941176470589</v>
      </c>
      <c r="J9" s="22">
        <v>1</v>
      </c>
      <c r="K9" s="22">
        <v>0</v>
      </c>
      <c r="L9" s="22">
        <v>1</v>
      </c>
      <c r="M9" s="22">
        <v>0.79166666666666663</v>
      </c>
      <c r="N9" s="22">
        <v>1.1052631578947369</v>
      </c>
      <c r="O9" s="22">
        <v>1.1428571428571428</v>
      </c>
      <c r="P9" s="22">
        <v>0.88461538461538458</v>
      </c>
      <c r="Q9" s="22">
        <v>1.2941176470588236</v>
      </c>
      <c r="R9" s="22">
        <v>1.25</v>
      </c>
      <c r="S9" s="22"/>
      <c r="T9" s="22"/>
      <c r="U9" s="22"/>
      <c r="V9" s="26"/>
    </row>
    <row r="10" spans="1:22" ht="15" x14ac:dyDescent="0.25">
      <c r="A10" s="23"/>
      <c r="B10" s="22"/>
      <c r="C10" s="22"/>
      <c r="D10" s="22">
        <v>1</v>
      </c>
      <c r="E10" s="22">
        <v>1.1000000000000001</v>
      </c>
      <c r="F10" s="22">
        <v>0.9</v>
      </c>
      <c r="G10" s="22">
        <v>1.1666666666666667</v>
      </c>
      <c r="H10" s="22">
        <v>1.25</v>
      </c>
      <c r="I10" s="22">
        <v>1.5</v>
      </c>
      <c r="J10" s="22">
        <v>1.25</v>
      </c>
      <c r="K10" s="22">
        <v>0</v>
      </c>
      <c r="L10" s="22">
        <v>1.25</v>
      </c>
      <c r="M10" s="22">
        <v>1.6</v>
      </c>
      <c r="N10" s="22">
        <v>1.5</v>
      </c>
      <c r="O10" s="22">
        <v>0.90909090909090906</v>
      </c>
      <c r="P10" s="22">
        <v>1.1000000000000001</v>
      </c>
      <c r="Q10" s="22">
        <v>1.1000000000000001</v>
      </c>
      <c r="R10" s="22">
        <v>1.1111111111111112</v>
      </c>
      <c r="S10" s="22">
        <v>0.625</v>
      </c>
      <c r="T10" s="22"/>
      <c r="U10" s="22"/>
      <c r="V10" s="26"/>
    </row>
    <row r="11" spans="1:22" ht="15" x14ac:dyDescent="0.25">
      <c r="A11" s="23"/>
      <c r="B11" s="22"/>
      <c r="C11" s="22">
        <v>1</v>
      </c>
      <c r="D11" s="22">
        <v>1.8</v>
      </c>
      <c r="E11" s="22">
        <v>1.125</v>
      </c>
      <c r="F11" s="22">
        <v>0.5714285714285714</v>
      </c>
      <c r="G11" s="22">
        <v>0.8</v>
      </c>
      <c r="H11" s="22">
        <v>1.25</v>
      </c>
      <c r="I11" s="22">
        <v>0.6</v>
      </c>
      <c r="J11" s="22">
        <v>0.8</v>
      </c>
      <c r="K11" s="22">
        <v>0</v>
      </c>
      <c r="L11" s="22">
        <v>0.8</v>
      </c>
      <c r="M11" s="22">
        <v>0.8</v>
      </c>
      <c r="N11" s="22">
        <v>0.66666666666666663</v>
      </c>
      <c r="O11" s="22">
        <v>0.72222222222222221</v>
      </c>
      <c r="P11" s="22">
        <v>1</v>
      </c>
      <c r="Q11" s="22">
        <v>1.2</v>
      </c>
      <c r="R11" s="22">
        <v>0.88888888888888884</v>
      </c>
      <c r="S11" s="22"/>
      <c r="T11" s="22"/>
      <c r="U11" s="22"/>
      <c r="V11" s="26"/>
    </row>
    <row r="12" spans="1:22" ht="15" x14ac:dyDescent="0.25">
      <c r="A12" s="23"/>
      <c r="B12" s="22"/>
      <c r="C12" s="22">
        <v>1.4285714285714286</v>
      </c>
      <c r="D12" s="22">
        <v>1.1666666666666667</v>
      </c>
      <c r="E12" s="22">
        <v>1.8</v>
      </c>
      <c r="F12" s="22">
        <v>1.6666666666666667</v>
      </c>
      <c r="G12" s="22">
        <v>2</v>
      </c>
      <c r="H12" s="22">
        <v>1.25</v>
      </c>
      <c r="I12" s="22">
        <v>1.6666666666666667</v>
      </c>
      <c r="J12" s="22">
        <v>1.33</v>
      </c>
      <c r="K12" s="22">
        <v>0</v>
      </c>
      <c r="L12" s="22">
        <v>1.33</v>
      </c>
      <c r="M12" s="22">
        <v>1.3333333333333333</v>
      </c>
      <c r="N12" s="21">
        <v>4</v>
      </c>
      <c r="O12" s="22">
        <v>1</v>
      </c>
      <c r="P12" s="22">
        <v>1.2</v>
      </c>
      <c r="Q12" s="22">
        <v>3.1666666666666665</v>
      </c>
      <c r="R12" s="22">
        <v>2.625</v>
      </c>
      <c r="S12" s="22">
        <v>1.2307692307692308</v>
      </c>
      <c r="T12" s="22"/>
      <c r="U12" s="22"/>
      <c r="V12" s="26"/>
    </row>
    <row r="13" spans="1:22" ht="15" x14ac:dyDescent="0.25">
      <c r="A13" s="23"/>
      <c r="B13" s="22"/>
      <c r="C13" s="22">
        <v>1</v>
      </c>
      <c r="D13" s="22">
        <v>1.3333333333333333</v>
      </c>
      <c r="E13" s="22">
        <v>0.5</v>
      </c>
      <c r="F13" s="22">
        <v>0.33333333333333331</v>
      </c>
      <c r="G13" s="22">
        <v>0.33333333333333331</v>
      </c>
      <c r="H13" s="22">
        <v>0.33333333333333331</v>
      </c>
      <c r="I13" s="22">
        <v>1</v>
      </c>
      <c r="J13" s="22">
        <v>0.75</v>
      </c>
      <c r="K13" s="22">
        <v>0</v>
      </c>
      <c r="L13" s="22">
        <v>0.75</v>
      </c>
      <c r="M13" s="22">
        <v>1</v>
      </c>
      <c r="N13" s="22">
        <v>0.33333333333333331</v>
      </c>
      <c r="O13" s="22">
        <v>1</v>
      </c>
      <c r="P13" s="22">
        <v>1</v>
      </c>
      <c r="Q13" s="22">
        <v>1.5</v>
      </c>
      <c r="R13" s="22">
        <v>1.8</v>
      </c>
      <c r="S13" s="22">
        <v>1.1666666666666667</v>
      </c>
      <c r="T13" s="22"/>
      <c r="U13" s="22"/>
      <c r="V13" s="26"/>
    </row>
    <row r="14" spans="1:22" x14ac:dyDescent="0.2">
      <c r="A14" s="22"/>
      <c r="B14" s="22"/>
      <c r="C14" s="22"/>
      <c r="D14" s="22"/>
      <c r="E14" s="22"/>
      <c r="F14" s="22"/>
      <c r="G14" s="22"/>
      <c r="H14" s="22"/>
      <c r="I14" s="22"/>
      <c r="J14" s="22"/>
      <c r="K14" s="22"/>
      <c r="L14" s="22"/>
      <c r="M14" s="22"/>
      <c r="N14" s="22"/>
      <c r="O14" s="22"/>
      <c r="P14" s="22"/>
      <c r="Q14" s="22"/>
      <c r="R14" s="22"/>
      <c r="S14" s="22"/>
      <c r="T14" s="22"/>
      <c r="U14" s="22"/>
      <c r="V14" s="26"/>
    </row>
    <row r="15" spans="1:22" ht="15" x14ac:dyDescent="0.25">
      <c r="A15" s="23" t="s">
        <v>19</v>
      </c>
      <c r="B15" s="22"/>
      <c r="C15" s="22">
        <f>GEOMEAN(C7:C13)</f>
        <v>1.132467200411351</v>
      </c>
      <c r="D15" s="22">
        <f t="shared" ref="D15:S15" si="0">GEOMEAN(D7:D13)</f>
        <v>1.0511773334019365</v>
      </c>
      <c r="E15" s="22">
        <f t="shared" si="0"/>
        <v>0.91075007148219844</v>
      </c>
      <c r="F15" s="22">
        <f t="shared" si="0"/>
        <v>0.94699799372983773</v>
      </c>
      <c r="G15" s="22">
        <f t="shared" si="0"/>
        <v>1.1027704027760037</v>
      </c>
      <c r="H15" s="22">
        <f t="shared" si="0"/>
        <v>0.98969536167856409</v>
      </c>
      <c r="I15" s="22">
        <f t="shared" si="0"/>
        <v>1.1572357499391874</v>
      </c>
      <c r="J15" s="22">
        <f t="shared" si="0"/>
        <v>1.1695125319538779</v>
      </c>
      <c r="K15" s="22">
        <v>0</v>
      </c>
      <c r="L15" s="22">
        <f t="shared" si="0"/>
        <v>1.1695125319538779</v>
      </c>
      <c r="M15" s="22">
        <f t="shared" si="0"/>
        <v>1.2213224252812753</v>
      </c>
      <c r="N15" s="22">
        <f t="shared" si="0"/>
        <v>1.166976366561721</v>
      </c>
      <c r="O15" s="22">
        <f t="shared" si="0"/>
        <v>1.0940319790659219</v>
      </c>
      <c r="P15" s="22">
        <f t="shared" si="0"/>
        <v>0.96485588799802491</v>
      </c>
      <c r="Q15" s="22">
        <f t="shared" si="0"/>
        <v>1.7420318002919128</v>
      </c>
      <c r="R15" s="22">
        <f t="shared" si="0"/>
        <v>1.3060309510628936</v>
      </c>
      <c r="S15" s="22">
        <f t="shared" si="0"/>
        <v>1.094664048478142</v>
      </c>
      <c r="T15" s="22"/>
      <c r="U15" s="22"/>
      <c r="V15" s="26"/>
    </row>
    <row r="16" spans="1:22" ht="15" x14ac:dyDescent="0.25">
      <c r="A16" s="23" t="s">
        <v>3</v>
      </c>
      <c r="B16" s="22"/>
      <c r="C16" s="22">
        <f t="shared" ref="C16:S16" si="1">AVERAGE(C7:C13)</f>
        <v>1.1755952380952381</v>
      </c>
      <c r="D16" s="22">
        <f t="shared" si="1"/>
        <v>1.1560296846011133</v>
      </c>
      <c r="E16" s="22">
        <f t="shared" si="1"/>
        <v>0.99404761904761896</v>
      </c>
      <c r="F16" s="22">
        <f t="shared" si="1"/>
        <v>1.1834183673469387</v>
      </c>
      <c r="G16" s="22">
        <f t="shared" si="1"/>
        <v>1.2660714285714287</v>
      </c>
      <c r="H16" s="22">
        <f t="shared" si="1"/>
        <v>1.0731292517006803</v>
      </c>
      <c r="I16" s="22">
        <f t="shared" si="1"/>
        <v>1.2145658263305321</v>
      </c>
      <c r="J16" s="22">
        <f t="shared" si="1"/>
        <v>1.2328571428571427</v>
      </c>
      <c r="K16" s="22">
        <f t="shared" si="1"/>
        <v>0</v>
      </c>
      <c r="L16" s="22">
        <f t="shared" si="1"/>
        <v>1.2328571428571427</v>
      </c>
      <c r="M16" s="22">
        <f t="shared" si="1"/>
        <v>1.3607142857142858</v>
      </c>
      <c r="N16" s="22">
        <f t="shared" si="1"/>
        <v>1.5150375939849625</v>
      </c>
      <c r="O16" s="22">
        <f t="shared" si="1"/>
        <v>1.1344052772624202</v>
      </c>
      <c r="P16" s="22">
        <f t="shared" si="1"/>
        <v>0.97875457875457872</v>
      </c>
      <c r="Q16" s="22">
        <f t="shared" si="1"/>
        <v>1.8824929971988793</v>
      </c>
      <c r="R16" s="22">
        <f t="shared" si="1"/>
        <v>1.3980158730158732</v>
      </c>
      <c r="S16" s="22">
        <f t="shared" si="1"/>
        <v>1.1556089743589744</v>
      </c>
      <c r="T16" s="22"/>
      <c r="U16" s="22"/>
      <c r="V16" s="26"/>
    </row>
    <row r="17" spans="1:22" ht="15" x14ac:dyDescent="0.25">
      <c r="A17" s="23" t="s">
        <v>16</v>
      </c>
      <c r="B17" s="22"/>
      <c r="C17" s="22">
        <f t="shared" ref="C17:S17" si="2">STDEV(C7:C13)</f>
        <v>0.35757414434978757</v>
      </c>
      <c r="D17" s="22">
        <f t="shared" si="2"/>
        <v>0.45980662059430055</v>
      </c>
      <c r="E17" s="22">
        <f t="shared" si="2"/>
        <v>0.441554343309222</v>
      </c>
      <c r="F17" s="22">
        <f t="shared" si="2"/>
        <v>0.9049376153373897</v>
      </c>
      <c r="G17" s="22">
        <f t="shared" si="2"/>
        <v>0.6151653485727685</v>
      </c>
      <c r="H17" s="22">
        <f t="shared" si="2"/>
        <v>0.36013485938189149</v>
      </c>
      <c r="I17" s="22">
        <f t="shared" si="2"/>
        <v>0.37361707434248453</v>
      </c>
      <c r="J17" s="22">
        <f t="shared" si="2"/>
        <v>0.43671937159211288</v>
      </c>
      <c r="K17" s="22">
        <f t="shared" si="2"/>
        <v>0</v>
      </c>
      <c r="L17" s="22">
        <f t="shared" si="2"/>
        <v>0.43671937159211288</v>
      </c>
      <c r="M17" s="22">
        <f t="shared" si="2"/>
        <v>0.779284962584325</v>
      </c>
      <c r="N17" s="22">
        <f t="shared" si="2"/>
        <v>1.2220058527847286</v>
      </c>
      <c r="O17" s="22">
        <f t="shared" si="2"/>
        <v>0.33511791816585818</v>
      </c>
      <c r="P17" s="22">
        <f t="shared" si="2"/>
        <v>0.16895026147326114</v>
      </c>
      <c r="Q17" s="22">
        <f t="shared" si="2"/>
        <v>0.81339516654967259</v>
      </c>
      <c r="R17" s="22">
        <f t="shared" si="2"/>
        <v>0.61525680151041051</v>
      </c>
      <c r="S17" s="22">
        <f t="shared" si="2"/>
        <v>0.40199527528044154</v>
      </c>
      <c r="T17" s="22"/>
      <c r="U17" s="22"/>
      <c r="V17" s="26"/>
    </row>
    <row r="18" spans="1:22" ht="15" x14ac:dyDescent="0.25">
      <c r="A18" s="23" t="s">
        <v>0</v>
      </c>
      <c r="B18" s="22"/>
      <c r="C18" s="22">
        <f>C17/SQRT(5)</f>
        <v>0.15991201875248945</v>
      </c>
      <c r="D18" s="22">
        <f>D17/SQRT(5)</f>
        <v>0.20563177203066216</v>
      </c>
      <c r="E18" s="22">
        <f t="shared" ref="E18:Q18" si="3">E17/SQRT(5)</f>
        <v>0.19746910547993995</v>
      </c>
      <c r="F18" s="22">
        <f t="shared" si="3"/>
        <v>0.4047004046581919</v>
      </c>
      <c r="G18" s="22">
        <f t="shared" si="3"/>
        <v>0.2751103073622127</v>
      </c>
      <c r="H18" s="22">
        <f t="shared" si="3"/>
        <v>0.16105720532904744</v>
      </c>
      <c r="I18" s="22">
        <f t="shared" si="3"/>
        <v>0.16708663515687758</v>
      </c>
      <c r="J18" s="22">
        <f t="shared" si="3"/>
        <v>0.19530684039419099</v>
      </c>
      <c r="K18" s="22">
        <f t="shared" si="3"/>
        <v>0</v>
      </c>
      <c r="L18" s="22">
        <f t="shared" si="3"/>
        <v>0.19530684039419099</v>
      </c>
      <c r="M18" s="22">
        <f t="shared" si="3"/>
        <v>0.34850683003638616</v>
      </c>
      <c r="N18" s="22">
        <f t="shared" si="3"/>
        <v>0.5464976311458507</v>
      </c>
      <c r="O18" s="22">
        <f t="shared" si="3"/>
        <v>0.1498692890994141</v>
      </c>
      <c r="P18" s="22">
        <f t="shared" si="3"/>
        <v>7.5556853894115136E-2</v>
      </c>
      <c r="Q18" s="22">
        <f t="shared" si="3"/>
        <v>0.36376137699496619</v>
      </c>
      <c r="R18" s="22">
        <f>R17/SQRT(5)</f>
        <v>0.27515120635927465</v>
      </c>
      <c r="S18" s="22">
        <f>S17/SQRT(5)</f>
        <v>0.17977775243216162</v>
      </c>
      <c r="T18" s="22"/>
      <c r="U18" s="22"/>
      <c r="V18" s="26"/>
    </row>
    <row r="19" spans="1:22" ht="15" x14ac:dyDescent="0.25">
      <c r="A19" s="23" t="s">
        <v>20</v>
      </c>
      <c r="B19" s="22"/>
      <c r="C19" s="22">
        <f>C15+(2*C17)</f>
        <v>1.8476154891109262</v>
      </c>
      <c r="D19" s="22">
        <f t="shared" ref="D19:S19" si="4">D15+(2*D17)</f>
        <v>1.9707905745905376</v>
      </c>
      <c r="E19" s="22">
        <f t="shared" si="4"/>
        <v>1.7938587581006424</v>
      </c>
      <c r="F19" s="22">
        <f t="shared" si="4"/>
        <v>2.7568732244046172</v>
      </c>
      <c r="G19" s="22">
        <f t="shared" si="4"/>
        <v>2.3331010999215405</v>
      </c>
      <c r="H19" s="22">
        <f t="shared" si="4"/>
        <v>1.709965080442347</v>
      </c>
      <c r="I19" s="22">
        <f t="shared" si="4"/>
        <v>1.9044698986241566</v>
      </c>
      <c r="J19" s="22">
        <f t="shared" si="4"/>
        <v>2.0429512751381038</v>
      </c>
      <c r="K19" s="22">
        <v>0</v>
      </c>
      <c r="L19" s="22">
        <f t="shared" si="4"/>
        <v>2.0429512751381038</v>
      </c>
      <c r="M19" s="22">
        <f t="shared" si="4"/>
        <v>2.7798923504499253</v>
      </c>
      <c r="N19" s="22">
        <f t="shared" si="4"/>
        <v>3.6109880721311782</v>
      </c>
      <c r="O19" s="22">
        <f>O15+(2*O17)</f>
        <v>1.7642678153976381</v>
      </c>
      <c r="P19" s="22">
        <f t="shared" si="4"/>
        <v>1.3027564109445473</v>
      </c>
      <c r="Q19" s="22">
        <f>Q15+(2*Q17)</f>
        <v>3.3688221333912578</v>
      </c>
      <c r="R19" s="22">
        <f t="shared" si="4"/>
        <v>2.5365445540837146</v>
      </c>
      <c r="S19" s="22">
        <f t="shared" si="4"/>
        <v>1.8986545990390251</v>
      </c>
      <c r="T19" s="22"/>
      <c r="U19" s="22"/>
      <c r="V19" s="26"/>
    </row>
    <row r="20" spans="1:22" ht="15" x14ac:dyDescent="0.25">
      <c r="A20" s="30" t="s">
        <v>21</v>
      </c>
      <c r="B20" s="28"/>
      <c r="C20" s="28">
        <f>C15-(2*C17)</f>
        <v>0.41731891171177582</v>
      </c>
      <c r="D20" s="28">
        <f t="shared" ref="D20:R20" si="5">D15-(2*D17)</f>
        <v>0.13156409221333543</v>
      </c>
      <c r="E20" s="28">
        <f t="shared" si="5"/>
        <v>2.7641384863754448E-2</v>
      </c>
      <c r="F20" s="28">
        <f t="shared" si="5"/>
        <v>-0.86287723694494167</v>
      </c>
      <c r="G20" s="28">
        <f t="shared" si="5"/>
        <v>-0.12756029436953331</v>
      </c>
      <c r="H20" s="28">
        <f t="shared" si="5"/>
        <v>0.2694256429147811</v>
      </c>
      <c r="I20" s="28">
        <f t="shared" si="5"/>
        <v>0.41000160125421836</v>
      </c>
      <c r="J20" s="28">
        <f t="shared" si="5"/>
        <v>0.29607378876965218</v>
      </c>
      <c r="K20" s="28">
        <f t="shared" si="5"/>
        <v>0</v>
      </c>
      <c r="L20" s="28">
        <f t="shared" si="5"/>
        <v>0.29607378876965218</v>
      </c>
      <c r="M20" s="28">
        <f t="shared" si="5"/>
        <v>-0.33724749988737468</v>
      </c>
      <c r="N20" s="28">
        <f t="shared" si="5"/>
        <v>-1.2770353390077362</v>
      </c>
      <c r="O20" s="28">
        <f>O15-(2*O17)</f>
        <v>0.42379614273420552</v>
      </c>
      <c r="P20" s="28">
        <f t="shared" si="5"/>
        <v>0.62695536505150262</v>
      </c>
      <c r="Q20" s="28">
        <f t="shared" si="5"/>
        <v>0.11524146719256767</v>
      </c>
      <c r="R20" s="28">
        <f t="shared" si="5"/>
        <v>7.5517348042072552E-2</v>
      </c>
      <c r="S20" s="28"/>
      <c r="T20" s="22"/>
      <c r="U20" s="22"/>
      <c r="V20" s="26"/>
    </row>
    <row r="21" spans="1:22" x14ac:dyDescent="0.2">
      <c r="T21" s="22"/>
      <c r="U21" s="22"/>
      <c r="V21" s="26"/>
    </row>
    <row r="22" spans="1:22" x14ac:dyDescent="0.2">
      <c r="T22" s="22"/>
      <c r="U22" s="22"/>
      <c r="V22" s="26"/>
    </row>
    <row r="23" spans="1:22" ht="23.25" x14ac:dyDescent="0.35">
      <c r="A23" s="31" t="s">
        <v>12</v>
      </c>
      <c r="B23" s="22"/>
      <c r="C23" s="31">
        <v>2100</v>
      </c>
      <c r="D23" s="31">
        <v>1800</v>
      </c>
      <c r="E23" s="31">
        <v>1500</v>
      </c>
      <c r="F23" s="31">
        <v>1200</v>
      </c>
      <c r="G23" s="31">
        <v>900</v>
      </c>
      <c r="H23" s="31">
        <v>600</v>
      </c>
      <c r="I23" s="31">
        <v>300</v>
      </c>
      <c r="J23" s="31">
        <v>10</v>
      </c>
      <c r="K23" s="31">
        <v>0</v>
      </c>
      <c r="L23" s="31">
        <v>10</v>
      </c>
      <c r="M23" s="31">
        <v>300</v>
      </c>
      <c r="N23" s="31">
        <v>600</v>
      </c>
      <c r="O23" s="31">
        <v>900</v>
      </c>
      <c r="P23" s="31">
        <v>1200</v>
      </c>
      <c r="Q23" s="31">
        <v>1500</v>
      </c>
      <c r="R23" s="31">
        <v>1800</v>
      </c>
      <c r="S23" s="31">
        <v>2100</v>
      </c>
      <c r="T23" s="22"/>
      <c r="U23" s="22"/>
      <c r="V23" s="26"/>
    </row>
    <row r="24" spans="1:22" x14ac:dyDescent="0.2">
      <c r="B24" s="22"/>
      <c r="C24" s="22">
        <v>1</v>
      </c>
      <c r="D24" s="22">
        <v>0.83333333333333337</v>
      </c>
      <c r="E24" s="22">
        <v>0.15384615384615385</v>
      </c>
      <c r="F24" s="22">
        <v>0.6</v>
      </c>
      <c r="G24" s="21">
        <v>3</v>
      </c>
      <c r="H24" s="22">
        <v>1</v>
      </c>
      <c r="I24" s="22">
        <v>1</v>
      </c>
      <c r="J24" s="22">
        <v>0.8</v>
      </c>
      <c r="K24" s="22">
        <v>0</v>
      </c>
      <c r="L24" s="22">
        <v>0.8</v>
      </c>
      <c r="M24" s="22">
        <v>0.66666666666666663</v>
      </c>
      <c r="N24" s="22">
        <v>1.25</v>
      </c>
      <c r="O24" s="21">
        <v>3.25</v>
      </c>
      <c r="P24" s="22">
        <v>2.5</v>
      </c>
      <c r="Q24" s="22">
        <v>1</v>
      </c>
      <c r="R24" s="22">
        <v>0.91666666666666663</v>
      </c>
      <c r="S24" s="22"/>
      <c r="T24" s="22"/>
      <c r="U24" s="22"/>
      <c r="V24" s="26"/>
    </row>
    <row r="25" spans="1:22" ht="15" x14ac:dyDescent="0.25">
      <c r="A25" s="23"/>
      <c r="B25" s="22"/>
      <c r="C25" s="22"/>
      <c r="D25" s="21">
        <v>3.5</v>
      </c>
      <c r="E25" s="22">
        <v>1.2</v>
      </c>
      <c r="F25" s="22">
        <v>3</v>
      </c>
      <c r="G25" s="22">
        <v>1</v>
      </c>
      <c r="H25" s="22">
        <v>1</v>
      </c>
      <c r="I25" s="22">
        <v>0.66666666666666663</v>
      </c>
      <c r="J25" s="22">
        <v>0.6</v>
      </c>
      <c r="K25" s="22">
        <v>0</v>
      </c>
      <c r="L25" s="22">
        <v>0.6</v>
      </c>
      <c r="M25" s="22">
        <v>0.5</v>
      </c>
      <c r="N25" s="22">
        <v>1</v>
      </c>
      <c r="O25" s="22">
        <v>1.1666666666666667</v>
      </c>
      <c r="P25" s="22">
        <v>1.875</v>
      </c>
      <c r="Q25" s="22">
        <v>0.5625</v>
      </c>
      <c r="R25" s="21">
        <v>3.1428571428571428</v>
      </c>
      <c r="S25" s="22"/>
      <c r="T25" s="22"/>
      <c r="U25" s="22"/>
      <c r="V25" s="26"/>
    </row>
    <row r="26" spans="1:22" ht="15" x14ac:dyDescent="0.25">
      <c r="A26" s="23"/>
      <c r="B26" s="22">
        <v>0</v>
      </c>
      <c r="C26" s="22">
        <v>0.8</v>
      </c>
      <c r="D26" s="22">
        <v>0.5714285714285714</v>
      </c>
      <c r="E26" s="22">
        <v>1.6666666666666667</v>
      </c>
      <c r="F26" s="22">
        <v>2</v>
      </c>
      <c r="G26" s="22">
        <v>1</v>
      </c>
      <c r="H26" s="21">
        <v>2</v>
      </c>
      <c r="I26" s="22">
        <v>2</v>
      </c>
      <c r="J26" s="21">
        <v>1.5</v>
      </c>
      <c r="K26" s="22">
        <v>0</v>
      </c>
      <c r="L26" s="21">
        <v>1.5</v>
      </c>
      <c r="M26" s="21">
        <v>2</v>
      </c>
      <c r="N26" s="22">
        <v>1</v>
      </c>
      <c r="O26" s="22">
        <v>1</v>
      </c>
      <c r="P26" s="22">
        <v>1.25</v>
      </c>
      <c r="Q26" s="22">
        <v>1</v>
      </c>
      <c r="R26" s="22">
        <v>1.8571428571428572</v>
      </c>
      <c r="S26" s="22"/>
      <c r="T26" s="22"/>
      <c r="U26" s="22"/>
      <c r="V26" s="26"/>
    </row>
    <row r="27" spans="1:22" ht="15" x14ac:dyDescent="0.25">
      <c r="A27" s="23"/>
      <c r="B27" s="22"/>
      <c r="C27" s="22">
        <v>0.88888888888888884</v>
      </c>
      <c r="D27" s="22">
        <v>0.75</v>
      </c>
      <c r="E27" s="22">
        <v>1.1000000000000001</v>
      </c>
      <c r="F27" s="22">
        <v>0.75</v>
      </c>
      <c r="G27" s="22">
        <v>1.6666666666666667</v>
      </c>
      <c r="H27" s="22">
        <v>0.5</v>
      </c>
      <c r="I27" s="22">
        <v>0.2</v>
      </c>
      <c r="J27" s="22">
        <v>0.375</v>
      </c>
      <c r="K27" s="22">
        <v>0</v>
      </c>
      <c r="L27" s="22">
        <v>0.375</v>
      </c>
      <c r="M27" s="22">
        <v>0.6</v>
      </c>
      <c r="N27" s="22">
        <v>0.6</v>
      </c>
      <c r="O27" s="22">
        <v>0.83333333333333337</v>
      </c>
      <c r="P27" s="22">
        <v>0.46153846153846156</v>
      </c>
      <c r="Q27" s="22">
        <v>0.76923076923076927</v>
      </c>
      <c r="R27" s="22">
        <v>1.2</v>
      </c>
      <c r="S27" s="22"/>
      <c r="T27" s="22"/>
      <c r="U27" s="22"/>
      <c r="V27" s="26"/>
    </row>
    <row r="28" spans="1:22" ht="15" x14ac:dyDescent="0.25">
      <c r="A28" s="23"/>
      <c r="B28" s="22"/>
      <c r="C28" s="22"/>
      <c r="D28" s="22">
        <v>1.2222222222222223</v>
      </c>
      <c r="E28" s="22">
        <v>1.3333333333333333</v>
      </c>
      <c r="F28" s="22">
        <v>0.91666666666666663</v>
      </c>
      <c r="G28" s="22">
        <v>1</v>
      </c>
      <c r="H28" s="22">
        <v>1.1000000000000001</v>
      </c>
      <c r="I28" s="22">
        <v>1.2</v>
      </c>
      <c r="J28" s="22">
        <v>1</v>
      </c>
      <c r="K28" s="22">
        <v>0</v>
      </c>
      <c r="L28" s="22">
        <v>1</v>
      </c>
      <c r="M28" s="22">
        <v>1.1818181818181819</v>
      </c>
      <c r="N28" s="22">
        <v>1</v>
      </c>
      <c r="O28" s="22">
        <v>0.91666666666666663</v>
      </c>
      <c r="P28" s="22">
        <v>1</v>
      </c>
      <c r="Q28" s="22">
        <v>1.1000000000000001</v>
      </c>
      <c r="R28" s="22">
        <v>1.375</v>
      </c>
      <c r="S28" s="22">
        <v>1.125</v>
      </c>
      <c r="T28" s="22"/>
      <c r="U28" s="22"/>
      <c r="V28" s="26"/>
    </row>
    <row r="29" spans="1:22" ht="15" x14ac:dyDescent="0.25">
      <c r="A29" s="23"/>
      <c r="B29" s="22">
        <v>1</v>
      </c>
      <c r="C29" s="22">
        <v>1</v>
      </c>
      <c r="D29" s="22">
        <v>1</v>
      </c>
      <c r="E29" s="22">
        <v>1.2222222222222223</v>
      </c>
      <c r="F29" s="22">
        <v>0.88888888888888884</v>
      </c>
      <c r="G29" s="22">
        <v>0.88888888888888884</v>
      </c>
      <c r="H29" s="22">
        <v>1.1666666666666667</v>
      </c>
      <c r="I29" s="22">
        <v>1.2</v>
      </c>
      <c r="J29" s="22">
        <v>1</v>
      </c>
      <c r="K29" s="22">
        <v>0</v>
      </c>
      <c r="L29" s="22">
        <v>1</v>
      </c>
      <c r="M29" s="22">
        <v>1.1666666666666667</v>
      </c>
      <c r="N29" s="21">
        <v>2.6666666666666665</v>
      </c>
      <c r="O29" s="23">
        <v>2.875</v>
      </c>
      <c r="P29" s="23">
        <v>2.6666666666666665</v>
      </c>
      <c r="Q29" s="22">
        <v>0.91666666666666663</v>
      </c>
      <c r="R29" s="22">
        <v>1.375</v>
      </c>
      <c r="S29" s="22">
        <v>1</v>
      </c>
      <c r="T29" s="22"/>
      <c r="U29" s="22"/>
      <c r="V29" s="26"/>
    </row>
    <row r="30" spans="1:22" ht="15" x14ac:dyDescent="0.25">
      <c r="A30" s="23"/>
      <c r="B30" s="22"/>
      <c r="C30" s="22">
        <v>0.9</v>
      </c>
      <c r="D30" s="22">
        <v>1.1000000000000001</v>
      </c>
      <c r="E30" s="22">
        <v>1.1111111111111112</v>
      </c>
      <c r="F30" s="22">
        <v>1.6666666666666667</v>
      </c>
      <c r="G30" s="22">
        <v>0.83333333333333337</v>
      </c>
      <c r="H30" s="22">
        <v>1</v>
      </c>
      <c r="I30" s="22">
        <v>0.7142857142857143</v>
      </c>
      <c r="J30" s="22">
        <v>1</v>
      </c>
      <c r="K30" s="22">
        <v>0</v>
      </c>
      <c r="L30" s="22">
        <v>1</v>
      </c>
      <c r="M30" s="22">
        <v>1</v>
      </c>
      <c r="N30" s="22">
        <v>1</v>
      </c>
      <c r="O30" s="22">
        <v>0.88888888888888884</v>
      </c>
      <c r="P30" s="22">
        <v>1</v>
      </c>
      <c r="Q30" s="22">
        <v>1</v>
      </c>
      <c r="R30" s="22">
        <v>0.91666666666666663</v>
      </c>
      <c r="S30" s="22">
        <v>1</v>
      </c>
      <c r="T30" s="22"/>
      <c r="U30" s="22"/>
      <c r="V30" s="26"/>
    </row>
    <row r="31" spans="1:22" ht="15" x14ac:dyDescent="0.25">
      <c r="A31" s="23"/>
      <c r="B31" s="22"/>
      <c r="C31" s="22">
        <v>1.125</v>
      </c>
      <c r="D31" s="22">
        <v>1.6666666666666701</v>
      </c>
      <c r="E31" s="21">
        <v>7</v>
      </c>
      <c r="F31" s="22">
        <v>3</v>
      </c>
      <c r="G31" s="22">
        <v>0.5</v>
      </c>
      <c r="H31" s="22">
        <v>0.5</v>
      </c>
      <c r="I31" s="22">
        <v>1</v>
      </c>
      <c r="J31" s="22">
        <v>1</v>
      </c>
      <c r="K31" s="22">
        <v>0</v>
      </c>
      <c r="L31" s="22">
        <v>1</v>
      </c>
      <c r="M31" s="22">
        <v>1</v>
      </c>
      <c r="N31" s="22">
        <v>1</v>
      </c>
      <c r="O31" s="22">
        <v>0.33333333333333331</v>
      </c>
      <c r="P31" s="22">
        <v>1.1428571428571428</v>
      </c>
      <c r="Q31" s="21">
        <v>2</v>
      </c>
      <c r="R31" s="22"/>
      <c r="S31" s="22"/>
      <c r="T31" s="22"/>
      <c r="U31" s="22"/>
      <c r="V31" s="26"/>
    </row>
    <row r="32" spans="1:22" ht="15" x14ac:dyDescent="0.25">
      <c r="A32" s="23"/>
      <c r="B32" s="22"/>
      <c r="C32" s="22"/>
      <c r="D32" s="22"/>
      <c r="E32" s="22"/>
      <c r="F32" s="22">
        <v>0.75</v>
      </c>
      <c r="G32" s="22">
        <v>0.66666666666666663</v>
      </c>
      <c r="H32" s="22">
        <v>1</v>
      </c>
      <c r="I32" s="22">
        <v>1</v>
      </c>
      <c r="J32" s="22">
        <v>1</v>
      </c>
      <c r="K32" s="22">
        <v>0</v>
      </c>
      <c r="L32" s="22">
        <v>1</v>
      </c>
      <c r="M32" s="22">
        <v>1</v>
      </c>
      <c r="N32" s="22">
        <v>1</v>
      </c>
      <c r="O32" s="22">
        <v>1</v>
      </c>
      <c r="P32" s="22">
        <v>1.2</v>
      </c>
      <c r="Q32" s="22">
        <v>1.1428571428571428</v>
      </c>
      <c r="R32" s="22">
        <v>1</v>
      </c>
      <c r="S32" s="22">
        <v>1</v>
      </c>
      <c r="T32" s="22"/>
      <c r="U32" s="22"/>
      <c r="V32" s="26"/>
    </row>
    <row r="33" spans="1:22" ht="15" x14ac:dyDescent="0.25">
      <c r="A33" s="23"/>
      <c r="B33" s="22"/>
      <c r="C33" s="22"/>
      <c r="D33" s="22"/>
      <c r="E33" s="22"/>
      <c r="F33" s="22"/>
      <c r="G33" s="22"/>
      <c r="H33" s="22"/>
      <c r="I33" s="22"/>
      <c r="J33" s="22"/>
      <c r="K33" s="22"/>
      <c r="L33" s="22"/>
      <c r="M33" s="22"/>
      <c r="N33" s="22"/>
      <c r="O33" s="22"/>
      <c r="P33" s="22"/>
      <c r="Q33" s="22"/>
      <c r="R33" s="22"/>
      <c r="S33" s="22"/>
      <c r="T33" s="22"/>
      <c r="U33" s="22"/>
      <c r="V33" s="26"/>
    </row>
    <row r="34" spans="1:22" ht="15" x14ac:dyDescent="0.25">
      <c r="A34" s="23" t="s">
        <v>19</v>
      </c>
      <c r="B34" s="22"/>
      <c r="C34" s="22">
        <f t="shared" ref="C34:J34" si="6">GEOMEAN(C24:C32)</f>
        <v>0.94672115710563531</v>
      </c>
      <c r="D34" s="22">
        <f t="shared" si="6"/>
        <v>1.1373986355789318</v>
      </c>
      <c r="E34" s="22">
        <f t="shared" si="6"/>
        <v>1.1996559735843837</v>
      </c>
      <c r="F34" s="22">
        <f t="shared" si="6"/>
        <v>1.2642361848494561</v>
      </c>
      <c r="G34" s="22">
        <f t="shared" si="6"/>
        <v>1.0236896944438814</v>
      </c>
      <c r="H34" s="22">
        <f t="shared" si="6"/>
        <v>0.95189696498755949</v>
      </c>
      <c r="I34" s="22">
        <f t="shared" si="6"/>
        <v>0.86612012934009686</v>
      </c>
      <c r="J34" s="22">
        <f t="shared" si="6"/>
        <v>0.86460590242855151</v>
      </c>
      <c r="K34" s="22">
        <v>0</v>
      </c>
      <c r="L34" s="22">
        <f t="shared" ref="L34:S34" si="7">GEOMEAN(L24:L32)</f>
        <v>0.86460590242855151</v>
      </c>
      <c r="M34" s="22">
        <f t="shared" si="7"/>
        <v>0.9360179147077845</v>
      </c>
      <c r="N34" s="22">
        <f t="shared" si="7"/>
        <v>1.0800597388923061</v>
      </c>
      <c r="O34" s="22">
        <f t="shared" si="7"/>
        <v>1.1055553501435493</v>
      </c>
      <c r="P34" s="22">
        <f t="shared" si="7"/>
        <v>1.2899649255839862</v>
      </c>
      <c r="Q34" s="22">
        <f t="shared" si="7"/>
        <v>0.99969437633777491</v>
      </c>
      <c r="R34" s="22">
        <f t="shared" si="7"/>
        <v>1.3514420698505853</v>
      </c>
      <c r="S34" s="22">
        <f t="shared" si="7"/>
        <v>1.0298835719535588</v>
      </c>
      <c r="T34" s="22"/>
      <c r="U34" s="22"/>
      <c r="V34" s="26"/>
    </row>
    <row r="35" spans="1:22" ht="15" x14ac:dyDescent="0.25">
      <c r="A35" s="23" t="s">
        <v>3</v>
      </c>
      <c r="B35" s="22"/>
      <c r="C35" s="22">
        <f t="shared" ref="C35:S35" si="8">AVERAGE(C24:C30)</f>
        <v>0.91777777777777791</v>
      </c>
      <c r="D35" s="22">
        <f t="shared" si="8"/>
        <v>1.2824263038548751</v>
      </c>
      <c r="E35" s="22">
        <f t="shared" si="8"/>
        <v>1.1124542124542123</v>
      </c>
      <c r="F35" s="22">
        <f t="shared" si="8"/>
        <v>1.4031746031746031</v>
      </c>
      <c r="G35" s="22">
        <f t="shared" si="8"/>
        <v>1.3412698412698414</v>
      </c>
      <c r="H35" s="22">
        <f t="shared" si="8"/>
        <v>1.1095238095238096</v>
      </c>
      <c r="I35" s="22">
        <f t="shared" si="8"/>
        <v>0.99727891156462589</v>
      </c>
      <c r="J35" s="22">
        <f t="shared" si="8"/>
        <v>0.89642857142857146</v>
      </c>
      <c r="K35" s="22">
        <f t="shared" si="8"/>
        <v>0</v>
      </c>
      <c r="L35" s="22">
        <f t="shared" si="8"/>
        <v>0.89642857142857146</v>
      </c>
      <c r="M35" s="22">
        <f t="shared" si="8"/>
        <v>1.0164502164502165</v>
      </c>
      <c r="N35" s="22">
        <f t="shared" si="8"/>
        <v>1.2166666666666666</v>
      </c>
      <c r="O35" s="22">
        <f t="shared" si="8"/>
        <v>1.5615079365079367</v>
      </c>
      <c r="P35" s="22">
        <f t="shared" si="8"/>
        <v>1.536172161172161</v>
      </c>
      <c r="Q35" s="22">
        <f t="shared" si="8"/>
        <v>0.90691391941391952</v>
      </c>
      <c r="R35" s="22">
        <f t="shared" si="8"/>
        <v>1.5404761904761906</v>
      </c>
      <c r="S35" s="22">
        <f t="shared" si="8"/>
        <v>1.0416666666666667</v>
      </c>
      <c r="T35" s="22"/>
      <c r="U35" s="22"/>
      <c r="V35" s="26"/>
    </row>
    <row r="36" spans="1:22" x14ac:dyDescent="0.2">
      <c r="A36" s="22" t="s">
        <v>23</v>
      </c>
      <c r="B36" s="22"/>
      <c r="C36" s="22">
        <f t="shared" ref="C36:R36" si="9">STDEV(C24:C32)</f>
        <v>0.11342611489024171</v>
      </c>
      <c r="D36" s="22">
        <f t="shared" si="9"/>
        <v>0.93763892058823239</v>
      </c>
      <c r="E36" s="22">
        <f t="shared" si="9"/>
        <v>2.1255263082042757</v>
      </c>
      <c r="F36" s="22">
        <f t="shared" si="9"/>
        <v>0.96345295582065726</v>
      </c>
      <c r="G36" s="22">
        <f t="shared" si="9"/>
        <v>0.75637437475590064</v>
      </c>
      <c r="H36" s="22">
        <f t="shared" si="9"/>
        <v>0.43730374787009868</v>
      </c>
      <c r="I36" s="22">
        <f t="shared" si="9"/>
        <v>0.4889661864269183</v>
      </c>
      <c r="J36" s="22">
        <f t="shared" si="9"/>
        <v>0.31269438398822841</v>
      </c>
      <c r="K36" s="22">
        <f t="shared" si="9"/>
        <v>0</v>
      </c>
      <c r="L36" s="22">
        <f t="shared" si="9"/>
        <v>0.31269438398822841</v>
      </c>
      <c r="M36" s="22">
        <f t="shared" si="9"/>
        <v>0.44447629592019328</v>
      </c>
      <c r="N36" s="22">
        <f t="shared" si="9"/>
        <v>0.58573579347098681</v>
      </c>
      <c r="O36" s="22">
        <f t="shared" si="9"/>
        <v>0.99459487447638895</v>
      </c>
      <c r="P36" s="22">
        <f t="shared" si="9"/>
        <v>0.73672077286774762</v>
      </c>
      <c r="Q36" s="22">
        <f t="shared" si="9"/>
        <v>0.39610584652808867</v>
      </c>
      <c r="R36" s="22">
        <f t="shared" si="9"/>
        <v>0.74378070042230893</v>
      </c>
      <c r="S36" s="22"/>
      <c r="T36" s="22"/>
      <c r="U36" s="22"/>
      <c r="V36" s="26"/>
    </row>
    <row r="37" spans="1:22" x14ac:dyDescent="0.2">
      <c r="A37" s="22" t="s">
        <v>0</v>
      </c>
      <c r="B37" s="22"/>
      <c r="C37" s="22">
        <f t="shared" ref="C37:R37" si="10">C36/SQRT(7)</f>
        <v>4.2871041739974268E-2</v>
      </c>
      <c r="D37" s="22">
        <f t="shared" si="10"/>
        <v>0.35439420049307191</v>
      </c>
      <c r="E37" s="22">
        <f t="shared" si="10"/>
        <v>0.80337343094767732</v>
      </c>
      <c r="F37" s="22">
        <f t="shared" si="10"/>
        <v>0.36415098871593699</v>
      </c>
      <c r="G37" s="22">
        <f t="shared" si="10"/>
        <v>0.28588264195229773</v>
      </c>
      <c r="H37" s="22">
        <f t="shared" si="10"/>
        <v>0.16528528060868181</v>
      </c>
      <c r="I37" s="22">
        <f t="shared" si="10"/>
        <v>0.18481184697218173</v>
      </c>
      <c r="J37" s="22">
        <f t="shared" si="10"/>
        <v>0.11818736805705568</v>
      </c>
      <c r="K37" s="22">
        <f t="shared" si="10"/>
        <v>0</v>
      </c>
      <c r="L37" s="22">
        <f t="shared" si="10"/>
        <v>0.11818736805705568</v>
      </c>
      <c r="M37" s="22">
        <f t="shared" si="10"/>
        <v>0.16799624895256918</v>
      </c>
      <c r="N37" s="22">
        <f t="shared" si="10"/>
        <v>0.22138732050190307</v>
      </c>
      <c r="O37" s="22">
        <f t="shared" si="10"/>
        <v>0.37592152758914682</v>
      </c>
      <c r="P37" s="22">
        <f t="shared" si="10"/>
        <v>0.27845427867190881</v>
      </c>
      <c r="Q37" s="22">
        <f t="shared" si="10"/>
        <v>0.14971393753886286</v>
      </c>
      <c r="R37" s="22">
        <f t="shared" si="10"/>
        <v>0.28112268046955191</v>
      </c>
      <c r="S37" s="22"/>
      <c r="T37" s="22"/>
      <c r="U37" s="22"/>
      <c r="V37" s="26"/>
    </row>
    <row r="38" spans="1:22" ht="15" x14ac:dyDescent="0.25">
      <c r="A38" s="27" t="s">
        <v>20</v>
      </c>
      <c r="B38" s="8"/>
      <c r="C38" s="8">
        <f t="shared" ref="C38:R38" si="11">C34+(2*C36)</f>
        <v>1.1735733868861187</v>
      </c>
      <c r="D38" s="8">
        <f t="shared" si="11"/>
        <v>3.0126764767553968</v>
      </c>
      <c r="E38" s="8">
        <f t="shared" si="11"/>
        <v>5.4507085899929351</v>
      </c>
      <c r="F38" s="8">
        <f t="shared" si="11"/>
        <v>3.1911420964907706</v>
      </c>
      <c r="G38" s="8">
        <f t="shared" si="11"/>
        <v>2.5364384439556824</v>
      </c>
      <c r="H38" s="8">
        <f t="shared" si="11"/>
        <v>1.8265044607277567</v>
      </c>
      <c r="I38" s="8">
        <f t="shared" si="11"/>
        <v>1.8440525021939336</v>
      </c>
      <c r="J38" s="8">
        <f t="shared" si="11"/>
        <v>1.4899946704050082</v>
      </c>
      <c r="K38" s="8">
        <f t="shared" si="11"/>
        <v>0</v>
      </c>
      <c r="L38" s="8">
        <f t="shared" si="11"/>
        <v>1.4899946704050082</v>
      </c>
      <c r="M38" s="8">
        <f t="shared" si="11"/>
        <v>1.8249705065481709</v>
      </c>
      <c r="N38" s="8">
        <f t="shared" si="11"/>
        <v>2.2515313258342795</v>
      </c>
      <c r="O38" s="8">
        <f t="shared" si="11"/>
        <v>3.0947450990963272</v>
      </c>
      <c r="P38" s="8">
        <f t="shared" si="11"/>
        <v>2.7634064713194815</v>
      </c>
      <c r="Q38" s="8">
        <f t="shared" si="11"/>
        <v>1.7919060693939524</v>
      </c>
      <c r="R38" s="8">
        <f t="shared" si="11"/>
        <v>2.8390034706952032</v>
      </c>
      <c r="S38" s="8"/>
      <c r="T38" s="8"/>
      <c r="U38" s="22"/>
      <c r="V38" s="26"/>
    </row>
    <row r="39" spans="1:22" x14ac:dyDescent="0.2">
      <c r="A39" s="28" t="s">
        <v>21</v>
      </c>
      <c r="B39" s="28"/>
      <c r="C39" s="28">
        <f t="shared" ref="C39:R39" si="12">C34-(2*C36)</f>
        <v>0.71986892732515195</v>
      </c>
      <c r="D39" s="28">
        <f t="shared" si="12"/>
        <v>-0.73787920559753295</v>
      </c>
      <c r="E39" s="28">
        <f t="shared" si="12"/>
        <v>-3.0513966428241677</v>
      </c>
      <c r="F39" s="28">
        <f t="shared" si="12"/>
        <v>-0.66266972679185843</v>
      </c>
      <c r="G39" s="28">
        <f t="shared" si="12"/>
        <v>-0.48905905506791991</v>
      </c>
      <c r="H39" s="28">
        <f t="shared" si="12"/>
        <v>7.728946924736213E-2</v>
      </c>
      <c r="I39" s="28">
        <f t="shared" si="12"/>
        <v>-0.11181224351373975</v>
      </c>
      <c r="J39" s="28">
        <f t="shared" si="12"/>
        <v>0.23921713445209469</v>
      </c>
      <c r="K39" s="28">
        <f t="shared" si="12"/>
        <v>0</v>
      </c>
      <c r="L39" s="28">
        <f t="shared" si="12"/>
        <v>0.23921713445209469</v>
      </c>
      <c r="M39" s="28">
        <f t="shared" si="12"/>
        <v>4.7065322867397952E-2</v>
      </c>
      <c r="N39" s="28">
        <f t="shared" si="12"/>
        <v>-9.141184804966751E-2</v>
      </c>
      <c r="O39" s="28">
        <f t="shared" si="12"/>
        <v>-0.88363439880922856</v>
      </c>
      <c r="P39" s="28">
        <f t="shared" si="12"/>
        <v>-0.18347662015150901</v>
      </c>
      <c r="Q39" s="28">
        <f t="shared" si="12"/>
        <v>0.20748268328159758</v>
      </c>
      <c r="R39" s="28">
        <f t="shared" si="12"/>
        <v>-0.13611933099403251</v>
      </c>
      <c r="S39" s="28"/>
      <c r="T39" s="8"/>
      <c r="U39" s="22"/>
      <c r="V39" s="26"/>
    </row>
    <row r="40" spans="1:22" x14ac:dyDescent="0.2">
      <c r="U40" s="22"/>
      <c r="V40" s="26"/>
    </row>
    <row r="41" spans="1:22" x14ac:dyDescent="0.2">
      <c r="A41" s="8"/>
      <c r="B41" s="8"/>
      <c r="C41" s="8"/>
      <c r="D41" s="8"/>
      <c r="E41" s="8"/>
      <c r="F41" s="8"/>
      <c r="G41" s="8"/>
      <c r="H41" s="8"/>
      <c r="I41" s="8"/>
      <c r="J41" s="8"/>
      <c r="K41" s="8"/>
      <c r="L41" s="8"/>
      <c r="M41" s="8"/>
      <c r="N41" s="8"/>
      <c r="O41" s="8"/>
      <c r="P41" s="8"/>
      <c r="Q41" s="8"/>
      <c r="R41" s="8"/>
      <c r="S41" s="8"/>
      <c r="T41" s="8"/>
      <c r="U41" s="22"/>
      <c r="V41" s="26"/>
    </row>
    <row r="42" spans="1:22" ht="23.25" x14ac:dyDescent="0.35">
      <c r="A42" s="31" t="s">
        <v>13</v>
      </c>
      <c r="B42" s="8"/>
      <c r="C42" s="31">
        <v>2100</v>
      </c>
      <c r="D42" s="31">
        <v>1800</v>
      </c>
      <c r="E42" s="31">
        <v>1500</v>
      </c>
      <c r="F42" s="31">
        <v>1200</v>
      </c>
      <c r="G42" s="31">
        <v>900</v>
      </c>
      <c r="H42" s="31">
        <v>600</v>
      </c>
      <c r="I42" s="31">
        <v>300</v>
      </c>
      <c r="J42" s="31">
        <v>10</v>
      </c>
      <c r="K42" s="31">
        <v>0</v>
      </c>
      <c r="L42" s="31">
        <v>10</v>
      </c>
      <c r="M42" s="31">
        <v>300</v>
      </c>
      <c r="N42" s="31">
        <v>600</v>
      </c>
      <c r="O42" s="31">
        <v>900</v>
      </c>
      <c r="P42" s="31">
        <v>1200</v>
      </c>
      <c r="Q42" s="31">
        <v>1500</v>
      </c>
      <c r="R42" s="31">
        <v>1800</v>
      </c>
      <c r="S42" s="31">
        <v>2100</v>
      </c>
      <c r="T42" s="8"/>
      <c r="U42" s="22"/>
      <c r="V42" s="26"/>
    </row>
    <row r="43" spans="1:22" x14ac:dyDescent="0.2">
      <c r="B43" s="22"/>
      <c r="C43" s="22">
        <v>0.7</v>
      </c>
      <c r="D43" s="22">
        <v>0.5</v>
      </c>
      <c r="E43" s="22">
        <v>1.3333333333333333</v>
      </c>
      <c r="F43" s="22">
        <v>2</v>
      </c>
      <c r="G43" s="22">
        <v>3</v>
      </c>
      <c r="H43" s="22">
        <v>2</v>
      </c>
      <c r="I43" s="22">
        <v>3</v>
      </c>
      <c r="J43" s="21">
        <v>3</v>
      </c>
      <c r="K43" s="22">
        <v>0</v>
      </c>
      <c r="L43" s="21">
        <v>3</v>
      </c>
      <c r="M43" s="22">
        <v>0.33333333333333331</v>
      </c>
      <c r="N43" s="22">
        <v>0.75</v>
      </c>
      <c r="O43" s="22">
        <v>0.8</v>
      </c>
      <c r="P43" s="22">
        <v>0.5</v>
      </c>
      <c r="Q43" s="22">
        <v>0.72727272727272729</v>
      </c>
      <c r="R43" s="22">
        <v>1.6</v>
      </c>
      <c r="S43" s="22"/>
      <c r="T43" s="22"/>
      <c r="U43" s="22"/>
      <c r="V43" s="26"/>
    </row>
    <row r="44" spans="1:22" x14ac:dyDescent="0.2">
      <c r="A44" s="22"/>
      <c r="B44" s="22"/>
      <c r="C44" s="21">
        <v>2.75</v>
      </c>
      <c r="D44" s="22">
        <v>3</v>
      </c>
      <c r="E44" s="22">
        <v>1</v>
      </c>
      <c r="F44" s="22">
        <v>1</v>
      </c>
      <c r="G44" s="22">
        <v>1.5</v>
      </c>
      <c r="H44" s="22">
        <v>0.66666666666666663</v>
      </c>
      <c r="I44" s="22">
        <v>2</v>
      </c>
      <c r="J44" s="22">
        <v>1</v>
      </c>
      <c r="K44" s="22">
        <v>0</v>
      </c>
      <c r="L44" s="22">
        <v>1</v>
      </c>
      <c r="M44" s="22">
        <v>1</v>
      </c>
      <c r="N44" s="22">
        <v>2</v>
      </c>
      <c r="O44" s="22">
        <v>2</v>
      </c>
      <c r="P44" s="22">
        <v>1.6666666666666667</v>
      </c>
      <c r="Q44" s="22">
        <v>1.6666666666666667</v>
      </c>
      <c r="R44" s="22">
        <v>1.5</v>
      </c>
      <c r="S44" s="22">
        <v>1.1428571428571428</v>
      </c>
      <c r="T44" s="22"/>
      <c r="U44" s="22"/>
      <c r="V44" s="26"/>
    </row>
    <row r="45" spans="1:22" ht="15" x14ac:dyDescent="0.25">
      <c r="A45" s="23"/>
      <c r="B45" s="22"/>
      <c r="C45" s="22">
        <v>0.5</v>
      </c>
      <c r="D45" s="22">
        <v>2</v>
      </c>
      <c r="E45" s="21">
        <v>6</v>
      </c>
      <c r="F45" s="21">
        <v>14</v>
      </c>
      <c r="G45" s="21">
        <v>8</v>
      </c>
      <c r="H45" s="22">
        <v>3.5</v>
      </c>
      <c r="I45" s="22">
        <v>1</v>
      </c>
      <c r="J45" s="22">
        <v>0.8</v>
      </c>
      <c r="K45" s="22">
        <v>0</v>
      </c>
      <c r="L45" s="22">
        <v>0.8</v>
      </c>
      <c r="M45" s="22">
        <v>1.3333333333333333</v>
      </c>
      <c r="N45" s="22">
        <v>2.25</v>
      </c>
      <c r="O45" s="21">
        <v>3.3333333333333335</v>
      </c>
      <c r="P45" s="21">
        <v>2.4</v>
      </c>
      <c r="Q45" s="22">
        <v>1.75</v>
      </c>
      <c r="R45" s="22"/>
      <c r="S45" s="22"/>
      <c r="T45" s="22"/>
      <c r="U45" s="22"/>
      <c r="V45" s="26"/>
    </row>
    <row r="46" spans="1:22" ht="15" x14ac:dyDescent="0.25">
      <c r="A46" s="23"/>
      <c r="B46" s="22"/>
      <c r="C46" s="22">
        <v>1</v>
      </c>
      <c r="D46" s="22">
        <v>1</v>
      </c>
      <c r="E46" s="22">
        <v>0.75</v>
      </c>
      <c r="F46" s="22">
        <v>2.5</v>
      </c>
      <c r="G46" s="22">
        <v>2</v>
      </c>
      <c r="H46" s="22">
        <v>2</v>
      </c>
      <c r="I46" s="22">
        <v>2</v>
      </c>
      <c r="J46" s="22">
        <v>1.3333333333333333</v>
      </c>
      <c r="K46" s="22">
        <v>0</v>
      </c>
      <c r="L46" s="22">
        <v>1.3333333333333333</v>
      </c>
      <c r="M46" s="22">
        <v>1</v>
      </c>
      <c r="N46" s="22">
        <v>1</v>
      </c>
      <c r="O46" s="22">
        <v>0.6</v>
      </c>
      <c r="P46" s="22">
        <v>1.1666666666666667</v>
      </c>
      <c r="Q46" s="22">
        <v>0.77777777777777779</v>
      </c>
      <c r="R46" s="22">
        <v>1.625</v>
      </c>
      <c r="S46" s="22"/>
      <c r="T46" s="22"/>
      <c r="U46" s="22"/>
      <c r="V46" s="26"/>
    </row>
    <row r="47" spans="1:22" ht="15" x14ac:dyDescent="0.25">
      <c r="A47" s="23"/>
      <c r="B47" s="22"/>
      <c r="C47" s="22"/>
      <c r="D47" s="22">
        <v>1.2</v>
      </c>
      <c r="E47" s="22">
        <v>0.7857142857142857</v>
      </c>
      <c r="F47" s="22">
        <v>1.2</v>
      </c>
      <c r="G47" s="22">
        <v>1</v>
      </c>
      <c r="H47" s="22">
        <v>1.0909090909090908</v>
      </c>
      <c r="I47" s="22">
        <v>0.90909090909090906</v>
      </c>
      <c r="J47" s="22">
        <v>1</v>
      </c>
      <c r="K47" s="22">
        <v>0</v>
      </c>
      <c r="L47" s="22">
        <v>1</v>
      </c>
      <c r="M47" s="22">
        <v>0.84615384615384615</v>
      </c>
      <c r="N47" s="22">
        <v>1.0833333333333333</v>
      </c>
      <c r="O47" s="22">
        <v>1</v>
      </c>
      <c r="P47" s="22">
        <v>1</v>
      </c>
      <c r="Q47" s="22">
        <v>0.84615384615384615</v>
      </c>
      <c r="R47" s="22">
        <v>1.2222222222222223</v>
      </c>
      <c r="S47" s="22">
        <v>1.1111111111111112</v>
      </c>
      <c r="T47" s="22"/>
      <c r="U47" s="22"/>
      <c r="V47" s="26"/>
    </row>
    <row r="48" spans="1:22" ht="15" x14ac:dyDescent="0.25">
      <c r="A48" s="23"/>
      <c r="B48" s="22"/>
      <c r="C48" s="22">
        <v>0.875</v>
      </c>
      <c r="D48" s="22">
        <v>1.4285714285714286</v>
      </c>
      <c r="E48" s="22">
        <v>1.8571428571428572</v>
      </c>
      <c r="F48" s="22">
        <v>1.3333333333333333</v>
      </c>
      <c r="G48" s="22">
        <v>1.1111111111111112</v>
      </c>
      <c r="H48" s="22">
        <v>1</v>
      </c>
      <c r="I48" s="22">
        <v>1.6666666666666667</v>
      </c>
      <c r="J48" s="22">
        <v>1.2</v>
      </c>
      <c r="K48" s="22">
        <v>0</v>
      </c>
      <c r="L48" s="22">
        <v>1.2</v>
      </c>
      <c r="M48" s="22">
        <v>1</v>
      </c>
      <c r="N48" s="22">
        <v>1.75</v>
      </c>
      <c r="O48" s="22">
        <v>1.2727272727272727</v>
      </c>
      <c r="P48" s="22">
        <v>1.4285714285714286</v>
      </c>
      <c r="Q48" s="22">
        <v>1</v>
      </c>
      <c r="R48" s="22">
        <v>1.125</v>
      </c>
      <c r="S48" s="22"/>
      <c r="T48" s="22"/>
      <c r="U48" s="22"/>
      <c r="V48" s="26"/>
    </row>
    <row r="49" spans="1:22" ht="15" x14ac:dyDescent="0.25">
      <c r="A49" s="23"/>
      <c r="B49" s="22"/>
      <c r="C49" s="22">
        <v>1.1428571428571428</v>
      </c>
      <c r="D49" s="22">
        <v>1.25</v>
      </c>
      <c r="E49" s="22"/>
      <c r="F49" s="22">
        <v>0.90909090909090906</v>
      </c>
      <c r="G49" s="22">
        <v>1</v>
      </c>
      <c r="H49" s="22">
        <v>1.2142857142857142</v>
      </c>
      <c r="I49" s="22">
        <v>1</v>
      </c>
      <c r="J49" s="22">
        <v>1</v>
      </c>
      <c r="K49" s="22">
        <v>0</v>
      </c>
      <c r="L49" s="22">
        <v>1</v>
      </c>
      <c r="M49" s="22">
        <v>1.2222222222222223</v>
      </c>
      <c r="N49" s="22">
        <v>1.2</v>
      </c>
      <c r="O49" s="22">
        <v>1.4</v>
      </c>
      <c r="P49" s="22">
        <v>1.2</v>
      </c>
      <c r="Q49" s="22"/>
      <c r="R49" s="22">
        <v>1.5</v>
      </c>
      <c r="S49" s="21">
        <v>2</v>
      </c>
      <c r="T49" s="22"/>
      <c r="U49" s="22"/>
      <c r="V49" s="26"/>
    </row>
    <row r="50" spans="1:22" ht="15" x14ac:dyDescent="0.25">
      <c r="A50" s="23"/>
      <c r="B50" s="22"/>
      <c r="C50" s="22">
        <v>1.1111111111111112</v>
      </c>
      <c r="D50" s="22">
        <v>1.4</v>
      </c>
      <c r="E50" s="22">
        <v>1.1666666666666667</v>
      </c>
      <c r="F50" s="22">
        <v>2.5</v>
      </c>
      <c r="G50" s="22">
        <v>7</v>
      </c>
      <c r="H50" s="21">
        <v>5</v>
      </c>
      <c r="I50" s="21">
        <v>5</v>
      </c>
      <c r="J50" s="22">
        <v>1</v>
      </c>
      <c r="K50" s="22">
        <v>0</v>
      </c>
      <c r="L50" s="22">
        <v>1</v>
      </c>
      <c r="M50" s="21">
        <v>5</v>
      </c>
      <c r="N50" s="21">
        <v>4</v>
      </c>
      <c r="O50" s="22">
        <v>1.75</v>
      </c>
      <c r="P50" s="22">
        <v>1.2</v>
      </c>
      <c r="Q50" s="22">
        <v>1.1428571428571428</v>
      </c>
      <c r="R50" s="22">
        <v>1</v>
      </c>
      <c r="S50" s="22">
        <v>1.125</v>
      </c>
      <c r="T50" s="22"/>
      <c r="U50" s="22"/>
      <c r="V50" s="26"/>
    </row>
    <row r="51" spans="1:22" ht="15" x14ac:dyDescent="0.25">
      <c r="A51" s="23"/>
      <c r="B51" s="22"/>
      <c r="C51" s="22"/>
      <c r="D51" s="22">
        <v>0.875</v>
      </c>
      <c r="E51" s="22">
        <v>0.8</v>
      </c>
      <c r="F51" s="22">
        <v>1</v>
      </c>
      <c r="G51" s="22">
        <v>1.25</v>
      </c>
      <c r="H51" s="22">
        <v>2.5</v>
      </c>
      <c r="I51" s="22">
        <v>2</v>
      </c>
      <c r="J51" s="22">
        <v>1</v>
      </c>
      <c r="K51" s="22">
        <v>0</v>
      </c>
      <c r="L51" s="22">
        <v>1</v>
      </c>
      <c r="M51" s="22">
        <v>3</v>
      </c>
      <c r="N51" s="22">
        <v>0.8571428571428571</v>
      </c>
      <c r="O51" s="22">
        <v>1</v>
      </c>
      <c r="P51" s="22">
        <v>0.33333333333333331</v>
      </c>
      <c r="Q51" s="22">
        <v>0.27777777777777779</v>
      </c>
      <c r="R51" s="22">
        <v>1</v>
      </c>
      <c r="S51" s="22">
        <v>1.1111111111111112</v>
      </c>
      <c r="T51" s="22"/>
      <c r="U51" s="22"/>
      <c r="V51" s="26"/>
    </row>
    <row r="52" spans="1:22" ht="15" x14ac:dyDescent="0.25">
      <c r="A52" s="23"/>
      <c r="B52" s="22"/>
      <c r="C52" s="22"/>
      <c r="D52" s="22"/>
      <c r="E52" s="22"/>
      <c r="F52" s="22"/>
      <c r="G52" s="22"/>
      <c r="H52" s="22"/>
      <c r="I52" s="22"/>
      <c r="J52" s="22"/>
      <c r="K52" s="22"/>
      <c r="L52" s="22"/>
      <c r="M52" s="22"/>
      <c r="N52" s="22"/>
      <c r="O52" s="22"/>
      <c r="P52" s="22"/>
      <c r="Q52" s="22"/>
      <c r="R52" s="22"/>
      <c r="S52" s="22"/>
      <c r="T52" s="22"/>
      <c r="U52" s="22"/>
      <c r="V52" s="26"/>
    </row>
    <row r="53" spans="1:22" ht="15" x14ac:dyDescent="0.25">
      <c r="A53" s="23" t="s">
        <v>19</v>
      </c>
      <c r="B53" s="22"/>
      <c r="C53" s="22">
        <f t="shared" ref="C53:J53" si="13">GEOMEAN(C43:C52)</f>
        <v>1.0096374731826698</v>
      </c>
      <c r="D53" s="22">
        <f t="shared" si="13"/>
        <v>1.2577183457946615</v>
      </c>
      <c r="E53" s="22">
        <f t="shared" si="13"/>
        <v>1.300281095844414</v>
      </c>
      <c r="F53" s="22">
        <f t="shared" si="13"/>
        <v>1.8505774281370597</v>
      </c>
      <c r="G53" s="22">
        <f t="shared" si="13"/>
        <v>2.0707229862248595</v>
      </c>
      <c r="H53" s="22">
        <f t="shared" si="13"/>
        <v>1.7507674782650078</v>
      </c>
      <c r="I53" s="22">
        <f t="shared" si="13"/>
        <v>1.7826694103115091</v>
      </c>
      <c r="J53" s="22">
        <f t="shared" si="13"/>
        <v>1.1612499053305729</v>
      </c>
      <c r="K53" s="22">
        <v>0</v>
      </c>
      <c r="L53" s="22">
        <f t="shared" ref="L53:S53" si="14">GEOMEAN(L43:L52)</f>
        <v>1.1612499053305729</v>
      </c>
      <c r="M53" s="22">
        <f t="shared" si="14"/>
        <v>1.239274699106959</v>
      </c>
      <c r="N53" s="22">
        <f t="shared" si="14"/>
        <v>1.438198094041691</v>
      </c>
      <c r="O53" s="22">
        <f t="shared" si="14"/>
        <v>1.2912362580330627</v>
      </c>
      <c r="P53" s="22">
        <f t="shared" si="14"/>
        <v>1.0536102768906646</v>
      </c>
      <c r="Q53" s="22">
        <f t="shared" si="14"/>
        <v>0.9032798062103552</v>
      </c>
      <c r="R53" s="22">
        <f t="shared" si="14"/>
        <v>1.2977239522388038</v>
      </c>
      <c r="S53" s="22">
        <f t="shared" si="14"/>
        <v>1.2599052604674881</v>
      </c>
      <c r="T53" s="22"/>
      <c r="U53" s="22"/>
      <c r="V53" s="26"/>
    </row>
    <row r="54" spans="1:22" ht="15" x14ac:dyDescent="0.25">
      <c r="A54" s="23" t="s">
        <v>3</v>
      </c>
      <c r="B54" s="22"/>
      <c r="C54" s="22">
        <f t="shared" ref="C54:J54" si="15">AVERAGE(C44:C49)</f>
        <v>1.2535714285714286</v>
      </c>
      <c r="D54" s="22">
        <f t="shared" si="15"/>
        <v>1.6464285714285714</v>
      </c>
      <c r="E54" s="22">
        <f t="shared" si="15"/>
        <v>2.0785714285714287</v>
      </c>
      <c r="F54" s="22">
        <f t="shared" si="15"/>
        <v>3.4904040404040404</v>
      </c>
      <c r="G54" s="22">
        <f t="shared" si="15"/>
        <v>2.4351851851851851</v>
      </c>
      <c r="H54" s="22">
        <f t="shared" si="15"/>
        <v>1.5786435786435786</v>
      </c>
      <c r="I54" s="22">
        <f t="shared" si="15"/>
        <v>1.4292929292929293</v>
      </c>
      <c r="J54" s="22">
        <f t="shared" si="15"/>
        <v>1.0555555555555556</v>
      </c>
      <c r="K54" s="22">
        <v>0</v>
      </c>
      <c r="L54" s="22">
        <f t="shared" ref="L54:S54" si="16">AVERAGE(L44:L49)</f>
        <v>1.0555555555555556</v>
      </c>
      <c r="M54" s="22">
        <f t="shared" si="16"/>
        <v>1.0669515669515668</v>
      </c>
      <c r="N54" s="22">
        <f t="shared" si="16"/>
        <v>1.5472222222222218</v>
      </c>
      <c r="O54" s="22">
        <f t="shared" si="16"/>
        <v>1.6010101010101012</v>
      </c>
      <c r="P54" s="22">
        <f t="shared" si="16"/>
        <v>1.4769841269841271</v>
      </c>
      <c r="Q54" s="22">
        <f t="shared" si="16"/>
        <v>1.208119658119658</v>
      </c>
      <c r="R54" s="22">
        <f t="shared" si="16"/>
        <v>1.3944444444444444</v>
      </c>
      <c r="S54" s="22">
        <f t="shared" si="16"/>
        <v>1.4179894179894179</v>
      </c>
      <c r="T54" s="22"/>
      <c r="U54" s="22"/>
      <c r="V54" s="26"/>
    </row>
    <row r="55" spans="1:22" ht="15" x14ac:dyDescent="0.25">
      <c r="A55" s="23"/>
      <c r="B55" s="22"/>
      <c r="C55" s="22"/>
      <c r="D55" s="22"/>
      <c r="E55" s="22"/>
      <c r="F55" s="1"/>
      <c r="G55" s="1"/>
      <c r="H55" s="1"/>
      <c r="I55" s="1"/>
      <c r="J55" s="22"/>
      <c r="K55" s="22"/>
      <c r="L55" s="22"/>
      <c r="M55" s="22"/>
      <c r="N55" s="22"/>
      <c r="O55" s="22"/>
      <c r="P55" s="22"/>
      <c r="Q55" s="22"/>
      <c r="R55" s="22"/>
      <c r="S55" s="22"/>
      <c r="T55" s="22"/>
      <c r="U55" s="22"/>
      <c r="V55" s="26"/>
    </row>
    <row r="56" spans="1:22" ht="15" x14ac:dyDescent="0.25">
      <c r="A56" s="23" t="s">
        <v>23</v>
      </c>
      <c r="B56" s="22"/>
      <c r="C56" s="22">
        <f t="shared" ref="C56:R56" si="17">STDEV(C43:C52)</f>
        <v>0.73988382940889319</v>
      </c>
      <c r="D56" s="22">
        <f t="shared" si="17"/>
        <v>0.72703356602185099</v>
      </c>
      <c r="E56" s="22">
        <f t="shared" si="17"/>
        <v>1.7716386009916034</v>
      </c>
      <c r="F56" s="22">
        <f t="shared" si="17"/>
        <v>4.1960567082423754</v>
      </c>
      <c r="G56" s="22">
        <f t="shared" si="17"/>
        <v>2.7096190363885841</v>
      </c>
      <c r="H56" s="22">
        <f t="shared" si="17"/>
        <v>1.3971678906582197</v>
      </c>
      <c r="I56" s="22">
        <f t="shared" si="17"/>
        <v>1.2876509998594485</v>
      </c>
      <c r="J56" s="22">
        <f t="shared" si="17"/>
        <v>0.66953088423034812</v>
      </c>
      <c r="K56" s="22">
        <f t="shared" si="17"/>
        <v>0</v>
      </c>
      <c r="L56" s="22">
        <f t="shared" si="17"/>
        <v>0.66953088423034812</v>
      </c>
      <c r="M56" s="22">
        <f t="shared" si="17"/>
        <v>1.4566263677833204</v>
      </c>
      <c r="N56" s="22">
        <f t="shared" si="17"/>
        <v>1.0246677220148879</v>
      </c>
      <c r="O56" s="22">
        <f t="shared" si="17"/>
        <v>0.83082189666446904</v>
      </c>
      <c r="P56" s="22">
        <f t="shared" si="17"/>
        <v>0.6114774206202922</v>
      </c>
      <c r="Q56" s="22">
        <f t="shared" si="17"/>
        <v>0.49163680776808449</v>
      </c>
      <c r="R56" s="22">
        <f t="shared" si="17"/>
        <v>0.26419468497618365</v>
      </c>
      <c r="S56" s="22"/>
      <c r="T56" s="22"/>
      <c r="U56" s="22"/>
      <c r="V56" s="26"/>
    </row>
    <row r="57" spans="1:22" ht="15" x14ac:dyDescent="0.25">
      <c r="A57" s="23" t="s">
        <v>0</v>
      </c>
      <c r="B57" s="22"/>
      <c r="C57" s="22">
        <f t="shared" ref="C57:S57" si="18">C56/SQRT(9)</f>
        <v>0.24662794313629774</v>
      </c>
      <c r="D57" s="22">
        <f t="shared" si="18"/>
        <v>0.24234452200728365</v>
      </c>
      <c r="E57" s="22">
        <f t="shared" si="18"/>
        <v>0.59054620033053451</v>
      </c>
      <c r="F57" s="22">
        <f t="shared" si="18"/>
        <v>1.3986855694141251</v>
      </c>
      <c r="G57" s="22">
        <f t="shared" si="18"/>
        <v>0.90320634546286138</v>
      </c>
      <c r="H57" s="22">
        <f t="shared" si="18"/>
        <v>0.46572263021940657</v>
      </c>
      <c r="I57" s="22">
        <f t="shared" si="18"/>
        <v>0.42921699995314949</v>
      </c>
      <c r="J57" s="22">
        <f t="shared" si="18"/>
        <v>0.22317696141011603</v>
      </c>
      <c r="K57" s="22">
        <f t="shared" si="18"/>
        <v>0</v>
      </c>
      <c r="L57" s="22">
        <f t="shared" si="18"/>
        <v>0.22317696141011603</v>
      </c>
      <c r="M57" s="22">
        <f t="shared" si="18"/>
        <v>0.48554212259444013</v>
      </c>
      <c r="N57" s="22">
        <f t="shared" si="18"/>
        <v>0.34155590733829594</v>
      </c>
      <c r="O57" s="22">
        <f t="shared" si="18"/>
        <v>0.27694063222148968</v>
      </c>
      <c r="P57" s="22">
        <f t="shared" si="18"/>
        <v>0.20382580687343074</v>
      </c>
      <c r="Q57" s="22">
        <f t="shared" si="18"/>
        <v>0.16387893592269484</v>
      </c>
      <c r="R57" s="22">
        <f t="shared" si="18"/>
        <v>8.8064894992061216E-2</v>
      </c>
      <c r="S57" s="22">
        <f t="shared" si="18"/>
        <v>0</v>
      </c>
      <c r="T57" s="22"/>
      <c r="U57" s="22"/>
      <c r="V57" s="26"/>
    </row>
    <row r="58" spans="1:22" ht="15" x14ac:dyDescent="0.25">
      <c r="A58" s="23" t="s">
        <v>20</v>
      </c>
      <c r="B58" s="22"/>
      <c r="C58" s="22">
        <f>C53+(2*C56)</f>
        <v>2.4894051320004564</v>
      </c>
      <c r="D58" s="22">
        <f>D53+(2*D56)</f>
        <v>2.7117854778383634</v>
      </c>
      <c r="E58" s="22">
        <f t="shared" ref="E58:S58" si="19">E53+(2*E56)</f>
        <v>4.843558297827621</v>
      </c>
      <c r="F58" s="22">
        <f t="shared" si="19"/>
        <v>10.24269084462181</v>
      </c>
      <c r="G58" s="22">
        <f>G53+(2*G56)</f>
        <v>7.4899610590020274</v>
      </c>
      <c r="H58" s="22">
        <f t="shared" si="19"/>
        <v>4.5451032595814471</v>
      </c>
      <c r="I58" s="22">
        <f t="shared" si="19"/>
        <v>4.3579714100304061</v>
      </c>
      <c r="J58" s="22">
        <f t="shared" si="19"/>
        <v>2.500311673791269</v>
      </c>
      <c r="K58" s="22">
        <v>0</v>
      </c>
      <c r="L58" s="22">
        <f t="shared" si="19"/>
        <v>2.500311673791269</v>
      </c>
      <c r="M58" s="22">
        <f t="shared" si="19"/>
        <v>4.1525274346735994</v>
      </c>
      <c r="N58" s="22">
        <f t="shared" si="19"/>
        <v>3.4875335380714665</v>
      </c>
      <c r="O58" s="22">
        <f t="shared" si="19"/>
        <v>2.9528800513620008</v>
      </c>
      <c r="P58" s="22">
        <f t="shared" si="19"/>
        <v>2.276565118131249</v>
      </c>
      <c r="Q58" s="22">
        <f t="shared" si="19"/>
        <v>1.8865534217465241</v>
      </c>
      <c r="R58" s="22">
        <f t="shared" si="19"/>
        <v>1.826113322191171</v>
      </c>
      <c r="S58" s="22">
        <f t="shared" si="19"/>
        <v>1.2599052604674881</v>
      </c>
      <c r="T58" s="22"/>
      <c r="U58" s="22"/>
      <c r="V58" s="26"/>
    </row>
    <row r="59" spans="1:22" ht="15" x14ac:dyDescent="0.25">
      <c r="A59" s="23"/>
      <c r="B59" s="22"/>
      <c r="C59" s="22"/>
      <c r="D59" s="22"/>
      <c r="E59" s="22"/>
      <c r="F59" s="22"/>
      <c r="G59" s="22"/>
      <c r="H59" s="22"/>
      <c r="I59" s="22"/>
      <c r="J59" s="22"/>
      <c r="K59" s="22"/>
      <c r="L59" s="22"/>
      <c r="M59" s="22"/>
      <c r="N59" s="22"/>
      <c r="O59" s="22"/>
      <c r="P59" s="22"/>
      <c r="Q59" s="22"/>
      <c r="R59" s="22"/>
      <c r="S59" s="22"/>
      <c r="T59" s="22"/>
      <c r="U59" s="22"/>
      <c r="V59" s="26"/>
    </row>
    <row r="60" spans="1:22" ht="15" x14ac:dyDescent="0.25">
      <c r="A60" s="23"/>
      <c r="B60" s="22"/>
      <c r="C60" s="22"/>
      <c r="D60" s="22"/>
      <c r="E60" s="22"/>
      <c r="F60" s="22"/>
      <c r="G60" s="22"/>
      <c r="H60" s="22"/>
      <c r="I60" s="22"/>
      <c r="J60" s="22"/>
      <c r="K60" s="22"/>
      <c r="L60" s="22"/>
      <c r="M60" s="22"/>
      <c r="N60" s="22"/>
      <c r="O60" s="22"/>
      <c r="P60" s="22"/>
      <c r="Q60" s="22"/>
      <c r="R60" s="22"/>
      <c r="S60" s="22"/>
      <c r="T60" s="22"/>
      <c r="U60" s="22"/>
      <c r="V60" s="26"/>
    </row>
    <row r="61" spans="1:22" ht="15" x14ac:dyDescent="0.25">
      <c r="A61" s="30"/>
      <c r="B61" s="28"/>
      <c r="C61" s="28"/>
      <c r="D61" s="28"/>
      <c r="E61" s="28"/>
      <c r="F61" s="28"/>
      <c r="G61" s="28"/>
      <c r="H61" s="28"/>
      <c r="I61" s="28"/>
      <c r="J61" s="28"/>
      <c r="K61" s="28"/>
      <c r="L61" s="28"/>
      <c r="M61" s="28"/>
      <c r="N61" s="28"/>
      <c r="O61" s="28"/>
      <c r="P61" s="28"/>
      <c r="Q61" s="28"/>
      <c r="R61" s="28"/>
      <c r="S61" s="28"/>
      <c r="T61" s="8"/>
      <c r="U61" s="22"/>
      <c r="V61" s="26"/>
    </row>
    <row r="62" spans="1:22" x14ac:dyDescent="0.2">
      <c r="A62" s="8"/>
      <c r="B62" s="8"/>
      <c r="C62" s="8"/>
      <c r="D62" s="8"/>
      <c r="E62" s="8"/>
      <c r="F62" s="8"/>
      <c r="G62" s="8"/>
      <c r="H62" s="8"/>
      <c r="I62" s="8"/>
      <c r="J62" s="8"/>
      <c r="K62" s="8"/>
      <c r="L62" s="8"/>
      <c r="M62" s="8"/>
      <c r="N62" s="8"/>
      <c r="O62" s="8"/>
      <c r="P62" s="8"/>
      <c r="Q62" s="8"/>
      <c r="R62" s="8"/>
      <c r="S62" s="8"/>
      <c r="T62" s="8"/>
      <c r="U62" s="22"/>
      <c r="V62" s="26"/>
    </row>
    <row r="63" spans="1:22" x14ac:dyDescent="0.2">
      <c r="U63" s="22"/>
      <c r="V63" s="26"/>
    </row>
    <row r="64" spans="1:22" x14ac:dyDescent="0.2">
      <c r="U64" s="22"/>
      <c r="V64" s="26"/>
    </row>
    <row r="65" spans="1:22" ht="23.25" x14ac:dyDescent="0.35">
      <c r="A65" s="31" t="s">
        <v>14</v>
      </c>
      <c r="B65" s="22"/>
      <c r="C65" s="31">
        <v>2100</v>
      </c>
      <c r="D65" s="31">
        <v>1800</v>
      </c>
      <c r="E65" s="31">
        <v>1500</v>
      </c>
      <c r="F65" s="31">
        <v>1200</v>
      </c>
      <c r="G65" s="31">
        <v>900</v>
      </c>
      <c r="H65" s="31">
        <v>600</v>
      </c>
      <c r="I65" s="31">
        <v>300</v>
      </c>
      <c r="J65" s="31">
        <v>10</v>
      </c>
      <c r="K65" s="31">
        <v>0</v>
      </c>
      <c r="L65" s="31">
        <v>10</v>
      </c>
      <c r="M65" s="31">
        <v>300</v>
      </c>
      <c r="N65" s="31">
        <v>600</v>
      </c>
      <c r="O65" s="31">
        <v>900</v>
      </c>
      <c r="P65" s="31">
        <v>1200</v>
      </c>
      <c r="Q65" s="31">
        <v>1500</v>
      </c>
      <c r="R65" s="31">
        <v>1800</v>
      </c>
      <c r="S65" s="31">
        <v>2100</v>
      </c>
      <c r="T65" s="22"/>
      <c r="U65" s="25" t="s">
        <v>29</v>
      </c>
      <c r="V65" s="26"/>
    </row>
    <row r="66" spans="1:22" x14ac:dyDescent="0.2">
      <c r="B66" s="22"/>
      <c r="C66" s="22">
        <v>0.875</v>
      </c>
      <c r="D66" s="22">
        <v>1.2222222222222223</v>
      </c>
      <c r="E66" s="22">
        <v>1</v>
      </c>
      <c r="F66" s="22"/>
      <c r="G66" s="22">
        <v>1</v>
      </c>
      <c r="H66" s="22">
        <v>0.66666666666666663</v>
      </c>
      <c r="I66" s="22">
        <v>0.66666666666666663</v>
      </c>
      <c r="J66" s="22">
        <v>1</v>
      </c>
      <c r="K66" s="22">
        <v>0</v>
      </c>
      <c r="L66" s="22">
        <v>1</v>
      </c>
      <c r="M66" s="22">
        <v>0.5</v>
      </c>
      <c r="N66" s="22">
        <v>0.66666666666666663</v>
      </c>
      <c r="O66" s="22">
        <v>0.4</v>
      </c>
      <c r="P66" s="22">
        <v>1</v>
      </c>
      <c r="Q66" s="22">
        <v>1.5</v>
      </c>
      <c r="R66" s="22">
        <v>1.1111111111111112</v>
      </c>
      <c r="S66" s="22">
        <v>1.125</v>
      </c>
      <c r="T66" s="22"/>
      <c r="U66" s="8"/>
      <c r="V66" s="26"/>
    </row>
    <row r="67" spans="1:22" ht="15" x14ac:dyDescent="0.25">
      <c r="A67" s="23"/>
      <c r="B67" s="22"/>
      <c r="C67" s="22"/>
      <c r="D67" s="22"/>
      <c r="E67" s="22">
        <v>1</v>
      </c>
      <c r="F67" s="22">
        <v>0.58333333333333337</v>
      </c>
      <c r="G67" s="22">
        <v>0.7142857142857143</v>
      </c>
      <c r="H67" s="22">
        <v>0.5</v>
      </c>
      <c r="I67" s="22">
        <v>0.75</v>
      </c>
      <c r="J67" s="22">
        <v>0.8</v>
      </c>
      <c r="K67" s="22">
        <v>0</v>
      </c>
      <c r="L67" s="22">
        <v>0.8</v>
      </c>
      <c r="M67" s="22">
        <v>1</v>
      </c>
      <c r="N67" s="22">
        <v>0.83333333333333337</v>
      </c>
      <c r="O67" s="22">
        <v>0.66666666666666663</v>
      </c>
      <c r="P67" s="22">
        <v>0.42857142857142855</v>
      </c>
      <c r="Q67" s="22">
        <v>0.75</v>
      </c>
      <c r="R67" s="22">
        <v>1</v>
      </c>
      <c r="S67" s="22"/>
      <c r="T67" s="22"/>
      <c r="U67" s="22"/>
      <c r="V67" s="26"/>
    </row>
    <row r="68" spans="1:22" ht="15" x14ac:dyDescent="0.25">
      <c r="A68" s="23"/>
      <c r="B68" s="22"/>
      <c r="C68" s="22"/>
      <c r="D68" s="22">
        <v>0.7142857142857143</v>
      </c>
      <c r="E68" s="22">
        <v>1.1000000000000001</v>
      </c>
      <c r="F68" s="22">
        <v>0.66666666666666663</v>
      </c>
      <c r="G68" s="22">
        <v>2</v>
      </c>
      <c r="H68" s="22">
        <v>1</v>
      </c>
      <c r="I68" s="22">
        <v>1</v>
      </c>
      <c r="J68" s="21">
        <v>1.5</v>
      </c>
      <c r="K68" s="22">
        <v>0</v>
      </c>
      <c r="L68" s="21">
        <v>1.5</v>
      </c>
      <c r="M68" s="22">
        <v>1</v>
      </c>
      <c r="N68" s="22">
        <v>2</v>
      </c>
      <c r="O68" s="22">
        <v>1.6666666666666667</v>
      </c>
      <c r="P68" s="22">
        <v>0.8571428571428571</v>
      </c>
      <c r="Q68" s="22">
        <v>1</v>
      </c>
      <c r="R68" s="22">
        <v>0.875</v>
      </c>
      <c r="S68" s="22"/>
      <c r="T68" s="22"/>
      <c r="U68" s="22"/>
      <c r="V68" s="26"/>
    </row>
    <row r="69" spans="1:22" ht="15" x14ac:dyDescent="0.25">
      <c r="A69" s="27"/>
      <c r="B69" s="8"/>
      <c r="C69" s="8">
        <v>1.5</v>
      </c>
      <c r="D69" s="8">
        <v>1.0909090909090908</v>
      </c>
      <c r="E69" s="8">
        <v>1</v>
      </c>
      <c r="F69" s="8">
        <v>0.91666666666666663</v>
      </c>
      <c r="G69" s="8">
        <v>1.0909090909090908</v>
      </c>
      <c r="H69" s="8">
        <v>1.1818181818181819</v>
      </c>
      <c r="I69" s="8">
        <v>0.91666666666666663</v>
      </c>
      <c r="J69" s="8">
        <v>1</v>
      </c>
      <c r="K69" s="8">
        <v>0</v>
      </c>
      <c r="L69" s="8">
        <v>1</v>
      </c>
      <c r="M69" s="8">
        <v>1.0909090909090908</v>
      </c>
      <c r="N69" s="8">
        <v>1</v>
      </c>
      <c r="O69" s="8">
        <v>1.1000000000000001</v>
      </c>
      <c r="P69" s="8">
        <v>1</v>
      </c>
      <c r="Q69" s="8"/>
      <c r="R69" s="8"/>
      <c r="S69" s="8"/>
      <c r="T69" s="22"/>
      <c r="U69" s="22"/>
      <c r="V69" s="26"/>
    </row>
    <row r="70" spans="1:22" ht="15" x14ac:dyDescent="0.25">
      <c r="A70" s="27"/>
      <c r="B70" s="8"/>
      <c r="C70" s="8">
        <v>1</v>
      </c>
      <c r="D70" s="8">
        <v>0.9</v>
      </c>
      <c r="E70" s="8">
        <v>0.66666666666666663</v>
      </c>
      <c r="F70" s="8">
        <v>0.7</v>
      </c>
      <c r="G70" s="8">
        <v>0.44444444444444442</v>
      </c>
      <c r="H70" s="8">
        <v>0.8571428571428571</v>
      </c>
      <c r="I70" s="8">
        <v>1.1666666666666667</v>
      </c>
      <c r="J70" s="8">
        <v>0.8571428571428571</v>
      </c>
      <c r="K70" s="8">
        <v>0</v>
      </c>
      <c r="L70" s="8">
        <v>1</v>
      </c>
      <c r="M70" s="8">
        <v>0.55555555555555558</v>
      </c>
      <c r="N70" s="8">
        <v>1.1666666666666667</v>
      </c>
      <c r="O70" s="8"/>
      <c r="P70" s="8"/>
      <c r="Q70" s="8"/>
      <c r="R70" s="8"/>
      <c r="S70" s="8"/>
      <c r="T70" s="22"/>
      <c r="U70" s="22"/>
      <c r="V70" s="26"/>
    </row>
    <row r="71" spans="1:22" ht="15" x14ac:dyDescent="0.25">
      <c r="A71" s="27"/>
      <c r="B71" s="8"/>
      <c r="C71" s="8">
        <v>1</v>
      </c>
      <c r="D71" s="8">
        <v>0.75</v>
      </c>
      <c r="E71" s="8">
        <v>0.625</v>
      </c>
      <c r="F71" s="8">
        <v>0.66666666666666663</v>
      </c>
      <c r="G71" s="8">
        <v>0.75</v>
      </c>
      <c r="H71" s="8">
        <v>0.75</v>
      </c>
      <c r="I71" s="8">
        <v>0.6</v>
      </c>
      <c r="J71" s="29">
        <v>1</v>
      </c>
      <c r="K71" s="8">
        <v>0</v>
      </c>
      <c r="L71" s="29">
        <v>1</v>
      </c>
      <c r="M71" s="8">
        <v>1.3333333333333333</v>
      </c>
      <c r="N71" s="8">
        <v>0.75</v>
      </c>
      <c r="O71" s="8">
        <v>2</v>
      </c>
      <c r="P71" s="8">
        <v>0.8</v>
      </c>
      <c r="Q71" s="8">
        <v>0.5</v>
      </c>
      <c r="R71" s="8">
        <v>0.54545454545454541</v>
      </c>
      <c r="S71" s="8">
        <v>0</v>
      </c>
      <c r="T71" s="22"/>
      <c r="U71" s="22"/>
      <c r="V71" s="26"/>
    </row>
    <row r="72" spans="1:22" ht="15" x14ac:dyDescent="0.25">
      <c r="A72" s="27"/>
      <c r="B72" s="8"/>
      <c r="C72" s="22">
        <v>0.33333333333333331</v>
      </c>
      <c r="D72" s="22">
        <v>0.2857142857142857</v>
      </c>
      <c r="E72" s="22">
        <v>0.5</v>
      </c>
      <c r="F72" s="22">
        <v>1</v>
      </c>
      <c r="G72" s="22">
        <v>2.5</v>
      </c>
      <c r="H72" s="21">
        <v>2</v>
      </c>
      <c r="I72" s="21">
        <v>2</v>
      </c>
      <c r="J72" s="22">
        <v>1</v>
      </c>
      <c r="K72" s="22">
        <v>0</v>
      </c>
      <c r="L72" s="22">
        <v>1</v>
      </c>
      <c r="M72" s="22">
        <v>1</v>
      </c>
      <c r="N72" s="22">
        <v>0.5</v>
      </c>
      <c r="O72" s="22">
        <v>1.6666666666666667</v>
      </c>
      <c r="P72" s="21">
        <v>2</v>
      </c>
      <c r="Q72" s="22">
        <v>1.1428571428571428</v>
      </c>
      <c r="R72" s="22">
        <v>0.75</v>
      </c>
      <c r="S72" s="8"/>
      <c r="T72" s="22"/>
      <c r="U72" s="22"/>
      <c r="V72" s="26"/>
    </row>
    <row r="73" spans="1:22" ht="15" x14ac:dyDescent="0.25">
      <c r="A73" s="23" t="s">
        <v>19</v>
      </c>
      <c r="B73" s="22"/>
      <c r="C73" s="22">
        <f>GEOMEAN(C66:C72)</f>
        <v>0.84760910153621771</v>
      </c>
      <c r="D73" s="22">
        <f t="shared" ref="D73:R73" si="20">GEOMEAN(D66:D72)</f>
        <v>0.75394744112915379</v>
      </c>
      <c r="E73" s="22">
        <f t="shared" si="20"/>
        <v>0.81020153931031602</v>
      </c>
      <c r="F73" s="22">
        <f t="shared" si="20"/>
        <v>0.74160723687779884</v>
      </c>
      <c r="G73" s="22">
        <f t="shared" si="20"/>
        <v>1.0380436370920474</v>
      </c>
      <c r="H73" s="22">
        <f t="shared" si="20"/>
        <v>0.907394763868836</v>
      </c>
      <c r="I73" s="22">
        <f t="shared" si="20"/>
        <v>0.93858321374826736</v>
      </c>
      <c r="J73" s="22">
        <f t="shared" si="20"/>
        <v>1.0040325198112587</v>
      </c>
      <c r="K73" s="22">
        <v>0</v>
      </c>
      <c r="L73" s="22">
        <f t="shared" si="20"/>
        <v>1.0263880962570395</v>
      </c>
      <c r="M73" s="22">
        <f t="shared" si="20"/>
        <v>0.87856717060258249</v>
      </c>
      <c r="N73" s="22">
        <f t="shared" si="20"/>
        <v>0.90208598465930923</v>
      </c>
      <c r="O73" s="22">
        <f t="shared" si="20"/>
        <v>1.0847961921218294</v>
      </c>
      <c r="P73" s="22">
        <f t="shared" si="20"/>
        <v>0.91523524185338356</v>
      </c>
      <c r="Q73" s="22">
        <f t="shared" si="20"/>
        <v>0.91542526566950178</v>
      </c>
      <c r="R73" s="22">
        <f t="shared" si="20"/>
        <v>0.83160496666310435</v>
      </c>
      <c r="S73" s="22"/>
      <c r="T73" s="22"/>
      <c r="U73" s="22"/>
      <c r="V73" s="26"/>
    </row>
    <row r="74" spans="1:22" ht="15" x14ac:dyDescent="0.25">
      <c r="A74" s="23" t="s">
        <v>3</v>
      </c>
      <c r="B74" s="22"/>
      <c r="C74" s="22">
        <f>AVERAGE(C66:C71)</f>
        <v>1.09375</v>
      </c>
      <c r="D74" s="22">
        <f t="shared" ref="D74:S74" si="21">AVERAGE(D66:D71)</f>
        <v>0.93548340548340536</v>
      </c>
      <c r="E74" s="22">
        <f t="shared" si="21"/>
        <v>0.89861111111111114</v>
      </c>
      <c r="F74" s="22">
        <f t="shared" si="21"/>
        <v>0.70666666666666655</v>
      </c>
      <c r="G74" s="22">
        <f t="shared" si="21"/>
        <v>0.99993987493987502</v>
      </c>
      <c r="H74" s="22">
        <f t="shared" si="21"/>
        <v>0.82593795093795086</v>
      </c>
      <c r="I74" s="22">
        <f t="shared" si="21"/>
        <v>0.85</v>
      </c>
      <c r="J74" s="22">
        <f t="shared" si="21"/>
        <v>1.0261904761904761</v>
      </c>
      <c r="K74" s="22">
        <f t="shared" si="21"/>
        <v>0</v>
      </c>
      <c r="L74" s="22">
        <f t="shared" si="21"/>
        <v>1.05</v>
      </c>
      <c r="M74" s="22">
        <f t="shared" si="21"/>
        <v>0.91329966329966317</v>
      </c>
      <c r="N74" s="22">
        <f t="shared" si="21"/>
        <v>1.0694444444444444</v>
      </c>
      <c r="O74" s="22">
        <f t="shared" si="21"/>
        <v>1.1666666666666667</v>
      </c>
      <c r="P74" s="22">
        <f t="shared" si="21"/>
        <v>0.81714285714285706</v>
      </c>
      <c r="Q74" s="22">
        <f t="shared" si="21"/>
        <v>0.9375</v>
      </c>
      <c r="R74" s="22">
        <f t="shared" si="21"/>
        <v>0.88289141414141414</v>
      </c>
      <c r="S74" s="22">
        <f t="shared" si="21"/>
        <v>0.5625</v>
      </c>
      <c r="T74" s="22"/>
      <c r="U74" s="22"/>
      <c r="V74" s="26"/>
    </row>
    <row r="75" spans="1:22" ht="15" x14ac:dyDescent="0.25">
      <c r="A75" s="23" t="s">
        <v>24</v>
      </c>
      <c r="B75" s="22"/>
      <c r="C75" s="22">
        <f>STDEV(C66:C72)</f>
        <v>0.41624979145807256</v>
      </c>
      <c r="D75" s="22">
        <f>STDEV(D66:D72)</f>
        <v>0.3294847901148234</v>
      </c>
      <c r="E75" s="22">
        <f t="shared" ref="E75:S75" si="22">STDEV(E66:E72)</f>
        <v>0.23673121185569673</v>
      </c>
      <c r="F75" s="22">
        <f t="shared" si="22"/>
        <v>0.16386534670836239</v>
      </c>
      <c r="G75" s="22">
        <f t="shared" si="22"/>
        <v>0.75163877721251271</v>
      </c>
      <c r="H75" s="22">
        <f t="shared" si="22"/>
        <v>0.49611756908266624</v>
      </c>
      <c r="I75" s="22">
        <f t="shared" si="22"/>
        <v>0.47730227353058008</v>
      </c>
      <c r="J75" s="22">
        <f t="shared" si="22"/>
        <v>0.22615646002723602</v>
      </c>
      <c r="K75" s="22">
        <f t="shared" si="22"/>
        <v>0</v>
      </c>
      <c r="L75" s="22">
        <f t="shared" si="22"/>
        <v>0.21491969707422412</v>
      </c>
      <c r="M75" s="22">
        <f t="shared" si="22"/>
        <v>0.29671755549390327</v>
      </c>
      <c r="N75" s="22">
        <f t="shared" si="22"/>
        <v>0.49634910482686861</v>
      </c>
      <c r="O75" s="22">
        <f t="shared" si="22"/>
        <v>0.63166446789415021</v>
      </c>
      <c r="P75" s="22">
        <f t="shared" si="22"/>
        <v>0.52644359350537928</v>
      </c>
      <c r="Q75" s="22">
        <f t="shared" si="22"/>
        <v>0.38098958151698847</v>
      </c>
      <c r="R75" s="22">
        <f t="shared" si="22"/>
        <v>0.22014351460756929</v>
      </c>
      <c r="S75" s="22">
        <f t="shared" si="22"/>
        <v>0.79549512883486595</v>
      </c>
      <c r="T75" s="22"/>
      <c r="U75" s="22"/>
      <c r="V75" s="26"/>
    </row>
    <row r="76" spans="1:22" ht="15" x14ac:dyDescent="0.25">
      <c r="A76" s="23" t="s">
        <v>0</v>
      </c>
      <c r="B76" s="22"/>
      <c r="C76" s="22">
        <f>C75/SQRT(4)</f>
        <v>0.20812489572903628</v>
      </c>
      <c r="D76" s="22">
        <f t="shared" ref="D76:S76" si="23">D75/SQRT(4)</f>
        <v>0.1647423950574117</v>
      </c>
      <c r="E76" s="22">
        <f t="shared" si="23"/>
        <v>0.11836560592784837</v>
      </c>
      <c r="F76" s="22">
        <f t="shared" si="23"/>
        <v>8.1932673354181196E-2</v>
      </c>
      <c r="G76" s="22">
        <f t="shared" si="23"/>
        <v>0.37581938860625635</v>
      </c>
      <c r="H76" s="22">
        <f t="shared" si="23"/>
        <v>0.24805878454133312</v>
      </c>
      <c r="I76" s="22">
        <f t="shared" si="23"/>
        <v>0.23865113676529004</v>
      </c>
      <c r="J76" s="22">
        <f t="shared" si="23"/>
        <v>0.11307823001361801</v>
      </c>
      <c r="K76" s="22">
        <f t="shared" si="23"/>
        <v>0</v>
      </c>
      <c r="L76" s="22">
        <f t="shared" si="23"/>
        <v>0.10745984853711206</v>
      </c>
      <c r="M76" s="22">
        <f t="shared" si="23"/>
        <v>0.14835877774695164</v>
      </c>
      <c r="N76" s="22">
        <f t="shared" si="23"/>
        <v>0.24817455241343431</v>
      </c>
      <c r="O76" s="22">
        <f t="shared" si="23"/>
        <v>0.3158322339470751</v>
      </c>
      <c r="P76" s="22">
        <f t="shared" si="23"/>
        <v>0.26322179675268964</v>
      </c>
      <c r="Q76" s="22">
        <f t="shared" si="23"/>
        <v>0.19049479075849424</v>
      </c>
      <c r="R76" s="22">
        <f t="shared" si="23"/>
        <v>0.11007175730378464</v>
      </c>
      <c r="S76" s="22">
        <f t="shared" si="23"/>
        <v>0.39774756441743297</v>
      </c>
      <c r="T76" s="22"/>
      <c r="U76" s="22"/>
      <c r="V76" s="26"/>
    </row>
    <row r="77" spans="1:22" ht="15" x14ac:dyDescent="0.25">
      <c r="A77" s="30" t="s">
        <v>20</v>
      </c>
      <c r="B77" s="28"/>
      <c r="C77" s="28">
        <f>C73+(2*C75)</f>
        <v>1.6801086844523629</v>
      </c>
      <c r="D77" s="28">
        <f t="shared" ref="D77:S77" si="24">D73+(2*D75)</f>
        <v>1.4129170213588007</v>
      </c>
      <c r="E77" s="28">
        <f t="shared" si="24"/>
        <v>1.2836639630217095</v>
      </c>
      <c r="F77" s="28">
        <f t="shared" si="24"/>
        <v>1.0693379302945236</v>
      </c>
      <c r="G77" s="28">
        <f t="shared" si="24"/>
        <v>2.5413211915170728</v>
      </c>
      <c r="H77" s="28">
        <f t="shared" si="24"/>
        <v>1.8996299020341685</v>
      </c>
      <c r="I77" s="28">
        <f t="shared" si="24"/>
        <v>1.8931877608094276</v>
      </c>
      <c r="J77" s="28">
        <f t="shared" si="24"/>
        <v>1.4563454398657307</v>
      </c>
      <c r="K77" s="28">
        <f t="shared" si="24"/>
        <v>0</v>
      </c>
      <c r="L77" s="28">
        <f t="shared" si="24"/>
        <v>1.4562274904054877</v>
      </c>
      <c r="M77" s="28">
        <f t="shared" si="24"/>
        <v>1.472002281590389</v>
      </c>
      <c r="N77" s="28">
        <f t="shared" si="24"/>
        <v>1.8947841943130466</v>
      </c>
      <c r="O77" s="28">
        <f t="shared" si="24"/>
        <v>2.3481251279101301</v>
      </c>
      <c r="P77" s="28">
        <f t="shared" si="24"/>
        <v>1.9681224288641421</v>
      </c>
      <c r="Q77" s="28">
        <f t="shared" si="24"/>
        <v>1.6774044287034786</v>
      </c>
      <c r="R77" s="28">
        <f t="shared" si="24"/>
        <v>1.2718919958782429</v>
      </c>
      <c r="S77" s="28">
        <f t="shared" si="24"/>
        <v>1.5909902576697319</v>
      </c>
      <c r="T77" s="22"/>
      <c r="U77" s="22"/>
      <c r="V77" s="26"/>
    </row>
    <row r="78" spans="1:22" ht="15" x14ac:dyDescent="0.25">
      <c r="A78" s="23"/>
      <c r="B78" s="22"/>
      <c r="C78" s="22"/>
      <c r="D78" s="22"/>
      <c r="E78" s="22"/>
      <c r="F78" s="22"/>
      <c r="G78" s="22"/>
      <c r="H78" s="22"/>
      <c r="I78" s="22"/>
      <c r="J78" s="22"/>
      <c r="K78" s="22"/>
      <c r="L78" s="22"/>
      <c r="M78" s="22"/>
      <c r="N78" s="22"/>
      <c r="O78" s="22"/>
      <c r="P78" s="22"/>
      <c r="Q78" s="22"/>
      <c r="R78" s="22"/>
      <c r="S78" s="22"/>
      <c r="T78" s="22"/>
      <c r="U78" s="22"/>
      <c r="V78" s="26"/>
    </row>
    <row r="79" spans="1:22" ht="15" x14ac:dyDescent="0.25">
      <c r="A79" s="23"/>
      <c r="B79" s="22"/>
      <c r="C79" s="22"/>
      <c r="D79" s="22"/>
      <c r="E79" s="22"/>
      <c r="F79" s="22"/>
      <c r="G79" s="22"/>
      <c r="H79" s="22"/>
      <c r="I79" s="22"/>
      <c r="J79" s="22"/>
      <c r="K79" s="22"/>
      <c r="L79" s="22"/>
      <c r="M79" s="22"/>
      <c r="N79" s="22"/>
      <c r="O79" s="22"/>
      <c r="P79" s="22"/>
      <c r="Q79" s="22"/>
      <c r="R79" s="22"/>
      <c r="S79" s="22"/>
      <c r="T79" s="22"/>
      <c r="U79" s="22"/>
      <c r="V79" s="26"/>
    </row>
    <row r="80" spans="1:22" x14ac:dyDescent="0.2">
      <c r="A80" s="22"/>
      <c r="B80" s="22"/>
      <c r="C80" s="22"/>
      <c r="D80" s="22"/>
      <c r="E80" s="22"/>
      <c r="F80" s="22"/>
      <c r="G80" s="22"/>
      <c r="H80" s="22"/>
      <c r="I80" s="22"/>
      <c r="J80" s="22"/>
      <c r="K80" s="22"/>
      <c r="L80" s="22"/>
      <c r="M80" s="22"/>
      <c r="N80" s="22"/>
      <c r="O80" s="22"/>
      <c r="P80" s="22"/>
      <c r="Q80" s="22"/>
      <c r="R80" s="22"/>
      <c r="S80" s="22"/>
      <c r="T80" s="22"/>
      <c r="U80" s="22"/>
      <c r="V80" s="26"/>
    </row>
    <row r="81" spans="1:22" ht="23.25" x14ac:dyDescent="0.35">
      <c r="A81" s="25" t="s">
        <v>18</v>
      </c>
      <c r="B81" s="8"/>
      <c r="C81" s="31">
        <v>2100</v>
      </c>
      <c r="D81" s="31">
        <v>1800</v>
      </c>
      <c r="E81" s="31">
        <v>1500</v>
      </c>
      <c r="F81" s="31">
        <v>1200</v>
      </c>
      <c r="G81" s="31">
        <v>900</v>
      </c>
      <c r="H81" s="31">
        <v>600</v>
      </c>
      <c r="I81" s="31">
        <v>300</v>
      </c>
      <c r="J81" s="31">
        <v>10</v>
      </c>
      <c r="K81" s="31">
        <v>0</v>
      </c>
      <c r="L81" s="31">
        <v>10</v>
      </c>
      <c r="M81" s="31">
        <v>300</v>
      </c>
      <c r="N81" s="31">
        <v>600</v>
      </c>
      <c r="O81" s="31">
        <v>900</v>
      </c>
      <c r="P81" s="31">
        <v>1200</v>
      </c>
      <c r="Q81" s="31">
        <v>1500</v>
      </c>
      <c r="R81" s="31">
        <v>1800</v>
      </c>
      <c r="S81" s="31">
        <v>2100</v>
      </c>
      <c r="T81" s="8"/>
      <c r="U81" s="8"/>
      <c r="V81" s="26"/>
    </row>
    <row r="82" spans="1:22" x14ac:dyDescent="0.2">
      <c r="B82" s="22"/>
      <c r="C82" s="22"/>
      <c r="D82" s="22"/>
      <c r="E82" s="22"/>
      <c r="F82" s="22"/>
      <c r="G82" s="22"/>
      <c r="H82" s="22"/>
      <c r="I82" s="22"/>
      <c r="J82" s="22"/>
      <c r="K82" s="22"/>
      <c r="L82" s="22"/>
      <c r="M82" s="22"/>
      <c r="N82" s="22"/>
      <c r="O82" s="22"/>
      <c r="P82" s="22"/>
      <c r="Q82" s="22"/>
      <c r="R82" s="22"/>
      <c r="S82" s="22"/>
      <c r="T82" s="22"/>
      <c r="U82" s="22"/>
      <c r="V82" s="26"/>
    </row>
    <row r="83" spans="1:22" ht="15" x14ac:dyDescent="0.25">
      <c r="A83" s="23" t="s">
        <v>15</v>
      </c>
      <c r="B83" s="22"/>
      <c r="C83" s="22"/>
      <c r="D83" s="22">
        <v>1.1666666666666667</v>
      </c>
      <c r="E83" s="22">
        <v>1.0769230769230769</v>
      </c>
      <c r="F83" s="22">
        <v>0.91666666666666663</v>
      </c>
      <c r="G83" s="22">
        <v>0.91666666666666663</v>
      </c>
      <c r="H83" s="22">
        <v>1</v>
      </c>
      <c r="I83" s="22">
        <v>0.90909090909090906</v>
      </c>
      <c r="J83" s="22">
        <v>1.5</v>
      </c>
      <c r="K83" s="22">
        <v>0</v>
      </c>
      <c r="L83" s="22">
        <v>1.5</v>
      </c>
      <c r="M83" s="22">
        <v>0.91666666666666663</v>
      </c>
      <c r="N83" s="22">
        <v>1.0909090909090908</v>
      </c>
      <c r="O83" s="22">
        <v>1.0769230769230769</v>
      </c>
      <c r="P83" s="22">
        <v>1</v>
      </c>
      <c r="Q83" s="22">
        <v>1.1764705882352942</v>
      </c>
      <c r="R83" s="22">
        <v>0.75</v>
      </c>
      <c r="S83" s="22"/>
      <c r="T83" s="22"/>
      <c r="U83" s="22"/>
      <c r="V83" s="26"/>
    </row>
    <row r="84" spans="1:22" ht="15" x14ac:dyDescent="0.25">
      <c r="A84" s="23"/>
      <c r="B84" s="22"/>
      <c r="C84" s="22">
        <v>1.1333333333333333</v>
      </c>
      <c r="D84" s="22">
        <v>0.76470588235294112</v>
      </c>
      <c r="E84" s="22">
        <v>1.0666666666666667</v>
      </c>
      <c r="F84" s="22">
        <v>1.25</v>
      </c>
      <c r="G84" s="22">
        <v>0.9285714285714286</v>
      </c>
      <c r="H84" s="22">
        <v>0.77777777777777768</v>
      </c>
      <c r="I84" s="22">
        <v>0.80952380952380953</v>
      </c>
      <c r="J84" s="21">
        <v>2.5</v>
      </c>
      <c r="K84" s="22">
        <v>0</v>
      </c>
      <c r="L84" s="21">
        <v>2.5</v>
      </c>
      <c r="M84" s="22">
        <v>0.6470588235294118</v>
      </c>
      <c r="N84" s="22">
        <v>1</v>
      </c>
      <c r="O84" s="22">
        <v>1</v>
      </c>
      <c r="P84" s="22">
        <v>1.3571428571428572</v>
      </c>
      <c r="Q84" s="22">
        <v>0.875</v>
      </c>
      <c r="R84" s="22">
        <v>1.3846153846153846</v>
      </c>
      <c r="S84" s="22">
        <v>2.1428571428571428</v>
      </c>
      <c r="T84" s="22"/>
      <c r="U84" s="22"/>
      <c r="V84" s="26"/>
    </row>
    <row r="85" spans="1:22" ht="15" x14ac:dyDescent="0.25">
      <c r="A85" s="23"/>
      <c r="B85" s="22"/>
      <c r="C85" s="22"/>
      <c r="D85" s="22"/>
      <c r="E85" s="22">
        <v>0.84615384615384615</v>
      </c>
      <c r="F85" s="22">
        <v>0.76923076923076927</v>
      </c>
      <c r="G85" s="22">
        <v>0.84615384615384615</v>
      </c>
      <c r="H85" s="22">
        <v>0.76923076923076927</v>
      </c>
      <c r="I85" s="22">
        <v>0.91666666666666663</v>
      </c>
      <c r="J85" s="22">
        <v>1</v>
      </c>
      <c r="K85" s="22">
        <v>0</v>
      </c>
      <c r="L85" s="22">
        <v>1</v>
      </c>
      <c r="M85" s="22">
        <v>0.92307692307692313</v>
      </c>
      <c r="N85" s="22">
        <v>0.9285714285714286</v>
      </c>
      <c r="O85" s="22">
        <v>0.8571428571428571</v>
      </c>
      <c r="P85" s="22">
        <v>1</v>
      </c>
      <c r="Q85" s="22">
        <v>0.6875</v>
      </c>
      <c r="R85" s="22">
        <v>1</v>
      </c>
      <c r="S85" s="22">
        <v>1.4545454545454546</v>
      </c>
      <c r="T85" s="22"/>
      <c r="U85" s="22"/>
      <c r="V85" s="26"/>
    </row>
    <row r="86" spans="1:22" ht="15" x14ac:dyDescent="0.25">
      <c r="A86" s="23"/>
      <c r="B86" s="22"/>
      <c r="C86" s="22"/>
      <c r="D86" s="22"/>
      <c r="E86" s="22">
        <v>1</v>
      </c>
      <c r="F86" s="22">
        <v>0.91666666666666663</v>
      </c>
      <c r="G86" s="22">
        <v>0.90909090909090906</v>
      </c>
      <c r="H86" s="22">
        <v>1</v>
      </c>
      <c r="I86" s="22">
        <v>1</v>
      </c>
      <c r="J86" s="22">
        <v>1</v>
      </c>
      <c r="K86" s="22">
        <v>0</v>
      </c>
      <c r="L86" s="22">
        <v>1</v>
      </c>
      <c r="M86" s="22">
        <v>0.84615384615384615</v>
      </c>
      <c r="N86" s="22">
        <v>1.1818181818181819</v>
      </c>
      <c r="O86" s="22">
        <v>1.0769230769230769</v>
      </c>
      <c r="P86" s="22">
        <v>0.91666666666666663</v>
      </c>
      <c r="Q86" s="22">
        <v>0.7857142857142857</v>
      </c>
      <c r="R86" s="22"/>
      <c r="S86" s="22"/>
      <c r="T86" s="22"/>
      <c r="U86" s="22"/>
      <c r="V86" s="26"/>
    </row>
    <row r="87" spans="1:22" ht="15" x14ac:dyDescent="0.25">
      <c r="A87" s="23"/>
      <c r="B87" s="22"/>
      <c r="C87" s="22"/>
      <c r="D87" s="22"/>
      <c r="E87" s="22">
        <v>1.375</v>
      </c>
      <c r="F87" s="22">
        <v>0.85</v>
      </c>
      <c r="G87" s="22">
        <v>1.2</v>
      </c>
      <c r="H87" s="22">
        <v>1</v>
      </c>
      <c r="I87" s="21">
        <v>1.5</v>
      </c>
      <c r="J87" s="22">
        <v>1</v>
      </c>
      <c r="K87" s="22">
        <v>0</v>
      </c>
      <c r="L87" s="22">
        <v>1</v>
      </c>
      <c r="M87" s="22">
        <v>1</v>
      </c>
      <c r="N87" s="22">
        <v>1.6</v>
      </c>
      <c r="O87" s="22">
        <v>1.3</v>
      </c>
      <c r="P87" s="22">
        <v>1</v>
      </c>
      <c r="Q87" s="22">
        <v>0.8</v>
      </c>
      <c r="R87" s="22">
        <v>1.18</v>
      </c>
      <c r="S87" s="22">
        <v>1.33</v>
      </c>
      <c r="T87" s="22"/>
      <c r="U87" s="22"/>
      <c r="V87" s="26"/>
    </row>
    <row r="88" spans="1:22" ht="15" x14ac:dyDescent="0.25">
      <c r="A88" s="23"/>
      <c r="B88" s="22"/>
      <c r="C88" s="22">
        <v>0.81818181818181823</v>
      </c>
      <c r="D88" s="22">
        <v>0.83333333333333337</v>
      </c>
      <c r="E88" s="22">
        <v>1.4</v>
      </c>
      <c r="F88" s="22">
        <v>1.1666666666666667</v>
      </c>
      <c r="G88" s="22">
        <v>1</v>
      </c>
      <c r="H88" s="22">
        <v>0.92307692307692313</v>
      </c>
      <c r="I88" s="22">
        <v>0.75</v>
      </c>
      <c r="J88" s="22">
        <v>1</v>
      </c>
      <c r="K88" s="22">
        <v>0</v>
      </c>
      <c r="L88" s="22">
        <v>1</v>
      </c>
      <c r="M88" s="21">
        <v>1.2666666666666666</v>
      </c>
      <c r="N88" s="22">
        <v>1.5294117647058822</v>
      </c>
      <c r="O88" s="21">
        <v>1.5</v>
      </c>
      <c r="P88" s="22">
        <v>1.2142857142857142</v>
      </c>
      <c r="Q88" s="22">
        <v>0.9285714285714286</v>
      </c>
      <c r="R88" s="22">
        <v>1.1111111111111112</v>
      </c>
      <c r="S88" s="22">
        <v>1.2</v>
      </c>
      <c r="T88" s="22"/>
      <c r="U88" s="22"/>
      <c r="V88" s="26"/>
    </row>
    <row r="89" spans="1:22" ht="15" x14ac:dyDescent="0.25">
      <c r="A89" s="23"/>
      <c r="B89" s="22"/>
      <c r="C89" s="22">
        <v>1.4285714285714286</v>
      </c>
      <c r="D89" s="22">
        <v>0.83333333333333337</v>
      </c>
      <c r="E89" s="22">
        <v>1.0909090909090908</v>
      </c>
      <c r="F89" s="22">
        <v>1</v>
      </c>
      <c r="G89" s="22">
        <v>0.90909090909090906</v>
      </c>
      <c r="H89" s="22">
        <v>0.84615384615384615</v>
      </c>
      <c r="I89" s="22">
        <v>0.90909090909090906</v>
      </c>
      <c r="J89" s="22">
        <v>1</v>
      </c>
      <c r="K89" s="22">
        <v>0</v>
      </c>
      <c r="L89" s="22">
        <v>1</v>
      </c>
      <c r="M89" s="22">
        <v>1</v>
      </c>
      <c r="N89" s="22">
        <v>0.91666666666666663</v>
      </c>
      <c r="O89" s="22">
        <v>1.2</v>
      </c>
      <c r="P89" s="22"/>
      <c r="Q89" s="22"/>
      <c r="R89" s="22"/>
      <c r="S89" s="22"/>
      <c r="T89" s="22"/>
      <c r="U89" s="22"/>
      <c r="V89" s="26"/>
    </row>
    <row r="90" spans="1:22" ht="15" x14ac:dyDescent="0.25">
      <c r="A90" s="23"/>
      <c r="B90" s="22"/>
      <c r="C90" s="22"/>
      <c r="D90" s="22">
        <v>0.90909090909090906</v>
      </c>
      <c r="E90" s="22">
        <v>0.8666666666666667</v>
      </c>
      <c r="F90" s="22"/>
      <c r="G90" s="22">
        <v>0.52380952380952384</v>
      </c>
      <c r="H90" s="22">
        <v>0.6875</v>
      </c>
      <c r="I90" s="22">
        <v>1.25</v>
      </c>
      <c r="J90" s="22">
        <v>1</v>
      </c>
      <c r="K90" s="22">
        <v>0</v>
      </c>
      <c r="L90" s="22">
        <v>1</v>
      </c>
      <c r="M90" s="22">
        <v>0.88888888888888884</v>
      </c>
      <c r="N90" s="22">
        <v>0.8125</v>
      </c>
      <c r="O90" s="22">
        <v>1.25</v>
      </c>
      <c r="P90" s="22"/>
      <c r="Q90" s="22">
        <v>0.58620689655172409</v>
      </c>
      <c r="R90" s="22">
        <v>0.6</v>
      </c>
      <c r="S90" s="22"/>
      <c r="T90" s="22"/>
      <c r="U90" s="22"/>
      <c r="V90" s="26"/>
    </row>
    <row r="91" spans="1:22" ht="15" x14ac:dyDescent="0.25">
      <c r="A91" s="23"/>
      <c r="B91" s="22"/>
      <c r="C91" s="22">
        <v>1.5</v>
      </c>
      <c r="D91" s="22">
        <v>0.83333333333333337</v>
      </c>
      <c r="E91" s="22">
        <v>0.83333333333333337</v>
      </c>
      <c r="F91" s="22">
        <v>1.0909090909090908</v>
      </c>
      <c r="G91" s="22">
        <v>0.84615384615384615</v>
      </c>
      <c r="H91" s="22">
        <v>0.7857142857142857</v>
      </c>
      <c r="I91" s="22">
        <v>0.84615384615384615</v>
      </c>
      <c r="J91" s="22">
        <v>1</v>
      </c>
      <c r="K91" s="22">
        <v>0</v>
      </c>
      <c r="L91" s="22">
        <v>1</v>
      </c>
      <c r="M91" s="22">
        <v>0.9285714285714286</v>
      </c>
      <c r="N91" s="22">
        <v>0.75</v>
      </c>
      <c r="O91" s="22">
        <v>0.8571428571428571</v>
      </c>
      <c r="P91" s="22">
        <v>1.1666666666666667</v>
      </c>
      <c r="Q91" s="22">
        <v>1.0769230769230769</v>
      </c>
      <c r="R91" s="22">
        <v>1</v>
      </c>
      <c r="S91" s="22"/>
      <c r="T91" s="22"/>
      <c r="U91" s="22"/>
      <c r="V91" s="26"/>
    </row>
    <row r="92" spans="1:22" ht="15" x14ac:dyDescent="0.25">
      <c r="A92" s="23"/>
      <c r="B92" s="22"/>
      <c r="C92" s="22"/>
      <c r="D92" s="22"/>
      <c r="E92" s="22">
        <v>1.1818181818181819</v>
      </c>
      <c r="F92" s="22">
        <v>1</v>
      </c>
      <c r="G92" s="22">
        <v>1</v>
      </c>
      <c r="H92" s="22">
        <v>1</v>
      </c>
      <c r="I92" s="22">
        <v>1.1000000000000001</v>
      </c>
      <c r="J92" s="22">
        <v>1</v>
      </c>
      <c r="K92" s="22">
        <v>0</v>
      </c>
      <c r="L92" s="22">
        <v>1</v>
      </c>
      <c r="M92" s="22">
        <v>1</v>
      </c>
      <c r="N92" s="22">
        <v>1</v>
      </c>
      <c r="O92" s="22">
        <v>0.91666666666666663</v>
      </c>
      <c r="P92" s="22">
        <v>1.2</v>
      </c>
      <c r="Q92" s="22"/>
      <c r="R92" s="22"/>
      <c r="S92" s="22"/>
      <c r="T92" s="22"/>
      <c r="U92" s="22"/>
      <c r="V92" s="26"/>
    </row>
    <row r="93" spans="1:22" ht="15" x14ac:dyDescent="0.25">
      <c r="A93" s="23"/>
      <c r="B93" s="22"/>
      <c r="C93" s="22"/>
      <c r="D93" s="22"/>
      <c r="E93" s="22"/>
      <c r="F93" s="22"/>
      <c r="G93" s="22"/>
      <c r="H93" s="22"/>
      <c r="I93" s="22"/>
      <c r="J93" s="22"/>
      <c r="K93" s="22"/>
      <c r="L93" s="22"/>
      <c r="M93" s="22"/>
      <c r="N93" s="22"/>
      <c r="O93" s="22"/>
      <c r="P93" s="22"/>
      <c r="Q93" s="22"/>
      <c r="R93" s="22"/>
      <c r="S93" s="22"/>
      <c r="T93" s="22"/>
      <c r="U93" s="22"/>
      <c r="V93" s="26"/>
    </row>
    <row r="94" spans="1:22" ht="15" x14ac:dyDescent="0.25">
      <c r="A94" s="23" t="s">
        <v>4</v>
      </c>
      <c r="B94" s="22"/>
      <c r="C94" s="22">
        <f>GEOMEAN(C83:C91)</f>
        <v>1.1872718651168714</v>
      </c>
      <c r="D94" s="22">
        <f>GEOMEAN(D83:D91)</f>
        <v>0.88155781447269588</v>
      </c>
      <c r="E94" s="22">
        <f>GEOMEAN(E83:E92)</f>
        <v>1.0570860822772103</v>
      </c>
      <c r="F94" s="22">
        <f t="shared" ref="F94:S94" si="25">GEOMEAN(F83:F92)</f>
        <v>0.98515568613232762</v>
      </c>
      <c r="G94" s="22">
        <f t="shared" si="25"/>
        <v>0.89135246277076052</v>
      </c>
      <c r="H94" s="22">
        <f t="shared" si="25"/>
        <v>0.87139221509048104</v>
      </c>
      <c r="I94" s="22">
        <f t="shared" si="25"/>
        <v>0.97826389425800386</v>
      </c>
      <c r="J94" s="22">
        <f t="shared" si="25"/>
        <v>1.141308697219414</v>
      </c>
      <c r="K94" s="22">
        <v>0</v>
      </c>
      <c r="L94" s="22">
        <f t="shared" si="25"/>
        <v>1.141308697219414</v>
      </c>
      <c r="M94" s="22">
        <f t="shared" si="25"/>
        <v>0.93007239941366071</v>
      </c>
      <c r="N94" s="22">
        <f t="shared" si="25"/>
        <v>1.0504841465473294</v>
      </c>
      <c r="O94" s="22">
        <f t="shared" si="25"/>
        <v>1.0861287500240777</v>
      </c>
      <c r="P94" s="22">
        <f t="shared" si="25"/>
        <v>1.0981476605853695</v>
      </c>
      <c r="Q94" s="22">
        <f t="shared" si="25"/>
        <v>0.8453439011349293</v>
      </c>
      <c r="R94" s="22">
        <f t="shared" si="25"/>
        <v>0.97152605452277951</v>
      </c>
      <c r="S94" s="22">
        <f t="shared" si="25"/>
        <v>1.4934419658905411</v>
      </c>
      <c r="T94" s="22"/>
      <c r="U94" s="22"/>
      <c r="V94" s="26"/>
    </row>
    <row r="95" spans="1:22" ht="15" x14ac:dyDescent="0.25">
      <c r="A95" s="23" t="s">
        <v>3</v>
      </c>
      <c r="B95" s="22"/>
      <c r="C95" s="22">
        <f>AVERAGE(C83:C92)</f>
        <v>1.220021645021645</v>
      </c>
      <c r="D95" s="22">
        <f t="shared" ref="D95:S95" si="26">AVERAGE(D83:D92)</f>
        <v>0.8900772430184194</v>
      </c>
      <c r="E95" s="22">
        <f t="shared" si="26"/>
        <v>1.0737470862470864</v>
      </c>
      <c r="F95" s="22">
        <f t="shared" si="26"/>
        <v>0.99557109557109547</v>
      </c>
      <c r="G95" s="22">
        <f t="shared" si="26"/>
        <v>0.90795371295371297</v>
      </c>
      <c r="H95" s="22">
        <f t="shared" si="26"/>
        <v>0.87894536019536018</v>
      </c>
      <c r="I95" s="22">
        <f t="shared" si="26"/>
        <v>0.99905261405261414</v>
      </c>
      <c r="J95" s="22">
        <f t="shared" si="26"/>
        <v>1.2</v>
      </c>
      <c r="K95" s="22">
        <f t="shared" si="26"/>
        <v>0</v>
      </c>
      <c r="L95" s="22">
        <f t="shared" si="26"/>
        <v>1.2</v>
      </c>
      <c r="M95" s="22">
        <f t="shared" si="26"/>
        <v>0.9417083243553831</v>
      </c>
      <c r="N95" s="22">
        <f t="shared" si="26"/>
        <v>1.0809877132671251</v>
      </c>
      <c r="O95" s="22">
        <f t="shared" si="26"/>
        <v>1.1034798534798536</v>
      </c>
      <c r="P95" s="22">
        <f t="shared" si="26"/>
        <v>1.106845238095238</v>
      </c>
      <c r="Q95" s="22">
        <f t="shared" si="26"/>
        <v>0.86454828449947618</v>
      </c>
      <c r="R95" s="22">
        <f t="shared" si="26"/>
        <v>1.0036752136752136</v>
      </c>
      <c r="S95" s="22">
        <f t="shared" si="26"/>
        <v>1.5318506493506494</v>
      </c>
      <c r="T95" s="22"/>
      <c r="U95" s="22"/>
      <c r="V95" s="26"/>
    </row>
    <row r="96" spans="1:22" ht="15" x14ac:dyDescent="0.25">
      <c r="A96" s="23" t="s">
        <v>1</v>
      </c>
      <c r="B96" s="22"/>
      <c r="C96" s="22">
        <f>STDEV(C83:C91)</f>
        <v>0.31137919074823628</v>
      </c>
      <c r="D96" s="22">
        <f>STDEV(D83:D91)</f>
        <v>0.14299707738674158</v>
      </c>
      <c r="E96" s="22">
        <f>STDEV(E83:E92)</f>
        <v>0.20197546208685968</v>
      </c>
      <c r="F96" s="22">
        <f t="shared" ref="F96:S96" si="27">STDEV(F83:F92)</f>
        <v>0.15330077894308125</v>
      </c>
      <c r="G96" s="22">
        <f t="shared" si="27"/>
        <v>0.16929424385159594</v>
      </c>
      <c r="H96" s="22">
        <f t="shared" si="27"/>
        <v>0.11984031593026988</v>
      </c>
      <c r="I96" s="22">
        <f t="shared" si="27"/>
        <v>0.22813597623019194</v>
      </c>
      <c r="J96" s="22">
        <f t="shared" si="27"/>
        <v>0.48304589153964789</v>
      </c>
      <c r="K96" s="22">
        <f t="shared" si="27"/>
        <v>0</v>
      </c>
      <c r="L96" s="22">
        <f t="shared" si="27"/>
        <v>0.48304589153964789</v>
      </c>
      <c r="M96" s="22">
        <f t="shared" si="27"/>
        <v>0.15480358657726667</v>
      </c>
      <c r="N96" s="22">
        <f t="shared" si="27"/>
        <v>0.28396239362066028</v>
      </c>
      <c r="O96" s="22">
        <f t="shared" si="27"/>
        <v>0.20950054090080364</v>
      </c>
      <c r="P96" s="22">
        <f t="shared" si="27"/>
        <v>0.14969701340102107</v>
      </c>
      <c r="Q96" s="22">
        <f t="shared" si="27"/>
        <v>0.19486555110191278</v>
      </c>
      <c r="R96" s="22">
        <f t="shared" si="27"/>
        <v>0.26302095059971892</v>
      </c>
      <c r="S96" s="22">
        <f t="shared" si="27"/>
        <v>0.42038615833885146</v>
      </c>
      <c r="T96" s="22"/>
      <c r="U96" s="22"/>
      <c r="V96" s="26"/>
    </row>
    <row r="97" spans="1:22" ht="15" x14ac:dyDescent="0.25">
      <c r="A97" s="23" t="s">
        <v>7</v>
      </c>
      <c r="B97" s="22"/>
      <c r="C97" s="22">
        <f>C94+(2*C96)</f>
        <v>1.810030246613344</v>
      </c>
      <c r="D97" s="22">
        <f t="shared" ref="D97:S97" si="28">D94+(2*D96)</f>
        <v>1.1675519692461791</v>
      </c>
      <c r="E97" s="22">
        <f>E94+(2*E96)</f>
        <v>1.4610370064509297</v>
      </c>
      <c r="F97" s="22">
        <f t="shared" si="28"/>
        <v>1.2917572440184901</v>
      </c>
      <c r="G97" s="22">
        <f t="shared" si="28"/>
        <v>1.2299409504739525</v>
      </c>
      <c r="H97" s="22">
        <f t="shared" si="28"/>
        <v>1.1110728469510207</v>
      </c>
      <c r="I97" s="22">
        <f t="shared" si="28"/>
        <v>1.4345358467183877</v>
      </c>
      <c r="J97" s="22">
        <f t="shared" si="28"/>
        <v>2.1074004802987099</v>
      </c>
      <c r="K97" s="22">
        <f t="shared" si="28"/>
        <v>0</v>
      </c>
      <c r="L97" s="22">
        <f t="shared" si="28"/>
        <v>2.1074004802987099</v>
      </c>
      <c r="M97" s="22">
        <f t="shared" si="28"/>
        <v>1.2396795725681939</v>
      </c>
      <c r="N97" s="22">
        <f t="shared" si="28"/>
        <v>1.61840893378865</v>
      </c>
      <c r="O97" s="22">
        <f t="shared" si="28"/>
        <v>1.5051298318256849</v>
      </c>
      <c r="P97" s="22">
        <f t="shared" si="28"/>
        <v>1.3975416873874116</v>
      </c>
      <c r="Q97" s="22">
        <f t="shared" si="28"/>
        <v>1.2350750033387548</v>
      </c>
      <c r="R97" s="22">
        <f t="shared" si="28"/>
        <v>1.4975679557222175</v>
      </c>
      <c r="S97" s="22">
        <f t="shared" si="28"/>
        <v>2.3342142825682441</v>
      </c>
      <c r="T97" s="22"/>
      <c r="U97" s="22"/>
      <c r="V97" s="26"/>
    </row>
    <row r="98" spans="1:22" ht="15" x14ac:dyDescent="0.25">
      <c r="A98" s="23"/>
      <c r="B98" s="22"/>
      <c r="C98" s="22"/>
      <c r="D98" s="22"/>
      <c r="E98" s="22"/>
      <c r="F98" s="22"/>
      <c r="G98" s="22"/>
      <c r="H98" s="22"/>
      <c r="I98" s="22"/>
      <c r="J98" s="22"/>
      <c r="K98" s="22"/>
      <c r="L98" s="22"/>
      <c r="M98" s="22"/>
      <c r="N98" s="22"/>
      <c r="O98" s="22"/>
      <c r="P98" s="22"/>
      <c r="Q98" s="22"/>
      <c r="R98" s="22"/>
      <c r="S98" s="22"/>
      <c r="T98" s="22"/>
      <c r="U98" s="22"/>
      <c r="V98" s="26"/>
    </row>
    <row r="99" spans="1:22" x14ac:dyDescent="0.2">
      <c r="A99" s="2"/>
      <c r="B99" s="3" t="s">
        <v>27</v>
      </c>
      <c r="C99" s="3"/>
      <c r="D99" s="22"/>
      <c r="E99" s="22"/>
      <c r="F99" s="22"/>
      <c r="G99" s="22"/>
      <c r="H99" s="22"/>
      <c r="I99" s="22"/>
      <c r="J99" s="22"/>
      <c r="K99" s="22"/>
      <c r="L99" s="22"/>
      <c r="M99" s="22"/>
      <c r="N99" s="22"/>
      <c r="O99" s="22"/>
      <c r="P99" s="22"/>
      <c r="Q99" s="22"/>
      <c r="R99" s="22"/>
      <c r="S99" s="22"/>
      <c r="T99" s="22"/>
      <c r="U99" s="22"/>
      <c r="V99" s="2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ERG</vt:lpstr>
      <vt:lpstr>ONL thickeness analyze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2023-01-02T10:05:31Z</dcterms:modified>
</cp:coreProperties>
</file>