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Ex1.xml" ContentType="application/vnd.ms-office.chartex+xml"/>
  <Override PartName="/xl/charts/style17.xml" ContentType="application/vnd.ms-office.chartstyle+xml"/>
  <Override PartName="/xl/charts/colors17.xml" ContentType="application/vnd.ms-office.chartcolorstyle+xml"/>
  <Override PartName="/xl/charts/chartEx2.xml" ContentType="application/vnd.ms-office.chartex+xml"/>
  <Override PartName="/xl/charts/style18.xml" ContentType="application/vnd.ms-office.chartstyle+xml"/>
  <Override PartName="/xl/charts/colors18.xml" ContentType="application/vnd.ms-office.chartcolorstyle+xml"/>
  <Override PartName="/xl/charts/chartEx3.xml" ContentType="application/vnd.ms-office.chartex+xml"/>
  <Override PartName="/xl/charts/style19.xml" ContentType="application/vnd.ms-office.chartstyle+xml"/>
  <Override PartName="/xl/charts/colors19.xml" ContentType="application/vnd.ms-office.chartcolorstyle+xml"/>
  <Override PartName="/xl/charts/chartEx4.xml" ContentType="application/vnd.ms-office.chartex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krug\Desktop\qRT_analysis\"/>
    </mc:Choice>
  </mc:AlternateContent>
  <bookViews>
    <workbookView xWindow="0" yWindow="0" windowWidth="24000" windowHeight="14100" tabRatio="725" activeTab="1"/>
  </bookViews>
  <sheets>
    <sheet name="(1) primer efficiency" sheetId="1" r:id="rId1"/>
    <sheet name="(2a) fold change n&lt;=12" sheetId="6" r:id="rId2"/>
    <sheet name="(3a_1) FC box plot 1 n&lt;=12" sheetId="5" r:id="rId3"/>
    <sheet name="(2b) fold change open n" sheetId="3" r:id="rId4"/>
    <sheet name="(3b) box plot open n" sheetId="4" r:id="rId5"/>
  </sheets>
  <definedNames>
    <definedName name="_xlchart.v1.0" hidden="1">'(3b) box plot open n'!$B$34:$B$39</definedName>
    <definedName name="_xlchart.v1.1" hidden="1">'(3b) box plot open n'!$C$33</definedName>
    <definedName name="_xlchart.v1.10" hidden="1">'(3b) box plot open n'!$F$25:$F$30</definedName>
    <definedName name="_xlchart.v1.11" hidden="1">'(3b) box plot open n'!$G$24</definedName>
    <definedName name="_xlchart.v1.12" hidden="1">'(3b) box plot open n'!$G$25:$G$30</definedName>
    <definedName name="_xlchart.v1.13" hidden="1">'(3b) box plot open n'!$H$24</definedName>
    <definedName name="_xlchart.v1.14" hidden="1">'(3b) box plot open n'!$H$25:$H$30</definedName>
    <definedName name="_xlchart.v1.15" hidden="1">'(3b) box plot open n'!$F$34:$F$39</definedName>
    <definedName name="_xlchart.v1.16" hidden="1">'(3b) box plot open n'!$G$33</definedName>
    <definedName name="_xlchart.v1.17" hidden="1">'(3b) box plot open n'!$G$34:$G$39</definedName>
    <definedName name="_xlchart.v1.18" hidden="1">'(3b) box plot open n'!$H$33</definedName>
    <definedName name="_xlchart.v1.19" hidden="1">'(3b) box plot open n'!$H$34:$H$39</definedName>
    <definedName name="_xlchart.v1.2" hidden="1">'(3b) box plot open n'!$C$34:$C$39</definedName>
    <definedName name="_xlchart.v1.3" hidden="1">'(3b) box plot open n'!$D$33</definedName>
    <definedName name="_xlchart.v1.4" hidden="1">'(3b) box plot open n'!$D$34:$D$39</definedName>
    <definedName name="_xlchart.v1.5" hidden="1">'(3b) box plot open n'!$B$25:$B$30</definedName>
    <definedName name="_xlchart.v1.6" hidden="1">'(3b) box plot open n'!$C$24</definedName>
    <definedName name="_xlchart.v1.7" hidden="1">'(3b) box plot open n'!$C$25:$C$30</definedName>
    <definedName name="_xlchart.v1.8" hidden="1">'(3b) box plot open n'!$D$24</definedName>
    <definedName name="_xlchart.v1.9" hidden="1">'(3b) box plot open n'!$D$25:$D$30</definedName>
    <definedName name="gene1">'(1) primer efficiency'!$D$3</definedName>
    <definedName name="gene10">'(1) primer efficiency'!$M$3</definedName>
    <definedName name="gene11">'(1) primer efficiency'!$N$3</definedName>
    <definedName name="gene12">'(1) primer efficiency'!$O$3</definedName>
    <definedName name="gene2">'(1) primer efficiency'!$E$3</definedName>
    <definedName name="gene3">'(1) primer efficiency'!$F$3</definedName>
    <definedName name="gene4">'(1) primer efficiency'!$G$3</definedName>
    <definedName name="gene5">'(1) primer efficiency'!$H$3</definedName>
    <definedName name="gene6">'(1) primer efficiency'!$I$3</definedName>
    <definedName name="gene7">'(1) primer efficiency'!$J$3</definedName>
    <definedName name="gene8">'(1) primer efficiency'!$K$3</definedName>
    <definedName name="gene9">'(1) primer efficiency'!$L$3</definedName>
    <definedName name="refgen1">'(1) primer efficiency'!$B$3</definedName>
    <definedName name="refgen2">'(1) primer efficiency'!$C$3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85" i="6" l="1"/>
  <c r="AH85" i="6"/>
  <c r="AE85" i="6"/>
  <c r="AB85" i="6"/>
  <c r="Y85" i="6"/>
  <c r="V85" i="6"/>
  <c r="S85" i="6"/>
  <c r="P85" i="6"/>
  <c r="M85" i="6"/>
  <c r="J85" i="6"/>
  <c r="G85" i="6"/>
  <c r="D85" i="6"/>
  <c r="C85" i="6"/>
  <c r="B85" i="6"/>
  <c r="AK70" i="6"/>
  <c r="AH70" i="6"/>
  <c r="AE70" i="6"/>
  <c r="AB70" i="6"/>
  <c r="Y70" i="6"/>
  <c r="V70" i="6"/>
  <c r="S70" i="6"/>
  <c r="P70" i="6"/>
  <c r="M70" i="6"/>
  <c r="J70" i="6"/>
  <c r="G70" i="6"/>
  <c r="D70" i="6"/>
  <c r="C70" i="6"/>
  <c r="B70" i="6"/>
  <c r="AK55" i="6"/>
  <c r="AH55" i="6"/>
  <c r="AE55" i="6"/>
  <c r="AB55" i="6"/>
  <c r="Y55" i="6"/>
  <c r="V55" i="6"/>
  <c r="S55" i="6"/>
  <c r="P55" i="6"/>
  <c r="M55" i="6"/>
  <c r="J55" i="6"/>
  <c r="G55" i="6"/>
  <c r="D55" i="6"/>
  <c r="C55" i="6"/>
  <c r="B55" i="6"/>
  <c r="AK40" i="6"/>
  <c r="AH40" i="6"/>
  <c r="AE40" i="6"/>
  <c r="AB40" i="6"/>
  <c r="Y40" i="6"/>
  <c r="V40" i="6"/>
  <c r="S40" i="6"/>
  <c r="P40" i="6"/>
  <c r="M40" i="6"/>
  <c r="J40" i="6"/>
  <c r="G40" i="6"/>
  <c r="D40" i="6"/>
  <c r="C40" i="6"/>
  <c r="B40" i="6"/>
  <c r="AK25" i="6"/>
  <c r="AH25" i="6"/>
  <c r="AE25" i="6"/>
  <c r="AB25" i="6"/>
  <c r="Y25" i="6"/>
  <c r="V25" i="6"/>
  <c r="S25" i="6"/>
  <c r="P25" i="6"/>
  <c r="M25" i="6"/>
  <c r="J25" i="6"/>
  <c r="G25" i="6"/>
  <c r="D25" i="6"/>
  <c r="C25" i="6"/>
  <c r="B25" i="6"/>
  <c r="T34" i="3"/>
  <c r="U34" i="3" s="1"/>
  <c r="E24" i="3"/>
  <c r="F24" i="3" s="1"/>
  <c r="H24" i="3"/>
  <c r="I24" i="3" s="1"/>
  <c r="K24" i="3"/>
  <c r="L24" i="3" s="1"/>
  <c r="N24" i="3"/>
  <c r="O24" i="3" s="1"/>
  <c r="Q24" i="3"/>
  <c r="R24" i="3" s="1"/>
  <c r="T24" i="3"/>
  <c r="U24" i="3" s="1"/>
  <c r="W24" i="3"/>
  <c r="X24" i="3" s="1"/>
  <c r="Z24" i="3"/>
  <c r="AA24" i="3" s="1"/>
  <c r="AC24" i="3"/>
  <c r="AD24" i="3" s="1"/>
  <c r="AF24" i="3"/>
  <c r="AG24" i="3" s="1"/>
  <c r="AI24" i="3"/>
  <c r="AJ24" i="3" s="1"/>
  <c r="AL24" i="3"/>
  <c r="AM24" i="3" s="1"/>
  <c r="E25" i="3"/>
  <c r="F25" i="3" s="1"/>
  <c r="H25" i="3"/>
  <c r="I25" i="3" s="1"/>
  <c r="K25" i="3"/>
  <c r="L25" i="3" s="1"/>
  <c r="N25" i="3"/>
  <c r="O25" i="3" s="1"/>
  <c r="Q25" i="3"/>
  <c r="R25" i="3" s="1"/>
  <c r="T25" i="3"/>
  <c r="U25" i="3" s="1"/>
  <c r="W25" i="3"/>
  <c r="X25" i="3" s="1"/>
  <c r="Z25" i="3"/>
  <c r="AA25" i="3" s="1"/>
  <c r="AC25" i="3"/>
  <c r="AD25" i="3" s="1"/>
  <c r="AF25" i="3"/>
  <c r="AG25" i="3" s="1"/>
  <c r="AI25" i="3"/>
  <c r="AJ25" i="3" s="1"/>
  <c r="AL25" i="3"/>
  <c r="AM25" i="3" s="1"/>
  <c r="E26" i="3"/>
  <c r="F26" i="3" s="1"/>
  <c r="H26" i="3"/>
  <c r="I26" i="3" s="1"/>
  <c r="K26" i="3"/>
  <c r="L26" i="3" s="1"/>
  <c r="N26" i="3"/>
  <c r="O26" i="3" s="1"/>
  <c r="Q26" i="3"/>
  <c r="R26" i="3" s="1"/>
  <c r="T26" i="3"/>
  <c r="U26" i="3" s="1"/>
  <c r="W26" i="3"/>
  <c r="X26" i="3" s="1"/>
  <c r="Z26" i="3"/>
  <c r="AA26" i="3" s="1"/>
  <c r="AC26" i="3"/>
  <c r="AD26" i="3" s="1"/>
  <c r="AF26" i="3"/>
  <c r="AG26" i="3" s="1"/>
  <c r="AI26" i="3"/>
  <c r="AJ26" i="3" s="1"/>
  <c r="AL26" i="3"/>
  <c r="AM26" i="3" s="1"/>
  <c r="E27" i="3"/>
  <c r="F27" i="3" s="1"/>
  <c r="H27" i="3"/>
  <c r="I27" i="3" s="1"/>
  <c r="K27" i="3"/>
  <c r="L27" i="3" s="1"/>
  <c r="N27" i="3"/>
  <c r="O27" i="3" s="1"/>
  <c r="Q27" i="3"/>
  <c r="R27" i="3" s="1"/>
  <c r="T27" i="3"/>
  <c r="U27" i="3" s="1"/>
  <c r="W27" i="3"/>
  <c r="X27" i="3" s="1"/>
  <c r="Z27" i="3"/>
  <c r="AA27" i="3" s="1"/>
  <c r="AC27" i="3"/>
  <c r="AD27" i="3" s="1"/>
  <c r="AF27" i="3"/>
  <c r="AG27" i="3" s="1"/>
  <c r="AI27" i="3"/>
  <c r="AJ27" i="3" s="1"/>
  <c r="AL27" i="3"/>
  <c r="AM27" i="3" s="1"/>
  <c r="E28" i="3"/>
  <c r="F28" i="3" s="1"/>
  <c r="H28" i="3"/>
  <c r="I28" i="3" s="1"/>
  <c r="K28" i="3"/>
  <c r="L28" i="3" s="1"/>
  <c r="N28" i="3"/>
  <c r="O28" i="3" s="1"/>
  <c r="Q28" i="3"/>
  <c r="R28" i="3" s="1"/>
  <c r="T28" i="3"/>
  <c r="U28" i="3" s="1"/>
  <c r="W28" i="3"/>
  <c r="X28" i="3" s="1"/>
  <c r="Z28" i="3"/>
  <c r="AA28" i="3" s="1"/>
  <c r="AC28" i="3"/>
  <c r="AD28" i="3" s="1"/>
  <c r="AF28" i="3"/>
  <c r="AG28" i="3" s="1"/>
  <c r="AI28" i="3"/>
  <c r="AJ28" i="3" s="1"/>
  <c r="AL28" i="3"/>
  <c r="AM28" i="3" s="1"/>
  <c r="E29" i="3"/>
  <c r="F29" i="3" s="1"/>
  <c r="H29" i="3"/>
  <c r="I29" i="3" s="1"/>
  <c r="K29" i="3"/>
  <c r="L29" i="3" s="1"/>
  <c r="N29" i="3"/>
  <c r="O29" i="3" s="1"/>
  <c r="Q29" i="3"/>
  <c r="R29" i="3" s="1"/>
  <c r="T29" i="3"/>
  <c r="U29" i="3" s="1"/>
  <c r="W29" i="3"/>
  <c r="X29" i="3" s="1"/>
  <c r="Z29" i="3"/>
  <c r="AA29" i="3" s="1"/>
  <c r="AC29" i="3"/>
  <c r="AD29" i="3" s="1"/>
  <c r="AF29" i="3"/>
  <c r="AG29" i="3" s="1"/>
  <c r="AI29" i="3"/>
  <c r="AJ29" i="3" s="1"/>
  <c r="AL29" i="3"/>
  <c r="AM29" i="3" s="1"/>
  <c r="E30" i="3"/>
  <c r="F30" i="3" s="1"/>
  <c r="H30" i="3"/>
  <c r="I30" i="3" s="1"/>
  <c r="K30" i="3"/>
  <c r="L30" i="3" s="1"/>
  <c r="N30" i="3"/>
  <c r="O30" i="3" s="1"/>
  <c r="Q30" i="3"/>
  <c r="R30" i="3" s="1"/>
  <c r="T30" i="3"/>
  <c r="U30" i="3" s="1"/>
  <c r="W30" i="3"/>
  <c r="X30" i="3" s="1"/>
  <c r="Z30" i="3"/>
  <c r="AA30" i="3" s="1"/>
  <c r="AC30" i="3"/>
  <c r="AD30" i="3" s="1"/>
  <c r="AF30" i="3"/>
  <c r="AG30" i="3" s="1"/>
  <c r="AI30" i="3"/>
  <c r="AJ30" i="3" s="1"/>
  <c r="AL30" i="3"/>
  <c r="AM30" i="3" s="1"/>
  <c r="E31" i="3"/>
  <c r="F31" i="3" s="1"/>
  <c r="H31" i="3"/>
  <c r="I31" i="3" s="1"/>
  <c r="K31" i="3"/>
  <c r="L31" i="3" s="1"/>
  <c r="N31" i="3"/>
  <c r="O31" i="3" s="1"/>
  <c r="Q31" i="3"/>
  <c r="R31" i="3" s="1"/>
  <c r="T31" i="3"/>
  <c r="U31" i="3" s="1"/>
  <c r="W31" i="3"/>
  <c r="X31" i="3" s="1"/>
  <c r="Z31" i="3"/>
  <c r="AA31" i="3" s="1"/>
  <c r="AC31" i="3"/>
  <c r="AD31" i="3" s="1"/>
  <c r="AF31" i="3"/>
  <c r="AG31" i="3" s="1"/>
  <c r="AI31" i="3"/>
  <c r="AJ31" i="3" s="1"/>
  <c r="AL31" i="3"/>
  <c r="AM31" i="3" s="1"/>
  <c r="E32" i="3"/>
  <c r="F32" i="3" s="1"/>
  <c r="H32" i="3"/>
  <c r="I32" i="3" s="1"/>
  <c r="K32" i="3"/>
  <c r="L32" i="3" s="1"/>
  <c r="N32" i="3"/>
  <c r="O32" i="3" s="1"/>
  <c r="Q32" i="3"/>
  <c r="R32" i="3" s="1"/>
  <c r="T32" i="3"/>
  <c r="U32" i="3" s="1"/>
  <c r="W32" i="3"/>
  <c r="X32" i="3" s="1"/>
  <c r="Z32" i="3"/>
  <c r="AA32" i="3" s="1"/>
  <c r="AC32" i="3"/>
  <c r="AD32" i="3" s="1"/>
  <c r="AF32" i="3"/>
  <c r="AG32" i="3" s="1"/>
  <c r="AI32" i="3"/>
  <c r="AJ32" i="3" s="1"/>
  <c r="AL32" i="3"/>
  <c r="AM32" i="3" s="1"/>
  <c r="E33" i="3"/>
  <c r="F33" i="3" s="1"/>
  <c r="H33" i="3"/>
  <c r="I33" i="3" s="1"/>
  <c r="K33" i="3"/>
  <c r="L33" i="3" s="1"/>
  <c r="N33" i="3"/>
  <c r="O33" i="3" s="1"/>
  <c r="Q33" i="3"/>
  <c r="R33" i="3" s="1"/>
  <c r="T33" i="3"/>
  <c r="U33" i="3" s="1"/>
  <c r="W33" i="3"/>
  <c r="X33" i="3" s="1"/>
  <c r="Z33" i="3"/>
  <c r="AA33" i="3" s="1"/>
  <c r="AC33" i="3"/>
  <c r="AD33" i="3" s="1"/>
  <c r="AF33" i="3"/>
  <c r="AG33" i="3" s="1"/>
  <c r="AI33" i="3"/>
  <c r="AJ33" i="3" s="1"/>
  <c r="AL33" i="3"/>
  <c r="AM33" i="3" s="1"/>
  <c r="E34" i="3"/>
  <c r="F34" i="3" s="1"/>
  <c r="H34" i="3"/>
  <c r="I34" i="3" s="1"/>
  <c r="K34" i="3"/>
  <c r="L34" i="3" s="1"/>
  <c r="N34" i="3"/>
  <c r="O34" i="3" s="1"/>
  <c r="Q34" i="3"/>
  <c r="R34" i="3" s="1"/>
  <c r="W34" i="3"/>
  <c r="X34" i="3" s="1"/>
  <c r="Z34" i="3"/>
  <c r="AA34" i="3" s="1"/>
  <c r="AC34" i="3"/>
  <c r="AD34" i="3" s="1"/>
  <c r="AF34" i="3"/>
  <c r="AG34" i="3" s="1"/>
  <c r="AI34" i="3"/>
  <c r="AJ34" i="3" s="1"/>
  <c r="AL34" i="3"/>
  <c r="AM34" i="3" s="1"/>
  <c r="E35" i="3"/>
  <c r="F35" i="3" s="1"/>
  <c r="H35" i="3"/>
  <c r="I35" i="3" s="1"/>
  <c r="K35" i="3"/>
  <c r="L35" i="3" s="1"/>
  <c r="N35" i="3"/>
  <c r="O35" i="3" s="1"/>
  <c r="Q35" i="3"/>
  <c r="R35" i="3" s="1"/>
  <c r="T35" i="3"/>
  <c r="U35" i="3" s="1"/>
  <c r="W35" i="3"/>
  <c r="X35" i="3" s="1"/>
  <c r="Z35" i="3"/>
  <c r="AA35" i="3" s="1"/>
  <c r="AC35" i="3"/>
  <c r="AD35" i="3" s="1"/>
  <c r="AF35" i="3"/>
  <c r="AG35" i="3" s="1"/>
  <c r="AI35" i="3"/>
  <c r="AJ35" i="3" s="1"/>
  <c r="AL35" i="3"/>
  <c r="AM35" i="3" s="1"/>
  <c r="E36" i="3"/>
  <c r="F36" i="3" s="1"/>
  <c r="H36" i="3"/>
  <c r="I36" i="3" s="1"/>
  <c r="K36" i="3"/>
  <c r="L36" i="3" s="1"/>
  <c r="N36" i="3"/>
  <c r="O36" i="3" s="1"/>
  <c r="Q36" i="3"/>
  <c r="R36" i="3" s="1"/>
  <c r="T36" i="3"/>
  <c r="U36" i="3" s="1"/>
  <c r="W36" i="3"/>
  <c r="X36" i="3" s="1"/>
  <c r="Z36" i="3"/>
  <c r="AA36" i="3" s="1"/>
  <c r="AC36" i="3"/>
  <c r="AD36" i="3" s="1"/>
  <c r="AF36" i="3"/>
  <c r="AG36" i="3" s="1"/>
  <c r="AI36" i="3"/>
  <c r="AJ36" i="3" s="1"/>
  <c r="AL36" i="3"/>
  <c r="AM36" i="3" s="1"/>
  <c r="E37" i="3"/>
  <c r="F37" i="3" s="1"/>
  <c r="H37" i="3"/>
  <c r="I37" i="3" s="1"/>
  <c r="K37" i="3"/>
  <c r="L37" i="3" s="1"/>
  <c r="N37" i="3"/>
  <c r="O37" i="3" s="1"/>
  <c r="Q37" i="3"/>
  <c r="R37" i="3" s="1"/>
  <c r="T37" i="3"/>
  <c r="U37" i="3" s="1"/>
  <c r="W37" i="3"/>
  <c r="X37" i="3" s="1"/>
  <c r="Z37" i="3"/>
  <c r="AA37" i="3" s="1"/>
  <c r="AC37" i="3"/>
  <c r="AD37" i="3" s="1"/>
  <c r="AF37" i="3"/>
  <c r="AG37" i="3" s="1"/>
  <c r="AI37" i="3"/>
  <c r="AJ37" i="3" s="1"/>
  <c r="AL37" i="3"/>
  <c r="AM37" i="3" s="1"/>
  <c r="E38" i="3"/>
  <c r="F38" i="3" s="1"/>
  <c r="H38" i="3"/>
  <c r="I38" i="3" s="1"/>
  <c r="K38" i="3"/>
  <c r="L38" i="3" s="1"/>
  <c r="N38" i="3"/>
  <c r="O38" i="3" s="1"/>
  <c r="Q38" i="3"/>
  <c r="R38" i="3" s="1"/>
  <c r="T38" i="3"/>
  <c r="U38" i="3" s="1"/>
  <c r="W38" i="3"/>
  <c r="X38" i="3" s="1"/>
  <c r="Z38" i="3"/>
  <c r="AA38" i="3" s="1"/>
  <c r="AC38" i="3"/>
  <c r="AD38" i="3" s="1"/>
  <c r="AF38" i="3"/>
  <c r="AG38" i="3" s="1"/>
  <c r="AI38" i="3"/>
  <c r="AJ38" i="3" s="1"/>
  <c r="AL38" i="3"/>
  <c r="AM38" i="3" s="1"/>
  <c r="E39" i="3"/>
  <c r="F39" i="3" s="1"/>
  <c r="H39" i="3"/>
  <c r="I39" i="3" s="1"/>
  <c r="K39" i="3"/>
  <c r="L39" i="3" s="1"/>
  <c r="N39" i="3"/>
  <c r="O39" i="3" s="1"/>
  <c r="Q39" i="3"/>
  <c r="R39" i="3" s="1"/>
  <c r="T39" i="3"/>
  <c r="U39" i="3" s="1"/>
  <c r="W39" i="3"/>
  <c r="X39" i="3" s="1"/>
  <c r="Z39" i="3"/>
  <c r="AA39" i="3" s="1"/>
  <c r="AC39" i="3"/>
  <c r="AD39" i="3" s="1"/>
  <c r="AF39" i="3"/>
  <c r="AG39" i="3" s="1"/>
  <c r="AI39" i="3"/>
  <c r="AJ39" i="3" s="1"/>
  <c r="AL39" i="3"/>
  <c r="AM39" i="3" s="1"/>
  <c r="AL23" i="3"/>
  <c r="AM23" i="3" s="1"/>
  <c r="AI23" i="3"/>
  <c r="AJ23" i="3" s="1"/>
  <c r="AF23" i="3"/>
  <c r="AG23" i="3" s="1"/>
  <c r="AC23" i="3"/>
  <c r="AD23" i="3" s="1"/>
  <c r="Z23" i="3"/>
  <c r="AA23" i="3" s="1"/>
  <c r="W23" i="3"/>
  <c r="X23" i="3" s="1"/>
  <c r="T23" i="3"/>
  <c r="U23" i="3" s="1"/>
  <c r="Q23" i="3"/>
  <c r="R23" i="3" s="1"/>
  <c r="N23" i="3"/>
  <c r="O23" i="3" s="1"/>
  <c r="K23" i="3"/>
  <c r="L23" i="3" s="1"/>
  <c r="H23" i="3"/>
  <c r="I23" i="3" s="1"/>
  <c r="E23" i="3"/>
  <c r="F23" i="3" s="1"/>
  <c r="AL22" i="3"/>
  <c r="AM22" i="3" s="1"/>
  <c r="AI22" i="3"/>
  <c r="AJ22" i="3" s="1"/>
  <c r="AF22" i="3"/>
  <c r="AG22" i="3" s="1"/>
  <c r="AC22" i="3"/>
  <c r="AD22" i="3" s="1"/>
  <c r="Z22" i="3"/>
  <c r="AA22" i="3" s="1"/>
  <c r="W22" i="3"/>
  <c r="X22" i="3" s="1"/>
  <c r="T22" i="3"/>
  <c r="U22" i="3" s="1"/>
  <c r="Q22" i="3"/>
  <c r="R22" i="3" s="1"/>
  <c r="N22" i="3"/>
  <c r="O22" i="3" s="1"/>
  <c r="K22" i="3"/>
  <c r="L22" i="3" s="1"/>
  <c r="H22" i="3"/>
  <c r="I22" i="3" s="1"/>
  <c r="E22" i="3"/>
  <c r="F22" i="3" s="1"/>
  <c r="AL21" i="3"/>
  <c r="AM21" i="3" s="1"/>
  <c r="AI21" i="3"/>
  <c r="AJ21" i="3" s="1"/>
  <c r="AF21" i="3"/>
  <c r="AG21" i="3" s="1"/>
  <c r="AC21" i="3"/>
  <c r="AD21" i="3" s="1"/>
  <c r="Z21" i="3"/>
  <c r="AA21" i="3" s="1"/>
  <c r="W21" i="3"/>
  <c r="X21" i="3" s="1"/>
  <c r="T21" i="3"/>
  <c r="U21" i="3" s="1"/>
  <c r="Q21" i="3"/>
  <c r="R21" i="3" s="1"/>
  <c r="N21" i="3"/>
  <c r="O21" i="3" s="1"/>
  <c r="K21" i="3"/>
  <c r="L21" i="3" s="1"/>
  <c r="H21" i="3"/>
  <c r="I21" i="3" s="1"/>
  <c r="E21" i="3"/>
  <c r="F21" i="3" s="1"/>
  <c r="AL20" i="3"/>
  <c r="AM20" i="3" s="1"/>
  <c r="AI20" i="3"/>
  <c r="AJ20" i="3" s="1"/>
  <c r="AF20" i="3"/>
  <c r="AG20" i="3" s="1"/>
  <c r="AC20" i="3"/>
  <c r="AD20" i="3" s="1"/>
  <c r="Z20" i="3"/>
  <c r="AA20" i="3" s="1"/>
  <c r="W20" i="3"/>
  <c r="X20" i="3" s="1"/>
  <c r="T20" i="3"/>
  <c r="U20" i="3" s="1"/>
  <c r="Q20" i="3"/>
  <c r="R20" i="3" s="1"/>
  <c r="N20" i="3"/>
  <c r="O20" i="3" s="1"/>
  <c r="K20" i="3"/>
  <c r="L20" i="3" s="1"/>
  <c r="H20" i="3"/>
  <c r="I20" i="3" s="1"/>
  <c r="E20" i="3"/>
  <c r="F20" i="3" s="1"/>
  <c r="AL19" i="3"/>
  <c r="AM19" i="3" s="1"/>
  <c r="AI19" i="3"/>
  <c r="AJ19" i="3" s="1"/>
  <c r="AF19" i="3"/>
  <c r="AG19" i="3" s="1"/>
  <c r="AC19" i="3"/>
  <c r="AD19" i="3" s="1"/>
  <c r="Z19" i="3"/>
  <c r="AA19" i="3" s="1"/>
  <c r="W19" i="3"/>
  <c r="X19" i="3" s="1"/>
  <c r="T19" i="3"/>
  <c r="U19" i="3" s="1"/>
  <c r="Q19" i="3"/>
  <c r="R19" i="3" s="1"/>
  <c r="N19" i="3"/>
  <c r="O19" i="3" s="1"/>
  <c r="K19" i="3"/>
  <c r="L19" i="3" s="1"/>
  <c r="H19" i="3"/>
  <c r="I19" i="3" s="1"/>
  <c r="E19" i="3"/>
  <c r="F19" i="3" s="1"/>
  <c r="AL18" i="3"/>
  <c r="AM18" i="3" s="1"/>
  <c r="AI18" i="3"/>
  <c r="AJ18" i="3" s="1"/>
  <c r="AF18" i="3"/>
  <c r="AG18" i="3" s="1"/>
  <c r="AC18" i="3"/>
  <c r="AD18" i="3" s="1"/>
  <c r="Z18" i="3"/>
  <c r="AA18" i="3" s="1"/>
  <c r="W18" i="3"/>
  <c r="X18" i="3" s="1"/>
  <c r="T18" i="3"/>
  <c r="U18" i="3" s="1"/>
  <c r="Q18" i="3"/>
  <c r="R18" i="3" s="1"/>
  <c r="N18" i="3"/>
  <c r="O18" i="3" s="1"/>
  <c r="K18" i="3"/>
  <c r="L18" i="3" s="1"/>
  <c r="H18" i="3"/>
  <c r="I18" i="3" s="1"/>
  <c r="E18" i="3"/>
  <c r="F18" i="3" s="1"/>
  <c r="AL17" i="3"/>
  <c r="AM17" i="3" s="1"/>
  <c r="AI17" i="3"/>
  <c r="AJ17" i="3" s="1"/>
  <c r="AF17" i="3"/>
  <c r="AG17" i="3" s="1"/>
  <c r="AC17" i="3"/>
  <c r="AD17" i="3" s="1"/>
  <c r="Z17" i="3"/>
  <c r="AA17" i="3" s="1"/>
  <c r="W17" i="3"/>
  <c r="X17" i="3" s="1"/>
  <c r="T17" i="3"/>
  <c r="U17" i="3" s="1"/>
  <c r="Q17" i="3"/>
  <c r="R17" i="3" s="1"/>
  <c r="N17" i="3"/>
  <c r="O17" i="3" s="1"/>
  <c r="K17" i="3"/>
  <c r="L17" i="3" s="1"/>
  <c r="H17" i="3"/>
  <c r="I17" i="3" s="1"/>
  <c r="E17" i="3"/>
  <c r="F17" i="3" s="1"/>
  <c r="AL16" i="3"/>
  <c r="AM16" i="3" s="1"/>
  <c r="AI16" i="3"/>
  <c r="AJ16" i="3" s="1"/>
  <c r="AF16" i="3"/>
  <c r="AG16" i="3" s="1"/>
  <c r="AC16" i="3"/>
  <c r="AD16" i="3" s="1"/>
  <c r="Z16" i="3"/>
  <c r="AA16" i="3" s="1"/>
  <c r="W16" i="3"/>
  <c r="X16" i="3" s="1"/>
  <c r="T16" i="3"/>
  <c r="U16" i="3" s="1"/>
  <c r="Q16" i="3"/>
  <c r="R16" i="3" s="1"/>
  <c r="N16" i="3"/>
  <c r="O16" i="3" s="1"/>
  <c r="K16" i="3"/>
  <c r="L16" i="3" s="1"/>
  <c r="H16" i="3"/>
  <c r="I16" i="3" s="1"/>
  <c r="E16" i="3"/>
  <c r="F16" i="3" s="1"/>
  <c r="AL15" i="3"/>
  <c r="AM15" i="3" s="1"/>
  <c r="AI15" i="3"/>
  <c r="AJ15" i="3" s="1"/>
  <c r="AF15" i="3"/>
  <c r="AG15" i="3" s="1"/>
  <c r="AC15" i="3"/>
  <c r="AD15" i="3" s="1"/>
  <c r="Z15" i="3"/>
  <c r="AA15" i="3" s="1"/>
  <c r="W15" i="3"/>
  <c r="X15" i="3" s="1"/>
  <c r="T15" i="3"/>
  <c r="U15" i="3" s="1"/>
  <c r="Q15" i="3"/>
  <c r="R15" i="3" s="1"/>
  <c r="N15" i="3"/>
  <c r="O15" i="3" s="1"/>
  <c r="K15" i="3"/>
  <c r="L15" i="3" s="1"/>
  <c r="H15" i="3"/>
  <c r="I15" i="3" s="1"/>
  <c r="E15" i="3"/>
  <c r="F15" i="3" s="1"/>
  <c r="AL14" i="3"/>
  <c r="AM14" i="3" s="1"/>
  <c r="AI14" i="3"/>
  <c r="AJ14" i="3" s="1"/>
  <c r="AF14" i="3"/>
  <c r="AG14" i="3" s="1"/>
  <c r="AC14" i="3"/>
  <c r="AD14" i="3" s="1"/>
  <c r="Z14" i="3"/>
  <c r="AA14" i="3" s="1"/>
  <c r="W14" i="3"/>
  <c r="X14" i="3" s="1"/>
  <c r="T14" i="3"/>
  <c r="U14" i="3" s="1"/>
  <c r="Q14" i="3"/>
  <c r="R14" i="3" s="1"/>
  <c r="N14" i="3"/>
  <c r="O14" i="3" s="1"/>
  <c r="K14" i="3"/>
  <c r="L14" i="3" s="1"/>
  <c r="H14" i="3"/>
  <c r="I14" i="3" s="1"/>
  <c r="E14" i="3"/>
  <c r="F14" i="3" s="1"/>
  <c r="AL13" i="3"/>
  <c r="AM13" i="3" s="1"/>
  <c r="AI13" i="3"/>
  <c r="AJ13" i="3" s="1"/>
  <c r="AF13" i="3"/>
  <c r="AG13" i="3" s="1"/>
  <c r="AC13" i="3"/>
  <c r="AD13" i="3" s="1"/>
  <c r="Z13" i="3"/>
  <c r="AA13" i="3" s="1"/>
  <c r="W13" i="3"/>
  <c r="X13" i="3" s="1"/>
  <c r="T13" i="3"/>
  <c r="U13" i="3" s="1"/>
  <c r="Q13" i="3"/>
  <c r="R13" i="3" s="1"/>
  <c r="N13" i="3"/>
  <c r="O13" i="3" s="1"/>
  <c r="K13" i="3"/>
  <c r="L13" i="3" s="1"/>
  <c r="H13" i="3"/>
  <c r="I13" i="3" s="1"/>
  <c r="E13" i="3"/>
  <c r="F13" i="3" s="1"/>
  <c r="AL12" i="3"/>
  <c r="AM12" i="3" s="1"/>
  <c r="AI12" i="3"/>
  <c r="AJ12" i="3" s="1"/>
  <c r="AF12" i="3"/>
  <c r="AG12" i="3" s="1"/>
  <c r="AC12" i="3"/>
  <c r="AD12" i="3" s="1"/>
  <c r="Z12" i="3"/>
  <c r="AA12" i="3" s="1"/>
  <c r="W12" i="3"/>
  <c r="X12" i="3" s="1"/>
  <c r="T12" i="3"/>
  <c r="U12" i="3" s="1"/>
  <c r="Q12" i="3"/>
  <c r="R12" i="3" s="1"/>
  <c r="N12" i="3"/>
  <c r="O12" i="3" s="1"/>
  <c r="K12" i="3"/>
  <c r="L12" i="3" s="1"/>
  <c r="H12" i="3"/>
  <c r="I12" i="3" s="1"/>
  <c r="E12" i="3"/>
  <c r="F12" i="3" s="1"/>
  <c r="AL98" i="6"/>
  <c r="AM98" i="6" s="1"/>
  <c r="AI98" i="6"/>
  <c r="AJ98" i="6" s="1"/>
  <c r="AF98" i="6"/>
  <c r="AG98" i="6" s="1"/>
  <c r="AC98" i="6"/>
  <c r="AD98" i="6" s="1"/>
  <c r="Z98" i="6"/>
  <c r="AA98" i="6" s="1"/>
  <c r="W98" i="6"/>
  <c r="X98" i="6" s="1"/>
  <c r="T98" i="6"/>
  <c r="U98" i="6" s="1"/>
  <c r="Q98" i="6"/>
  <c r="R98" i="6" s="1"/>
  <c r="N98" i="6"/>
  <c r="O98" i="6" s="1"/>
  <c r="K98" i="6"/>
  <c r="L98" i="6" s="1"/>
  <c r="H98" i="6"/>
  <c r="I98" i="6" s="1"/>
  <c r="E98" i="6"/>
  <c r="F98" i="6" s="1"/>
  <c r="AL97" i="6"/>
  <c r="AM97" i="6" s="1"/>
  <c r="AI97" i="6"/>
  <c r="AJ97" i="6" s="1"/>
  <c r="AF97" i="6"/>
  <c r="AG97" i="6" s="1"/>
  <c r="AC97" i="6"/>
  <c r="AD97" i="6" s="1"/>
  <c r="Z97" i="6"/>
  <c r="AA97" i="6" s="1"/>
  <c r="W97" i="6"/>
  <c r="X97" i="6" s="1"/>
  <c r="T97" i="6"/>
  <c r="U97" i="6" s="1"/>
  <c r="Q97" i="6"/>
  <c r="R97" i="6" s="1"/>
  <c r="N97" i="6"/>
  <c r="O97" i="6" s="1"/>
  <c r="K97" i="6"/>
  <c r="L97" i="6" s="1"/>
  <c r="H97" i="6"/>
  <c r="I97" i="6" s="1"/>
  <c r="E97" i="6"/>
  <c r="F97" i="6" s="1"/>
  <c r="AL96" i="6"/>
  <c r="AM96" i="6" s="1"/>
  <c r="AI96" i="6"/>
  <c r="AJ96" i="6" s="1"/>
  <c r="AF96" i="6"/>
  <c r="AG96" i="6" s="1"/>
  <c r="AC96" i="6"/>
  <c r="AD96" i="6" s="1"/>
  <c r="Z96" i="6"/>
  <c r="AA96" i="6" s="1"/>
  <c r="W96" i="6"/>
  <c r="X96" i="6" s="1"/>
  <c r="T96" i="6"/>
  <c r="U96" i="6" s="1"/>
  <c r="Q96" i="6"/>
  <c r="R96" i="6" s="1"/>
  <c r="N96" i="6"/>
  <c r="O96" i="6" s="1"/>
  <c r="K96" i="6"/>
  <c r="L96" i="6" s="1"/>
  <c r="H96" i="6"/>
  <c r="I96" i="6" s="1"/>
  <c r="E96" i="6"/>
  <c r="F96" i="6" s="1"/>
  <c r="AL95" i="6"/>
  <c r="AM95" i="6" s="1"/>
  <c r="AI95" i="6"/>
  <c r="AJ95" i="6" s="1"/>
  <c r="AF95" i="6"/>
  <c r="AG95" i="6" s="1"/>
  <c r="AC95" i="6"/>
  <c r="AD95" i="6" s="1"/>
  <c r="Z95" i="6"/>
  <c r="AA95" i="6" s="1"/>
  <c r="W95" i="6"/>
  <c r="X95" i="6" s="1"/>
  <c r="T95" i="6"/>
  <c r="U95" i="6" s="1"/>
  <c r="Q95" i="6"/>
  <c r="R95" i="6" s="1"/>
  <c r="N95" i="6"/>
  <c r="O95" i="6" s="1"/>
  <c r="K95" i="6"/>
  <c r="L95" i="6" s="1"/>
  <c r="H95" i="6"/>
  <c r="I95" i="6" s="1"/>
  <c r="E95" i="6"/>
  <c r="F95" i="6" s="1"/>
  <c r="AL94" i="6"/>
  <c r="AM94" i="6" s="1"/>
  <c r="AI94" i="6"/>
  <c r="AJ94" i="6" s="1"/>
  <c r="AF94" i="6"/>
  <c r="AG94" i="6" s="1"/>
  <c r="AC94" i="6"/>
  <c r="AD94" i="6" s="1"/>
  <c r="Z94" i="6"/>
  <c r="AA94" i="6" s="1"/>
  <c r="W94" i="6"/>
  <c r="X94" i="6" s="1"/>
  <c r="T94" i="6"/>
  <c r="U94" i="6" s="1"/>
  <c r="Q94" i="6"/>
  <c r="R94" i="6" s="1"/>
  <c r="N94" i="6"/>
  <c r="O94" i="6" s="1"/>
  <c r="K94" i="6"/>
  <c r="L94" i="6" s="1"/>
  <c r="H94" i="6"/>
  <c r="I94" i="6" s="1"/>
  <c r="E94" i="6"/>
  <c r="F94" i="6" s="1"/>
  <c r="AL93" i="6"/>
  <c r="AM93" i="6" s="1"/>
  <c r="AI93" i="6"/>
  <c r="AJ93" i="6" s="1"/>
  <c r="AF93" i="6"/>
  <c r="AG93" i="6" s="1"/>
  <c r="AC93" i="6"/>
  <c r="AD93" i="6" s="1"/>
  <c r="Z93" i="6"/>
  <c r="AA93" i="6" s="1"/>
  <c r="W93" i="6"/>
  <c r="X93" i="6" s="1"/>
  <c r="T93" i="6"/>
  <c r="U93" i="6" s="1"/>
  <c r="Q93" i="6"/>
  <c r="R93" i="6" s="1"/>
  <c r="N93" i="6"/>
  <c r="O93" i="6" s="1"/>
  <c r="K93" i="6"/>
  <c r="L93" i="6" s="1"/>
  <c r="H93" i="6"/>
  <c r="I93" i="6" s="1"/>
  <c r="E93" i="6"/>
  <c r="F93" i="6" s="1"/>
  <c r="AL92" i="6"/>
  <c r="AM92" i="6" s="1"/>
  <c r="AI92" i="6"/>
  <c r="AJ92" i="6" s="1"/>
  <c r="AF92" i="6"/>
  <c r="AG92" i="6" s="1"/>
  <c r="AC92" i="6"/>
  <c r="AD92" i="6" s="1"/>
  <c r="Z92" i="6"/>
  <c r="AA92" i="6" s="1"/>
  <c r="W92" i="6"/>
  <c r="X92" i="6" s="1"/>
  <c r="T92" i="6"/>
  <c r="U92" i="6" s="1"/>
  <c r="Q92" i="6"/>
  <c r="R92" i="6" s="1"/>
  <c r="N92" i="6"/>
  <c r="O92" i="6" s="1"/>
  <c r="K92" i="6"/>
  <c r="L92" i="6" s="1"/>
  <c r="H92" i="6"/>
  <c r="I92" i="6" s="1"/>
  <c r="E92" i="6"/>
  <c r="F92" i="6" s="1"/>
  <c r="AL91" i="6"/>
  <c r="AM91" i="6" s="1"/>
  <c r="AI91" i="6"/>
  <c r="AJ91" i="6" s="1"/>
  <c r="AF91" i="6"/>
  <c r="AG91" i="6" s="1"/>
  <c r="AC91" i="6"/>
  <c r="AD91" i="6" s="1"/>
  <c r="Z91" i="6"/>
  <c r="AA91" i="6" s="1"/>
  <c r="W91" i="6"/>
  <c r="X91" i="6" s="1"/>
  <c r="T91" i="6"/>
  <c r="U91" i="6" s="1"/>
  <c r="Q91" i="6"/>
  <c r="R91" i="6" s="1"/>
  <c r="N91" i="6"/>
  <c r="O91" i="6" s="1"/>
  <c r="K91" i="6"/>
  <c r="L91" i="6" s="1"/>
  <c r="H91" i="6"/>
  <c r="I91" i="6" s="1"/>
  <c r="E91" i="6"/>
  <c r="F91" i="6" s="1"/>
  <c r="AL90" i="6"/>
  <c r="AM90" i="6" s="1"/>
  <c r="AI90" i="6"/>
  <c r="AJ90" i="6" s="1"/>
  <c r="AF90" i="6"/>
  <c r="AG90" i="6" s="1"/>
  <c r="AC90" i="6"/>
  <c r="AD90" i="6" s="1"/>
  <c r="Z90" i="6"/>
  <c r="AA90" i="6" s="1"/>
  <c r="W90" i="6"/>
  <c r="X90" i="6" s="1"/>
  <c r="T90" i="6"/>
  <c r="U90" i="6" s="1"/>
  <c r="Q90" i="6"/>
  <c r="R90" i="6" s="1"/>
  <c r="N90" i="6"/>
  <c r="O90" i="6" s="1"/>
  <c r="K90" i="6"/>
  <c r="L90" i="6" s="1"/>
  <c r="H90" i="6"/>
  <c r="I90" i="6" s="1"/>
  <c r="E90" i="6"/>
  <c r="F90" i="6" s="1"/>
  <c r="AL89" i="6"/>
  <c r="AM89" i="6" s="1"/>
  <c r="AI89" i="6"/>
  <c r="AJ89" i="6" s="1"/>
  <c r="AF89" i="6"/>
  <c r="AG89" i="6" s="1"/>
  <c r="AC89" i="6"/>
  <c r="AD89" i="6" s="1"/>
  <c r="Z89" i="6"/>
  <c r="AA89" i="6" s="1"/>
  <c r="W89" i="6"/>
  <c r="X89" i="6" s="1"/>
  <c r="T89" i="6"/>
  <c r="U89" i="6" s="1"/>
  <c r="Q89" i="6"/>
  <c r="R89" i="6" s="1"/>
  <c r="N89" i="6"/>
  <c r="O89" i="6" s="1"/>
  <c r="K89" i="6"/>
  <c r="L89" i="6" s="1"/>
  <c r="H89" i="6"/>
  <c r="I89" i="6" s="1"/>
  <c r="E89" i="6"/>
  <c r="F89" i="6" s="1"/>
  <c r="AL88" i="6"/>
  <c r="AM88" i="6" s="1"/>
  <c r="AI88" i="6"/>
  <c r="AJ88" i="6" s="1"/>
  <c r="AF88" i="6"/>
  <c r="AG88" i="6" s="1"/>
  <c r="AC88" i="6"/>
  <c r="AD88" i="6" s="1"/>
  <c r="Z88" i="6"/>
  <c r="AA88" i="6" s="1"/>
  <c r="W88" i="6"/>
  <c r="X88" i="6" s="1"/>
  <c r="T88" i="6"/>
  <c r="U88" i="6" s="1"/>
  <c r="Q88" i="6"/>
  <c r="R88" i="6" s="1"/>
  <c r="N88" i="6"/>
  <c r="O88" i="6" s="1"/>
  <c r="K88" i="6"/>
  <c r="L88" i="6" s="1"/>
  <c r="H88" i="6"/>
  <c r="I88" i="6" s="1"/>
  <c r="E88" i="6"/>
  <c r="F88" i="6" s="1"/>
  <c r="AL87" i="6"/>
  <c r="AM87" i="6" s="1"/>
  <c r="AI87" i="6"/>
  <c r="AJ87" i="6" s="1"/>
  <c r="AF87" i="6"/>
  <c r="AG87" i="6" s="1"/>
  <c r="AC87" i="6"/>
  <c r="AD87" i="6" s="1"/>
  <c r="Z87" i="6"/>
  <c r="AA87" i="6" s="1"/>
  <c r="W87" i="6"/>
  <c r="X87" i="6" s="1"/>
  <c r="T87" i="6"/>
  <c r="U87" i="6" s="1"/>
  <c r="Q87" i="6"/>
  <c r="R87" i="6" s="1"/>
  <c r="N87" i="6"/>
  <c r="O87" i="6" s="1"/>
  <c r="K87" i="6"/>
  <c r="L87" i="6" s="1"/>
  <c r="H87" i="6"/>
  <c r="I87" i="6" s="1"/>
  <c r="E87" i="6"/>
  <c r="F87" i="6" s="1"/>
  <c r="AL83" i="6"/>
  <c r="AM83" i="6" s="1"/>
  <c r="AI83" i="6"/>
  <c r="AJ83" i="6" s="1"/>
  <c r="AF83" i="6"/>
  <c r="AG83" i="6" s="1"/>
  <c r="AC83" i="6"/>
  <c r="AD83" i="6" s="1"/>
  <c r="Z83" i="6"/>
  <c r="AA83" i="6" s="1"/>
  <c r="W83" i="6"/>
  <c r="X83" i="6" s="1"/>
  <c r="T83" i="6"/>
  <c r="U83" i="6" s="1"/>
  <c r="Q83" i="6"/>
  <c r="R83" i="6" s="1"/>
  <c r="N83" i="6"/>
  <c r="O83" i="6" s="1"/>
  <c r="K83" i="6"/>
  <c r="L83" i="6" s="1"/>
  <c r="H83" i="6"/>
  <c r="I83" i="6" s="1"/>
  <c r="E83" i="6"/>
  <c r="F83" i="6" s="1"/>
  <c r="AL82" i="6"/>
  <c r="AM82" i="6" s="1"/>
  <c r="AI82" i="6"/>
  <c r="AJ82" i="6" s="1"/>
  <c r="AF82" i="6"/>
  <c r="AG82" i="6" s="1"/>
  <c r="AC82" i="6"/>
  <c r="AD82" i="6" s="1"/>
  <c r="Z82" i="6"/>
  <c r="AA82" i="6" s="1"/>
  <c r="W82" i="6"/>
  <c r="X82" i="6" s="1"/>
  <c r="T82" i="6"/>
  <c r="U82" i="6" s="1"/>
  <c r="Q82" i="6"/>
  <c r="R82" i="6" s="1"/>
  <c r="N82" i="6"/>
  <c r="O82" i="6" s="1"/>
  <c r="K82" i="6"/>
  <c r="L82" i="6" s="1"/>
  <c r="H82" i="6"/>
  <c r="I82" i="6" s="1"/>
  <c r="E82" i="6"/>
  <c r="F82" i="6" s="1"/>
  <c r="AL81" i="6"/>
  <c r="AM81" i="6" s="1"/>
  <c r="AI81" i="6"/>
  <c r="AJ81" i="6" s="1"/>
  <c r="AF81" i="6"/>
  <c r="AG81" i="6" s="1"/>
  <c r="AC81" i="6"/>
  <c r="AD81" i="6" s="1"/>
  <c r="Z81" i="6"/>
  <c r="AA81" i="6" s="1"/>
  <c r="W81" i="6"/>
  <c r="X81" i="6" s="1"/>
  <c r="T81" i="6"/>
  <c r="U81" i="6" s="1"/>
  <c r="Q81" i="6"/>
  <c r="R81" i="6" s="1"/>
  <c r="N81" i="6"/>
  <c r="O81" i="6" s="1"/>
  <c r="K81" i="6"/>
  <c r="L81" i="6" s="1"/>
  <c r="H81" i="6"/>
  <c r="I81" i="6" s="1"/>
  <c r="E81" i="6"/>
  <c r="F81" i="6" s="1"/>
  <c r="AL80" i="6"/>
  <c r="AM80" i="6" s="1"/>
  <c r="AI80" i="6"/>
  <c r="AJ80" i="6" s="1"/>
  <c r="AF80" i="6"/>
  <c r="AG80" i="6" s="1"/>
  <c r="AC80" i="6"/>
  <c r="AD80" i="6" s="1"/>
  <c r="Z80" i="6"/>
  <c r="AA80" i="6" s="1"/>
  <c r="W80" i="6"/>
  <c r="X80" i="6" s="1"/>
  <c r="T80" i="6"/>
  <c r="U80" i="6" s="1"/>
  <c r="Q80" i="6"/>
  <c r="R80" i="6" s="1"/>
  <c r="N80" i="6"/>
  <c r="O80" i="6" s="1"/>
  <c r="K80" i="6"/>
  <c r="L80" i="6" s="1"/>
  <c r="H80" i="6"/>
  <c r="I80" i="6" s="1"/>
  <c r="E80" i="6"/>
  <c r="F80" i="6" s="1"/>
  <c r="AL79" i="6"/>
  <c r="AM79" i="6" s="1"/>
  <c r="AI79" i="6"/>
  <c r="AJ79" i="6" s="1"/>
  <c r="AF79" i="6"/>
  <c r="AG79" i="6" s="1"/>
  <c r="AC79" i="6"/>
  <c r="AD79" i="6" s="1"/>
  <c r="Z79" i="6"/>
  <c r="AA79" i="6" s="1"/>
  <c r="W79" i="6"/>
  <c r="X79" i="6" s="1"/>
  <c r="T79" i="6"/>
  <c r="U79" i="6" s="1"/>
  <c r="Q79" i="6"/>
  <c r="R79" i="6" s="1"/>
  <c r="N79" i="6"/>
  <c r="O79" i="6" s="1"/>
  <c r="K79" i="6"/>
  <c r="L79" i="6" s="1"/>
  <c r="H79" i="6"/>
  <c r="I79" i="6" s="1"/>
  <c r="E79" i="6"/>
  <c r="F79" i="6" s="1"/>
  <c r="AL78" i="6"/>
  <c r="AM78" i="6" s="1"/>
  <c r="AI78" i="6"/>
  <c r="AJ78" i="6" s="1"/>
  <c r="AF78" i="6"/>
  <c r="AG78" i="6" s="1"/>
  <c r="AC78" i="6"/>
  <c r="AD78" i="6" s="1"/>
  <c r="Z78" i="6"/>
  <c r="AA78" i="6" s="1"/>
  <c r="W78" i="6"/>
  <c r="X78" i="6" s="1"/>
  <c r="T78" i="6"/>
  <c r="U78" i="6" s="1"/>
  <c r="Q78" i="6"/>
  <c r="R78" i="6" s="1"/>
  <c r="N78" i="6"/>
  <c r="O78" i="6" s="1"/>
  <c r="K78" i="6"/>
  <c r="L78" i="6" s="1"/>
  <c r="H78" i="6"/>
  <c r="I78" i="6" s="1"/>
  <c r="E78" i="6"/>
  <c r="F78" i="6" s="1"/>
  <c r="AL77" i="6"/>
  <c r="AM77" i="6" s="1"/>
  <c r="AI77" i="6"/>
  <c r="AJ77" i="6" s="1"/>
  <c r="AF77" i="6"/>
  <c r="AG77" i="6" s="1"/>
  <c r="AC77" i="6"/>
  <c r="AD77" i="6" s="1"/>
  <c r="Z77" i="6"/>
  <c r="AA77" i="6" s="1"/>
  <c r="W77" i="6"/>
  <c r="X77" i="6" s="1"/>
  <c r="T77" i="6"/>
  <c r="U77" i="6" s="1"/>
  <c r="Q77" i="6"/>
  <c r="R77" i="6" s="1"/>
  <c r="N77" i="6"/>
  <c r="O77" i="6" s="1"/>
  <c r="K77" i="6"/>
  <c r="L77" i="6" s="1"/>
  <c r="H77" i="6"/>
  <c r="I77" i="6" s="1"/>
  <c r="E77" i="6"/>
  <c r="F77" i="6" s="1"/>
  <c r="AL76" i="6"/>
  <c r="AM76" i="6" s="1"/>
  <c r="AI76" i="6"/>
  <c r="AJ76" i="6" s="1"/>
  <c r="AF76" i="6"/>
  <c r="AG76" i="6" s="1"/>
  <c r="AC76" i="6"/>
  <c r="AD76" i="6" s="1"/>
  <c r="Z76" i="6"/>
  <c r="AA76" i="6" s="1"/>
  <c r="W76" i="6"/>
  <c r="X76" i="6" s="1"/>
  <c r="T76" i="6"/>
  <c r="U76" i="6" s="1"/>
  <c r="Q76" i="6"/>
  <c r="R76" i="6" s="1"/>
  <c r="N76" i="6"/>
  <c r="O76" i="6" s="1"/>
  <c r="K76" i="6"/>
  <c r="L76" i="6" s="1"/>
  <c r="H76" i="6"/>
  <c r="I76" i="6" s="1"/>
  <c r="E76" i="6"/>
  <c r="F76" i="6" s="1"/>
  <c r="AL75" i="6"/>
  <c r="AM75" i="6" s="1"/>
  <c r="AI75" i="6"/>
  <c r="AJ75" i="6" s="1"/>
  <c r="AF75" i="6"/>
  <c r="AG75" i="6" s="1"/>
  <c r="AC75" i="6"/>
  <c r="AD75" i="6" s="1"/>
  <c r="Z75" i="6"/>
  <c r="AA75" i="6" s="1"/>
  <c r="W75" i="6"/>
  <c r="X75" i="6" s="1"/>
  <c r="T75" i="6"/>
  <c r="U75" i="6" s="1"/>
  <c r="Q75" i="6"/>
  <c r="R75" i="6" s="1"/>
  <c r="N75" i="6"/>
  <c r="O75" i="6" s="1"/>
  <c r="K75" i="6"/>
  <c r="L75" i="6" s="1"/>
  <c r="H75" i="6"/>
  <c r="I75" i="6" s="1"/>
  <c r="E75" i="6"/>
  <c r="F75" i="6" s="1"/>
  <c r="AL74" i="6"/>
  <c r="AM74" i="6" s="1"/>
  <c r="AI74" i="6"/>
  <c r="AJ74" i="6" s="1"/>
  <c r="AF74" i="6"/>
  <c r="AG74" i="6" s="1"/>
  <c r="AC74" i="6"/>
  <c r="AD74" i="6" s="1"/>
  <c r="Z74" i="6"/>
  <c r="AA74" i="6" s="1"/>
  <c r="W74" i="6"/>
  <c r="X74" i="6" s="1"/>
  <c r="T74" i="6"/>
  <c r="U74" i="6" s="1"/>
  <c r="Q74" i="6"/>
  <c r="R74" i="6" s="1"/>
  <c r="N74" i="6"/>
  <c r="O74" i="6" s="1"/>
  <c r="K74" i="6"/>
  <c r="L74" i="6" s="1"/>
  <c r="H74" i="6"/>
  <c r="I74" i="6" s="1"/>
  <c r="E74" i="6"/>
  <c r="F74" i="6" s="1"/>
  <c r="AL73" i="6"/>
  <c r="AM73" i="6" s="1"/>
  <c r="AI73" i="6"/>
  <c r="AJ73" i="6" s="1"/>
  <c r="AF73" i="6"/>
  <c r="AG73" i="6" s="1"/>
  <c r="AC73" i="6"/>
  <c r="AD73" i="6" s="1"/>
  <c r="Z73" i="6"/>
  <c r="AA73" i="6" s="1"/>
  <c r="W73" i="6"/>
  <c r="X73" i="6" s="1"/>
  <c r="T73" i="6"/>
  <c r="U73" i="6" s="1"/>
  <c r="Q73" i="6"/>
  <c r="R73" i="6" s="1"/>
  <c r="N73" i="6"/>
  <c r="O73" i="6" s="1"/>
  <c r="K73" i="6"/>
  <c r="L73" i="6" s="1"/>
  <c r="H73" i="6"/>
  <c r="I73" i="6" s="1"/>
  <c r="E73" i="6"/>
  <c r="F73" i="6" s="1"/>
  <c r="AL72" i="6"/>
  <c r="AM72" i="6" s="1"/>
  <c r="AI72" i="6"/>
  <c r="AJ72" i="6" s="1"/>
  <c r="AF72" i="6"/>
  <c r="AG72" i="6" s="1"/>
  <c r="AC72" i="6"/>
  <c r="AD72" i="6" s="1"/>
  <c r="Z72" i="6"/>
  <c r="AA72" i="6" s="1"/>
  <c r="W72" i="6"/>
  <c r="X72" i="6" s="1"/>
  <c r="T72" i="6"/>
  <c r="U72" i="6" s="1"/>
  <c r="Q72" i="6"/>
  <c r="R72" i="6" s="1"/>
  <c r="N72" i="6"/>
  <c r="O72" i="6" s="1"/>
  <c r="K72" i="6"/>
  <c r="L72" i="6" s="1"/>
  <c r="H72" i="6"/>
  <c r="I72" i="6" s="1"/>
  <c r="E72" i="6"/>
  <c r="F72" i="6" s="1"/>
  <c r="AL68" i="6"/>
  <c r="AM68" i="6" s="1"/>
  <c r="AI68" i="6"/>
  <c r="AJ68" i="6" s="1"/>
  <c r="AF68" i="6"/>
  <c r="AG68" i="6" s="1"/>
  <c r="AC68" i="6"/>
  <c r="AD68" i="6" s="1"/>
  <c r="Z68" i="6"/>
  <c r="AA68" i="6" s="1"/>
  <c r="W68" i="6"/>
  <c r="X68" i="6" s="1"/>
  <c r="T68" i="6"/>
  <c r="U68" i="6" s="1"/>
  <c r="Q68" i="6"/>
  <c r="R68" i="6" s="1"/>
  <c r="N68" i="6"/>
  <c r="O68" i="6" s="1"/>
  <c r="K68" i="6"/>
  <c r="L68" i="6" s="1"/>
  <c r="H68" i="6"/>
  <c r="I68" i="6" s="1"/>
  <c r="E68" i="6"/>
  <c r="F68" i="6" s="1"/>
  <c r="AL67" i="6"/>
  <c r="AM67" i="6" s="1"/>
  <c r="AI67" i="6"/>
  <c r="AJ67" i="6" s="1"/>
  <c r="AF67" i="6"/>
  <c r="AG67" i="6" s="1"/>
  <c r="AC67" i="6"/>
  <c r="AD67" i="6" s="1"/>
  <c r="Z67" i="6"/>
  <c r="AA67" i="6" s="1"/>
  <c r="W67" i="6"/>
  <c r="X67" i="6" s="1"/>
  <c r="T67" i="6"/>
  <c r="U67" i="6" s="1"/>
  <c r="Q67" i="6"/>
  <c r="R67" i="6" s="1"/>
  <c r="N67" i="6"/>
  <c r="O67" i="6" s="1"/>
  <c r="K67" i="6"/>
  <c r="L67" i="6" s="1"/>
  <c r="H67" i="6"/>
  <c r="I67" i="6" s="1"/>
  <c r="E67" i="6"/>
  <c r="F67" i="6" s="1"/>
  <c r="AL66" i="6"/>
  <c r="AM66" i="6" s="1"/>
  <c r="AI66" i="6"/>
  <c r="AJ66" i="6" s="1"/>
  <c r="AF66" i="6"/>
  <c r="AG66" i="6" s="1"/>
  <c r="AC66" i="6"/>
  <c r="AD66" i="6" s="1"/>
  <c r="Z66" i="6"/>
  <c r="AA66" i="6" s="1"/>
  <c r="W66" i="6"/>
  <c r="X66" i="6" s="1"/>
  <c r="T66" i="6"/>
  <c r="U66" i="6" s="1"/>
  <c r="Q66" i="6"/>
  <c r="R66" i="6" s="1"/>
  <c r="N66" i="6"/>
  <c r="O66" i="6" s="1"/>
  <c r="K66" i="6"/>
  <c r="L66" i="6" s="1"/>
  <c r="H66" i="6"/>
  <c r="I66" i="6" s="1"/>
  <c r="E66" i="6"/>
  <c r="F66" i="6" s="1"/>
  <c r="AL65" i="6"/>
  <c r="AM65" i="6" s="1"/>
  <c r="AI65" i="6"/>
  <c r="AJ65" i="6" s="1"/>
  <c r="AF65" i="6"/>
  <c r="AG65" i="6" s="1"/>
  <c r="AC65" i="6"/>
  <c r="AD65" i="6" s="1"/>
  <c r="Z65" i="6"/>
  <c r="AA65" i="6" s="1"/>
  <c r="W65" i="6"/>
  <c r="X65" i="6" s="1"/>
  <c r="T65" i="6"/>
  <c r="U65" i="6" s="1"/>
  <c r="Q65" i="6"/>
  <c r="R65" i="6" s="1"/>
  <c r="N65" i="6"/>
  <c r="O65" i="6" s="1"/>
  <c r="K65" i="6"/>
  <c r="L65" i="6" s="1"/>
  <c r="H65" i="6"/>
  <c r="I65" i="6" s="1"/>
  <c r="E65" i="6"/>
  <c r="F65" i="6" s="1"/>
  <c r="AL64" i="6"/>
  <c r="AM64" i="6" s="1"/>
  <c r="AI64" i="6"/>
  <c r="AJ64" i="6" s="1"/>
  <c r="AF64" i="6"/>
  <c r="AG64" i="6" s="1"/>
  <c r="AC64" i="6"/>
  <c r="AD64" i="6" s="1"/>
  <c r="Z64" i="6"/>
  <c r="AA64" i="6" s="1"/>
  <c r="W64" i="6"/>
  <c r="X64" i="6" s="1"/>
  <c r="T64" i="6"/>
  <c r="U64" i="6" s="1"/>
  <c r="Q64" i="6"/>
  <c r="R64" i="6" s="1"/>
  <c r="N64" i="6"/>
  <c r="O64" i="6" s="1"/>
  <c r="K64" i="6"/>
  <c r="L64" i="6" s="1"/>
  <c r="H64" i="6"/>
  <c r="I64" i="6" s="1"/>
  <c r="E64" i="6"/>
  <c r="F64" i="6" s="1"/>
  <c r="AL63" i="6"/>
  <c r="AM63" i="6" s="1"/>
  <c r="AI63" i="6"/>
  <c r="AJ63" i="6" s="1"/>
  <c r="AF63" i="6"/>
  <c r="AG63" i="6" s="1"/>
  <c r="AC63" i="6"/>
  <c r="AD63" i="6" s="1"/>
  <c r="Z63" i="6"/>
  <c r="AA63" i="6" s="1"/>
  <c r="W63" i="6"/>
  <c r="X63" i="6" s="1"/>
  <c r="T63" i="6"/>
  <c r="U63" i="6" s="1"/>
  <c r="Q63" i="6"/>
  <c r="R63" i="6" s="1"/>
  <c r="N63" i="6"/>
  <c r="O63" i="6" s="1"/>
  <c r="K63" i="6"/>
  <c r="L63" i="6" s="1"/>
  <c r="H63" i="6"/>
  <c r="I63" i="6" s="1"/>
  <c r="E63" i="6"/>
  <c r="F63" i="6" s="1"/>
  <c r="AL62" i="6"/>
  <c r="AM62" i="6" s="1"/>
  <c r="AI62" i="6"/>
  <c r="AJ62" i="6" s="1"/>
  <c r="AF62" i="6"/>
  <c r="AG62" i="6" s="1"/>
  <c r="AC62" i="6"/>
  <c r="AD62" i="6" s="1"/>
  <c r="Z62" i="6"/>
  <c r="AA62" i="6" s="1"/>
  <c r="W62" i="6"/>
  <c r="X62" i="6" s="1"/>
  <c r="T62" i="6"/>
  <c r="U62" i="6" s="1"/>
  <c r="Q62" i="6"/>
  <c r="R62" i="6" s="1"/>
  <c r="N62" i="6"/>
  <c r="O62" i="6" s="1"/>
  <c r="K62" i="6"/>
  <c r="L62" i="6" s="1"/>
  <c r="H62" i="6"/>
  <c r="I62" i="6" s="1"/>
  <c r="E62" i="6"/>
  <c r="F62" i="6" s="1"/>
  <c r="AL61" i="6"/>
  <c r="AM61" i="6" s="1"/>
  <c r="AI61" i="6"/>
  <c r="AJ61" i="6" s="1"/>
  <c r="AF61" i="6"/>
  <c r="AG61" i="6" s="1"/>
  <c r="AC61" i="6"/>
  <c r="AD61" i="6" s="1"/>
  <c r="Z61" i="6"/>
  <c r="AA61" i="6" s="1"/>
  <c r="W61" i="6"/>
  <c r="X61" i="6" s="1"/>
  <c r="T61" i="6"/>
  <c r="U61" i="6" s="1"/>
  <c r="Q61" i="6"/>
  <c r="R61" i="6" s="1"/>
  <c r="N61" i="6"/>
  <c r="O61" i="6" s="1"/>
  <c r="K61" i="6"/>
  <c r="L61" i="6" s="1"/>
  <c r="H61" i="6"/>
  <c r="I61" i="6" s="1"/>
  <c r="E61" i="6"/>
  <c r="F61" i="6" s="1"/>
  <c r="AL60" i="6"/>
  <c r="AM60" i="6" s="1"/>
  <c r="AI60" i="6"/>
  <c r="AJ60" i="6" s="1"/>
  <c r="AF60" i="6"/>
  <c r="AG60" i="6" s="1"/>
  <c r="AC60" i="6"/>
  <c r="AD60" i="6" s="1"/>
  <c r="Z60" i="6"/>
  <c r="AA60" i="6" s="1"/>
  <c r="W60" i="6"/>
  <c r="X60" i="6" s="1"/>
  <c r="T60" i="6"/>
  <c r="U60" i="6" s="1"/>
  <c r="Q60" i="6"/>
  <c r="R60" i="6" s="1"/>
  <c r="N60" i="6"/>
  <c r="O60" i="6" s="1"/>
  <c r="K60" i="6"/>
  <c r="L60" i="6" s="1"/>
  <c r="H60" i="6"/>
  <c r="I60" i="6" s="1"/>
  <c r="E60" i="6"/>
  <c r="F60" i="6" s="1"/>
  <c r="AL59" i="6"/>
  <c r="AM59" i="6" s="1"/>
  <c r="AI59" i="6"/>
  <c r="AJ59" i="6" s="1"/>
  <c r="AF59" i="6"/>
  <c r="AG59" i="6" s="1"/>
  <c r="AC59" i="6"/>
  <c r="AD59" i="6" s="1"/>
  <c r="Z59" i="6"/>
  <c r="AA59" i="6" s="1"/>
  <c r="W59" i="6"/>
  <c r="X59" i="6" s="1"/>
  <c r="T59" i="6"/>
  <c r="U59" i="6" s="1"/>
  <c r="Q59" i="6"/>
  <c r="R59" i="6" s="1"/>
  <c r="N59" i="6"/>
  <c r="O59" i="6" s="1"/>
  <c r="K59" i="6"/>
  <c r="L59" i="6" s="1"/>
  <c r="H59" i="6"/>
  <c r="I59" i="6" s="1"/>
  <c r="E59" i="6"/>
  <c r="F59" i="6" s="1"/>
  <c r="AL58" i="6"/>
  <c r="AM58" i="6" s="1"/>
  <c r="AI58" i="6"/>
  <c r="AJ58" i="6" s="1"/>
  <c r="AF58" i="6"/>
  <c r="AG58" i="6" s="1"/>
  <c r="AC58" i="6"/>
  <c r="AD58" i="6" s="1"/>
  <c r="Z58" i="6"/>
  <c r="AA58" i="6" s="1"/>
  <c r="W58" i="6"/>
  <c r="X58" i="6" s="1"/>
  <c r="T58" i="6"/>
  <c r="U58" i="6" s="1"/>
  <c r="Q58" i="6"/>
  <c r="R58" i="6" s="1"/>
  <c r="N58" i="6"/>
  <c r="O58" i="6" s="1"/>
  <c r="K58" i="6"/>
  <c r="L58" i="6" s="1"/>
  <c r="H58" i="6"/>
  <c r="I58" i="6" s="1"/>
  <c r="E58" i="6"/>
  <c r="F58" i="6" s="1"/>
  <c r="AL57" i="6"/>
  <c r="AM57" i="6" s="1"/>
  <c r="AI57" i="6"/>
  <c r="AJ57" i="6" s="1"/>
  <c r="AF57" i="6"/>
  <c r="AG57" i="6" s="1"/>
  <c r="AC57" i="6"/>
  <c r="AD57" i="6" s="1"/>
  <c r="Z57" i="6"/>
  <c r="AA57" i="6" s="1"/>
  <c r="W57" i="6"/>
  <c r="X57" i="6" s="1"/>
  <c r="T57" i="6"/>
  <c r="U57" i="6" s="1"/>
  <c r="Q57" i="6"/>
  <c r="R57" i="6" s="1"/>
  <c r="N57" i="6"/>
  <c r="O57" i="6" s="1"/>
  <c r="K57" i="6"/>
  <c r="L57" i="6" s="1"/>
  <c r="H57" i="6"/>
  <c r="I57" i="6" s="1"/>
  <c r="E57" i="6"/>
  <c r="F57" i="6" s="1"/>
  <c r="AL53" i="6"/>
  <c r="AM53" i="6" s="1"/>
  <c r="AI53" i="6"/>
  <c r="AJ53" i="6" s="1"/>
  <c r="AF53" i="6"/>
  <c r="AG53" i="6" s="1"/>
  <c r="AC53" i="6"/>
  <c r="AD53" i="6" s="1"/>
  <c r="Z53" i="6"/>
  <c r="AA53" i="6" s="1"/>
  <c r="W53" i="6"/>
  <c r="X53" i="6" s="1"/>
  <c r="T53" i="6"/>
  <c r="U53" i="6" s="1"/>
  <c r="Q53" i="6"/>
  <c r="R53" i="6" s="1"/>
  <c r="N53" i="6"/>
  <c r="O53" i="6" s="1"/>
  <c r="K53" i="6"/>
  <c r="L53" i="6" s="1"/>
  <c r="H53" i="6"/>
  <c r="I53" i="6" s="1"/>
  <c r="E53" i="6"/>
  <c r="F53" i="6" s="1"/>
  <c r="AL52" i="6"/>
  <c r="AM52" i="6" s="1"/>
  <c r="AI52" i="6"/>
  <c r="AJ52" i="6" s="1"/>
  <c r="AF52" i="6"/>
  <c r="AG52" i="6" s="1"/>
  <c r="AC52" i="6"/>
  <c r="AD52" i="6" s="1"/>
  <c r="Z52" i="6"/>
  <c r="AA52" i="6" s="1"/>
  <c r="W52" i="6"/>
  <c r="X52" i="6" s="1"/>
  <c r="T52" i="6"/>
  <c r="U52" i="6" s="1"/>
  <c r="Q52" i="6"/>
  <c r="R52" i="6" s="1"/>
  <c r="N52" i="6"/>
  <c r="O52" i="6" s="1"/>
  <c r="K52" i="6"/>
  <c r="L52" i="6" s="1"/>
  <c r="H52" i="6"/>
  <c r="I52" i="6" s="1"/>
  <c r="E52" i="6"/>
  <c r="F52" i="6" s="1"/>
  <c r="AL51" i="6"/>
  <c r="AM51" i="6" s="1"/>
  <c r="AI51" i="6"/>
  <c r="AJ51" i="6" s="1"/>
  <c r="AF51" i="6"/>
  <c r="AG51" i="6" s="1"/>
  <c r="AC51" i="6"/>
  <c r="AD51" i="6" s="1"/>
  <c r="Z51" i="6"/>
  <c r="AA51" i="6" s="1"/>
  <c r="W51" i="6"/>
  <c r="X51" i="6" s="1"/>
  <c r="T51" i="6"/>
  <c r="U51" i="6" s="1"/>
  <c r="Q51" i="6"/>
  <c r="R51" i="6" s="1"/>
  <c r="N51" i="6"/>
  <c r="O51" i="6" s="1"/>
  <c r="K51" i="6"/>
  <c r="L51" i="6" s="1"/>
  <c r="H51" i="6"/>
  <c r="I51" i="6" s="1"/>
  <c r="E51" i="6"/>
  <c r="F51" i="6" s="1"/>
  <c r="AL50" i="6"/>
  <c r="AM50" i="6" s="1"/>
  <c r="AI50" i="6"/>
  <c r="AJ50" i="6" s="1"/>
  <c r="AF50" i="6"/>
  <c r="AG50" i="6" s="1"/>
  <c r="AC50" i="6"/>
  <c r="AD50" i="6" s="1"/>
  <c r="Z50" i="6"/>
  <c r="AA50" i="6" s="1"/>
  <c r="W50" i="6"/>
  <c r="X50" i="6" s="1"/>
  <c r="T50" i="6"/>
  <c r="U50" i="6" s="1"/>
  <c r="Q50" i="6"/>
  <c r="R50" i="6" s="1"/>
  <c r="N50" i="6"/>
  <c r="O50" i="6" s="1"/>
  <c r="K50" i="6"/>
  <c r="L50" i="6" s="1"/>
  <c r="H50" i="6"/>
  <c r="I50" i="6" s="1"/>
  <c r="E50" i="6"/>
  <c r="F50" i="6" s="1"/>
  <c r="AL49" i="6"/>
  <c r="AM49" i="6" s="1"/>
  <c r="AI49" i="6"/>
  <c r="AJ49" i="6" s="1"/>
  <c r="AF49" i="6"/>
  <c r="AG49" i="6" s="1"/>
  <c r="AC49" i="6"/>
  <c r="AD49" i="6" s="1"/>
  <c r="Z49" i="6"/>
  <c r="AA49" i="6" s="1"/>
  <c r="W49" i="6"/>
  <c r="X49" i="6" s="1"/>
  <c r="T49" i="6"/>
  <c r="U49" i="6" s="1"/>
  <c r="Q49" i="6"/>
  <c r="R49" i="6" s="1"/>
  <c r="N49" i="6"/>
  <c r="O49" i="6" s="1"/>
  <c r="K49" i="6"/>
  <c r="L49" i="6" s="1"/>
  <c r="H49" i="6"/>
  <c r="I49" i="6" s="1"/>
  <c r="E49" i="6"/>
  <c r="F49" i="6" s="1"/>
  <c r="AL48" i="6"/>
  <c r="AM48" i="6" s="1"/>
  <c r="AI48" i="6"/>
  <c r="AJ48" i="6" s="1"/>
  <c r="AF48" i="6"/>
  <c r="AG48" i="6" s="1"/>
  <c r="AC48" i="6"/>
  <c r="AD48" i="6" s="1"/>
  <c r="Z48" i="6"/>
  <c r="AA48" i="6" s="1"/>
  <c r="W48" i="6"/>
  <c r="X48" i="6" s="1"/>
  <c r="T48" i="6"/>
  <c r="U48" i="6" s="1"/>
  <c r="Q48" i="6"/>
  <c r="R48" i="6" s="1"/>
  <c r="N48" i="6"/>
  <c r="O48" i="6" s="1"/>
  <c r="K48" i="6"/>
  <c r="L48" i="6" s="1"/>
  <c r="H48" i="6"/>
  <c r="I48" i="6" s="1"/>
  <c r="E48" i="6"/>
  <c r="F48" i="6" s="1"/>
  <c r="AL47" i="6"/>
  <c r="AM47" i="6" s="1"/>
  <c r="AI47" i="6"/>
  <c r="AJ47" i="6" s="1"/>
  <c r="AF47" i="6"/>
  <c r="AG47" i="6" s="1"/>
  <c r="AC47" i="6"/>
  <c r="AD47" i="6" s="1"/>
  <c r="Z47" i="6"/>
  <c r="AA47" i="6" s="1"/>
  <c r="W47" i="6"/>
  <c r="X47" i="6" s="1"/>
  <c r="T47" i="6"/>
  <c r="U47" i="6" s="1"/>
  <c r="Q47" i="6"/>
  <c r="R47" i="6" s="1"/>
  <c r="N47" i="6"/>
  <c r="O47" i="6" s="1"/>
  <c r="K47" i="6"/>
  <c r="L47" i="6" s="1"/>
  <c r="H47" i="6"/>
  <c r="I47" i="6" s="1"/>
  <c r="E47" i="6"/>
  <c r="F47" i="6" s="1"/>
  <c r="AL46" i="6"/>
  <c r="AM46" i="6" s="1"/>
  <c r="AI46" i="6"/>
  <c r="AJ46" i="6" s="1"/>
  <c r="AF46" i="6"/>
  <c r="AG46" i="6" s="1"/>
  <c r="AC46" i="6"/>
  <c r="AD46" i="6" s="1"/>
  <c r="Z46" i="6"/>
  <c r="AA46" i="6" s="1"/>
  <c r="W46" i="6"/>
  <c r="X46" i="6" s="1"/>
  <c r="T46" i="6"/>
  <c r="U46" i="6" s="1"/>
  <c r="Q46" i="6"/>
  <c r="R46" i="6" s="1"/>
  <c r="N46" i="6"/>
  <c r="O46" i="6" s="1"/>
  <c r="K46" i="6"/>
  <c r="L46" i="6" s="1"/>
  <c r="H46" i="6"/>
  <c r="I46" i="6" s="1"/>
  <c r="E46" i="6"/>
  <c r="F46" i="6" s="1"/>
  <c r="AL45" i="6"/>
  <c r="AM45" i="6" s="1"/>
  <c r="AI45" i="6"/>
  <c r="AJ45" i="6" s="1"/>
  <c r="AF45" i="6"/>
  <c r="AG45" i="6" s="1"/>
  <c r="AC45" i="6"/>
  <c r="AD45" i="6" s="1"/>
  <c r="Z45" i="6"/>
  <c r="AA45" i="6" s="1"/>
  <c r="W45" i="6"/>
  <c r="X45" i="6" s="1"/>
  <c r="T45" i="6"/>
  <c r="U45" i="6" s="1"/>
  <c r="Q45" i="6"/>
  <c r="R45" i="6" s="1"/>
  <c r="N45" i="6"/>
  <c r="O45" i="6" s="1"/>
  <c r="K45" i="6"/>
  <c r="L45" i="6" s="1"/>
  <c r="H45" i="6"/>
  <c r="I45" i="6" s="1"/>
  <c r="E45" i="6"/>
  <c r="F45" i="6" s="1"/>
  <c r="AL44" i="6"/>
  <c r="AM44" i="6" s="1"/>
  <c r="AI44" i="6"/>
  <c r="AJ44" i="6" s="1"/>
  <c r="AF44" i="6"/>
  <c r="AG44" i="6" s="1"/>
  <c r="AC44" i="6"/>
  <c r="AD44" i="6" s="1"/>
  <c r="Z44" i="6"/>
  <c r="AA44" i="6" s="1"/>
  <c r="W44" i="6"/>
  <c r="X44" i="6" s="1"/>
  <c r="T44" i="6"/>
  <c r="U44" i="6" s="1"/>
  <c r="Q44" i="6"/>
  <c r="R44" i="6" s="1"/>
  <c r="N44" i="6"/>
  <c r="O44" i="6" s="1"/>
  <c r="K44" i="6"/>
  <c r="L44" i="6" s="1"/>
  <c r="H44" i="6"/>
  <c r="I44" i="6" s="1"/>
  <c r="E44" i="6"/>
  <c r="F44" i="6" s="1"/>
  <c r="AL43" i="6"/>
  <c r="AM43" i="6" s="1"/>
  <c r="AI43" i="6"/>
  <c r="AJ43" i="6" s="1"/>
  <c r="AF43" i="6"/>
  <c r="AG43" i="6" s="1"/>
  <c r="AC43" i="6"/>
  <c r="AD43" i="6" s="1"/>
  <c r="Z43" i="6"/>
  <c r="AA43" i="6" s="1"/>
  <c r="W43" i="6"/>
  <c r="X43" i="6" s="1"/>
  <c r="T43" i="6"/>
  <c r="U43" i="6" s="1"/>
  <c r="Q43" i="6"/>
  <c r="R43" i="6" s="1"/>
  <c r="N43" i="6"/>
  <c r="O43" i="6" s="1"/>
  <c r="K43" i="6"/>
  <c r="L43" i="6" s="1"/>
  <c r="H43" i="6"/>
  <c r="I43" i="6" s="1"/>
  <c r="E43" i="6"/>
  <c r="F43" i="6" s="1"/>
  <c r="AL42" i="6"/>
  <c r="AM42" i="6" s="1"/>
  <c r="AI42" i="6"/>
  <c r="AJ42" i="6" s="1"/>
  <c r="AF42" i="6"/>
  <c r="AG42" i="6" s="1"/>
  <c r="AC42" i="6"/>
  <c r="AD42" i="6" s="1"/>
  <c r="Z42" i="6"/>
  <c r="AA42" i="6" s="1"/>
  <c r="W42" i="6"/>
  <c r="X42" i="6" s="1"/>
  <c r="T42" i="6"/>
  <c r="U42" i="6" s="1"/>
  <c r="Q42" i="6"/>
  <c r="R42" i="6" s="1"/>
  <c r="N42" i="6"/>
  <c r="O42" i="6" s="1"/>
  <c r="K42" i="6"/>
  <c r="L42" i="6" s="1"/>
  <c r="H42" i="6"/>
  <c r="I42" i="6" s="1"/>
  <c r="E42" i="6"/>
  <c r="F42" i="6" s="1"/>
  <c r="AL38" i="6"/>
  <c r="AM38" i="6" s="1"/>
  <c r="AI38" i="6"/>
  <c r="AJ38" i="6" s="1"/>
  <c r="AF38" i="6"/>
  <c r="AG38" i="6" s="1"/>
  <c r="AC38" i="6"/>
  <c r="AD38" i="6" s="1"/>
  <c r="Z38" i="6"/>
  <c r="AA38" i="6" s="1"/>
  <c r="W38" i="6"/>
  <c r="X38" i="6" s="1"/>
  <c r="T38" i="6"/>
  <c r="U38" i="6" s="1"/>
  <c r="Q38" i="6"/>
  <c r="R38" i="6" s="1"/>
  <c r="N38" i="6"/>
  <c r="O38" i="6" s="1"/>
  <c r="K38" i="6"/>
  <c r="L38" i="6" s="1"/>
  <c r="H38" i="6"/>
  <c r="I38" i="6" s="1"/>
  <c r="E38" i="6"/>
  <c r="F38" i="6" s="1"/>
  <c r="AL37" i="6"/>
  <c r="AM37" i="6" s="1"/>
  <c r="AI37" i="6"/>
  <c r="AJ37" i="6" s="1"/>
  <c r="AF37" i="6"/>
  <c r="AG37" i="6" s="1"/>
  <c r="AC37" i="6"/>
  <c r="AD37" i="6" s="1"/>
  <c r="Z37" i="6"/>
  <c r="AA37" i="6" s="1"/>
  <c r="W37" i="6"/>
  <c r="X37" i="6" s="1"/>
  <c r="T37" i="6"/>
  <c r="U37" i="6" s="1"/>
  <c r="Q37" i="6"/>
  <c r="R37" i="6" s="1"/>
  <c r="N37" i="6"/>
  <c r="O37" i="6" s="1"/>
  <c r="K37" i="6"/>
  <c r="L37" i="6" s="1"/>
  <c r="H37" i="6"/>
  <c r="I37" i="6" s="1"/>
  <c r="E37" i="6"/>
  <c r="F37" i="6" s="1"/>
  <c r="AL36" i="6"/>
  <c r="AM36" i="6" s="1"/>
  <c r="AI36" i="6"/>
  <c r="AJ36" i="6" s="1"/>
  <c r="AF36" i="6"/>
  <c r="AG36" i="6" s="1"/>
  <c r="AC36" i="6"/>
  <c r="AD36" i="6" s="1"/>
  <c r="Z36" i="6"/>
  <c r="AA36" i="6" s="1"/>
  <c r="W36" i="6"/>
  <c r="X36" i="6" s="1"/>
  <c r="T36" i="6"/>
  <c r="U36" i="6" s="1"/>
  <c r="Q36" i="6"/>
  <c r="R36" i="6" s="1"/>
  <c r="N36" i="6"/>
  <c r="O36" i="6" s="1"/>
  <c r="K36" i="6"/>
  <c r="L36" i="6" s="1"/>
  <c r="H36" i="6"/>
  <c r="I36" i="6" s="1"/>
  <c r="E36" i="6"/>
  <c r="F36" i="6" s="1"/>
  <c r="AL35" i="6"/>
  <c r="AM35" i="6" s="1"/>
  <c r="AI35" i="6"/>
  <c r="AJ35" i="6" s="1"/>
  <c r="AF35" i="6"/>
  <c r="AG35" i="6" s="1"/>
  <c r="AC35" i="6"/>
  <c r="AD35" i="6" s="1"/>
  <c r="Z35" i="6"/>
  <c r="AA35" i="6" s="1"/>
  <c r="W35" i="6"/>
  <c r="X35" i="6" s="1"/>
  <c r="T35" i="6"/>
  <c r="U35" i="6" s="1"/>
  <c r="Q35" i="6"/>
  <c r="R35" i="6" s="1"/>
  <c r="N35" i="6"/>
  <c r="O35" i="6" s="1"/>
  <c r="K35" i="6"/>
  <c r="L35" i="6" s="1"/>
  <c r="H35" i="6"/>
  <c r="I35" i="6" s="1"/>
  <c r="E35" i="6"/>
  <c r="F35" i="6" s="1"/>
  <c r="AL34" i="6"/>
  <c r="AM34" i="6" s="1"/>
  <c r="AI34" i="6"/>
  <c r="AJ34" i="6" s="1"/>
  <c r="AF34" i="6"/>
  <c r="AG34" i="6" s="1"/>
  <c r="AC34" i="6"/>
  <c r="AD34" i="6" s="1"/>
  <c r="Z34" i="6"/>
  <c r="AA34" i="6" s="1"/>
  <c r="W34" i="6"/>
  <c r="X34" i="6" s="1"/>
  <c r="T34" i="6"/>
  <c r="U34" i="6" s="1"/>
  <c r="Q34" i="6"/>
  <c r="R34" i="6" s="1"/>
  <c r="N34" i="6"/>
  <c r="O34" i="6" s="1"/>
  <c r="K34" i="6"/>
  <c r="L34" i="6" s="1"/>
  <c r="H34" i="6"/>
  <c r="I34" i="6" s="1"/>
  <c r="E34" i="6"/>
  <c r="F34" i="6" s="1"/>
  <c r="AL33" i="6"/>
  <c r="AM33" i="6" s="1"/>
  <c r="AI33" i="6"/>
  <c r="AJ33" i="6" s="1"/>
  <c r="AF33" i="6"/>
  <c r="AG33" i="6" s="1"/>
  <c r="AC33" i="6"/>
  <c r="AD33" i="6" s="1"/>
  <c r="Z33" i="6"/>
  <c r="AA33" i="6" s="1"/>
  <c r="W33" i="6"/>
  <c r="X33" i="6" s="1"/>
  <c r="T33" i="6"/>
  <c r="U33" i="6" s="1"/>
  <c r="Q33" i="6"/>
  <c r="R33" i="6" s="1"/>
  <c r="N33" i="6"/>
  <c r="O33" i="6" s="1"/>
  <c r="K33" i="6"/>
  <c r="L33" i="6" s="1"/>
  <c r="H33" i="6"/>
  <c r="I33" i="6" s="1"/>
  <c r="E33" i="6"/>
  <c r="F33" i="6" s="1"/>
  <c r="AL32" i="6"/>
  <c r="AM32" i="6" s="1"/>
  <c r="AI32" i="6"/>
  <c r="AJ32" i="6" s="1"/>
  <c r="AF32" i="6"/>
  <c r="AG32" i="6" s="1"/>
  <c r="AC32" i="6"/>
  <c r="AD32" i="6" s="1"/>
  <c r="Z32" i="6"/>
  <c r="AA32" i="6" s="1"/>
  <c r="W32" i="6"/>
  <c r="X32" i="6" s="1"/>
  <c r="T32" i="6"/>
  <c r="U32" i="6" s="1"/>
  <c r="Q32" i="6"/>
  <c r="R32" i="6" s="1"/>
  <c r="N32" i="6"/>
  <c r="O32" i="6" s="1"/>
  <c r="K32" i="6"/>
  <c r="L32" i="6" s="1"/>
  <c r="H32" i="6"/>
  <c r="I32" i="6" s="1"/>
  <c r="E32" i="6"/>
  <c r="F32" i="6" s="1"/>
  <c r="AL31" i="6"/>
  <c r="AM31" i="6" s="1"/>
  <c r="AI31" i="6"/>
  <c r="AJ31" i="6" s="1"/>
  <c r="AF31" i="6"/>
  <c r="AG31" i="6" s="1"/>
  <c r="AC31" i="6"/>
  <c r="AD31" i="6" s="1"/>
  <c r="Z31" i="6"/>
  <c r="AA31" i="6" s="1"/>
  <c r="W31" i="6"/>
  <c r="X31" i="6" s="1"/>
  <c r="T31" i="6"/>
  <c r="U31" i="6" s="1"/>
  <c r="Q31" i="6"/>
  <c r="R31" i="6" s="1"/>
  <c r="N31" i="6"/>
  <c r="O31" i="6" s="1"/>
  <c r="K31" i="6"/>
  <c r="L31" i="6" s="1"/>
  <c r="H31" i="6"/>
  <c r="I31" i="6" s="1"/>
  <c r="E31" i="6"/>
  <c r="F31" i="6" s="1"/>
  <c r="AL30" i="6"/>
  <c r="AM30" i="6" s="1"/>
  <c r="AI30" i="6"/>
  <c r="AJ30" i="6" s="1"/>
  <c r="AF30" i="6"/>
  <c r="AG30" i="6" s="1"/>
  <c r="AC30" i="6"/>
  <c r="AD30" i="6" s="1"/>
  <c r="Z30" i="6"/>
  <c r="AA30" i="6" s="1"/>
  <c r="W30" i="6"/>
  <c r="X30" i="6" s="1"/>
  <c r="T30" i="6"/>
  <c r="U30" i="6" s="1"/>
  <c r="Q30" i="6"/>
  <c r="R30" i="6" s="1"/>
  <c r="N30" i="6"/>
  <c r="O30" i="6" s="1"/>
  <c r="K30" i="6"/>
  <c r="L30" i="6" s="1"/>
  <c r="H30" i="6"/>
  <c r="I30" i="6" s="1"/>
  <c r="E30" i="6"/>
  <c r="F30" i="6" s="1"/>
  <c r="AL29" i="6"/>
  <c r="AM29" i="6" s="1"/>
  <c r="AI29" i="6"/>
  <c r="AJ29" i="6" s="1"/>
  <c r="AF29" i="6"/>
  <c r="AG29" i="6" s="1"/>
  <c r="AC29" i="6"/>
  <c r="AD29" i="6" s="1"/>
  <c r="Z29" i="6"/>
  <c r="AA29" i="6" s="1"/>
  <c r="W29" i="6"/>
  <c r="X29" i="6" s="1"/>
  <c r="T29" i="6"/>
  <c r="U29" i="6" s="1"/>
  <c r="Q29" i="6"/>
  <c r="R29" i="6" s="1"/>
  <c r="N29" i="6"/>
  <c r="O29" i="6" s="1"/>
  <c r="K29" i="6"/>
  <c r="L29" i="6" s="1"/>
  <c r="H29" i="6"/>
  <c r="I29" i="6" s="1"/>
  <c r="E29" i="6"/>
  <c r="F29" i="6" s="1"/>
  <c r="AL28" i="6"/>
  <c r="AM28" i="6" s="1"/>
  <c r="AI28" i="6"/>
  <c r="AJ28" i="6" s="1"/>
  <c r="AF28" i="6"/>
  <c r="AG28" i="6" s="1"/>
  <c r="AC28" i="6"/>
  <c r="AD28" i="6" s="1"/>
  <c r="Z28" i="6"/>
  <c r="AA28" i="6" s="1"/>
  <c r="W28" i="6"/>
  <c r="X28" i="6" s="1"/>
  <c r="T28" i="6"/>
  <c r="U28" i="6" s="1"/>
  <c r="Q28" i="6"/>
  <c r="R28" i="6" s="1"/>
  <c r="N28" i="6"/>
  <c r="O28" i="6" s="1"/>
  <c r="K28" i="6"/>
  <c r="L28" i="6" s="1"/>
  <c r="H28" i="6"/>
  <c r="I28" i="6" s="1"/>
  <c r="E28" i="6"/>
  <c r="F28" i="6" s="1"/>
  <c r="AL27" i="6"/>
  <c r="AM27" i="6" s="1"/>
  <c r="AI27" i="6"/>
  <c r="AJ27" i="6" s="1"/>
  <c r="AF27" i="6"/>
  <c r="AG27" i="6" s="1"/>
  <c r="AC27" i="6"/>
  <c r="AD27" i="6" s="1"/>
  <c r="Z27" i="6"/>
  <c r="AA27" i="6" s="1"/>
  <c r="W27" i="6"/>
  <c r="X27" i="6" s="1"/>
  <c r="T27" i="6"/>
  <c r="U27" i="6" s="1"/>
  <c r="Q27" i="6"/>
  <c r="R27" i="6" s="1"/>
  <c r="N27" i="6"/>
  <c r="O27" i="6" s="1"/>
  <c r="K27" i="6"/>
  <c r="L27" i="6" s="1"/>
  <c r="H27" i="6"/>
  <c r="I27" i="6" s="1"/>
  <c r="E27" i="6"/>
  <c r="F27" i="6" s="1"/>
  <c r="N13" i="6"/>
  <c r="O13" i="6" s="1"/>
  <c r="Q13" i="6"/>
  <c r="R13" i="6" s="1"/>
  <c r="T13" i="6"/>
  <c r="U13" i="6" s="1"/>
  <c r="W13" i="6"/>
  <c r="X13" i="6" s="1"/>
  <c r="Z13" i="6"/>
  <c r="AA13" i="6" s="1"/>
  <c r="AC13" i="6"/>
  <c r="AD13" i="6" s="1"/>
  <c r="AF13" i="6"/>
  <c r="AG13" i="6" s="1"/>
  <c r="AI13" i="6"/>
  <c r="AJ13" i="6" s="1"/>
  <c r="AL13" i="6"/>
  <c r="AM13" i="6" s="1"/>
  <c r="N14" i="6"/>
  <c r="O14" i="6" s="1"/>
  <c r="Q14" i="6"/>
  <c r="R14" i="6" s="1"/>
  <c r="T14" i="6"/>
  <c r="U14" i="6" s="1"/>
  <c r="W14" i="6"/>
  <c r="X14" i="6" s="1"/>
  <c r="Z14" i="6"/>
  <c r="AA14" i="6" s="1"/>
  <c r="AC14" i="6"/>
  <c r="AD14" i="6" s="1"/>
  <c r="AF14" i="6"/>
  <c r="AG14" i="6" s="1"/>
  <c r="AI14" i="6"/>
  <c r="AJ14" i="6" s="1"/>
  <c r="AL14" i="6"/>
  <c r="AM14" i="6" s="1"/>
  <c r="E15" i="6"/>
  <c r="F15" i="6" s="1"/>
  <c r="H15" i="6"/>
  <c r="I15" i="6" s="1"/>
  <c r="K15" i="6"/>
  <c r="L15" i="6" s="1"/>
  <c r="N15" i="6"/>
  <c r="O15" i="6" s="1"/>
  <c r="Q15" i="6"/>
  <c r="R15" i="6" s="1"/>
  <c r="T15" i="6"/>
  <c r="U15" i="6" s="1"/>
  <c r="W15" i="6"/>
  <c r="X15" i="6" s="1"/>
  <c r="Z15" i="6"/>
  <c r="AA15" i="6" s="1"/>
  <c r="AC15" i="6"/>
  <c r="AD15" i="6" s="1"/>
  <c r="AF15" i="6"/>
  <c r="AG15" i="6" s="1"/>
  <c r="AI15" i="6"/>
  <c r="AJ15" i="6" s="1"/>
  <c r="AL15" i="6"/>
  <c r="AM15" i="6" s="1"/>
  <c r="E16" i="6"/>
  <c r="F16" i="6" s="1"/>
  <c r="H16" i="6"/>
  <c r="I16" i="6" s="1"/>
  <c r="K16" i="6"/>
  <c r="L16" i="6" s="1"/>
  <c r="N16" i="6"/>
  <c r="O16" i="6" s="1"/>
  <c r="Q16" i="6"/>
  <c r="R16" i="6" s="1"/>
  <c r="T16" i="6"/>
  <c r="U16" i="6" s="1"/>
  <c r="W16" i="6"/>
  <c r="X16" i="6" s="1"/>
  <c r="Z16" i="6"/>
  <c r="AA16" i="6" s="1"/>
  <c r="AC16" i="6"/>
  <c r="AD16" i="6" s="1"/>
  <c r="AF16" i="6"/>
  <c r="AG16" i="6" s="1"/>
  <c r="AI16" i="6"/>
  <c r="AJ16" i="6" s="1"/>
  <c r="AL16" i="6"/>
  <c r="AM16" i="6" s="1"/>
  <c r="E17" i="6"/>
  <c r="F17" i="6" s="1"/>
  <c r="H17" i="6"/>
  <c r="I17" i="6" s="1"/>
  <c r="K17" i="6"/>
  <c r="L17" i="6" s="1"/>
  <c r="N17" i="6"/>
  <c r="O17" i="6" s="1"/>
  <c r="Q17" i="6"/>
  <c r="R17" i="6" s="1"/>
  <c r="T17" i="6"/>
  <c r="U17" i="6" s="1"/>
  <c r="W17" i="6"/>
  <c r="X17" i="6" s="1"/>
  <c r="Z17" i="6"/>
  <c r="AA17" i="6" s="1"/>
  <c r="AC17" i="6"/>
  <c r="AD17" i="6" s="1"/>
  <c r="AF17" i="6"/>
  <c r="AG17" i="6" s="1"/>
  <c r="AI17" i="6"/>
  <c r="AJ17" i="6" s="1"/>
  <c r="AL17" i="6"/>
  <c r="AM17" i="6" s="1"/>
  <c r="E18" i="6"/>
  <c r="F18" i="6" s="1"/>
  <c r="H18" i="6"/>
  <c r="I18" i="6" s="1"/>
  <c r="K18" i="6"/>
  <c r="L18" i="6" s="1"/>
  <c r="N18" i="6"/>
  <c r="O18" i="6" s="1"/>
  <c r="Q18" i="6"/>
  <c r="R18" i="6" s="1"/>
  <c r="T18" i="6"/>
  <c r="U18" i="6" s="1"/>
  <c r="W18" i="6"/>
  <c r="X18" i="6" s="1"/>
  <c r="Z18" i="6"/>
  <c r="AA18" i="6" s="1"/>
  <c r="AC18" i="6"/>
  <c r="AD18" i="6" s="1"/>
  <c r="AF18" i="6"/>
  <c r="AG18" i="6" s="1"/>
  <c r="AI18" i="6"/>
  <c r="AJ18" i="6" s="1"/>
  <c r="AL18" i="6"/>
  <c r="AM18" i="6" s="1"/>
  <c r="E19" i="6"/>
  <c r="F19" i="6" s="1"/>
  <c r="H19" i="6"/>
  <c r="I19" i="6" s="1"/>
  <c r="K19" i="6"/>
  <c r="L19" i="6" s="1"/>
  <c r="N19" i="6"/>
  <c r="O19" i="6" s="1"/>
  <c r="Q19" i="6"/>
  <c r="R19" i="6" s="1"/>
  <c r="T19" i="6"/>
  <c r="U19" i="6" s="1"/>
  <c r="W19" i="6"/>
  <c r="X19" i="6" s="1"/>
  <c r="Z19" i="6"/>
  <c r="AA19" i="6" s="1"/>
  <c r="AC19" i="6"/>
  <c r="AD19" i="6" s="1"/>
  <c r="AF19" i="6"/>
  <c r="AG19" i="6" s="1"/>
  <c r="AI19" i="6"/>
  <c r="AJ19" i="6" s="1"/>
  <c r="AL19" i="6"/>
  <c r="AM19" i="6" s="1"/>
  <c r="E20" i="6"/>
  <c r="F20" i="6" s="1"/>
  <c r="H20" i="6"/>
  <c r="I20" i="6" s="1"/>
  <c r="K20" i="6"/>
  <c r="L20" i="6" s="1"/>
  <c r="N20" i="6"/>
  <c r="O20" i="6" s="1"/>
  <c r="Q20" i="6"/>
  <c r="R20" i="6" s="1"/>
  <c r="T20" i="6"/>
  <c r="U20" i="6" s="1"/>
  <c r="W20" i="6"/>
  <c r="X20" i="6" s="1"/>
  <c r="Z20" i="6"/>
  <c r="AA20" i="6" s="1"/>
  <c r="AC20" i="6"/>
  <c r="AD20" i="6" s="1"/>
  <c r="AF20" i="6"/>
  <c r="AG20" i="6" s="1"/>
  <c r="AI20" i="6"/>
  <c r="AJ20" i="6" s="1"/>
  <c r="AL20" i="6"/>
  <c r="AM20" i="6" s="1"/>
  <c r="E21" i="6"/>
  <c r="F21" i="6" s="1"/>
  <c r="H21" i="6"/>
  <c r="I21" i="6" s="1"/>
  <c r="K21" i="6"/>
  <c r="L21" i="6" s="1"/>
  <c r="N21" i="6"/>
  <c r="O21" i="6" s="1"/>
  <c r="Q21" i="6"/>
  <c r="R21" i="6" s="1"/>
  <c r="T21" i="6"/>
  <c r="U21" i="6" s="1"/>
  <c r="W21" i="6"/>
  <c r="X21" i="6" s="1"/>
  <c r="Z21" i="6"/>
  <c r="AA21" i="6" s="1"/>
  <c r="AC21" i="6"/>
  <c r="AD21" i="6" s="1"/>
  <c r="AF21" i="6"/>
  <c r="AG21" i="6" s="1"/>
  <c r="AI21" i="6"/>
  <c r="AJ21" i="6" s="1"/>
  <c r="AL21" i="6"/>
  <c r="AM21" i="6" s="1"/>
  <c r="E22" i="6"/>
  <c r="F22" i="6" s="1"/>
  <c r="H22" i="6"/>
  <c r="I22" i="6" s="1"/>
  <c r="K22" i="6"/>
  <c r="L22" i="6" s="1"/>
  <c r="N22" i="6"/>
  <c r="O22" i="6" s="1"/>
  <c r="Q22" i="6"/>
  <c r="R22" i="6" s="1"/>
  <c r="T22" i="6"/>
  <c r="U22" i="6" s="1"/>
  <c r="W22" i="6"/>
  <c r="X22" i="6" s="1"/>
  <c r="Z22" i="6"/>
  <c r="AA22" i="6" s="1"/>
  <c r="AC22" i="6"/>
  <c r="AD22" i="6" s="1"/>
  <c r="AF22" i="6"/>
  <c r="AG22" i="6" s="1"/>
  <c r="AI22" i="6"/>
  <c r="AJ22" i="6" s="1"/>
  <c r="AL22" i="6"/>
  <c r="AM22" i="6" s="1"/>
  <c r="E23" i="6"/>
  <c r="F23" i="6" s="1"/>
  <c r="H23" i="6"/>
  <c r="I23" i="6" s="1"/>
  <c r="K23" i="6"/>
  <c r="L23" i="6" s="1"/>
  <c r="N23" i="6"/>
  <c r="O23" i="6" s="1"/>
  <c r="Q23" i="6"/>
  <c r="R23" i="6" s="1"/>
  <c r="T23" i="6"/>
  <c r="U23" i="6" s="1"/>
  <c r="W23" i="6"/>
  <c r="X23" i="6" s="1"/>
  <c r="Z23" i="6"/>
  <c r="AA23" i="6" s="1"/>
  <c r="AC23" i="6"/>
  <c r="AD23" i="6" s="1"/>
  <c r="AF23" i="6"/>
  <c r="AG23" i="6" s="1"/>
  <c r="AI23" i="6"/>
  <c r="AJ23" i="6" s="1"/>
  <c r="AL23" i="6"/>
  <c r="AM23" i="6" s="1"/>
  <c r="N12" i="6"/>
  <c r="O12" i="6" s="1"/>
  <c r="Q12" i="6"/>
  <c r="R12" i="6" s="1"/>
  <c r="T12" i="6"/>
  <c r="U12" i="6" s="1"/>
  <c r="W12" i="6"/>
  <c r="X12" i="6" s="1"/>
  <c r="Z12" i="6"/>
  <c r="AA12" i="6" s="1"/>
  <c r="AC12" i="6"/>
  <c r="AD12" i="6" s="1"/>
  <c r="AF12" i="6"/>
  <c r="AG12" i="6" s="1"/>
  <c r="AI12" i="6"/>
  <c r="AJ12" i="6" s="1"/>
  <c r="AL12" i="6"/>
  <c r="AM12" i="6" s="1"/>
  <c r="B10" i="6"/>
  <c r="D10" i="6"/>
  <c r="E13" i="6" s="1"/>
  <c r="F13" i="6" s="1"/>
  <c r="E14" i="6" l="1"/>
  <c r="F14" i="6" s="1"/>
  <c r="B11" i="5"/>
  <c r="B12" i="5"/>
  <c r="B13" i="5"/>
  <c r="B14" i="5"/>
  <c r="G2" i="5"/>
  <c r="F2" i="5"/>
  <c r="E2" i="5"/>
  <c r="D2" i="5"/>
  <c r="C2" i="5"/>
  <c r="AK8" i="6"/>
  <c r="B2" i="5"/>
  <c r="A136" i="5"/>
  <c r="A137" i="5"/>
  <c r="A138" i="5"/>
  <c r="A139" i="5"/>
  <c r="A140" i="5"/>
  <c r="A141" i="5"/>
  <c r="A142" i="5"/>
  <c r="A143" i="5"/>
  <c r="A144" i="5"/>
  <c r="A145" i="5"/>
  <c r="A146" i="5"/>
  <c r="A135" i="5"/>
  <c r="A124" i="5"/>
  <c r="A125" i="5"/>
  <c r="A126" i="5"/>
  <c r="A127" i="5"/>
  <c r="A128" i="5"/>
  <c r="A129" i="5"/>
  <c r="A130" i="5"/>
  <c r="A131" i="5"/>
  <c r="A132" i="5"/>
  <c r="A133" i="5"/>
  <c r="A134" i="5"/>
  <c r="A123" i="5"/>
  <c r="A112" i="5"/>
  <c r="A113" i="5"/>
  <c r="A114" i="5"/>
  <c r="A115" i="5"/>
  <c r="A116" i="5"/>
  <c r="A117" i="5"/>
  <c r="A118" i="5"/>
  <c r="A119" i="5"/>
  <c r="A120" i="5"/>
  <c r="A121" i="5"/>
  <c r="A122" i="5"/>
  <c r="A111" i="5"/>
  <c r="A100" i="5"/>
  <c r="A101" i="5"/>
  <c r="A102" i="5"/>
  <c r="A103" i="5"/>
  <c r="A104" i="5"/>
  <c r="A105" i="5"/>
  <c r="A106" i="5"/>
  <c r="A107" i="5"/>
  <c r="A108" i="5"/>
  <c r="A109" i="5"/>
  <c r="A110" i="5"/>
  <c r="A99" i="5"/>
  <c r="A88" i="5"/>
  <c r="A89" i="5"/>
  <c r="A90" i="5"/>
  <c r="A91" i="5"/>
  <c r="A92" i="5"/>
  <c r="A93" i="5"/>
  <c r="A94" i="5"/>
  <c r="A95" i="5"/>
  <c r="A96" i="5"/>
  <c r="A97" i="5"/>
  <c r="A98" i="5"/>
  <c r="A87" i="5"/>
  <c r="A76" i="5"/>
  <c r="A77" i="5"/>
  <c r="A78" i="5"/>
  <c r="A79" i="5"/>
  <c r="A80" i="5"/>
  <c r="A81" i="5"/>
  <c r="A82" i="5"/>
  <c r="A83" i="5"/>
  <c r="A84" i="5"/>
  <c r="A85" i="5"/>
  <c r="A86" i="5"/>
  <c r="A75" i="5"/>
  <c r="A64" i="5"/>
  <c r="A65" i="5"/>
  <c r="A66" i="5"/>
  <c r="A67" i="5"/>
  <c r="A68" i="5"/>
  <c r="A69" i="5"/>
  <c r="A70" i="5"/>
  <c r="A71" i="5"/>
  <c r="A72" i="5"/>
  <c r="A73" i="5"/>
  <c r="A74" i="5"/>
  <c r="A63" i="5"/>
  <c r="A52" i="5"/>
  <c r="A53" i="5"/>
  <c r="A54" i="5"/>
  <c r="A55" i="5"/>
  <c r="A56" i="5"/>
  <c r="A57" i="5"/>
  <c r="A58" i="5"/>
  <c r="A59" i="5"/>
  <c r="A60" i="5"/>
  <c r="A61" i="5"/>
  <c r="A62" i="5"/>
  <c r="A51" i="5"/>
  <c r="A40" i="5"/>
  <c r="A41" i="5"/>
  <c r="A42" i="5"/>
  <c r="A43" i="5"/>
  <c r="A44" i="5"/>
  <c r="A45" i="5"/>
  <c r="A46" i="5"/>
  <c r="A47" i="5"/>
  <c r="A48" i="5"/>
  <c r="A49" i="5"/>
  <c r="A50" i="5"/>
  <c r="A39" i="5"/>
  <c r="A28" i="5"/>
  <c r="A29" i="5"/>
  <c r="A30" i="5"/>
  <c r="A31" i="5"/>
  <c r="A32" i="5"/>
  <c r="A33" i="5"/>
  <c r="A34" i="5"/>
  <c r="A35" i="5"/>
  <c r="A36" i="5"/>
  <c r="A37" i="5"/>
  <c r="A38" i="5"/>
  <c r="A27" i="5"/>
  <c r="A16" i="5"/>
  <c r="A17" i="5"/>
  <c r="A18" i="5"/>
  <c r="A19" i="5"/>
  <c r="A20" i="5"/>
  <c r="A21" i="5"/>
  <c r="A22" i="5"/>
  <c r="A23" i="5"/>
  <c r="A24" i="5"/>
  <c r="A25" i="5"/>
  <c r="A26" i="5"/>
  <c r="A15" i="5"/>
  <c r="A4" i="5"/>
  <c r="A5" i="5"/>
  <c r="A6" i="5"/>
  <c r="A7" i="5"/>
  <c r="A8" i="5"/>
  <c r="A9" i="5"/>
  <c r="A10" i="5"/>
  <c r="A11" i="5"/>
  <c r="A12" i="5"/>
  <c r="A13" i="5"/>
  <c r="A14" i="5"/>
  <c r="A3" i="5"/>
  <c r="AK8" i="3"/>
  <c r="AH8" i="3"/>
  <c r="AE8" i="3"/>
  <c r="AB8" i="3"/>
  <c r="Y8" i="3"/>
  <c r="V8" i="3"/>
  <c r="S8" i="3"/>
  <c r="P8" i="3"/>
  <c r="M8" i="3"/>
  <c r="J8" i="3"/>
  <c r="G8" i="3"/>
  <c r="D8" i="3"/>
  <c r="C8" i="3"/>
  <c r="B8" i="3"/>
  <c r="AH8" i="6"/>
  <c r="AE8" i="6"/>
  <c r="AB8" i="6"/>
  <c r="Y8" i="6"/>
  <c r="V8" i="6"/>
  <c r="S8" i="6"/>
  <c r="P8" i="6"/>
  <c r="M8" i="6"/>
  <c r="J8" i="6"/>
  <c r="G8" i="6"/>
  <c r="C8" i="6"/>
  <c r="B8" i="6"/>
  <c r="D8" i="6"/>
  <c r="C94" i="1"/>
  <c r="C87" i="1"/>
  <c r="C80" i="1"/>
  <c r="C73" i="1"/>
  <c r="C66" i="1"/>
  <c r="C59" i="1"/>
  <c r="C52" i="1"/>
  <c r="C45" i="1"/>
  <c r="C38" i="1"/>
  <c r="C32" i="1"/>
  <c r="C26" i="1"/>
  <c r="C20" i="1"/>
  <c r="C14" i="1"/>
  <c r="C8" i="1"/>
  <c r="I9" i="3" l="1"/>
  <c r="L9" i="3" s="1"/>
  <c r="O9" i="3" s="1"/>
  <c r="R9" i="3" s="1"/>
  <c r="U9" i="3" s="1"/>
  <c r="X9" i="3" s="1"/>
  <c r="AA9" i="3" s="1"/>
  <c r="AD9" i="3" s="1"/>
  <c r="AG9" i="3" s="1"/>
  <c r="AJ9" i="3" s="1"/>
  <c r="AM9" i="3" s="1"/>
  <c r="I9" i="6"/>
  <c r="L9" i="6" s="1"/>
  <c r="O9" i="6" s="1"/>
  <c r="R9" i="6" s="1"/>
  <c r="U9" i="6" s="1"/>
  <c r="X9" i="6" s="1"/>
  <c r="AA9" i="6" s="1"/>
  <c r="AD9" i="6" s="1"/>
  <c r="AG9" i="6" s="1"/>
  <c r="AJ9" i="6" s="1"/>
  <c r="AM9" i="6" s="1"/>
  <c r="F96" i="1"/>
  <c r="A96" i="1"/>
  <c r="B96" i="1" s="1"/>
  <c r="F89" i="1"/>
  <c r="A89" i="1"/>
  <c r="B89" i="1" s="1"/>
  <c r="F82" i="1"/>
  <c r="A82" i="1"/>
  <c r="B82" i="1" s="1"/>
  <c r="F75" i="1"/>
  <c r="A75" i="1"/>
  <c r="B75" i="1" s="1"/>
  <c r="F68" i="1"/>
  <c r="A68" i="1"/>
  <c r="B68" i="1" s="1"/>
  <c r="F61" i="1"/>
  <c r="A61" i="1"/>
  <c r="B61" i="1" s="1"/>
  <c r="F54" i="1"/>
  <c r="A54" i="1"/>
  <c r="B54" i="1" s="1"/>
  <c r="F47" i="1"/>
  <c r="A47" i="1"/>
  <c r="B47" i="1" s="1"/>
  <c r="F40" i="1"/>
  <c r="A40" i="1"/>
  <c r="B40" i="1" s="1"/>
  <c r="F34" i="1"/>
  <c r="A34" i="1"/>
  <c r="B34" i="1" s="1"/>
  <c r="F28" i="1"/>
  <c r="A28" i="1"/>
  <c r="B28" i="1" s="1"/>
  <c r="F22" i="1"/>
  <c r="A22" i="1"/>
  <c r="B22" i="1" s="1"/>
  <c r="F16" i="1"/>
  <c r="A16" i="1"/>
  <c r="B16" i="1" s="1"/>
  <c r="B10" i="1"/>
  <c r="F10" i="1"/>
  <c r="AK10" i="6"/>
  <c r="J10" i="6"/>
  <c r="M10" i="6"/>
  <c r="P10" i="6"/>
  <c r="S10" i="6"/>
  <c r="V10" i="6"/>
  <c r="Y10" i="6"/>
  <c r="AB10" i="6"/>
  <c r="AE10" i="6"/>
  <c r="AH10" i="6"/>
  <c r="G10" i="6"/>
  <c r="C10" i="6"/>
  <c r="G9" i="4"/>
  <c r="K14" i="6" l="1"/>
  <c r="L14" i="6" s="1"/>
  <c r="K12" i="6"/>
  <c r="L12" i="6" s="1"/>
  <c r="K13" i="6"/>
  <c r="L13" i="6" s="1"/>
  <c r="H14" i="6"/>
  <c r="I14" i="6" s="1"/>
  <c r="H13" i="6"/>
  <c r="I13" i="6" s="1"/>
  <c r="H12" i="6"/>
  <c r="I12" i="6" s="1"/>
  <c r="E12" i="6"/>
  <c r="B3" i="5" s="1"/>
  <c r="B76" i="5"/>
  <c r="B53" i="5"/>
  <c r="B87" i="5"/>
  <c r="D3" i="5"/>
  <c r="I47" i="1"/>
  <c r="H34" i="1"/>
  <c r="K34" i="1" s="1"/>
  <c r="L34" i="1" s="1"/>
  <c r="H61" i="1"/>
  <c r="K61" i="1" s="1"/>
  <c r="L61" i="1" s="1"/>
  <c r="J34" i="1"/>
  <c r="J47" i="1"/>
  <c r="I34" i="1"/>
  <c r="J54" i="1"/>
  <c r="H75" i="1"/>
  <c r="K75" i="1" s="1"/>
  <c r="L75" i="1" s="1"/>
  <c r="J82" i="1"/>
  <c r="I82" i="1"/>
  <c r="H82" i="1"/>
  <c r="K82" i="1" s="1"/>
  <c r="L82" i="1" s="1"/>
  <c r="H40" i="1"/>
  <c r="K40" i="1" s="1"/>
  <c r="L40" i="1" s="1"/>
  <c r="I61" i="1"/>
  <c r="J68" i="1"/>
  <c r="I68" i="1"/>
  <c r="H68" i="1"/>
  <c r="K68" i="1" s="1"/>
  <c r="L68" i="1" s="1"/>
  <c r="J89" i="1"/>
  <c r="I54" i="1"/>
  <c r="H54" i="1"/>
  <c r="K54" i="1" s="1"/>
  <c r="L54" i="1" s="1"/>
  <c r="I96" i="1"/>
  <c r="H96" i="1"/>
  <c r="K96" i="1" s="1"/>
  <c r="L96" i="1" s="1"/>
  <c r="J96" i="1"/>
  <c r="I40" i="1"/>
  <c r="J61" i="1"/>
  <c r="H89" i="1"/>
  <c r="K89" i="1" s="1"/>
  <c r="L89" i="1" s="1"/>
  <c r="J40" i="1"/>
  <c r="I75" i="1"/>
  <c r="I89" i="1"/>
  <c r="J75" i="1"/>
  <c r="H47" i="1"/>
  <c r="K47" i="1" s="1"/>
  <c r="L47" i="1" s="1"/>
  <c r="C8" i="4"/>
  <c r="C10" i="4"/>
  <c r="C9" i="4"/>
  <c r="H8" i="4"/>
  <c r="A90" i="1"/>
  <c r="B90" i="1" s="1"/>
  <c r="F90" i="1"/>
  <c r="A91" i="1"/>
  <c r="B91" i="1" s="1"/>
  <c r="F91" i="1"/>
  <c r="A92" i="1"/>
  <c r="B92" i="1" s="1"/>
  <c r="F92" i="1"/>
  <c r="A97" i="1"/>
  <c r="B97" i="1"/>
  <c r="F97" i="1"/>
  <c r="A98" i="1"/>
  <c r="B98" i="1" s="1"/>
  <c r="F98" i="1"/>
  <c r="A99" i="1"/>
  <c r="B99" i="1" s="1"/>
  <c r="F99" i="1"/>
  <c r="B9" i="5" l="1"/>
  <c r="B5" i="5"/>
  <c r="B4" i="5"/>
  <c r="B7" i="5"/>
  <c r="B8" i="5"/>
  <c r="B6" i="5"/>
  <c r="B10" i="5"/>
  <c r="AK9" i="6"/>
  <c r="AK9" i="3"/>
  <c r="H39" i="4"/>
  <c r="G39" i="4"/>
  <c r="D39" i="4"/>
  <c r="C39" i="4"/>
  <c r="H38" i="4"/>
  <c r="G38" i="4"/>
  <c r="D38" i="4"/>
  <c r="C38" i="4"/>
  <c r="H37" i="4"/>
  <c r="G37" i="4"/>
  <c r="D37" i="4"/>
  <c r="C37" i="4"/>
  <c r="H36" i="4"/>
  <c r="G36" i="4"/>
  <c r="D36" i="4"/>
  <c r="C36" i="4"/>
  <c r="H35" i="4"/>
  <c r="G35" i="4"/>
  <c r="D35" i="4"/>
  <c r="C35" i="4"/>
  <c r="H34" i="4"/>
  <c r="G34" i="4"/>
  <c r="D34" i="4"/>
  <c r="C34" i="4"/>
  <c r="J15" i="4"/>
  <c r="K11" i="4" s="1"/>
  <c r="L11" i="4" s="1"/>
  <c r="F15" i="4"/>
  <c r="B15" i="4"/>
  <c r="H12" i="4"/>
  <c r="G12" i="4"/>
  <c r="C12" i="4"/>
  <c r="G11" i="4"/>
  <c r="H11" i="4" s="1"/>
  <c r="C11" i="4"/>
  <c r="K10" i="4"/>
  <c r="L10" i="4" s="1"/>
  <c r="G10" i="4"/>
  <c r="H10" i="4" s="1"/>
  <c r="K9" i="4"/>
  <c r="L9" i="4" s="1"/>
  <c r="H9" i="4"/>
  <c r="K8" i="4"/>
  <c r="L8" i="4" s="1"/>
  <c r="G8" i="4"/>
  <c r="G7" i="4"/>
  <c r="H7" i="4" s="1"/>
  <c r="C7" i="4"/>
  <c r="A76" i="1"/>
  <c r="B76" i="1" s="1"/>
  <c r="F76" i="1"/>
  <c r="A77" i="1"/>
  <c r="B77" i="1" s="1"/>
  <c r="F77" i="1"/>
  <c r="A78" i="1"/>
  <c r="B78" i="1" s="1"/>
  <c r="F78" i="1"/>
  <c r="A83" i="1"/>
  <c r="B83" i="1" s="1"/>
  <c r="F83" i="1"/>
  <c r="A84" i="1"/>
  <c r="B84" i="1" s="1"/>
  <c r="F84" i="1"/>
  <c r="A85" i="1"/>
  <c r="B85" i="1" s="1"/>
  <c r="F85" i="1"/>
  <c r="F71" i="1"/>
  <c r="A62" i="1"/>
  <c r="B62" i="1" s="1"/>
  <c r="F62" i="1"/>
  <c r="A63" i="1"/>
  <c r="B63" i="1" s="1"/>
  <c r="F63" i="1"/>
  <c r="A64" i="1"/>
  <c r="B64" i="1" s="1"/>
  <c r="F64" i="1"/>
  <c r="A69" i="1"/>
  <c r="B69" i="1" s="1"/>
  <c r="F69" i="1"/>
  <c r="A70" i="1"/>
  <c r="B70" i="1" s="1"/>
  <c r="F70" i="1"/>
  <c r="A71" i="1"/>
  <c r="B71" i="1" s="1"/>
  <c r="F55" i="1"/>
  <c r="A55" i="1"/>
  <c r="B55" i="1" s="1"/>
  <c r="A56" i="1"/>
  <c r="B56" i="1" s="1"/>
  <c r="F56" i="1"/>
  <c r="A57" i="1"/>
  <c r="B57" i="1" s="1"/>
  <c r="F57" i="1"/>
  <c r="A23" i="1"/>
  <c r="B23" i="1" s="1"/>
  <c r="F23" i="1"/>
  <c r="A24" i="1"/>
  <c r="B24" i="1" s="1"/>
  <c r="F24" i="1"/>
  <c r="A29" i="1"/>
  <c r="B29" i="1" s="1"/>
  <c r="F29" i="1"/>
  <c r="A30" i="1"/>
  <c r="B30" i="1" s="1"/>
  <c r="F30" i="1"/>
  <c r="A35" i="1"/>
  <c r="B35" i="1" s="1"/>
  <c r="F35" i="1"/>
  <c r="A36" i="1"/>
  <c r="B36" i="1" s="1"/>
  <c r="F36" i="1"/>
  <c r="A41" i="1"/>
  <c r="B41" i="1" s="1"/>
  <c r="F41" i="1"/>
  <c r="A42" i="1"/>
  <c r="B42" i="1" s="1"/>
  <c r="F42" i="1"/>
  <c r="A43" i="1"/>
  <c r="B43" i="1" s="1"/>
  <c r="F43" i="1"/>
  <c r="A48" i="1"/>
  <c r="B48" i="1" s="1"/>
  <c r="F48" i="1"/>
  <c r="A49" i="1"/>
  <c r="B49" i="1" s="1"/>
  <c r="F49" i="1"/>
  <c r="A50" i="1"/>
  <c r="B50" i="1" s="1"/>
  <c r="F50" i="1"/>
  <c r="A17" i="1"/>
  <c r="B17" i="1" s="1"/>
  <c r="A18" i="1"/>
  <c r="B18" i="1" s="1"/>
  <c r="B11" i="1"/>
  <c r="F17" i="1"/>
  <c r="F18" i="1"/>
  <c r="F12" i="1"/>
  <c r="F11" i="1"/>
  <c r="J28" i="1" l="1"/>
  <c r="G9" i="6" s="1"/>
  <c r="I28" i="1"/>
  <c r="H28" i="1"/>
  <c r="K28" i="1" s="1"/>
  <c r="L28" i="1" s="1"/>
  <c r="J22" i="1"/>
  <c r="I22" i="1"/>
  <c r="H22" i="1"/>
  <c r="K22" i="1" s="1"/>
  <c r="L22" i="1" s="1"/>
  <c r="H16" i="1"/>
  <c r="K16" i="1" s="1"/>
  <c r="L16" i="1" s="1"/>
  <c r="J16" i="1"/>
  <c r="C9" i="3" s="1"/>
  <c r="I16" i="1"/>
  <c r="P9" i="6"/>
  <c r="P9" i="3"/>
  <c r="S9" i="6"/>
  <c r="S9" i="3"/>
  <c r="AB9" i="6"/>
  <c r="AB9" i="3"/>
  <c r="Y9" i="6"/>
  <c r="Y9" i="3"/>
  <c r="J9" i="6"/>
  <c r="J9" i="3"/>
  <c r="AH9" i="6"/>
  <c r="AH9" i="3"/>
  <c r="M9" i="6"/>
  <c r="M9" i="3"/>
  <c r="AE9" i="6"/>
  <c r="AE9" i="3"/>
  <c r="O13" i="4"/>
  <c r="O8" i="4"/>
  <c r="P8" i="4"/>
  <c r="P13" i="4"/>
  <c r="O12" i="4"/>
  <c r="O7" i="4"/>
  <c r="K12" i="4"/>
  <c r="L12" i="4" s="1"/>
  <c r="K7" i="4"/>
  <c r="L7" i="4" s="1"/>
  <c r="B12" i="1"/>
  <c r="H10" i="1"/>
  <c r="K10" i="1" s="1"/>
  <c r="L10" i="1" s="1"/>
  <c r="G9" i="3" l="1"/>
  <c r="D9" i="6"/>
  <c r="D9" i="3"/>
  <c r="C9" i="6"/>
  <c r="J10" i="1"/>
  <c r="I10" i="1"/>
  <c r="V9" i="6"/>
  <c r="V9" i="3"/>
  <c r="P7" i="4"/>
  <c r="P12" i="4"/>
  <c r="B9" i="6" l="1"/>
  <c r="B9" i="3"/>
  <c r="F12" i="6" l="1"/>
  <c r="D77" i="5" l="1"/>
  <c r="D48" i="5"/>
  <c r="E45" i="5"/>
  <c r="F70" i="5"/>
  <c r="D28" i="5"/>
  <c r="D73" i="5"/>
  <c r="C95" i="5"/>
  <c r="F115" i="5"/>
  <c r="F97" i="5"/>
  <c r="D33" i="5"/>
  <c r="E18" i="5"/>
  <c r="B67" i="5"/>
  <c r="F89" i="5"/>
  <c r="E42" i="5"/>
  <c r="B118" i="5"/>
  <c r="F117" i="5"/>
  <c r="C65" i="5"/>
  <c r="B104" i="5"/>
  <c r="C20" i="5"/>
  <c r="C99" i="5"/>
  <c r="C97" i="5"/>
  <c r="F92" i="5"/>
  <c r="E31" i="5"/>
  <c r="F31" i="5"/>
  <c r="D41" i="5"/>
  <c r="F44" i="5"/>
  <c r="D118" i="5"/>
  <c r="F116" i="5"/>
  <c r="D64" i="5"/>
  <c r="F68" i="5"/>
  <c r="D51" i="5"/>
  <c r="C58" i="5"/>
  <c r="F125" i="5"/>
  <c r="F126" i="5"/>
  <c r="C17" i="5"/>
  <c r="F16" i="5"/>
  <c r="G102" i="5"/>
  <c r="F99" i="5"/>
  <c r="E62" i="5"/>
  <c r="E52" i="5"/>
  <c r="F134" i="5"/>
  <c r="G130" i="5"/>
  <c r="C26" i="5"/>
  <c r="F19" i="5"/>
  <c r="E108" i="5"/>
  <c r="G110" i="5"/>
  <c r="G66" i="5"/>
  <c r="E58" i="5"/>
  <c r="G57" i="5"/>
  <c r="D128" i="5"/>
  <c r="E133" i="5"/>
  <c r="D15" i="5"/>
  <c r="G20" i="5"/>
  <c r="G107" i="5"/>
  <c r="F106" i="5"/>
  <c r="B54" i="5"/>
  <c r="F52" i="5"/>
  <c r="B133" i="5"/>
  <c r="D126" i="5"/>
  <c r="B15" i="5"/>
  <c r="E15" i="5"/>
  <c r="B99" i="5"/>
  <c r="G99" i="5"/>
  <c r="B135" i="5"/>
  <c r="E141" i="5"/>
  <c r="C145" i="5"/>
  <c r="G142" i="5"/>
  <c r="C146" i="5"/>
  <c r="G137" i="5"/>
  <c r="D139" i="5"/>
  <c r="G138" i="5"/>
  <c r="C136" i="5"/>
  <c r="G139" i="5"/>
  <c r="B142" i="5"/>
  <c r="D141" i="5"/>
  <c r="B85" i="5"/>
  <c r="G82" i="5"/>
  <c r="B121" i="5"/>
  <c r="C90" i="5"/>
  <c r="F95" i="5"/>
  <c r="C71" i="5"/>
  <c r="B34" i="5"/>
  <c r="G111" i="5"/>
  <c r="E91" i="5"/>
  <c r="B95" i="5"/>
  <c r="E40" i="5"/>
  <c r="B131" i="5"/>
  <c r="G33" i="5"/>
  <c r="E72" i="5"/>
  <c r="B92" i="5"/>
  <c r="G117" i="5"/>
  <c r="C33" i="5"/>
  <c r="G43" i="5"/>
  <c r="F65" i="5"/>
  <c r="E17" i="5"/>
  <c r="E29" i="5"/>
  <c r="G128" i="5"/>
  <c r="D85" i="5"/>
  <c r="G78" i="5"/>
  <c r="G77" i="5"/>
  <c r="G81" i="5"/>
  <c r="G86" i="5"/>
  <c r="D94" i="5"/>
  <c r="E30" i="5"/>
  <c r="G93" i="5"/>
  <c r="F43" i="5"/>
  <c r="E65" i="5"/>
  <c r="F88" i="5"/>
  <c r="G34" i="5"/>
  <c r="B120" i="5"/>
  <c r="D70" i="5"/>
  <c r="E28" i="5"/>
  <c r="D90" i="5"/>
  <c r="G37" i="5"/>
  <c r="E115" i="5"/>
  <c r="F133" i="5"/>
  <c r="C88" i="5"/>
  <c r="C38" i="5"/>
  <c r="G49" i="5"/>
  <c r="G64" i="5"/>
  <c r="B27" i="5"/>
  <c r="E93" i="5"/>
  <c r="C48" i="5"/>
  <c r="B48" i="5"/>
  <c r="D56" i="5"/>
  <c r="E27" i="5"/>
  <c r="D47" i="5"/>
  <c r="C63" i="5"/>
  <c r="E128" i="5"/>
  <c r="C91" i="5"/>
  <c r="F32" i="5"/>
  <c r="E49" i="5"/>
  <c r="G112" i="5"/>
  <c r="D52" i="5"/>
  <c r="C101" i="5"/>
  <c r="D22" i="5"/>
  <c r="F98" i="5"/>
  <c r="E33" i="5"/>
  <c r="F50" i="5"/>
  <c r="F122" i="5"/>
  <c r="F74" i="5"/>
  <c r="F51" i="5"/>
  <c r="C19" i="5"/>
  <c r="D103" i="5"/>
  <c r="E51" i="5"/>
  <c r="E130" i="5"/>
  <c r="F25" i="5"/>
  <c r="D99" i="5"/>
  <c r="G61" i="5"/>
  <c r="E132" i="5"/>
  <c r="D26" i="5"/>
  <c r="E101" i="5"/>
  <c r="B62" i="5"/>
  <c r="B134" i="5"/>
  <c r="B26" i="5"/>
  <c r="B110" i="5"/>
  <c r="C139" i="5"/>
  <c r="E136" i="5"/>
  <c r="D137" i="5"/>
  <c r="G143" i="5"/>
  <c r="G144" i="5"/>
  <c r="G145" i="5"/>
  <c r="D146" i="5"/>
  <c r="C83" i="5"/>
  <c r="F84" i="5"/>
  <c r="C81" i="5"/>
  <c r="G75" i="5"/>
  <c r="F86" i="5"/>
  <c r="D84" i="5"/>
  <c r="G94" i="5"/>
  <c r="B69" i="5"/>
  <c r="E97" i="5"/>
  <c r="F118" i="5"/>
  <c r="C96" i="5"/>
  <c r="B38" i="5"/>
  <c r="D35" i="5"/>
  <c r="G42" i="5"/>
  <c r="F119" i="5"/>
  <c r="F64" i="5"/>
  <c r="B19" i="5"/>
  <c r="D38" i="5"/>
  <c r="E35" i="5"/>
  <c r="C42" i="5"/>
  <c r="B42" i="5"/>
  <c r="D117" i="5"/>
  <c r="B72" i="5"/>
  <c r="C62" i="5"/>
  <c r="D102" i="5"/>
  <c r="E47" i="5"/>
  <c r="B94" i="5"/>
  <c r="C92" i="5"/>
  <c r="B31" i="5"/>
  <c r="G30" i="5"/>
  <c r="F49" i="5"/>
  <c r="F114" i="5"/>
  <c r="E71" i="5"/>
  <c r="C21" i="5"/>
  <c r="D93" i="5"/>
  <c r="F90" i="5"/>
  <c r="E96" i="5"/>
  <c r="D32" i="5"/>
  <c r="D42" i="5"/>
  <c r="B113" i="5"/>
  <c r="B68" i="5"/>
  <c r="B58" i="5"/>
  <c r="C109" i="5"/>
  <c r="C36" i="5"/>
  <c r="F53" i="5"/>
  <c r="D95" i="5"/>
  <c r="G41" i="5"/>
  <c r="C72" i="5"/>
  <c r="D54" i="5"/>
  <c r="F37" i="5"/>
  <c r="F36" i="5"/>
  <c r="E39" i="5"/>
  <c r="B114" i="5"/>
  <c r="F113" i="5"/>
  <c r="D65" i="5"/>
  <c r="F59" i="5"/>
  <c r="D132" i="5"/>
  <c r="B107" i="5"/>
  <c r="C93" i="5"/>
  <c r="G91" i="5"/>
  <c r="D29" i="5"/>
  <c r="F45" i="5"/>
  <c r="C115" i="5"/>
  <c r="G119" i="5"/>
  <c r="E66" i="5"/>
  <c r="G51" i="5"/>
  <c r="B22" i="5"/>
  <c r="D100" i="5"/>
  <c r="G124" i="5"/>
  <c r="F17" i="5"/>
  <c r="B105" i="5"/>
  <c r="D91" i="5"/>
  <c r="G92" i="5"/>
  <c r="D30" i="5"/>
  <c r="G27" i="5"/>
  <c r="C47" i="5"/>
  <c r="B47" i="5"/>
  <c r="G44" i="5"/>
  <c r="C119" i="5"/>
  <c r="G116" i="5"/>
  <c r="D67" i="5"/>
  <c r="G68" i="5"/>
  <c r="F55" i="5"/>
  <c r="D57" i="5"/>
  <c r="F123" i="5"/>
  <c r="F130" i="5"/>
  <c r="C18" i="5"/>
  <c r="G16" i="5"/>
  <c r="C103" i="5"/>
  <c r="G100" i="5"/>
  <c r="G54" i="5"/>
  <c r="F62" i="5"/>
  <c r="D123" i="5"/>
  <c r="E131" i="5"/>
  <c r="D21" i="5"/>
  <c r="G19" i="5"/>
  <c r="F110" i="5"/>
  <c r="F103" i="5"/>
  <c r="B61" i="5"/>
  <c r="E57" i="5"/>
  <c r="B130" i="5"/>
  <c r="C133" i="5"/>
  <c r="B23" i="5"/>
  <c r="E20" i="5"/>
  <c r="B109" i="5"/>
  <c r="F102" i="5"/>
  <c r="F67" i="5"/>
  <c r="G56" i="5"/>
  <c r="C55" i="5"/>
  <c r="C134" i="5"/>
  <c r="E129" i="5"/>
  <c r="D18" i="5"/>
  <c r="F15" i="5"/>
  <c r="F105" i="5"/>
  <c r="E102" i="5"/>
  <c r="E146" i="5"/>
  <c r="G141" i="5"/>
  <c r="E142" i="5"/>
  <c r="B143" i="5"/>
  <c r="E137" i="5"/>
  <c r="B137" i="5"/>
  <c r="E138" i="5"/>
  <c r="B140" i="5"/>
  <c r="E139" i="5"/>
  <c r="C137" i="5"/>
  <c r="F146" i="5"/>
  <c r="C138" i="5"/>
  <c r="E79" i="5"/>
  <c r="G83" i="5"/>
  <c r="B77" i="5"/>
  <c r="G35" i="5"/>
  <c r="F132" i="5"/>
  <c r="G120" i="5"/>
  <c r="G46" i="5"/>
  <c r="C25" i="5"/>
  <c r="G88" i="5"/>
  <c r="C120" i="5"/>
  <c r="B30" i="5"/>
  <c r="G39" i="5"/>
  <c r="D24" i="5"/>
  <c r="C64" i="5"/>
  <c r="G69" i="5"/>
  <c r="C39" i="5"/>
  <c r="B39" i="5"/>
  <c r="E111" i="5"/>
  <c r="B123" i="5"/>
  <c r="B89" i="5"/>
  <c r="G36" i="5"/>
  <c r="F56" i="5"/>
  <c r="G85" i="5"/>
  <c r="G76" i="5"/>
  <c r="C80" i="5"/>
  <c r="C77" i="5"/>
  <c r="F82" i="5"/>
  <c r="D79" i="5"/>
  <c r="C86" i="5"/>
  <c r="F111" i="5"/>
  <c r="E89" i="5"/>
  <c r="C112" i="5"/>
  <c r="D89" i="5"/>
  <c r="E36" i="5"/>
  <c r="E120" i="5"/>
  <c r="G125" i="5"/>
  <c r="D71" i="5"/>
  <c r="G121" i="5"/>
  <c r="F24" i="5"/>
  <c r="G96" i="5"/>
  <c r="F39" i="5"/>
  <c r="D66" i="5"/>
  <c r="E88" i="5"/>
  <c r="G114" i="5"/>
  <c r="G24" i="5"/>
  <c r="D69" i="5"/>
  <c r="B73" i="5"/>
  <c r="G104" i="5"/>
  <c r="C46" i="5"/>
  <c r="B46" i="5"/>
  <c r="E118" i="5"/>
  <c r="G65" i="5"/>
  <c r="F23" i="5"/>
  <c r="F96" i="5"/>
  <c r="D113" i="5"/>
  <c r="C73" i="5"/>
  <c r="G127" i="5"/>
  <c r="E56" i="5"/>
  <c r="E109" i="5"/>
  <c r="D87" i="5"/>
  <c r="C30" i="5"/>
  <c r="C41" i="5"/>
  <c r="B41" i="5"/>
  <c r="C113" i="5"/>
  <c r="D63" i="5"/>
  <c r="C57" i="5"/>
  <c r="G131" i="5"/>
  <c r="D124" i="5"/>
  <c r="F22" i="5"/>
  <c r="E106" i="5"/>
  <c r="G55" i="5"/>
  <c r="C123" i="5"/>
  <c r="D17" i="5"/>
  <c r="C104" i="5"/>
  <c r="G72" i="5"/>
  <c r="G59" i="5"/>
  <c r="D127" i="5"/>
  <c r="G26" i="5"/>
  <c r="D105" i="5"/>
  <c r="D62" i="5"/>
  <c r="F124" i="5"/>
  <c r="E21" i="5"/>
  <c r="D110" i="5"/>
  <c r="F141" i="5"/>
  <c r="D142" i="5"/>
  <c r="D138" i="5"/>
  <c r="D144" i="5"/>
  <c r="C143" i="5"/>
  <c r="G79" i="5"/>
  <c r="F76" i="5"/>
  <c r="C84" i="5"/>
  <c r="F83" i="5"/>
  <c r="E82" i="5"/>
  <c r="D75" i="5"/>
  <c r="F85" i="5"/>
  <c r="D76" i="5"/>
  <c r="E76" i="5"/>
  <c r="F78" i="5"/>
  <c r="C85" i="5"/>
  <c r="F77" i="5"/>
  <c r="C82" i="5"/>
  <c r="D78" i="5"/>
  <c r="F81" i="5"/>
  <c r="C75" i="5"/>
  <c r="F80" i="5"/>
  <c r="D82" i="5"/>
  <c r="D31" i="5"/>
  <c r="F69" i="5"/>
  <c r="D96" i="5"/>
  <c r="C87" i="5"/>
  <c r="G90" i="5"/>
  <c r="D46" i="5"/>
  <c r="D88" i="5"/>
  <c r="C35" i="5"/>
  <c r="B122" i="5"/>
  <c r="G118" i="5"/>
  <c r="G70" i="5"/>
  <c r="E23" i="5"/>
  <c r="C89" i="5"/>
  <c r="F34" i="5"/>
  <c r="D45" i="5"/>
  <c r="C117" i="5"/>
  <c r="C67" i="5"/>
  <c r="D58" i="5"/>
  <c r="G106" i="5"/>
  <c r="D114" i="5"/>
  <c r="G87" i="5"/>
  <c r="D97" i="5"/>
  <c r="C32" i="5"/>
  <c r="G48" i="5"/>
  <c r="G113" i="5"/>
  <c r="G63" i="5"/>
  <c r="G17" i="5"/>
  <c r="B33" i="5"/>
  <c r="F93" i="5"/>
  <c r="G38" i="5"/>
  <c r="C45" i="5"/>
  <c r="B45" i="5"/>
  <c r="D111" i="5"/>
  <c r="B65" i="5"/>
  <c r="G53" i="5"/>
  <c r="C40" i="5"/>
  <c r="B40" i="5"/>
  <c r="C127" i="5"/>
  <c r="F94" i="5"/>
  <c r="B117" i="5"/>
  <c r="C68" i="5"/>
  <c r="C132" i="5"/>
  <c r="G32" i="5"/>
  <c r="D37" i="5"/>
  <c r="E46" i="5"/>
  <c r="D115" i="5"/>
  <c r="F120" i="5"/>
  <c r="C74" i="5"/>
  <c r="C59" i="5"/>
  <c r="D134" i="5"/>
  <c r="C106" i="5"/>
  <c r="C98" i="5"/>
  <c r="B28" i="5"/>
  <c r="E32" i="5"/>
  <c r="D40" i="5"/>
  <c r="G40" i="5"/>
  <c r="C122" i="5"/>
  <c r="B70" i="5"/>
  <c r="E73" i="5"/>
  <c r="F60" i="5"/>
  <c r="C24" i="5"/>
  <c r="G105" i="5"/>
  <c r="C124" i="5"/>
  <c r="G23" i="5"/>
  <c r="F101" i="5"/>
  <c r="D98" i="5"/>
  <c r="G98" i="5"/>
  <c r="C28" i="5"/>
  <c r="D36" i="5"/>
  <c r="D50" i="5"/>
  <c r="G50" i="5"/>
  <c r="D122" i="5"/>
  <c r="G122" i="5"/>
  <c r="D74" i="5"/>
  <c r="G74" i="5"/>
  <c r="C56" i="5"/>
  <c r="D60" i="5"/>
  <c r="G126" i="5"/>
  <c r="D130" i="5"/>
  <c r="D16" i="5"/>
  <c r="G22" i="5"/>
  <c r="F107" i="5"/>
  <c r="D108" i="5"/>
  <c r="E55" i="5"/>
  <c r="D59" i="5"/>
  <c r="E123" i="5"/>
  <c r="G134" i="5"/>
  <c r="D25" i="5"/>
  <c r="G25" i="5"/>
  <c r="D101" i="5"/>
  <c r="G109" i="5"/>
  <c r="B59" i="5"/>
  <c r="G60" i="5"/>
  <c r="B132" i="5"/>
  <c r="E134" i="5"/>
  <c r="B24" i="5"/>
  <c r="E26" i="5"/>
  <c r="B102" i="5"/>
  <c r="C108" i="5"/>
  <c r="F73" i="5"/>
  <c r="C54" i="5"/>
  <c r="E61" i="5"/>
  <c r="C131" i="5"/>
  <c r="C129" i="5"/>
  <c r="C16" i="5"/>
  <c r="F21" i="5"/>
  <c r="C110" i="5"/>
  <c r="E103" i="5"/>
  <c r="G140" i="5"/>
  <c r="B136" i="5"/>
  <c r="F136" i="5"/>
  <c r="B139" i="5"/>
  <c r="E143" i="5"/>
  <c r="B141" i="5"/>
  <c r="E144" i="5"/>
  <c r="B144" i="5"/>
  <c r="E145" i="5"/>
  <c r="F140" i="5"/>
  <c r="C140" i="5"/>
  <c r="E140" i="5"/>
  <c r="G84" i="5"/>
  <c r="B79" i="5"/>
  <c r="D86" i="5"/>
  <c r="B90" i="5"/>
  <c r="D81" i="5"/>
  <c r="E84" i="5"/>
  <c r="E83" i="5"/>
  <c r="D80" i="5"/>
  <c r="C76" i="5"/>
  <c r="F30" i="5"/>
  <c r="E43" i="5"/>
  <c r="D49" i="5"/>
  <c r="B64" i="5"/>
  <c r="G101" i="5"/>
  <c r="G95" i="5"/>
  <c r="E48" i="5"/>
  <c r="C70" i="5"/>
  <c r="E95" i="5"/>
  <c r="D43" i="5"/>
  <c r="B60" i="5"/>
  <c r="F108" i="5"/>
  <c r="G89" i="5"/>
  <c r="E41" i="5"/>
  <c r="D68" i="5"/>
  <c r="G45" i="5"/>
  <c r="B88" i="5"/>
  <c r="D116" i="5"/>
  <c r="E124" i="5"/>
  <c r="C31" i="5"/>
  <c r="F41" i="5"/>
  <c r="G115" i="5"/>
  <c r="C61" i="5"/>
  <c r="F104" i="5"/>
  <c r="G28" i="5"/>
  <c r="G47" i="5"/>
  <c r="B66" i="5"/>
  <c r="C125" i="5"/>
  <c r="B51" i="5"/>
  <c r="C102" i="5"/>
  <c r="B93" i="5"/>
  <c r="B36" i="5"/>
  <c r="E44" i="5"/>
  <c r="E116" i="5"/>
  <c r="E68" i="5"/>
  <c r="F54" i="5"/>
  <c r="B18" i="5"/>
  <c r="C130" i="5"/>
  <c r="F139" i="5"/>
  <c r="G146" i="5"/>
  <c r="E135" i="5"/>
  <c r="B138" i="5"/>
  <c r="B75" i="5"/>
  <c r="D83" i="5"/>
  <c r="E75" i="5"/>
  <c r="C23" i="5"/>
  <c r="F38" i="5"/>
  <c r="D121" i="5"/>
  <c r="F79" i="5"/>
  <c r="C78" i="5"/>
  <c r="B84" i="5"/>
  <c r="B82" i="5"/>
  <c r="F75" i="5"/>
  <c r="E86" i="5"/>
  <c r="G52" i="5"/>
  <c r="F28" i="5"/>
  <c r="E90" i="5"/>
  <c r="F35" i="5"/>
  <c r="B116" i="5"/>
  <c r="C60" i="5"/>
  <c r="F46" i="5"/>
  <c r="E34" i="5"/>
  <c r="E113" i="5"/>
  <c r="B126" i="5"/>
  <c r="F121" i="5"/>
  <c r="C27" i="5"/>
  <c r="B119" i="5"/>
  <c r="D120" i="5"/>
  <c r="E99" i="5"/>
  <c r="D34" i="5"/>
  <c r="C121" i="5"/>
  <c r="C128" i="5"/>
  <c r="F18" i="5"/>
  <c r="B35" i="5"/>
  <c r="E64" i="5"/>
  <c r="C111" i="5"/>
  <c r="E63" i="5"/>
  <c r="B21" i="5"/>
  <c r="E87" i="5"/>
  <c r="B29" i="5"/>
  <c r="C43" i="5"/>
  <c r="B43" i="5"/>
  <c r="E114" i="5"/>
  <c r="F71" i="5"/>
  <c r="E24" i="5"/>
  <c r="G123" i="5"/>
  <c r="B103" i="5"/>
  <c r="E92" i="5"/>
  <c r="E37" i="5"/>
  <c r="B115" i="5"/>
  <c r="B63" i="5"/>
  <c r="B57" i="5"/>
  <c r="B124" i="5"/>
  <c r="D129" i="5"/>
  <c r="E16" i="5"/>
  <c r="B100" i="5"/>
  <c r="G108" i="5"/>
  <c r="B56" i="5"/>
  <c r="G58" i="5"/>
  <c r="B127" i="5"/>
  <c r="B20" i="5"/>
  <c r="E19" i="5"/>
  <c r="B106" i="5"/>
  <c r="E105" i="5"/>
  <c r="F66" i="5"/>
  <c r="E53" i="5"/>
  <c r="C52" i="5"/>
  <c r="G133" i="5"/>
  <c r="D125" i="5"/>
  <c r="D19" i="5"/>
  <c r="F20" i="5"/>
  <c r="D106" i="5"/>
  <c r="D104" i="5"/>
  <c r="G67" i="5"/>
  <c r="E60" i="5"/>
  <c r="D53" i="5"/>
  <c r="E126" i="5"/>
  <c r="F128" i="5"/>
  <c r="C15" i="5"/>
  <c r="G15" i="5"/>
  <c r="C100" i="5"/>
  <c r="F109" i="5"/>
  <c r="B145" i="5"/>
  <c r="D140" i="5"/>
  <c r="F142" i="5"/>
  <c r="D135" i="5"/>
  <c r="F137" i="5"/>
  <c r="D145" i="5"/>
  <c r="F138" i="5"/>
  <c r="C135" i="5"/>
  <c r="G80" i="5"/>
  <c r="E85" i="5"/>
  <c r="B86" i="5"/>
  <c r="B80" i="5"/>
  <c r="E78" i="5"/>
  <c r="B83" i="5"/>
  <c r="E77" i="5"/>
  <c r="B81" i="5"/>
  <c r="C79" i="5"/>
  <c r="E81" i="5"/>
  <c r="B78" i="5"/>
  <c r="E80" i="5"/>
  <c r="D44" i="5"/>
  <c r="B128" i="5"/>
  <c r="C94" i="5"/>
  <c r="E38" i="5"/>
  <c r="F42" i="5"/>
  <c r="F87" i="5"/>
  <c r="C37" i="5"/>
  <c r="C49" i="5"/>
  <c r="B49" i="5"/>
  <c r="C114" i="5"/>
  <c r="C69" i="5"/>
  <c r="F58" i="5"/>
  <c r="C116" i="5"/>
  <c r="B37" i="5"/>
  <c r="F33" i="5"/>
  <c r="F47" i="5"/>
  <c r="F112" i="5"/>
  <c r="E69" i="5"/>
  <c r="E125" i="5"/>
  <c r="B96" i="5"/>
  <c r="E67" i="5"/>
  <c r="B97" i="5"/>
  <c r="F91" i="5"/>
  <c r="G29" i="5"/>
  <c r="C44" i="5"/>
  <c r="B44" i="5"/>
  <c r="D112" i="5"/>
  <c r="B74" i="5"/>
  <c r="F61" i="5"/>
  <c r="D109" i="5"/>
  <c r="B98" i="5"/>
  <c r="G97" i="5"/>
  <c r="D27" i="5"/>
  <c r="F40" i="5"/>
  <c r="E117" i="5"/>
  <c r="D72" i="5"/>
  <c r="G132" i="5"/>
  <c r="D92" i="5"/>
  <c r="E112" i="5"/>
  <c r="C34" i="5"/>
  <c r="E119" i="5"/>
  <c r="F63" i="5"/>
  <c r="B17" i="5"/>
  <c r="G31" i="5"/>
  <c r="D39" i="5"/>
  <c r="F48" i="5"/>
  <c r="C118" i="5"/>
  <c r="D119" i="5"/>
  <c r="E70" i="5"/>
  <c r="D61" i="5"/>
  <c r="C22" i="5"/>
  <c r="G103" i="5"/>
  <c r="E94" i="5"/>
  <c r="C29" i="5"/>
  <c r="F27" i="5"/>
  <c r="C50" i="5"/>
  <c r="B50" i="5"/>
  <c r="B111" i="5"/>
  <c r="E121" i="5"/>
  <c r="C66" i="5"/>
  <c r="G71" i="5"/>
  <c r="G129" i="5"/>
  <c r="G18" i="5"/>
  <c r="F57" i="5"/>
  <c r="D131" i="5"/>
  <c r="E104" i="5"/>
  <c r="F100" i="5"/>
  <c r="B91" i="5"/>
  <c r="E98" i="5"/>
  <c r="B32" i="5"/>
  <c r="F29" i="5"/>
  <c r="E50" i="5"/>
  <c r="B112" i="5"/>
  <c r="E122" i="5"/>
  <c r="B71" i="5"/>
  <c r="E74" i="5"/>
  <c r="B55" i="5"/>
  <c r="E59" i="5"/>
  <c r="B125" i="5"/>
  <c r="F131" i="5"/>
  <c r="B16" i="5"/>
  <c r="E22" i="5"/>
  <c r="B101" i="5"/>
  <c r="E107" i="5"/>
  <c r="B52" i="5"/>
  <c r="G62" i="5"/>
  <c r="B129" i="5"/>
  <c r="E127" i="5"/>
  <c r="B25" i="5"/>
  <c r="E25" i="5"/>
  <c r="B108" i="5"/>
  <c r="C105" i="5"/>
  <c r="F72" i="5"/>
  <c r="C51" i="5"/>
  <c r="E54" i="5"/>
  <c r="F127" i="5"/>
  <c r="C126" i="5"/>
  <c r="D23" i="5"/>
  <c r="F26" i="5"/>
  <c r="C107" i="5"/>
  <c r="E100" i="5"/>
  <c r="G73" i="5"/>
  <c r="C53" i="5"/>
  <c r="D55" i="5"/>
  <c r="F129" i="5"/>
  <c r="D133" i="5"/>
  <c r="D20" i="5"/>
  <c r="G21" i="5"/>
  <c r="E110" i="5"/>
  <c r="D107" i="5"/>
  <c r="C142" i="5"/>
  <c r="C144" i="5"/>
  <c r="G136" i="5"/>
  <c r="D136" i="5"/>
  <c r="F143" i="5"/>
  <c r="D143" i="5"/>
  <c r="F144" i="5"/>
  <c r="B146" i="5"/>
  <c r="F145" i="5"/>
  <c r="F135" i="5"/>
  <c r="G135" i="5"/>
  <c r="C141" i="5"/>
  <c r="E12" i="5"/>
  <c r="C12" i="5"/>
  <c r="G11" i="5"/>
  <c r="G7" i="5"/>
  <c r="E6" i="5"/>
  <c r="D11" i="5"/>
  <c r="D12" i="5"/>
  <c r="G14" i="5"/>
  <c r="C10" i="5"/>
  <c r="E5" i="5"/>
  <c r="C4" i="5"/>
  <c r="F13" i="5"/>
  <c r="E14" i="5"/>
  <c r="C5" i="5"/>
  <c r="F9" i="5"/>
  <c r="E7" i="5"/>
  <c r="F5" i="5"/>
  <c r="E11" i="5"/>
  <c r="F7" i="5"/>
  <c r="D6" i="5"/>
  <c r="C11" i="5"/>
  <c r="G9" i="5"/>
  <c r="E13" i="5"/>
  <c r="E4" i="5"/>
  <c r="F4" i="5"/>
  <c r="G5" i="5"/>
  <c r="C7" i="5"/>
  <c r="F11" i="5"/>
  <c r="F14" i="5"/>
  <c r="C3" i="5"/>
  <c r="F8" i="5"/>
  <c r="E3" i="5"/>
  <c r="D10" i="5"/>
  <c r="C8" i="5"/>
  <c r="E8" i="5"/>
  <c r="F10" i="5"/>
  <c r="D5" i="5"/>
  <c r="G12" i="5"/>
  <c r="D9" i="5"/>
  <c r="G6" i="5"/>
  <c r="E10" i="5"/>
  <c r="C9" i="5"/>
  <c r="G10" i="5"/>
  <c r="G4" i="5"/>
  <c r="F12" i="5"/>
  <c r="E9" i="5"/>
  <c r="G3" i="5"/>
  <c r="G8" i="5"/>
  <c r="D13" i="5"/>
  <c r="C13" i="5"/>
  <c r="D4" i="5"/>
  <c r="D7" i="5"/>
  <c r="G13" i="5"/>
  <c r="D14" i="5"/>
  <c r="C14" i="5"/>
  <c r="C6" i="5"/>
  <c r="F6" i="5"/>
  <c r="D8" i="5"/>
  <c r="F3" i="5"/>
</calcChain>
</file>

<file path=xl/sharedStrings.xml><?xml version="1.0" encoding="utf-8"?>
<sst xmlns="http://schemas.openxmlformats.org/spreadsheetml/2006/main" count="648" uniqueCount="97">
  <si>
    <t>tec. Rep. 1</t>
  </si>
  <si>
    <t>tec. Rep. 2</t>
  </si>
  <si>
    <t>tec. Rep. 3</t>
  </si>
  <si>
    <t>rpl13a</t>
  </si>
  <si>
    <t>dmrt1</t>
  </si>
  <si>
    <t>cyp19a1a</t>
  </si>
  <si>
    <t>tec. Rep. = technical replicate</t>
  </si>
  <si>
    <t>Ct values</t>
  </si>
  <si>
    <t>cDNA input (ng)</t>
  </si>
  <si>
    <t>sample</t>
  </si>
  <si>
    <t>ovary 1</t>
  </si>
  <si>
    <t>ovary 2</t>
  </si>
  <si>
    <t>ovary 3</t>
  </si>
  <si>
    <t>testis 1</t>
  </si>
  <si>
    <t>testis 2</t>
  </si>
  <si>
    <t>testis 3</t>
  </si>
  <si>
    <t>mean Ct</t>
  </si>
  <si>
    <t>mean Ct = mean of 3 technical replicates</t>
  </si>
  <si>
    <t>E</t>
  </si>
  <si>
    <t>average</t>
  </si>
  <si>
    <t>ovaries</t>
  </si>
  <si>
    <t>delta Ct</t>
  </si>
  <si>
    <t>folds</t>
  </si>
  <si>
    <t>ovary</t>
  </si>
  <si>
    <t>testis</t>
  </si>
  <si>
    <t>mean folds</t>
  </si>
  <si>
    <t>SEM</t>
  </si>
  <si>
    <t>log cDNA input</t>
  </si>
  <si>
    <t>y=mx+b</t>
  </si>
  <si>
    <t>E=10^(-1/m)</t>
  </si>
  <si>
    <t>E%=(E-1)*100</t>
  </si>
  <si>
    <t>gene 1</t>
  </si>
  <si>
    <t>gene 2</t>
  </si>
  <si>
    <t>gene 3</t>
  </si>
  <si>
    <t>mean</t>
  </si>
  <si>
    <t>gene 4</t>
  </si>
  <si>
    <t>gene 5</t>
  </si>
  <si>
    <t>gene 6</t>
  </si>
  <si>
    <t>gene 7</t>
  </si>
  <si>
    <t>gene 8</t>
  </si>
  <si>
    <t>gene 9</t>
  </si>
  <si>
    <t>gene 10</t>
  </si>
  <si>
    <t>m</t>
  </si>
  <si>
    <t>b</t>
  </si>
  <si>
    <t xml:space="preserve">E </t>
  </si>
  <si>
    <t>E%</t>
  </si>
  <si>
    <r>
      <t>R</t>
    </r>
    <r>
      <rPr>
        <vertAlign val="superscript"/>
        <sz val="11"/>
        <color theme="1"/>
        <rFont val="Calibri"/>
        <family val="2"/>
        <scheme val="minor"/>
      </rPr>
      <t>2</t>
    </r>
  </si>
  <si>
    <t>primer efficiency</t>
  </si>
  <si>
    <t>data input</t>
  </si>
  <si>
    <t>ref. gene 1</t>
  </si>
  <si>
    <t>ref. gene 2</t>
  </si>
  <si>
    <t>E =</t>
  </si>
  <si>
    <t>ref. cond. mean Ct:</t>
  </si>
  <si>
    <t>ref.= reference;</t>
  </si>
  <si>
    <t>Cts = means of (1-3) technical replicates per biological replicate, external calculation;</t>
  </si>
  <si>
    <t>Cts</t>
  </si>
  <si>
    <t>cond.= condition;</t>
  </si>
  <si>
    <t>FC = fold change</t>
  </si>
  <si>
    <t>FC</t>
  </si>
  <si>
    <r>
      <t>log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(FC)</t>
    </r>
  </si>
  <si>
    <t>gene 11</t>
  </si>
  <si>
    <t>gene 12</t>
  </si>
  <si>
    <t>use function AVERAGE on respective ref. cond. Cts</t>
  </si>
  <si>
    <t>(1) J &amp; K:</t>
  </si>
  <si>
    <t>Remark for the addition of further genes by extending the spread sheet to the right: The E formula needs to be altered by changing the row number of the cells from column J and K of tab "(1) primer efficiency" to the respective value in row 10 of the current tab (automatically calculated).</t>
  </si>
  <si>
    <t>choose ref. genes (1/2/b for both):</t>
  </si>
  <si>
    <t>cond. 1</t>
  </si>
  <si>
    <t>cond. 2</t>
  </si>
  <si>
    <t>cond. 3</t>
  </si>
  <si>
    <t>cond. 4</t>
  </si>
  <si>
    <t>cond. 5</t>
  </si>
  <si>
    <t>data output columns</t>
  </si>
  <si>
    <t>data output colums</t>
  </si>
  <si>
    <t>condition</t>
  </si>
  <si>
    <t>gene</t>
  </si>
  <si>
    <t>genes meta:</t>
  </si>
  <si>
    <t>ref. = reference</t>
  </si>
  <si>
    <t>ref. cond.</t>
  </si>
  <si>
    <t>Remark: To autofill the names of newly added genes (13+), define a name for the respective data input cell (e.g. cell_name) by selecting it, going to the tab "Formulas" and "Define Name". By entering "=cell_name" into any cell throughout the workbook, you can autofill the gene name from the data input cell. For inspiration on cell names, see "Formulas", "Name Manager".</t>
  </si>
  <si>
    <t>mitfa</t>
  </si>
  <si>
    <t>ltk</t>
  </si>
  <si>
    <t>csf1ra</t>
  </si>
  <si>
    <t>1wph_m3</t>
  </si>
  <si>
    <t>1wph_m8</t>
  </si>
  <si>
    <t>1wph_m9</t>
  </si>
  <si>
    <t>2wph_m3</t>
  </si>
  <si>
    <t>2wph_m5</t>
  </si>
  <si>
    <t>2wph_m9</t>
  </si>
  <si>
    <t>2wph_m10</t>
  </si>
  <si>
    <t>3wph_m2</t>
  </si>
  <si>
    <t>3wph_m3</t>
  </si>
  <si>
    <t>3wph_m4</t>
  </si>
  <si>
    <t>3wph_m5</t>
  </si>
  <si>
    <t>6wph_m1</t>
  </si>
  <si>
    <t>6wph_m3</t>
  </si>
  <si>
    <t>6wph_m4</t>
  </si>
  <si>
    <t>6wph_m5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</si>
</sst>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0" fontId="0" fillId="0" borderId="0" xfId="0" applyAlignment="1"/>
    <xf numFmtId="0" fontId="0" fillId="0" borderId="2" xfId="0" applyBorder="1" applyAlignment="1">
      <alignment horizontal="center"/>
    </xf>
    <xf numFmtId="0" fontId="0" fillId="0" borderId="7" xfId="0" applyFill="1" applyBorder="1"/>
    <xf numFmtId="0" fontId="0" fillId="0" borderId="5" xfId="0" applyBorder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6" xfId="0" applyFill="1" applyBorder="1"/>
    <xf numFmtId="0" fontId="0" fillId="2" borderId="1" xfId="0" applyFill="1" applyBorder="1"/>
    <xf numFmtId="0" fontId="0" fillId="2" borderId="8" xfId="0" applyFill="1" applyBorder="1"/>
    <xf numFmtId="0" fontId="0" fillId="2" borderId="9" xfId="0" applyFill="1" applyBorder="1"/>
    <xf numFmtId="0" fontId="0" fillId="0" borderId="16" xfId="0" applyBorder="1"/>
    <xf numFmtId="2" fontId="0" fillId="3" borderId="12" xfId="0" applyNumberFormat="1" applyFill="1" applyBorder="1"/>
    <xf numFmtId="0" fontId="0" fillId="0" borderId="7" xfId="0" applyBorder="1" applyAlignment="1"/>
    <xf numFmtId="0" fontId="0" fillId="0" borderId="17" xfId="0" applyBorder="1"/>
    <xf numFmtId="2" fontId="0" fillId="0" borderId="18" xfId="0" applyNumberFormat="1" applyBorder="1"/>
    <xf numFmtId="0" fontId="0" fillId="4" borderId="18" xfId="0" applyFill="1" applyBorder="1"/>
    <xf numFmtId="0" fontId="0" fillId="0" borderId="18" xfId="0" applyBorder="1" applyAlignment="1">
      <alignment horizontal="center"/>
    </xf>
    <xf numFmtId="0" fontId="0" fillId="0" borderId="18" xfId="0" applyBorder="1"/>
    <xf numFmtId="0" fontId="0" fillId="4" borderId="6" xfId="0" applyFill="1" applyBorder="1"/>
    <xf numFmtId="0" fontId="0" fillId="0" borderId="6" xfId="0" applyBorder="1" applyAlignment="1">
      <alignment horizontal="center"/>
    </xf>
    <xf numFmtId="0" fontId="0" fillId="2" borderId="18" xfId="0" applyFill="1" applyBorder="1"/>
    <xf numFmtId="0" fontId="0" fillId="2" borderId="20" xfId="0" applyFill="1" applyBorder="1"/>
    <xf numFmtId="2" fontId="0" fillId="5" borderId="21" xfId="0" applyNumberFormat="1" applyFill="1" applyBorder="1"/>
    <xf numFmtId="0" fontId="0" fillId="5" borderId="7" xfId="0" applyFill="1" applyBorder="1"/>
    <xf numFmtId="0" fontId="0" fillId="2" borderId="19" xfId="0" applyFill="1" applyBorder="1"/>
    <xf numFmtId="0" fontId="0" fillId="0" borderId="17" xfId="0" applyBorder="1" applyAlignment="1">
      <alignment horizontal="center"/>
    </xf>
    <xf numFmtId="0" fontId="0" fillId="0" borderId="18" xfId="0" applyFill="1" applyBorder="1"/>
    <xf numFmtId="0" fontId="0" fillId="0" borderId="6" xfId="0" applyFill="1" applyBorder="1"/>
    <xf numFmtId="0" fontId="0" fillId="2" borderId="2" xfId="0" applyFill="1" applyBorder="1"/>
    <xf numFmtId="0" fontId="0" fillId="6" borderId="1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0" borderId="22" xfId="0" applyBorder="1"/>
    <xf numFmtId="0" fontId="0" fillId="0" borderId="17" xfId="0" applyFill="1" applyBorder="1"/>
    <xf numFmtId="0" fontId="0" fillId="0" borderId="0" xfId="0" applyFill="1"/>
    <xf numFmtId="0" fontId="0" fillId="2" borderId="13" xfId="0" applyFill="1" applyBorder="1"/>
    <xf numFmtId="0" fontId="0" fillId="0" borderId="0" xfId="0" applyAlignment="1">
      <alignment wrapText="1"/>
    </xf>
    <xf numFmtId="0" fontId="0" fillId="0" borderId="3" xfId="0" applyBorder="1" applyAlignment="1">
      <alignment horizontal="center"/>
    </xf>
    <xf numFmtId="0" fontId="0" fillId="0" borderId="0" xfId="0" applyBorder="1"/>
    <xf numFmtId="0" fontId="0" fillId="0" borderId="24" xfId="0" applyBorder="1"/>
    <xf numFmtId="0" fontId="0" fillId="0" borderId="3" xfId="0" applyBorder="1"/>
    <xf numFmtId="0" fontId="0" fillId="0" borderId="4" xfId="0" applyBorder="1"/>
    <xf numFmtId="0" fontId="0" fillId="5" borderId="0" xfId="0" applyFill="1" applyAlignment="1">
      <alignment horizontal="left" vertical="top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3" xfId="0" applyBorder="1" applyAlignment="1">
      <alignment horizontal="center"/>
    </xf>
    <xf numFmtId="0" fontId="0" fillId="5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7" borderId="26" xfId="0" applyFill="1" applyBorder="1"/>
    <xf numFmtId="0" fontId="0" fillId="7" borderId="25" xfId="0" applyFill="1" applyBorder="1"/>
    <xf numFmtId="0" fontId="0" fillId="7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efficiency'!$C$8:$F$8</c:f>
              <c:strCache>
                <c:ptCount val="1"/>
                <c:pt idx="0">
                  <c:v>rpl13a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efficiency'!$B$10:$B$12</c:f>
              <c:numCache>
                <c:formatCode>General</c:formatCode>
                <c:ptCount val="3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</c:numCache>
            </c:numRef>
          </c:xVal>
          <c:yVal>
            <c:numRef>
              <c:f>'(1) primer efficiency'!$F$10:$F$12</c:f>
              <c:numCache>
                <c:formatCode>General</c:formatCode>
                <c:ptCount val="3"/>
                <c:pt idx="0">
                  <c:v>17.88</c:v>
                </c:pt>
                <c:pt idx="1">
                  <c:v>19.57</c:v>
                </c:pt>
                <c:pt idx="2">
                  <c:v>23.19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5F-4821-BC5B-FC28A6F65C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efficiency'!$C$66:$F$66</c:f>
              <c:strCache>
                <c:ptCount val="1"/>
                <c:pt idx="0">
                  <c:v>gene 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efficiency'!$B$68:$B$71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efficiency'!$F$68:$F$71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8B-4F1E-B945-DDB9CA853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efficiency'!$C$73:$F$73</c:f>
              <c:strCache>
                <c:ptCount val="1"/>
                <c:pt idx="0">
                  <c:v>gene 9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efficiency'!$B$75:$B$78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efficiency'!$F$75:$F$78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5D-4289-8D38-A1C381DEE5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efficiency'!$C$80:$F$80</c:f>
              <c:strCache>
                <c:ptCount val="1"/>
                <c:pt idx="0">
                  <c:v>gene 10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efficiency'!$B$82:$B$85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efficiency'!$F$82:$F$85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16-47EB-B394-CA22370CF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efficiency'!$C$87:$F$87</c:f>
              <c:strCache>
                <c:ptCount val="1"/>
                <c:pt idx="0">
                  <c:v>gene 11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efficiency'!$B$89:$B$92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efficiency'!$F$89:$F$92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E3-47A9-8755-F09EE2786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efficiency'!$C$94:$F$94</c:f>
              <c:strCache>
                <c:ptCount val="1"/>
                <c:pt idx="0">
                  <c:v>gene 12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efficiency'!$B$96:$B$99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efficiency'!$F$96:$F$99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2A-4DB2-AC34-0F33FF54F1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'(3b) box plot open n'!$O$6</c:f>
              <c:strCache>
                <c:ptCount val="1"/>
                <c:pt idx="0">
                  <c:v>dmrt1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'(3b) box plot open n'!$O$12:$O$13</c:f>
                <c:numCache>
                  <c:formatCode>General</c:formatCode>
                  <c:ptCount val="2"/>
                  <c:pt idx="0">
                    <c:v>0.17728217926742068</c:v>
                  </c:pt>
                  <c:pt idx="1">
                    <c:v>6.3887278347415659</c:v>
                  </c:pt>
                </c:numCache>
              </c:numRef>
            </c:plus>
            <c:minus>
              <c:numRef>
                <c:f>'(3b) box plot open n'!$O$12:$O$13</c:f>
                <c:numCache>
                  <c:formatCode>General</c:formatCode>
                  <c:ptCount val="2"/>
                  <c:pt idx="0">
                    <c:v>0.17728217926742068</c:v>
                  </c:pt>
                  <c:pt idx="1">
                    <c:v>6.3887278347415659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'(3b) box plot open n'!$N$7:$N$8</c:f>
              <c:strCache>
                <c:ptCount val="2"/>
                <c:pt idx="0">
                  <c:v>ovary</c:v>
                </c:pt>
                <c:pt idx="1">
                  <c:v>testis</c:v>
                </c:pt>
              </c:strCache>
            </c:strRef>
          </c:cat>
          <c:val>
            <c:numRef>
              <c:f>'(3b) box plot open n'!$O$7:$O$8</c:f>
              <c:numCache>
                <c:formatCode>General</c:formatCode>
                <c:ptCount val="2"/>
                <c:pt idx="0">
                  <c:v>1.0441790179999482</c:v>
                </c:pt>
                <c:pt idx="1">
                  <c:v>58.362663007756872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99-44DA-9939-A62015F50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6268224"/>
        <c:axId val="1566270720"/>
      </c:barChart>
      <c:catAx>
        <c:axId val="156626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6270720"/>
        <c:crosses val="autoZero"/>
        <c:auto val="1"/>
        <c:lblAlgn val="ctr"/>
        <c:lblOffset val="100"/>
        <c:noMultiLvlLbl val="0"/>
      </c:catAx>
      <c:valAx>
        <c:axId val="156627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6268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'(3b) box plot open n'!$P$6</c:f>
              <c:strCache>
                <c:ptCount val="1"/>
                <c:pt idx="0">
                  <c:v>cyp19a1a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'(3b) box plot open n'!$P$12:$P$13</c:f>
                <c:numCache>
                  <c:formatCode>General</c:formatCode>
                  <c:ptCount val="2"/>
                  <c:pt idx="0">
                    <c:v>0.11546992318481024</c:v>
                  </c:pt>
                  <c:pt idx="1">
                    <c:v>0.16277509096876724</c:v>
                  </c:pt>
                </c:numCache>
              </c:numRef>
            </c:plus>
            <c:minus>
              <c:numRef>
                <c:f>'(3b) box plot open n'!$P$12:$P$13</c:f>
                <c:numCache>
                  <c:formatCode>General</c:formatCode>
                  <c:ptCount val="2"/>
                  <c:pt idx="0">
                    <c:v>0.11546992318481024</c:v>
                  </c:pt>
                  <c:pt idx="1">
                    <c:v>0.16277509096876724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'(3b) box plot open n'!$N$7:$N$8</c:f>
              <c:strCache>
                <c:ptCount val="2"/>
                <c:pt idx="0">
                  <c:v>ovary</c:v>
                </c:pt>
                <c:pt idx="1">
                  <c:v>testis</c:v>
                </c:pt>
              </c:strCache>
            </c:strRef>
          </c:cat>
          <c:val>
            <c:numRef>
              <c:f>'(3b) box plot open n'!$P$7:$P$8</c:f>
              <c:numCache>
                <c:formatCode>General</c:formatCode>
                <c:ptCount val="2"/>
                <c:pt idx="0">
                  <c:v>1.0195999948031289</c:v>
                </c:pt>
                <c:pt idx="1">
                  <c:v>0.28762994458475349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8E-4732-87AB-4209B87C1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6268224"/>
        <c:axId val="1566270720"/>
      </c:barChart>
      <c:catAx>
        <c:axId val="156626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6270720"/>
        <c:crosses val="autoZero"/>
        <c:auto val="1"/>
        <c:lblAlgn val="ctr"/>
        <c:lblOffset val="100"/>
        <c:noMultiLvlLbl val="0"/>
      </c:catAx>
      <c:valAx>
        <c:axId val="156627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6268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efficiency'!$C$14:$F$14</c:f>
              <c:strCache>
                <c:ptCount val="1"/>
                <c:pt idx="0">
                  <c:v>ref. gene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efficiency'!$B$16:$B$18</c:f>
              <c:numCache>
                <c:formatCode>General</c:formatCode>
                <c:ptCount val="3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</c:numCache>
            </c:numRef>
          </c:xVal>
          <c:yVal>
            <c:numRef>
              <c:f>'(1) primer efficiency'!$F$16:$F$18</c:f>
              <c:numCache>
                <c:formatCode>General</c:formatCode>
                <c:ptCount val="3"/>
                <c:pt idx="0">
                  <c:v>30.83</c:v>
                </c:pt>
                <c:pt idx="1">
                  <c:v>32.950000000000003</c:v>
                </c:pt>
                <c:pt idx="2">
                  <c:v>35.549999999999997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C6-4326-A010-D5F86D8551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efficiency'!$C$20:$F$20</c:f>
              <c:strCache>
                <c:ptCount val="1"/>
                <c:pt idx="0">
                  <c:v>mitfa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efficiency'!$B$22:$B$24</c:f>
              <c:numCache>
                <c:formatCode>General</c:formatCode>
                <c:ptCount val="3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</c:numCache>
            </c:numRef>
          </c:xVal>
          <c:yVal>
            <c:numRef>
              <c:f>'(1) primer efficiency'!$F$22:$F$24</c:f>
              <c:numCache>
                <c:formatCode>General</c:formatCode>
                <c:ptCount val="3"/>
                <c:pt idx="0">
                  <c:v>27.04</c:v>
                </c:pt>
                <c:pt idx="1">
                  <c:v>28.86</c:v>
                </c:pt>
                <c:pt idx="2">
                  <c:v>31.02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79-438A-938F-5410B7ABA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efficiency'!$C$26:$F$26</c:f>
              <c:strCache>
                <c:ptCount val="1"/>
                <c:pt idx="0">
                  <c:v>ltk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efficiency'!$B$28:$B$30</c:f>
              <c:numCache>
                <c:formatCode>General</c:formatCode>
                <c:ptCount val="3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</c:numCache>
            </c:numRef>
          </c:xVal>
          <c:yVal>
            <c:numRef>
              <c:f>'(1) primer efficiency'!$F$28:$F$30</c:f>
              <c:numCache>
                <c:formatCode>General</c:formatCode>
                <c:ptCount val="3"/>
                <c:pt idx="0">
                  <c:v>30.01</c:v>
                </c:pt>
                <c:pt idx="1">
                  <c:v>31.77</c:v>
                </c:pt>
                <c:pt idx="2">
                  <c:v>34.32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5A-40CB-B9FF-6D7089B5F2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efficiency'!$C$32:$F$32</c:f>
              <c:strCache>
                <c:ptCount val="1"/>
                <c:pt idx="0">
                  <c:v>csf1ra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efficiency'!$B$34:$B$36</c:f>
              <c:numCache>
                <c:formatCode>General</c:formatCode>
                <c:ptCount val="3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</c:numCache>
            </c:numRef>
          </c:xVal>
          <c:yVal>
            <c:numRef>
              <c:f>'(1) primer efficiency'!$F$34:$F$36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26-45BF-8D89-4DA2CDB2C8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efficiency'!$C$38:$F$38</c:f>
              <c:strCache>
                <c:ptCount val="1"/>
                <c:pt idx="0">
                  <c:v>gene 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efficiency'!$B$40:$B$43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efficiency'!$F$40:$F$43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4A-42E8-B7D3-7EAB1F8B7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efficiency'!$C$45:$F$45</c:f>
              <c:strCache>
                <c:ptCount val="1"/>
                <c:pt idx="0">
                  <c:v>gene 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efficiency'!$B$47:$B$50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efficiency'!$F$47:$F$50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43-43AC-AFEB-CC5F4E6B00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efficiency'!$C$52:$F$52</c:f>
              <c:strCache>
                <c:ptCount val="1"/>
                <c:pt idx="0">
                  <c:v>gene 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efficiency'!$B$54:$B$57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efficiency'!$F$54:$F$57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56-4BC0-B0B2-B9791A579C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efficiency'!$C$59:$F$59</c:f>
              <c:strCache>
                <c:ptCount val="1"/>
                <c:pt idx="0">
                  <c:v>gene 7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efficiency'!$B$61:$B$64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efficiency'!$F$61:$F$64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A1-48E8-A5E1-99C8D9338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_xlchart.v1.5</cx:f>
      </cx:strDim>
      <cx:numDim type="val">
        <cx:f>_xlchart.v1.7</cx:f>
      </cx:numDim>
    </cx:data>
    <cx:data id="1">
      <cx:strDim type="cat">
        <cx:f>_xlchart.v1.5</cx:f>
      </cx:strDim>
      <cx:numDim type="val">
        <cx:f>_xlchart.v1.9</cx:f>
      </cx:numDim>
    </cx:data>
  </cx:chartData>
  <cx:chart>
    <cx:plotArea>
      <cx:plotAreaRegion>
        <cx:series layoutId="boxWhisker" uniqueId="{13BBA78F-022B-43DF-B883-67FC0B73476E}">
          <cx:tx>
            <cx:txData>
              <cx:f>_xlchart.v1.6</cx:f>
              <cx:v>ovary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BF6E654B-498F-4954-809F-1D08A8ADCC16}">
          <cx:tx>
            <cx:txData>
              <cx:f>_xlchart.v1.8</cx:f>
              <cx:v>testis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  <cx:legend pos="r" align="ctr" overlay="0"/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_xlchart.v1.10</cx:f>
      </cx:strDim>
      <cx:numDim type="val">
        <cx:f>_xlchart.v1.12</cx:f>
      </cx:numDim>
    </cx:data>
    <cx:data id="1">
      <cx:strDim type="cat">
        <cx:f>_xlchart.v1.10</cx:f>
      </cx:strDim>
      <cx:numDim type="val">
        <cx:f>_xlchart.v1.14</cx:f>
      </cx:numDim>
    </cx:data>
  </cx:chartData>
  <cx:chart>
    <cx:title pos="t" align="ctr" overlay="0"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en-US"/>
            <a:t>Chart Title</a:t>
          </a:r>
        </a:p>
      </cx:txPr>
    </cx:title>
    <cx:plotArea>
      <cx:plotAreaRegion>
        <cx:series layoutId="boxWhisker" uniqueId="{D8A26864-1268-45B2-B4B3-05328D60D63E}">
          <cx:tx>
            <cx:txData>
              <cx:f>_xlchart.v1.11</cx:f>
              <cx:v>dmrt1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2F7FDC98-DE43-4218-9424-6427DAEFEFAE}">
          <cx:tx>
            <cx:txData>
              <cx:f>_xlchart.v1.13</cx:f>
              <cx:v>cyp19a1a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  <cx:data id="1">
      <cx:strDim type="cat">
        <cx:f>_xlchart.v1.0</cx:f>
      </cx:strDim>
      <cx:numDim type="val">
        <cx:f>_xlchart.v1.4</cx:f>
      </cx:numDim>
    </cx:data>
  </cx:chartData>
  <cx:chart>
    <cx:title pos="t" align="ctr" overlay="0"/>
    <cx:plotArea>
      <cx:plotAreaRegion>
        <cx:series layoutId="boxWhisker" uniqueId="{FB87AD6C-7452-4ED7-BB5B-889B71CDF1DD}">
          <cx:tx>
            <cx:txData>
              <cx:f>_xlchart.v1.1</cx:f>
              <cx:v>ovary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56B240C4-9391-46A0-A484-8305FEB93AD5}">
          <cx:tx>
            <cx:txData>
              <cx:f>_xlchart.v1.3</cx:f>
              <cx:v>testis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_xlchart.v1.15</cx:f>
      </cx:strDim>
      <cx:numDim type="val">
        <cx:f>_xlchart.v1.17</cx:f>
      </cx:numDim>
    </cx:data>
    <cx:data id="1">
      <cx:strDim type="cat">
        <cx:f>_xlchart.v1.15</cx:f>
      </cx:strDim>
      <cx:numDim type="val">
        <cx:f>_xlchart.v1.19</cx:f>
      </cx:numDim>
    </cx:data>
  </cx:chartData>
  <cx:chart>
    <cx:title pos="t" align="ctr" overlay="0"/>
    <cx:plotArea>
      <cx:plotAreaRegion>
        <cx:series layoutId="boxWhisker" uniqueId="{6B6028F6-1D3D-435F-BF01-B424F286AE37}">
          <cx:tx>
            <cx:txData>
              <cx:f>_xlchart.v1.16</cx:f>
              <cx:v>dmrt1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AEF95556-F18E-43D7-B06D-B1B51D3F41D8}">
          <cx:tx>
            <cx:txData>
              <cx:f>_xlchart.v1.18</cx:f>
              <cx:v>cyp19a1a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3" Type="http://schemas.microsoft.com/office/2014/relationships/chartEx" Target="../charts/chartEx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microsoft.com/office/2014/relationships/chartEx" Target="../charts/chartEx4.xml"/><Relationship Id="rId5" Type="http://schemas.microsoft.com/office/2014/relationships/chartEx" Target="../charts/chartEx3.xml"/><Relationship Id="rId4" Type="http://schemas.microsoft.com/office/2014/relationships/chartEx" Target="../charts/chartEx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7</xdr:row>
      <xdr:rowOff>0</xdr:rowOff>
    </xdr:from>
    <xdr:to>
      <xdr:col>21</xdr:col>
      <xdr:colOff>88733</xdr:colOff>
      <xdr:row>12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13</xdr:row>
      <xdr:rowOff>0</xdr:rowOff>
    </xdr:from>
    <xdr:to>
      <xdr:col>21</xdr:col>
      <xdr:colOff>88733</xdr:colOff>
      <xdr:row>18</xdr:row>
      <xdr:rowOff>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19</xdr:row>
      <xdr:rowOff>0</xdr:rowOff>
    </xdr:from>
    <xdr:to>
      <xdr:col>21</xdr:col>
      <xdr:colOff>88733</xdr:colOff>
      <xdr:row>24</xdr:row>
      <xdr:rowOff>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25</xdr:row>
      <xdr:rowOff>1</xdr:rowOff>
    </xdr:from>
    <xdr:to>
      <xdr:col>21</xdr:col>
      <xdr:colOff>88733</xdr:colOff>
      <xdr:row>30</xdr:row>
      <xdr:rowOff>0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0</xdr:colOff>
      <xdr:row>31</xdr:row>
      <xdr:rowOff>-1</xdr:rowOff>
    </xdr:from>
    <xdr:to>
      <xdr:col>21</xdr:col>
      <xdr:colOff>88733</xdr:colOff>
      <xdr:row>36</xdr:row>
      <xdr:rowOff>0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0</xdr:colOff>
      <xdr:row>37</xdr:row>
      <xdr:rowOff>0</xdr:rowOff>
    </xdr:from>
    <xdr:to>
      <xdr:col>21</xdr:col>
      <xdr:colOff>88733</xdr:colOff>
      <xdr:row>42</xdr:row>
      <xdr:rowOff>27345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0</xdr:colOff>
      <xdr:row>44</xdr:row>
      <xdr:rowOff>-1</xdr:rowOff>
    </xdr:from>
    <xdr:to>
      <xdr:col>21</xdr:col>
      <xdr:colOff>88733</xdr:colOff>
      <xdr:row>49</xdr:row>
      <xdr:rowOff>27345</xdr:rowOff>
    </xdr:to>
    <xdr:graphicFrame macro="">
      <xdr:nvGraphicFramePr>
        <xdr:cNvPr id="30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0</xdr:colOff>
      <xdr:row>51</xdr:row>
      <xdr:rowOff>-1</xdr:rowOff>
    </xdr:from>
    <xdr:to>
      <xdr:col>21</xdr:col>
      <xdr:colOff>88733</xdr:colOff>
      <xdr:row>56</xdr:row>
      <xdr:rowOff>27345</xdr:rowOff>
    </xdr:to>
    <xdr:graphicFrame macro="">
      <xdr:nvGraphicFramePr>
        <xdr:cNvPr id="31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58</xdr:row>
      <xdr:rowOff>0</xdr:rowOff>
    </xdr:from>
    <xdr:to>
      <xdr:col>21</xdr:col>
      <xdr:colOff>88733</xdr:colOff>
      <xdr:row>63</xdr:row>
      <xdr:rowOff>27344</xdr:rowOff>
    </xdr:to>
    <xdr:graphicFrame macro="">
      <xdr:nvGraphicFramePr>
        <xdr:cNvPr id="32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13</xdr:col>
      <xdr:colOff>0</xdr:colOff>
      <xdr:row>65</xdr:row>
      <xdr:rowOff>0</xdr:rowOff>
    </xdr:from>
    <xdr:to>
      <xdr:col>21</xdr:col>
      <xdr:colOff>88733</xdr:colOff>
      <xdr:row>70</xdr:row>
      <xdr:rowOff>27345</xdr:rowOff>
    </xdr:to>
    <xdr:graphicFrame macro="">
      <xdr:nvGraphicFramePr>
        <xdr:cNvPr id="33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13</xdr:col>
      <xdr:colOff>0</xdr:colOff>
      <xdr:row>72</xdr:row>
      <xdr:rowOff>1</xdr:rowOff>
    </xdr:from>
    <xdr:to>
      <xdr:col>21</xdr:col>
      <xdr:colOff>88733</xdr:colOff>
      <xdr:row>77</xdr:row>
      <xdr:rowOff>27346</xdr:rowOff>
    </xdr:to>
    <xdr:graphicFrame macro="">
      <xdr:nvGraphicFramePr>
        <xdr:cNvPr id="34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0</xdr:colOff>
      <xdr:row>79</xdr:row>
      <xdr:rowOff>0</xdr:rowOff>
    </xdr:from>
    <xdr:to>
      <xdr:col>21</xdr:col>
      <xdr:colOff>88733</xdr:colOff>
      <xdr:row>84</xdr:row>
      <xdr:rowOff>27344</xdr:rowOff>
    </xdr:to>
    <xdr:graphicFrame macro="">
      <xdr:nvGraphicFramePr>
        <xdr:cNvPr id="35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13</xdr:col>
      <xdr:colOff>0</xdr:colOff>
      <xdr:row>86</xdr:row>
      <xdr:rowOff>1</xdr:rowOff>
    </xdr:from>
    <xdr:to>
      <xdr:col>21</xdr:col>
      <xdr:colOff>88733</xdr:colOff>
      <xdr:row>91</xdr:row>
      <xdr:rowOff>27344</xdr:rowOff>
    </xdr:to>
    <xdr:graphicFrame macro="">
      <xdr:nvGraphicFramePr>
        <xdr:cNvPr id="36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0</xdr:colOff>
      <xdr:row>93</xdr:row>
      <xdr:rowOff>0</xdr:rowOff>
    </xdr:from>
    <xdr:to>
      <xdr:col>21</xdr:col>
      <xdr:colOff>88733</xdr:colOff>
      <xdr:row>98</xdr:row>
      <xdr:rowOff>27344</xdr:rowOff>
    </xdr:to>
    <xdr:graphicFrame macro="">
      <xdr:nvGraphicFramePr>
        <xdr:cNvPr id="37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24</xdr:col>
      <xdr:colOff>440879</xdr:colOff>
      <xdr:row>0</xdr:row>
      <xdr:rowOff>175532</xdr:rowOff>
    </xdr:from>
    <xdr:ext cx="509722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5566579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  <m:r>
                          <a:rPr lang="en-US" sz="16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×</m:t>
                        </m:r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5566579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)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19</xdr:col>
      <xdr:colOff>379303</xdr:colOff>
      <xdr:row>0</xdr:row>
      <xdr:rowOff>180295</xdr:rowOff>
    </xdr:from>
    <xdr:ext cx="270271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2599878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2599878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14</xdr:col>
      <xdr:colOff>489860</xdr:colOff>
      <xdr:row>1</xdr:row>
      <xdr:rowOff>168389</xdr:rowOff>
    </xdr:from>
    <xdr:ext cx="2702718" cy="2714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9805310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𝐶𝑡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𝐶𝑡</m:t>
                            </m:r>
                          </m:e>
                        </m:acc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𝑟𝑒𝑓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 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𝑐𝑜𝑛𝑑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</m:t>
                        </m:r>
                      </m:sub>
                    </m:sSub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𝐶𝑡</m:t>
                        </m:r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𝑠𝑎𝑚𝑝𝑙𝑒</m:t>
                        </m:r>
                      </m:sub>
                    </m:sSub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805310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</a:t>
              </a:r>
              <a:r>
                <a:rPr lang="en-US" sz="1600" b="0" i="0">
                  <a:latin typeface="Cambria Math" panose="02040503050406030204" pitchFamily="18" charset="0"/>
                </a:rPr>
                <a:t>=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(𝐶𝑡) ̅_(</a:t>
              </a:r>
              <a:r>
                <a:rPr lang="en-US" sz="1600" b="0" i="0">
                  <a:latin typeface="Cambria Math" panose="02040503050406030204" pitchFamily="18" charset="0"/>
                </a:rPr>
                <a:t>𝑟𝑒𝑓. 𝑐𝑜𝑛𝑑.) 〖−𝐶𝑡〗_𝑠𝑎𝑚𝑝𝑙𝑒</a:t>
              </a:r>
              <a:endParaRPr lang="en-US" sz="16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24</xdr:col>
      <xdr:colOff>440879</xdr:colOff>
      <xdr:row>0</xdr:row>
      <xdr:rowOff>175532</xdr:rowOff>
    </xdr:from>
    <xdr:ext cx="509722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5599236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  <m:r>
                          <a:rPr lang="en-US" sz="16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×</m:t>
                        </m:r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5599236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)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19</xdr:col>
      <xdr:colOff>379303</xdr:colOff>
      <xdr:row>0</xdr:row>
      <xdr:rowOff>180295</xdr:rowOff>
    </xdr:from>
    <xdr:ext cx="270271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2612124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2612124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14</xdr:col>
      <xdr:colOff>489860</xdr:colOff>
      <xdr:row>1</xdr:row>
      <xdr:rowOff>168389</xdr:rowOff>
    </xdr:from>
    <xdr:ext cx="2702718" cy="2714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9797146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𝐶𝑡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𝐶𝑡</m:t>
                            </m:r>
                          </m:e>
                        </m:acc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𝑟𝑒𝑓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 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𝑐𝑜𝑛𝑑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</m:t>
                        </m:r>
                      </m:sub>
                    </m:sSub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𝐶𝑡</m:t>
                        </m:r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𝑠𝑎𝑚𝑝𝑙𝑒</m:t>
                        </m:r>
                      </m:sub>
                    </m:sSub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797146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</a:t>
              </a:r>
              <a:r>
                <a:rPr lang="en-US" sz="1600" b="0" i="0">
                  <a:latin typeface="Cambria Math" panose="02040503050406030204" pitchFamily="18" charset="0"/>
                </a:rPr>
                <a:t>=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(𝐶𝑡) ̅_(</a:t>
              </a:r>
              <a:r>
                <a:rPr lang="en-US" sz="1600" b="0" i="0">
                  <a:latin typeface="Cambria Math" panose="02040503050406030204" pitchFamily="18" charset="0"/>
                </a:rPr>
                <a:t>𝑟𝑒𝑓. 𝑐𝑜𝑛𝑑.) 〖−𝐶𝑡〗_𝑠𝑎𝑚𝑝𝑙𝑒</a:t>
              </a:r>
              <a:endParaRPr lang="en-US" sz="160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500062</xdr:colOff>
      <xdr:row>3</xdr:row>
      <xdr:rowOff>9525</xdr:rowOff>
    </xdr:from>
    <xdr:to>
      <xdr:col>24</xdr:col>
      <xdr:colOff>195262</xdr:colOff>
      <xdr:row>17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438150</xdr:colOff>
      <xdr:row>20</xdr:row>
      <xdr:rowOff>123825</xdr:rowOff>
    </xdr:from>
    <xdr:to>
      <xdr:col>24</xdr:col>
      <xdr:colOff>133350</xdr:colOff>
      <xdr:row>35</xdr:row>
      <xdr:rowOff>9525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595312</xdr:colOff>
      <xdr:row>13</xdr:row>
      <xdr:rowOff>171450</xdr:rowOff>
    </xdr:from>
    <xdr:to>
      <xdr:col>16</xdr:col>
      <xdr:colOff>371475</xdr:colOff>
      <xdr:row>22</xdr:row>
      <xdr:rowOff>9525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585786</xdr:colOff>
      <xdr:row>22</xdr:row>
      <xdr:rowOff>142875</xdr:rowOff>
    </xdr:from>
    <xdr:to>
      <xdr:col>16</xdr:col>
      <xdr:colOff>361949</xdr:colOff>
      <xdr:row>30</xdr:row>
      <xdr:rowOff>28575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595312</xdr:colOff>
      <xdr:row>30</xdr:row>
      <xdr:rowOff>114300</xdr:rowOff>
    </xdr:from>
    <xdr:to>
      <xdr:col>16</xdr:col>
      <xdr:colOff>371476</xdr:colOff>
      <xdr:row>39</xdr:row>
      <xdr:rowOff>9526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Chart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595312</xdr:colOff>
      <xdr:row>39</xdr:row>
      <xdr:rowOff>161926</xdr:rowOff>
    </xdr:from>
    <xdr:to>
      <xdr:col>16</xdr:col>
      <xdr:colOff>371476</xdr:colOff>
      <xdr:row>48</xdr:row>
      <xdr:rowOff>66675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7" name="Chart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6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127"/>
  <sheetViews>
    <sheetView zoomScale="70" zoomScaleNormal="70" workbookViewId="0">
      <selection activeCell="AC42" sqref="AC42"/>
    </sheetView>
  </sheetViews>
  <sheetFormatPr defaultRowHeight="15" x14ac:dyDescent="0.25"/>
  <cols>
    <col min="1" max="1" width="14.7109375" customWidth="1"/>
    <col min="2" max="2" width="15.28515625" customWidth="1"/>
    <col min="3" max="3" width="11.5703125" customWidth="1"/>
    <col min="4" max="4" width="12" customWidth="1"/>
    <col min="5" max="5" width="11.7109375" customWidth="1"/>
    <col min="6" max="9" width="10.140625" bestFit="1" customWidth="1"/>
    <col min="10" max="10" width="12.42578125" customWidth="1"/>
    <col min="11" max="11" width="12" customWidth="1"/>
    <col min="12" max="12" width="13.5703125" customWidth="1"/>
    <col min="13" max="13" width="11.28515625" customWidth="1"/>
    <col min="14" max="14" width="12.140625" customWidth="1"/>
    <col min="15" max="15" width="13" customWidth="1"/>
  </cols>
  <sheetData>
    <row r="2" spans="1:42" x14ac:dyDescent="0.25">
      <c r="A2" t="s">
        <v>75</v>
      </c>
      <c r="B2" s="9" t="s">
        <v>49</v>
      </c>
      <c r="C2" s="9" t="s">
        <v>50</v>
      </c>
      <c r="D2" s="9" t="s">
        <v>31</v>
      </c>
      <c r="E2" s="9" t="s">
        <v>32</v>
      </c>
      <c r="F2" s="9" t="s">
        <v>33</v>
      </c>
      <c r="G2" s="9" t="s">
        <v>35</v>
      </c>
      <c r="H2" s="9" t="s">
        <v>36</v>
      </c>
      <c r="I2" s="9" t="s">
        <v>37</v>
      </c>
      <c r="J2" s="9" t="s">
        <v>38</v>
      </c>
      <c r="K2" s="9" t="s">
        <v>39</v>
      </c>
      <c r="L2" s="9" t="s">
        <v>40</v>
      </c>
      <c r="M2" s="9" t="s">
        <v>41</v>
      </c>
      <c r="N2" s="9" t="s">
        <v>60</v>
      </c>
      <c r="O2" s="9" t="s">
        <v>61</v>
      </c>
    </row>
    <row r="3" spans="1:42" x14ac:dyDescent="0.25">
      <c r="B3" s="16" t="s">
        <v>3</v>
      </c>
      <c r="C3" s="16" t="s">
        <v>50</v>
      </c>
      <c r="D3" s="16" t="s">
        <v>79</v>
      </c>
      <c r="E3" s="16" t="s">
        <v>80</v>
      </c>
      <c r="F3" s="16" t="s">
        <v>81</v>
      </c>
      <c r="G3" s="16" t="s">
        <v>35</v>
      </c>
      <c r="H3" s="16" t="s">
        <v>36</v>
      </c>
      <c r="I3" s="16" t="s">
        <v>37</v>
      </c>
      <c r="J3" s="16" t="s">
        <v>38</v>
      </c>
      <c r="K3" s="16" t="s">
        <v>39</v>
      </c>
      <c r="L3" s="16" t="s">
        <v>40</v>
      </c>
      <c r="M3" s="16" t="s">
        <v>41</v>
      </c>
      <c r="N3" s="16" t="s">
        <v>60</v>
      </c>
      <c r="O3" s="16" t="s">
        <v>61</v>
      </c>
    </row>
    <row r="5" spans="1:42" ht="15" customHeight="1" x14ac:dyDescent="0.25">
      <c r="A5" t="s">
        <v>6</v>
      </c>
      <c r="C5" s="65" t="s">
        <v>48</v>
      </c>
      <c r="D5" s="65"/>
      <c r="E5" s="65"/>
      <c r="G5" t="s">
        <v>76</v>
      </c>
      <c r="K5" s="58" t="s">
        <v>47</v>
      </c>
      <c r="L5" s="58"/>
      <c r="O5" s="48"/>
      <c r="P5" s="48"/>
      <c r="Q5" s="48"/>
      <c r="R5" s="48"/>
      <c r="S5" s="48"/>
      <c r="T5" s="48"/>
      <c r="U5" s="48"/>
      <c r="V5" s="48"/>
      <c r="W5" s="54" t="s">
        <v>78</v>
      </c>
      <c r="X5" s="54"/>
      <c r="Y5" s="54"/>
      <c r="Z5" s="54"/>
      <c r="AA5" s="48"/>
      <c r="AB5" s="48"/>
      <c r="AH5" s="11"/>
      <c r="AI5" s="11"/>
      <c r="AJ5" s="11"/>
      <c r="AK5" s="11"/>
      <c r="AL5" s="11"/>
      <c r="AM5" s="11"/>
      <c r="AN5" s="11"/>
      <c r="AO5" s="11"/>
      <c r="AP5" s="11"/>
    </row>
    <row r="6" spans="1:42" x14ac:dyDescent="0.25">
      <c r="N6" s="48"/>
      <c r="O6" s="48"/>
      <c r="P6" s="48"/>
      <c r="Q6" s="48"/>
      <c r="R6" s="48"/>
      <c r="S6" s="48"/>
      <c r="T6" s="48"/>
      <c r="U6" s="48"/>
      <c r="V6" s="48"/>
      <c r="W6" s="54"/>
      <c r="X6" s="54"/>
      <c r="Y6" s="54"/>
      <c r="Z6" s="54"/>
      <c r="AA6" s="48"/>
      <c r="AB6" s="48"/>
    </row>
    <row r="7" spans="1:42" ht="15.75" thickBot="1" x14ac:dyDescent="0.3">
      <c r="C7" s="11" t="s">
        <v>7</v>
      </c>
      <c r="D7" s="11"/>
      <c r="E7" s="11"/>
      <c r="F7" s="11"/>
      <c r="G7" s="11"/>
      <c r="H7" s="11"/>
      <c r="I7" s="11"/>
      <c r="W7" s="54"/>
      <c r="X7" s="54"/>
      <c r="Y7" s="54"/>
      <c r="Z7" s="54"/>
    </row>
    <row r="8" spans="1:42" x14ac:dyDescent="0.25">
      <c r="C8" s="66" t="str">
        <f>B3</f>
        <v>rpl13a</v>
      </c>
      <c r="D8" s="67"/>
      <c r="E8" s="67"/>
      <c r="F8" s="68"/>
      <c r="H8" s="59" t="s">
        <v>28</v>
      </c>
      <c r="I8" s="60"/>
      <c r="J8" s="61"/>
      <c r="K8" s="21" t="s">
        <v>29</v>
      </c>
      <c r="L8" s="14" t="s">
        <v>30</v>
      </c>
      <c r="N8" s="11"/>
      <c r="O8" s="11"/>
      <c r="W8" s="54"/>
      <c r="X8" s="54"/>
      <c r="Y8" s="54"/>
      <c r="Z8" s="54"/>
    </row>
    <row r="9" spans="1:42" ht="17.25" x14ac:dyDescent="0.25">
      <c r="A9" s="1" t="s">
        <v>8</v>
      </c>
      <c r="B9" s="2" t="s">
        <v>27</v>
      </c>
      <c r="C9" s="3" t="s">
        <v>0</v>
      </c>
      <c r="D9" s="1" t="s">
        <v>1</v>
      </c>
      <c r="E9" s="1" t="s">
        <v>2</v>
      </c>
      <c r="F9" s="13" t="s">
        <v>34</v>
      </c>
      <c r="H9" s="3" t="s">
        <v>42</v>
      </c>
      <c r="I9" s="1" t="s">
        <v>43</v>
      </c>
      <c r="J9" s="23" t="s">
        <v>46</v>
      </c>
      <c r="K9" s="8" t="s">
        <v>44</v>
      </c>
      <c r="L9" s="4" t="s">
        <v>45</v>
      </c>
      <c r="W9" s="54"/>
      <c r="X9" s="54"/>
      <c r="Y9" s="54"/>
      <c r="Z9" s="54"/>
    </row>
    <row r="10" spans="1:42" ht="15.75" thickBot="1" x14ac:dyDescent="0.3">
      <c r="A10" s="16">
        <v>0.234375</v>
      </c>
      <c r="B10" s="12">
        <f>LOG(A10)</f>
        <v>-0.63008871492820595</v>
      </c>
      <c r="C10" s="17">
        <v>17.88</v>
      </c>
      <c r="D10" s="18"/>
      <c r="E10" s="18"/>
      <c r="F10" s="4">
        <f>AVERAGE(C10:E10)</f>
        <v>17.88</v>
      </c>
      <c r="H10" s="5">
        <f>SLOPE(F10:F12,B10:B12)</f>
        <v>4.4098595459629752</v>
      </c>
      <c r="I10" s="6">
        <f>INTERCEPT(F10:F12,B10:B12)</f>
        <v>20.336936067663025</v>
      </c>
      <c r="J10" s="7">
        <f>RSQ(F10:F12,B10:B12)</f>
        <v>0.95782170728724614</v>
      </c>
      <c r="K10" s="22">
        <f>10^(-1/H10)</f>
        <v>0.59324680528786933</v>
      </c>
      <c r="L10" s="7">
        <f>(K10-1)*100</f>
        <v>-40.675319471213065</v>
      </c>
      <c r="W10" s="54"/>
      <c r="X10" s="54"/>
      <c r="Y10" s="54"/>
      <c r="Z10" s="54"/>
    </row>
    <row r="11" spans="1:42" x14ac:dyDescent="0.25">
      <c r="A11" s="16">
        <v>0.9375</v>
      </c>
      <c r="B11" s="12">
        <f>LOG(A11)</f>
        <v>-2.8028723600243537E-2</v>
      </c>
      <c r="C11" s="17">
        <v>19.57</v>
      </c>
      <c r="D11" s="18"/>
      <c r="E11" s="18"/>
      <c r="F11" s="4">
        <f>AVERAGE(C11:E11)</f>
        <v>19.57</v>
      </c>
      <c r="W11" s="54"/>
      <c r="X11" s="54"/>
      <c r="Y11" s="54"/>
      <c r="Z11" s="54"/>
    </row>
    <row r="12" spans="1:42" x14ac:dyDescent="0.25">
      <c r="A12" s="16">
        <v>3.75</v>
      </c>
      <c r="B12" s="12">
        <f>LOG(A12)</f>
        <v>0.57403126772771884</v>
      </c>
      <c r="C12" s="17">
        <v>23.19</v>
      </c>
      <c r="D12" s="18"/>
      <c r="E12" s="18"/>
      <c r="F12" s="4">
        <f>AVERAGE(C12:E12)</f>
        <v>23.19</v>
      </c>
      <c r="W12" s="54"/>
      <c r="X12" s="54"/>
      <c r="Y12" s="54"/>
      <c r="Z12" s="54"/>
    </row>
    <row r="13" spans="1:42" ht="15.75" thickBot="1" x14ac:dyDescent="0.3">
      <c r="W13" s="54"/>
      <c r="X13" s="54"/>
      <c r="Y13" s="54"/>
      <c r="Z13" s="54"/>
    </row>
    <row r="14" spans="1:42" x14ac:dyDescent="0.25">
      <c r="C14" s="62" t="str">
        <f>C3</f>
        <v>ref. gene 2</v>
      </c>
      <c r="D14" s="63"/>
      <c r="E14" s="63"/>
      <c r="F14" s="64"/>
      <c r="H14" s="55" t="s">
        <v>28</v>
      </c>
      <c r="I14" s="56"/>
      <c r="J14" s="57"/>
      <c r="K14" s="21" t="s">
        <v>29</v>
      </c>
      <c r="L14" s="14" t="s">
        <v>30</v>
      </c>
      <c r="W14" s="54"/>
      <c r="X14" s="54"/>
      <c r="Y14" s="54"/>
      <c r="Z14" s="54"/>
    </row>
    <row r="15" spans="1:42" ht="17.25" x14ac:dyDescent="0.25">
      <c r="A15" s="1" t="s">
        <v>8</v>
      </c>
      <c r="B15" s="2" t="s">
        <v>27</v>
      </c>
      <c r="C15" s="3" t="s">
        <v>0</v>
      </c>
      <c r="D15" s="1" t="s">
        <v>1</v>
      </c>
      <c r="E15" s="1" t="s">
        <v>2</v>
      </c>
      <c r="F15" s="13" t="s">
        <v>34</v>
      </c>
      <c r="H15" s="3" t="s">
        <v>42</v>
      </c>
      <c r="I15" s="1" t="s">
        <v>43</v>
      </c>
      <c r="J15" s="23" t="s">
        <v>46</v>
      </c>
      <c r="K15" s="8" t="s">
        <v>44</v>
      </c>
      <c r="L15" s="4" t="s">
        <v>45</v>
      </c>
    </row>
    <row r="16" spans="1:42" ht="15.75" thickBot="1" x14ac:dyDescent="0.3">
      <c r="A16" s="9">
        <f>$A$10</f>
        <v>0.234375</v>
      </c>
      <c r="B16" s="12">
        <f>LOG(A16)</f>
        <v>-0.63008871492820595</v>
      </c>
      <c r="C16" s="17">
        <v>30.83</v>
      </c>
      <c r="D16" s="18"/>
      <c r="E16" s="18"/>
      <c r="F16" s="4">
        <f>AVERAGE(C16:E16)</f>
        <v>30.83</v>
      </c>
      <c r="H16" s="5">
        <f>SLOPE(F16:F18,B16:B18)</f>
        <v>3.9198751519670862</v>
      </c>
      <c r="I16" s="6">
        <f>INTERCEPT(F16:F18,B16:B18)</f>
        <v>33.219869097181949</v>
      </c>
      <c r="J16" s="7">
        <f>RSQ(F16:F18,B16:B18)</f>
        <v>0.99656455768680252</v>
      </c>
      <c r="K16" s="22">
        <f>10^(-1/H16)</f>
        <v>0.55576326105152374</v>
      </c>
      <c r="L16" s="7">
        <f>(K16-1)*100</f>
        <v>-44.423673894847624</v>
      </c>
    </row>
    <row r="17" spans="1:34" x14ac:dyDescent="0.25">
      <c r="A17" s="9">
        <f>$A$11</f>
        <v>0.9375</v>
      </c>
      <c r="B17" s="12">
        <f>LOG(A17)</f>
        <v>-2.8028723600243537E-2</v>
      </c>
      <c r="C17" s="17">
        <v>32.950000000000003</v>
      </c>
      <c r="D17" s="18"/>
      <c r="E17" s="18"/>
      <c r="F17" s="4">
        <f>AVERAGE(C17:E17)</f>
        <v>32.950000000000003</v>
      </c>
    </row>
    <row r="18" spans="1:34" x14ac:dyDescent="0.25">
      <c r="A18" s="9">
        <f>$A$12</f>
        <v>3.75</v>
      </c>
      <c r="B18" s="12">
        <f>LOG(A18)</f>
        <v>0.57403126772771884</v>
      </c>
      <c r="C18" s="17">
        <v>35.549999999999997</v>
      </c>
      <c r="D18" s="18"/>
      <c r="E18" s="18"/>
      <c r="F18" s="4">
        <f>AVERAGE(C18:E18)</f>
        <v>35.549999999999997</v>
      </c>
    </row>
    <row r="19" spans="1:34" ht="15.75" thickBot="1" x14ac:dyDescent="0.3">
      <c r="AH19" s="11"/>
    </row>
    <row r="20" spans="1:34" x14ac:dyDescent="0.25">
      <c r="C20" s="62" t="str">
        <f>gene1</f>
        <v>mitfa</v>
      </c>
      <c r="D20" s="63"/>
      <c r="E20" s="63"/>
      <c r="F20" s="64"/>
      <c r="H20" s="55" t="s">
        <v>28</v>
      </c>
      <c r="I20" s="56"/>
      <c r="J20" s="57"/>
      <c r="K20" s="21" t="s">
        <v>29</v>
      </c>
      <c r="L20" s="14" t="s">
        <v>30</v>
      </c>
    </row>
    <row r="21" spans="1:34" ht="17.25" x14ac:dyDescent="0.25">
      <c r="A21" s="1" t="s">
        <v>8</v>
      </c>
      <c r="B21" s="2" t="s">
        <v>27</v>
      </c>
      <c r="C21" s="3" t="s">
        <v>0</v>
      </c>
      <c r="D21" s="1" t="s">
        <v>1</v>
      </c>
      <c r="E21" s="1" t="s">
        <v>2</v>
      </c>
      <c r="F21" s="13" t="s">
        <v>34</v>
      </c>
      <c r="H21" s="3" t="s">
        <v>42</v>
      </c>
      <c r="I21" s="1" t="s">
        <v>43</v>
      </c>
      <c r="J21" s="23" t="s">
        <v>46</v>
      </c>
      <c r="K21" s="8" t="s">
        <v>44</v>
      </c>
      <c r="L21" s="4" t="s">
        <v>45</v>
      </c>
    </row>
    <row r="22" spans="1:34" ht="15.75" thickBot="1" x14ac:dyDescent="0.3">
      <c r="A22" s="9">
        <f>$A$10</f>
        <v>0.234375</v>
      </c>
      <c r="B22" s="12">
        <f>LOG(A22)</f>
        <v>-0.63008871492820595</v>
      </c>
      <c r="C22" s="17">
        <v>27.04</v>
      </c>
      <c r="D22" s="18"/>
      <c r="E22" s="18"/>
      <c r="F22" s="4">
        <f>AVERAGE(C22:E22)</f>
        <v>27.04</v>
      </c>
      <c r="H22" s="5">
        <f>SLOPE(F22:F24,B22:B24)</f>
        <v>3.3053184544129257</v>
      </c>
      <c r="I22" s="6">
        <f>INTERCEPT(F22:F24,B22:B24)</f>
        <v>29.065977190702856</v>
      </c>
      <c r="J22" s="7">
        <f>RSQ(F22:F24,B22:B24)</f>
        <v>0.99757330467201832</v>
      </c>
      <c r="K22" s="22">
        <f>10^(-1/H22)</f>
        <v>0.49826145373731867</v>
      </c>
      <c r="L22" s="7">
        <f>(K22-1)*100</f>
        <v>-50.173854626268131</v>
      </c>
    </row>
    <row r="23" spans="1:34" x14ac:dyDescent="0.25">
      <c r="A23" s="9">
        <f>$A$11</f>
        <v>0.9375</v>
      </c>
      <c r="B23" s="12">
        <f t="shared" ref="B23:B24" si="0">LOG(A23)</f>
        <v>-2.8028723600243537E-2</v>
      </c>
      <c r="C23" s="17">
        <v>28.86</v>
      </c>
      <c r="D23" s="18"/>
      <c r="E23" s="18"/>
      <c r="F23" s="4">
        <f t="shared" ref="F23:F24" si="1">AVERAGE(C23:E23)</f>
        <v>28.86</v>
      </c>
    </row>
    <row r="24" spans="1:34" x14ac:dyDescent="0.25">
      <c r="A24" s="9">
        <f>$A$12</f>
        <v>3.75</v>
      </c>
      <c r="B24" s="12">
        <f t="shared" si="0"/>
        <v>0.57403126772771884</v>
      </c>
      <c r="C24" s="17">
        <v>31.02</v>
      </c>
      <c r="D24" s="18"/>
      <c r="E24" s="18"/>
      <c r="F24" s="4">
        <f t="shared" si="1"/>
        <v>31.02</v>
      </c>
    </row>
    <row r="25" spans="1:34" ht="15.75" thickBot="1" x14ac:dyDescent="0.3"/>
    <row r="26" spans="1:34" x14ac:dyDescent="0.25">
      <c r="C26" s="62" t="str">
        <f>gene2</f>
        <v>ltk</v>
      </c>
      <c r="D26" s="63"/>
      <c r="E26" s="63"/>
      <c r="F26" s="64"/>
      <c r="G26" s="46"/>
      <c r="H26" s="55" t="s">
        <v>28</v>
      </c>
      <c r="I26" s="56"/>
      <c r="J26" s="57"/>
      <c r="K26" s="21" t="s">
        <v>29</v>
      </c>
      <c r="L26" s="14" t="s">
        <v>30</v>
      </c>
    </row>
    <row r="27" spans="1:34" ht="17.25" x14ac:dyDescent="0.25">
      <c r="A27" s="1" t="s">
        <v>8</v>
      </c>
      <c r="B27" s="2" t="s">
        <v>27</v>
      </c>
      <c r="C27" s="3" t="s">
        <v>0</v>
      </c>
      <c r="D27" s="1" t="s">
        <v>1</v>
      </c>
      <c r="E27" s="1" t="s">
        <v>2</v>
      </c>
      <c r="F27" s="13" t="s">
        <v>34</v>
      </c>
      <c r="H27" s="3" t="s">
        <v>42</v>
      </c>
      <c r="I27" s="1" t="s">
        <v>43</v>
      </c>
      <c r="J27" s="23" t="s">
        <v>46</v>
      </c>
      <c r="K27" s="8" t="s">
        <v>44</v>
      </c>
      <c r="L27" s="4" t="s">
        <v>45</v>
      </c>
    </row>
    <row r="28" spans="1:34" ht="15.75" thickBot="1" x14ac:dyDescent="0.3">
      <c r="A28" s="9">
        <f>$A$10</f>
        <v>0.234375</v>
      </c>
      <c r="B28" s="12">
        <f>LOG(A28)</f>
        <v>-0.63008871492820595</v>
      </c>
      <c r="C28" s="17">
        <v>30.01</v>
      </c>
      <c r="D28" s="18"/>
      <c r="E28" s="18"/>
      <c r="F28" s="4">
        <f>AVERAGE(C28:E28)</f>
        <v>30.01</v>
      </c>
      <c r="H28" s="5">
        <f>SLOPE(F28:F30,B28:B30)</f>
        <v>3.5793775222411317</v>
      </c>
      <c r="I28" s="6">
        <f>INTERCEPT(F28:F30,B28:B30)</f>
        <v>32.133658716565151</v>
      </c>
      <c r="J28" s="7">
        <f>RSQ(F28:F30,B28:B30)</f>
        <v>0.98892505021968902</v>
      </c>
      <c r="K28" s="22">
        <f>10^(-1/H28)</f>
        <v>0.52555940679294888</v>
      </c>
      <c r="L28" s="7">
        <f>(K28-1)*100</f>
        <v>-47.444059320705115</v>
      </c>
    </row>
    <row r="29" spans="1:34" x14ac:dyDescent="0.25">
      <c r="A29" s="9">
        <f>$A$11</f>
        <v>0.9375</v>
      </c>
      <c r="B29" s="12">
        <f t="shared" ref="B29:B30" si="2">LOG(A29)</f>
        <v>-2.8028723600243537E-2</v>
      </c>
      <c r="C29" s="17">
        <v>31.77</v>
      </c>
      <c r="D29" s="18"/>
      <c r="E29" s="18"/>
      <c r="F29" s="4">
        <f t="shared" ref="F29:F30" si="3">AVERAGE(C29:E29)</f>
        <v>31.77</v>
      </c>
      <c r="N29" s="10"/>
    </row>
    <row r="30" spans="1:34" x14ac:dyDescent="0.25">
      <c r="A30" s="9">
        <f>$A$12</f>
        <v>3.75</v>
      </c>
      <c r="B30" s="12">
        <f t="shared" si="2"/>
        <v>0.57403126772771884</v>
      </c>
      <c r="C30" s="17">
        <v>34.32</v>
      </c>
      <c r="D30" s="18"/>
      <c r="E30" s="18"/>
      <c r="F30" s="4">
        <f t="shared" si="3"/>
        <v>34.32</v>
      </c>
      <c r="N30" s="10"/>
    </row>
    <row r="31" spans="1:34" ht="15.75" thickBot="1" x14ac:dyDescent="0.3"/>
    <row r="32" spans="1:34" x14ac:dyDescent="0.25">
      <c r="C32" s="62" t="str">
        <f>gene3</f>
        <v>csf1ra</v>
      </c>
      <c r="D32" s="63"/>
      <c r="E32" s="63"/>
      <c r="F32" s="64"/>
      <c r="H32" s="55" t="s">
        <v>28</v>
      </c>
      <c r="I32" s="56"/>
      <c r="J32" s="57"/>
      <c r="K32" s="21" t="s">
        <v>29</v>
      </c>
      <c r="L32" s="14" t="s">
        <v>30</v>
      </c>
    </row>
    <row r="33" spans="1:12" ht="17.25" x14ac:dyDescent="0.25">
      <c r="A33" s="1" t="s">
        <v>8</v>
      </c>
      <c r="B33" s="2" t="s">
        <v>27</v>
      </c>
      <c r="C33" s="3" t="s">
        <v>0</v>
      </c>
      <c r="D33" s="1" t="s">
        <v>1</v>
      </c>
      <c r="E33" s="1" t="s">
        <v>2</v>
      </c>
      <c r="F33" s="13" t="s">
        <v>34</v>
      </c>
      <c r="H33" s="3" t="s">
        <v>42</v>
      </c>
      <c r="I33" s="1" t="s">
        <v>43</v>
      </c>
      <c r="J33" s="23" t="s">
        <v>46</v>
      </c>
      <c r="K33" s="8" t="s">
        <v>44</v>
      </c>
      <c r="L33" s="4" t="s">
        <v>45</v>
      </c>
    </row>
    <row r="34" spans="1:12" ht="15.75" thickBot="1" x14ac:dyDescent="0.3">
      <c r="A34" s="9">
        <f>$A$10</f>
        <v>0.234375</v>
      </c>
      <c r="B34" s="12">
        <f>LOG(A34)</f>
        <v>-0.63008871492820595</v>
      </c>
      <c r="C34" s="17"/>
      <c r="D34" s="18"/>
      <c r="E34" s="18"/>
      <c r="F34" s="4" t="e">
        <f>AVERAGE(C34:E34)</f>
        <v>#DIV/0!</v>
      </c>
      <c r="H34" s="5" t="e">
        <f>SLOPE(F34:F36,B34:B36)</f>
        <v>#DIV/0!</v>
      </c>
      <c r="I34" s="6" t="e">
        <f>INTERCEPT(F34:F36,B34:B36)</f>
        <v>#DIV/0!</v>
      </c>
      <c r="J34" s="7" t="e">
        <f>RSQ(F34:F36,B34:B36)</f>
        <v>#DIV/0!</v>
      </c>
      <c r="K34" s="22" t="e">
        <f>10^(-1/H34)</f>
        <v>#DIV/0!</v>
      </c>
      <c r="L34" s="7" t="e">
        <f>(K34-1)*100</f>
        <v>#DIV/0!</v>
      </c>
    </row>
    <row r="35" spans="1:12" x14ac:dyDescent="0.25">
      <c r="A35" s="9">
        <f>$A$11</f>
        <v>0.9375</v>
      </c>
      <c r="B35" s="12">
        <f t="shared" ref="B35:B36" si="4">LOG(A35)</f>
        <v>-2.8028723600243537E-2</v>
      </c>
      <c r="C35" s="17"/>
      <c r="D35" s="18"/>
      <c r="E35" s="18"/>
      <c r="F35" s="4" t="e">
        <f t="shared" ref="F35:F36" si="5">AVERAGE(C35:E35)</f>
        <v>#DIV/0!</v>
      </c>
    </row>
    <row r="36" spans="1:12" x14ac:dyDescent="0.25">
      <c r="A36" s="9">
        <f>$A$12</f>
        <v>3.75</v>
      </c>
      <c r="B36" s="12">
        <f t="shared" si="4"/>
        <v>0.57403126772771884</v>
      </c>
      <c r="C36" s="17"/>
      <c r="D36" s="18"/>
      <c r="E36" s="18"/>
      <c r="F36" s="4" t="e">
        <f t="shared" si="5"/>
        <v>#DIV/0!</v>
      </c>
    </row>
    <row r="37" spans="1:12" ht="15.75" thickBot="1" x14ac:dyDescent="0.3"/>
    <row r="38" spans="1:12" x14ac:dyDescent="0.25">
      <c r="C38" s="62" t="str">
        <f>gene4</f>
        <v>gene 4</v>
      </c>
      <c r="D38" s="63"/>
      <c r="E38" s="63"/>
      <c r="F38" s="64"/>
      <c r="H38" s="55" t="s">
        <v>28</v>
      </c>
      <c r="I38" s="56"/>
      <c r="J38" s="57"/>
      <c r="K38" s="21" t="s">
        <v>29</v>
      </c>
      <c r="L38" s="14" t="s">
        <v>30</v>
      </c>
    </row>
    <row r="39" spans="1:12" ht="17.25" x14ac:dyDescent="0.25">
      <c r="A39" s="1" t="s">
        <v>8</v>
      </c>
      <c r="B39" s="2" t="s">
        <v>27</v>
      </c>
      <c r="C39" s="3" t="s">
        <v>0</v>
      </c>
      <c r="D39" s="1" t="s">
        <v>1</v>
      </c>
      <c r="E39" s="1" t="s">
        <v>2</v>
      </c>
      <c r="F39" s="13" t="s">
        <v>34</v>
      </c>
      <c r="H39" s="3" t="s">
        <v>42</v>
      </c>
      <c r="I39" s="1" t="s">
        <v>43</v>
      </c>
      <c r="J39" s="23" t="s">
        <v>46</v>
      </c>
      <c r="K39" s="8" t="s">
        <v>44</v>
      </c>
      <c r="L39" s="4" t="s">
        <v>45</v>
      </c>
    </row>
    <row r="40" spans="1:12" ht="15.75" thickBot="1" x14ac:dyDescent="0.3">
      <c r="A40" s="9">
        <f>$A$10</f>
        <v>0.234375</v>
      </c>
      <c r="B40" s="12">
        <f>LOG(A40)</f>
        <v>-0.63008871492820595</v>
      </c>
      <c r="C40" s="17"/>
      <c r="D40" s="18"/>
      <c r="E40" s="18"/>
      <c r="F40" s="4" t="e">
        <f>AVERAGE(C40:E40)</f>
        <v>#DIV/0!</v>
      </c>
      <c r="H40" s="5" t="e">
        <f>SLOPE(F40:F43,B40:B43)</f>
        <v>#DIV/0!</v>
      </c>
      <c r="I40" s="6" t="e">
        <f>INTERCEPT(F40:F43,B40:B43)</f>
        <v>#DIV/0!</v>
      </c>
      <c r="J40" s="7" t="e">
        <f>RSQ(F40:F43,B40:B43)</f>
        <v>#DIV/0!</v>
      </c>
      <c r="K40" s="22" t="e">
        <f>10^(-1/H40)</f>
        <v>#DIV/0!</v>
      </c>
      <c r="L40" s="7" t="e">
        <f>(K40-1)*100</f>
        <v>#DIV/0!</v>
      </c>
    </row>
    <row r="41" spans="1:12" x14ac:dyDescent="0.25">
      <c r="A41" s="9">
        <f>$A$11</f>
        <v>0.9375</v>
      </c>
      <c r="B41" s="12">
        <f t="shared" ref="B41:B43" si="6">LOG(A41)</f>
        <v>-2.8028723600243537E-2</v>
      </c>
      <c r="C41" s="17"/>
      <c r="D41" s="18"/>
      <c r="E41" s="18"/>
      <c r="F41" s="4" t="e">
        <f t="shared" ref="F41:F43" si="7">AVERAGE(C41:E41)</f>
        <v>#DIV/0!</v>
      </c>
    </row>
    <row r="42" spans="1:12" x14ac:dyDescent="0.25">
      <c r="A42" s="9">
        <f>$A$12</f>
        <v>3.75</v>
      </c>
      <c r="B42" s="12">
        <f t="shared" si="6"/>
        <v>0.57403126772771884</v>
      </c>
      <c r="C42" s="17"/>
      <c r="D42" s="18"/>
      <c r="E42" s="18"/>
      <c r="F42" s="4" t="e">
        <f t="shared" si="7"/>
        <v>#DIV/0!</v>
      </c>
    </row>
    <row r="43" spans="1:12" ht="15.75" thickBot="1" x14ac:dyDescent="0.3">
      <c r="A43" s="9" t="e">
        <f>#REF!</f>
        <v>#REF!</v>
      </c>
      <c r="B43" s="12" t="e">
        <f t="shared" si="6"/>
        <v>#REF!</v>
      </c>
      <c r="C43" s="19"/>
      <c r="D43" s="20"/>
      <c r="E43" s="20"/>
      <c r="F43" s="7" t="e">
        <f t="shared" si="7"/>
        <v>#DIV/0!</v>
      </c>
    </row>
    <row r="44" spans="1:12" ht="15.75" thickBot="1" x14ac:dyDescent="0.3"/>
    <row r="45" spans="1:12" x14ac:dyDescent="0.25">
      <c r="C45" s="62" t="str">
        <f>gene5</f>
        <v>gene 5</v>
      </c>
      <c r="D45" s="63"/>
      <c r="E45" s="63"/>
      <c r="F45" s="64"/>
      <c r="H45" s="55" t="s">
        <v>28</v>
      </c>
      <c r="I45" s="56"/>
      <c r="J45" s="57"/>
      <c r="K45" s="21" t="s">
        <v>29</v>
      </c>
      <c r="L45" s="14" t="s">
        <v>30</v>
      </c>
    </row>
    <row r="46" spans="1:12" ht="17.25" x14ac:dyDescent="0.25">
      <c r="A46" s="1" t="s">
        <v>8</v>
      </c>
      <c r="B46" s="2" t="s">
        <v>27</v>
      </c>
      <c r="C46" s="3" t="s">
        <v>0</v>
      </c>
      <c r="D46" s="1" t="s">
        <v>1</v>
      </c>
      <c r="E46" s="1" t="s">
        <v>2</v>
      </c>
      <c r="F46" s="13" t="s">
        <v>34</v>
      </c>
      <c r="H46" s="3" t="s">
        <v>42</v>
      </c>
      <c r="I46" s="1" t="s">
        <v>43</v>
      </c>
      <c r="J46" s="23" t="s">
        <v>46</v>
      </c>
      <c r="K46" s="8" t="s">
        <v>44</v>
      </c>
      <c r="L46" s="4" t="s">
        <v>45</v>
      </c>
    </row>
    <row r="47" spans="1:12" ht="15.75" thickBot="1" x14ac:dyDescent="0.3">
      <c r="A47" s="9">
        <f>$A$10</f>
        <v>0.234375</v>
      </c>
      <c r="B47" s="12">
        <f>LOG(A47)</f>
        <v>-0.63008871492820595</v>
      </c>
      <c r="C47" s="17"/>
      <c r="D47" s="18"/>
      <c r="E47" s="18"/>
      <c r="F47" s="4" t="e">
        <f>AVERAGE(C47:E47)</f>
        <v>#DIV/0!</v>
      </c>
      <c r="H47" s="5" t="e">
        <f>SLOPE(F47:F50,B47:B50)</f>
        <v>#DIV/0!</v>
      </c>
      <c r="I47" s="6" t="e">
        <f>INTERCEPT(F47:F50,B47:B50)</f>
        <v>#DIV/0!</v>
      </c>
      <c r="J47" s="7" t="e">
        <f>RSQ(F47:F50,B47:B50)</f>
        <v>#DIV/0!</v>
      </c>
      <c r="K47" s="22" t="e">
        <f>10^(-1/H47)</f>
        <v>#DIV/0!</v>
      </c>
      <c r="L47" s="7" t="e">
        <f>(K47-1)*100</f>
        <v>#DIV/0!</v>
      </c>
    </row>
    <row r="48" spans="1:12" x14ac:dyDescent="0.25">
      <c r="A48" s="9">
        <f>$A$11</f>
        <v>0.9375</v>
      </c>
      <c r="B48" s="12">
        <f t="shared" ref="B48:B50" si="8">LOG(A48)</f>
        <v>-2.8028723600243537E-2</v>
      </c>
      <c r="C48" s="17"/>
      <c r="D48" s="18"/>
      <c r="E48" s="18"/>
      <c r="F48" s="4" t="e">
        <f t="shared" ref="F48:F50" si="9">AVERAGE(C48:E48)</f>
        <v>#DIV/0!</v>
      </c>
    </row>
    <row r="49" spans="1:12" x14ac:dyDescent="0.25">
      <c r="A49" s="9">
        <f>$A$12</f>
        <v>3.75</v>
      </c>
      <c r="B49" s="12">
        <f t="shared" si="8"/>
        <v>0.57403126772771884</v>
      </c>
      <c r="C49" s="17"/>
      <c r="D49" s="18"/>
      <c r="E49" s="18"/>
      <c r="F49" s="4" t="e">
        <f t="shared" si="9"/>
        <v>#DIV/0!</v>
      </c>
    </row>
    <row r="50" spans="1:12" ht="15.75" thickBot="1" x14ac:dyDescent="0.3">
      <c r="A50" s="9" t="e">
        <f>#REF!</f>
        <v>#REF!</v>
      </c>
      <c r="B50" s="12" t="e">
        <f t="shared" si="8"/>
        <v>#REF!</v>
      </c>
      <c r="C50" s="19"/>
      <c r="D50" s="20"/>
      <c r="E50" s="20"/>
      <c r="F50" s="7" t="e">
        <f t="shared" si="9"/>
        <v>#DIV/0!</v>
      </c>
    </row>
    <row r="51" spans="1:12" ht="15.75" thickBot="1" x14ac:dyDescent="0.3"/>
    <row r="52" spans="1:12" x14ac:dyDescent="0.25">
      <c r="C52" s="62" t="str">
        <f>gene6</f>
        <v>gene 6</v>
      </c>
      <c r="D52" s="63"/>
      <c r="E52" s="63"/>
      <c r="F52" s="64"/>
      <c r="H52" s="55" t="s">
        <v>28</v>
      </c>
      <c r="I52" s="56"/>
      <c r="J52" s="57"/>
      <c r="K52" s="21" t="s">
        <v>29</v>
      </c>
      <c r="L52" s="14" t="s">
        <v>30</v>
      </c>
    </row>
    <row r="53" spans="1:12" ht="17.25" x14ac:dyDescent="0.25">
      <c r="A53" s="1" t="s">
        <v>8</v>
      </c>
      <c r="B53" s="2" t="s">
        <v>27</v>
      </c>
      <c r="C53" s="3" t="s">
        <v>0</v>
      </c>
      <c r="D53" s="1" t="s">
        <v>1</v>
      </c>
      <c r="E53" s="1" t="s">
        <v>2</v>
      </c>
      <c r="F53" s="13" t="s">
        <v>34</v>
      </c>
      <c r="H53" s="3" t="s">
        <v>42</v>
      </c>
      <c r="I53" s="1" t="s">
        <v>43</v>
      </c>
      <c r="J53" s="23" t="s">
        <v>46</v>
      </c>
      <c r="K53" s="8" t="s">
        <v>44</v>
      </c>
      <c r="L53" s="4" t="s">
        <v>45</v>
      </c>
    </row>
    <row r="54" spans="1:12" ht="15.75" thickBot="1" x14ac:dyDescent="0.3">
      <c r="A54" s="9">
        <f>$A$10</f>
        <v>0.234375</v>
      </c>
      <c r="B54" s="12">
        <f>LOG(A54)</f>
        <v>-0.63008871492820595</v>
      </c>
      <c r="C54" s="17"/>
      <c r="D54" s="18"/>
      <c r="E54" s="18"/>
      <c r="F54" s="4" t="e">
        <f>AVERAGE(C54:E54)</f>
        <v>#DIV/0!</v>
      </c>
      <c r="H54" s="5" t="e">
        <f>SLOPE(F54:F57,B54:B57)</f>
        <v>#DIV/0!</v>
      </c>
      <c r="I54" s="6" t="e">
        <f>INTERCEPT(F54:F57,B54:B57)</f>
        <v>#DIV/0!</v>
      </c>
      <c r="J54" s="7" t="e">
        <f>RSQ(F54:F57,B54:B57)</f>
        <v>#DIV/0!</v>
      </c>
      <c r="K54" s="22" t="e">
        <f>10^(-1/H54)</f>
        <v>#DIV/0!</v>
      </c>
      <c r="L54" s="7" t="e">
        <f>(K54-1)*100</f>
        <v>#DIV/0!</v>
      </c>
    </row>
    <row r="55" spans="1:12" x14ac:dyDescent="0.25">
      <c r="A55" s="9">
        <f>$A$11</f>
        <v>0.9375</v>
      </c>
      <c r="B55" s="12">
        <f>LOG(A55)</f>
        <v>-2.8028723600243537E-2</v>
      </c>
      <c r="C55" s="17"/>
      <c r="D55" s="18"/>
      <c r="E55" s="18"/>
      <c r="F55" s="4" t="e">
        <f>AVERAGE(C55:E55)</f>
        <v>#DIV/0!</v>
      </c>
    </row>
    <row r="56" spans="1:12" x14ac:dyDescent="0.25">
      <c r="A56" s="9">
        <f>$A$12</f>
        <v>3.75</v>
      </c>
      <c r="B56" s="12">
        <f t="shared" ref="B56:B57" si="10">LOG(A56)</f>
        <v>0.57403126772771884</v>
      </c>
      <c r="C56" s="17"/>
      <c r="D56" s="18"/>
      <c r="E56" s="18"/>
      <c r="F56" s="4" t="e">
        <f t="shared" ref="F56:F57" si="11">AVERAGE(C56:E56)</f>
        <v>#DIV/0!</v>
      </c>
    </row>
    <row r="57" spans="1:12" ht="15.75" thickBot="1" x14ac:dyDescent="0.3">
      <c r="A57" s="9" t="e">
        <f>#REF!</f>
        <v>#REF!</v>
      </c>
      <c r="B57" s="12" t="e">
        <f t="shared" si="10"/>
        <v>#REF!</v>
      </c>
      <c r="C57" s="19"/>
      <c r="D57" s="20"/>
      <c r="E57" s="20"/>
      <c r="F57" s="7" t="e">
        <f t="shared" si="11"/>
        <v>#DIV/0!</v>
      </c>
    </row>
    <row r="58" spans="1:12" ht="15.75" thickBot="1" x14ac:dyDescent="0.3"/>
    <row r="59" spans="1:12" x14ac:dyDescent="0.25">
      <c r="C59" s="62" t="str">
        <f>gene7</f>
        <v>gene 7</v>
      </c>
      <c r="D59" s="63"/>
      <c r="E59" s="63"/>
      <c r="F59" s="64"/>
      <c r="H59" s="55" t="s">
        <v>28</v>
      </c>
      <c r="I59" s="56"/>
      <c r="J59" s="57"/>
      <c r="K59" s="21" t="s">
        <v>29</v>
      </c>
      <c r="L59" s="14" t="s">
        <v>30</v>
      </c>
    </row>
    <row r="60" spans="1:12" ht="17.25" x14ac:dyDescent="0.25">
      <c r="A60" s="1" t="s">
        <v>8</v>
      </c>
      <c r="B60" s="2" t="s">
        <v>27</v>
      </c>
      <c r="C60" s="3" t="s">
        <v>0</v>
      </c>
      <c r="D60" s="1" t="s">
        <v>1</v>
      </c>
      <c r="E60" s="1" t="s">
        <v>2</v>
      </c>
      <c r="F60" s="13" t="s">
        <v>34</v>
      </c>
      <c r="H60" s="3" t="s">
        <v>42</v>
      </c>
      <c r="I60" s="1" t="s">
        <v>43</v>
      </c>
      <c r="J60" s="23" t="s">
        <v>46</v>
      </c>
      <c r="K60" s="8" t="s">
        <v>44</v>
      </c>
      <c r="L60" s="4" t="s">
        <v>45</v>
      </c>
    </row>
    <row r="61" spans="1:12" ht="15.75" thickBot="1" x14ac:dyDescent="0.3">
      <c r="A61" s="9">
        <f>$A$10</f>
        <v>0.234375</v>
      </c>
      <c r="B61" s="12">
        <f>LOG(A61)</f>
        <v>-0.63008871492820595</v>
      </c>
      <c r="C61" s="17"/>
      <c r="D61" s="18"/>
      <c r="E61" s="18"/>
      <c r="F61" s="4" t="e">
        <f>AVERAGE(C61:E61)</f>
        <v>#DIV/0!</v>
      </c>
      <c r="H61" s="5" t="e">
        <f>SLOPE(F61:F64,B61:B64)</f>
        <v>#DIV/0!</v>
      </c>
      <c r="I61" s="6" t="e">
        <f>INTERCEPT(F61:F64,B61:B64)</f>
        <v>#DIV/0!</v>
      </c>
      <c r="J61" s="7" t="e">
        <f>RSQ(F61:F64,B61:B64)</f>
        <v>#DIV/0!</v>
      </c>
      <c r="K61" s="22" t="e">
        <f>10^(-1/H61)</f>
        <v>#DIV/0!</v>
      </c>
      <c r="L61" s="7" t="e">
        <f>(K61-1)*100</f>
        <v>#DIV/0!</v>
      </c>
    </row>
    <row r="62" spans="1:12" x14ac:dyDescent="0.25">
      <c r="A62" s="9">
        <f>$A$11</f>
        <v>0.9375</v>
      </c>
      <c r="B62" s="12">
        <f>LOG(A62)</f>
        <v>-2.8028723600243537E-2</v>
      </c>
      <c r="C62" s="17"/>
      <c r="D62" s="18"/>
      <c r="E62" s="18"/>
      <c r="F62" s="4" t="e">
        <f t="shared" ref="F62:F64" si="12">AVERAGE(C62:E62)</f>
        <v>#DIV/0!</v>
      </c>
    </row>
    <row r="63" spans="1:12" x14ac:dyDescent="0.25">
      <c r="A63" s="9">
        <f>$A$12</f>
        <v>3.75</v>
      </c>
      <c r="B63" s="12">
        <f>LOG(A63)</f>
        <v>0.57403126772771884</v>
      </c>
      <c r="C63" s="17"/>
      <c r="D63" s="18"/>
      <c r="E63" s="18"/>
      <c r="F63" s="4" t="e">
        <f t="shared" si="12"/>
        <v>#DIV/0!</v>
      </c>
    </row>
    <row r="64" spans="1:12" ht="15.75" thickBot="1" x14ac:dyDescent="0.3">
      <c r="A64" s="9" t="e">
        <f>#REF!</f>
        <v>#REF!</v>
      </c>
      <c r="B64" s="12" t="e">
        <f>LOG(A64)</f>
        <v>#REF!</v>
      </c>
      <c r="C64" s="19"/>
      <c r="D64" s="20"/>
      <c r="E64" s="20"/>
      <c r="F64" s="7" t="e">
        <f t="shared" si="12"/>
        <v>#DIV/0!</v>
      </c>
    </row>
    <row r="65" spans="1:12" ht="15.75" thickBot="1" x14ac:dyDescent="0.3"/>
    <row r="66" spans="1:12" x14ac:dyDescent="0.25">
      <c r="C66" s="62" t="str">
        <f>gene8</f>
        <v>gene 8</v>
      </c>
      <c r="D66" s="63"/>
      <c r="E66" s="63"/>
      <c r="F66" s="64"/>
      <c r="H66" s="55" t="s">
        <v>28</v>
      </c>
      <c r="I66" s="56"/>
      <c r="J66" s="57"/>
      <c r="K66" s="21" t="s">
        <v>29</v>
      </c>
      <c r="L66" s="14" t="s">
        <v>30</v>
      </c>
    </row>
    <row r="67" spans="1:12" ht="17.25" x14ac:dyDescent="0.25">
      <c r="A67" s="1" t="s">
        <v>8</v>
      </c>
      <c r="B67" s="2" t="s">
        <v>27</v>
      </c>
      <c r="C67" s="3" t="s">
        <v>0</v>
      </c>
      <c r="D67" s="1" t="s">
        <v>1</v>
      </c>
      <c r="E67" s="1" t="s">
        <v>2</v>
      </c>
      <c r="F67" s="13" t="s">
        <v>34</v>
      </c>
      <c r="H67" s="3" t="s">
        <v>42</v>
      </c>
      <c r="I67" s="1" t="s">
        <v>43</v>
      </c>
      <c r="J67" s="23" t="s">
        <v>46</v>
      </c>
      <c r="K67" s="8" t="s">
        <v>44</v>
      </c>
      <c r="L67" s="4" t="s">
        <v>45</v>
      </c>
    </row>
    <row r="68" spans="1:12" ht="15.75" thickBot="1" x14ac:dyDescent="0.3">
      <c r="A68" s="9">
        <f>$A$10</f>
        <v>0.234375</v>
      </c>
      <c r="B68" s="12">
        <f>LOG(A68)</f>
        <v>-0.63008871492820595</v>
      </c>
      <c r="C68" s="17"/>
      <c r="D68" s="18"/>
      <c r="E68" s="18"/>
      <c r="F68" s="4" t="e">
        <f>AVERAGE(C68:E68)</f>
        <v>#DIV/0!</v>
      </c>
      <c r="H68" s="5" t="e">
        <f>SLOPE(F68:F71,B68:B71)</f>
        <v>#DIV/0!</v>
      </c>
      <c r="I68" s="6" t="e">
        <f>INTERCEPT(F68:F71,B68:B71)</f>
        <v>#DIV/0!</v>
      </c>
      <c r="J68" s="7" t="e">
        <f>RSQ(F68:F71,B68:B71)</f>
        <v>#DIV/0!</v>
      </c>
      <c r="K68" s="22" t="e">
        <f>10^(-1/H68)</f>
        <v>#DIV/0!</v>
      </c>
      <c r="L68" s="7" t="e">
        <f>(K68-1)*100</f>
        <v>#DIV/0!</v>
      </c>
    </row>
    <row r="69" spans="1:12" x14ac:dyDescent="0.25">
      <c r="A69" s="9">
        <f>$A$11</f>
        <v>0.9375</v>
      </c>
      <c r="B69" s="12">
        <f t="shared" ref="B69" si="13">LOG(A69)</f>
        <v>-2.8028723600243537E-2</v>
      </c>
      <c r="C69" s="17"/>
      <c r="D69" s="18"/>
      <c r="E69" s="18"/>
      <c r="F69" s="4" t="e">
        <f t="shared" ref="F69:F70" si="14">AVERAGE(C69:E69)</f>
        <v>#DIV/0!</v>
      </c>
    </row>
    <row r="70" spans="1:12" x14ac:dyDescent="0.25">
      <c r="A70" s="9">
        <f>$A$12</f>
        <v>3.75</v>
      </c>
      <c r="B70" s="12">
        <f>LOG(A70)</f>
        <v>0.57403126772771884</v>
      </c>
      <c r="C70" s="17"/>
      <c r="D70" s="18"/>
      <c r="E70" s="18"/>
      <c r="F70" s="4" t="e">
        <f t="shared" si="14"/>
        <v>#DIV/0!</v>
      </c>
    </row>
    <row r="71" spans="1:12" ht="15.75" thickBot="1" x14ac:dyDescent="0.3">
      <c r="A71" s="9" t="e">
        <f>#REF!</f>
        <v>#REF!</v>
      </c>
      <c r="B71" s="12" t="e">
        <f>LOG(A71)</f>
        <v>#REF!</v>
      </c>
      <c r="C71" s="19"/>
      <c r="D71" s="20"/>
      <c r="E71" s="20"/>
      <c r="F71" s="7" t="e">
        <f>AVERAGE(C71:E71)</f>
        <v>#DIV/0!</v>
      </c>
    </row>
    <row r="72" spans="1:12" ht="15.75" thickBot="1" x14ac:dyDescent="0.3"/>
    <row r="73" spans="1:12" x14ac:dyDescent="0.25">
      <c r="C73" s="62" t="str">
        <f>gene9</f>
        <v>gene 9</v>
      </c>
      <c r="D73" s="63"/>
      <c r="E73" s="63"/>
      <c r="F73" s="64"/>
      <c r="H73" s="55" t="s">
        <v>28</v>
      </c>
      <c r="I73" s="56"/>
      <c r="J73" s="57"/>
      <c r="K73" s="21" t="s">
        <v>29</v>
      </c>
      <c r="L73" s="14" t="s">
        <v>30</v>
      </c>
    </row>
    <row r="74" spans="1:12" ht="17.25" x14ac:dyDescent="0.25">
      <c r="A74" s="1" t="s">
        <v>8</v>
      </c>
      <c r="B74" s="2" t="s">
        <v>27</v>
      </c>
      <c r="C74" s="3" t="s">
        <v>0</v>
      </c>
      <c r="D74" s="1" t="s">
        <v>1</v>
      </c>
      <c r="E74" s="1" t="s">
        <v>2</v>
      </c>
      <c r="F74" s="13" t="s">
        <v>34</v>
      </c>
      <c r="H74" s="3" t="s">
        <v>42</v>
      </c>
      <c r="I74" s="1" t="s">
        <v>43</v>
      </c>
      <c r="J74" s="23" t="s">
        <v>46</v>
      </c>
      <c r="K74" s="8" t="s">
        <v>44</v>
      </c>
      <c r="L74" s="4" t="s">
        <v>45</v>
      </c>
    </row>
    <row r="75" spans="1:12" ht="15.75" thickBot="1" x14ac:dyDescent="0.3">
      <c r="A75" s="9">
        <f>$A$10</f>
        <v>0.234375</v>
      </c>
      <c r="B75" s="12">
        <f>LOG(A75)</f>
        <v>-0.63008871492820595</v>
      </c>
      <c r="C75" s="17"/>
      <c r="D75" s="18"/>
      <c r="E75" s="18"/>
      <c r="F75" s="4" t="e">
        <f>AVERAGE(C75:E75)</f>
        <v>#DIV/0!</v>
      </c>
      <c r="H75" s="5" t="e">
        <f>SLOPE(F75:F78,B75:B78)</f>
        <v>#DIV/0!</v>
      </c>
      <c r="I75" s="6" t="e">
        <f>INTERCEPT(F75:F78,B75:B78)</f>
        <v>#DIV/0!</v>
      </c>
      <c r="J75" s="7" t="e">
        <f>RSQ(F75:F78,B75:B78)</f>
        <v>#DIV/0!</v>
      </c>
      <c r="K75" s="22" t="e">
        <f>10^(-1/H75)</f>
        <v>#DIV/0!</v>
      </c>
      <c r="L75" s="7" t="e">
        <f>(K75-1)*100</f>
        <v>#DIV/0!</v>
      </c>
    </row>
    <row r="76" spans="1:12" x14ac:dyDescent="0.25">
      <c r="A76" s="9">
        <f>$A$11</f>
        <v>0.9375</v>
      </c>
      <c r="B76" s="12">
        <f>LOG(A76)</f>
        <v>-2.8028723600243537E-2</v>
      </c>
      <c r="C76" s="17"/>
      <c r="D76" s="18"/>
      <c r="E76" s="18"/>
      <c r="F76" s="4" t="e">
        <f t="shared" ref="F76:F78" si="15">AVERAGE(C76:E76)</f>
        <v>#DIV/0!</v>
      </c>
    </row>
    <row r="77" spans="1:12" x14ac:dyDescent="0.25">
      <c r="A77" s="9">
        <f>$A$12</f>
        <v>3.75</v>
      </c>
      <c r="B77" s="12">
        <f>LOG(A77)</f>
        <v>0.57403126772771884</v>
      </c>
      <c r="C77" s="17"/>
      <c r="D77" s="18"/>
      <c r="E77" s="18"/>
      <c r="F77" s="4" t="e">
        <f t="shared" si="15"/>
        <v>#DIV/0!</v>
      </c>
    </row>
    <row r="78" spans="1:12" ht="15.75" thickBot="1" x14ac:dyDescent="0.3">
      <c r="A78" s="9" t="e">
        <f>#REF!</f>
        <v>#REF!</v>
      </c>
      <c r="B78" s="12" t="e">
        <f>LOG(A78)</f>
        <v>#REF!</v>
      </c>
      <c r="C78" s="19"/>
      <c r="D78" s="20"/>
      <c r="E78" s="20"/>
      <c r="F78" s="7" t="e">
        <f t="shared" si="15"/>
        <v>#DIV/0!</v>
      </c>
    </row>
    <row r="79" spans="1:12" ht="15.75" thickBot="1" x14ac:dyDescent="0.3"/>
    <row r="80" spans="1:12" x14ac:dyDescent="0.25">
      <c r="C80" s="62" t="str">
        <f>gene10</f>
        <v>gene 10</v>
      </c>
      <c r="D80" s="63"/>
      <c r="E80" s="63"/>
      <c r="F80" s="64"/>
      <c r="H80" s="55" t="s">
        <v>28</v>
      </c>
      <c r="I80" s="56"/>
      <c r="J80" s="57"/>
      <c r="K80" s="21" t="s">
        <v>29</v>
      </c>
      <c r="L80" s="14" t="s">
        <v>30</v>
      </c>
    </row>
    <row r="81" spans="1:12" ht="17.25" x14ac:dyDescent="0.25">
      <c r="A81" s="1" t="s">
        <v>8</v>
      </c>
      <c r="B81" s="2" t="s">
        <v>27</v>
      </c>
      <c r="C81" s="3" t="s">
        <v>0</v>
      </c>
      <c r="D81" s="1" t="s">
        <v>1</v>
      </c>
      <c r="E81" s="1" t="s">
        <v>2</v>
      </c>
      <c r="F81" s="13" t="s">
        <v>34</v>
      </c>
      <c r="H81" s="3" t="s">
        <v>42</v>
      </c>
      <c r="I81" s="1" t="s">
        <v>43</v>
      </c>
      <c r="J81" s="23" t="s">
        <v>46</v>
      </c>
      <c r="K81" s="8" t="s">
        <v>44</v>
      </c>
      <c r="L81" s="4" t="s">
        <v>45</v>
      </c>
    </row>
    <row r="82" spans="1:12" ht="15.75" thickBot="1" x14ac:dyDescent="0.3">
      <c r="A82" s="9">
        <f>$A$10</f>
        <v>0.234375</v>
      </c>
      <c r="B82" s="12">
        <f>LOG(A82)</f>
        <v>-0.63008871492820595</v>
      </c>
      <c r="C82" s="17"/>
      <c r="D82" s="18"/>
      <c r="E82" s="18"/>
      <c r="F82" s="4" t="e">
        <f>AVERAGE(C82:E82)</f>
        <v>#DIV/0!</v>
      </c>
      <c r="H82" s="5" t="e">
        <f>SLOPE(F82:F85,B82:B85)</f>
        <v>#DIV/0!</v>
      </c>
      <c r="I82" s="6" t="e">
        <f>INTERCEPT(F82:F85,B82:B85)</f>
        <v>#DIV/0!</v>
      </c>
      <c r="J82" s="7" t="e">
        <f>RSQ(F82:F85,B82:B85)</f>
        <v>#DIV/0!</v>
      </c>
      <c r="K82" s="22" t="e">
        <f>10^(-1/H82)</f>
        <v>#DIV/0!</v>
      </c>
      <c r="L82" s="7" t="e">
        <f>(K82-1)*100</f>
        <v>#DIV/0!</v>
      </c>
    </row>
    <row r="83" spans="1:12" x14ac:dyDescent="0.25">
      <c r="A83" s="9">
        <f>$A$11</f>
        <v>0.9375</v>
      </c>
      <c r="B83" s="12">
        <f>LOG(A83)</f>
        <v>-2.8028723600243537E-2</v>
      </c>
      <c r="C83" s="17"/>
      <c r="D83" s="18"/>
      <c r="E83" s="18"/>
      <c r="F83" s="4" t="e">
        <f t="shared" ref="F83:F85" si="16">AVERAGE(C83:E83)</f>
        <v>#DIV/0!</v>
      </c>
    </row>
    <row r="84" spans="1:12" x14ac:dyDescent="0.25">
      <c r="A84" s="9">
        <f>$A$12</f>
        <v>3.75</v>
      </c>
      <c r="B84" s="12">
        <f>LOG(A84)</f>
        <v>0.57403126772771884</v>
      </c>
      <c r="C84" s="17"/>
      <c r="D84" s="18"/>
      <c r="E84" s="18"/>
      <c r="F84" s="4" t="e">
        <f t="shared" si="16"/>
        <v>#DIV/0!</v>
      </c>
    </row>
    <row r="85" spans="1:12" ht="15.75" thickBot="1" x14ac:dyDescent="0.3">
      <c r="A85" s="9" t="e">
        <f>#REF!</f>
        <v>#REF!</v>
      </c>
      <c r="B85" s="12" t="e">
        <f>LOG(A85)</f>
        <v>#REF!</v>
      </c>
      <c r="C85" s="19"/>
      <c r="D85" s="20"/>
      <c r="E85" s="20"/>
      <c r="F85" s="7" t="e">
        <f t="shared" si="16"/>
        <v>#DIV/0!</v>
      </c>
    </row>
    <row r="86" spans="1:12" ht="15.75" thickBot="1" x14ac:dyDescent="0.3"/>
    <row r="87" spans="1:12" x14ac:dyDescent="0.25">
      <c r="C87" s="62" t="str">
        <f>gene11</f>
        <v>gene 11</v>
      </c>
      <c r="D87" s="63"/>
      <c r="E87" s="63"/>
      <c r="F87" s="64"/>
      <c r="H87" s="55" t="s">
        <v>28</v>
      </c>
      <c r="I87" s="56"/>
      <c r="J87" s="57"/>
      <c r="K87" s="21" t="s">
        <v>29</v>
      </c>
      <c r="L87" s="14" t="s">
        <v>30</v>
      </c>
    </row>
    <row r="88" spans="1:12" ht="17.25" x14ac:dyDescent="0.25">
      <c r="A88" s="1" t="s">
        <v>8</v>
      </c>
      <c r="B88" s="2" t="s">
        <v>27</v>
      </c>
      <c r="C88" s="3" t="s">
        <v>0</v>
      </c>
      <c r="D88" s="1" t="s">
        <v>1</v>
      </c>
      <c r="E88" s="1" t="s">
        <v>2</v>
      </c>
      <c r="F88" s="13" t="s">
        <v>34</v>
      </c>
      <c r="H88" s="3" t="s">
        <v>42</v>
      </c>
      <c r="I88" s="1" t="s">
        <v>43</v>
      </c>
      <c r="J88" s="23" t="s">
        <v>46</v>
      </c>
      <c r="K88" s="8" t="s">
        <v>44</v>
      </c>
      <c r="L88" s="4" t="s">
        <v>45</v>
      </c>
    </row>
    <row r="89" spans="1:12" ht="15.75" thickBot="1" x14ac:dyDescent="0.3">
      <c r="A89" s="9">
        <f>$A$10</f>
        <v>0.234375</v>
      </c>
      <c r="B89" s="12">
        <f>LOG(A89)</f>
        <v>-0.63008871492820595</v>
      </c>
      <c r="C89" s="17"/>
      <c r="D89" s="18"/>
      <c r="E89" s="18"/>
      <c r="F89" s="4" t="e">
        <f>AVERAGE(C89:E89)</f>
        <v>#DIV/0!</v>
      </c>
      <c r="H89" s="5" t="e">
        <f>SLOPE(F89:F92,B89:B92)</f>
        <v>#DIV/0!</v>
      </c>
      <c r="I89" s="6" t="e">
        <f>INTERCEPT(F89:F92,B89:B92)</f>
        <v>#DIV/0!</v>
      </c>
      <c r="J89" s="7" t="e">
        <f>RSQ(F89:F92,B89:B92)</f>
        <v>#DIV/0!</v>
      </c>
      <c r="K89" s="22" t="e">
        <f>10^(-1/H89)</f>
        <v>#DIV/0!</v>
      </c>
      <c r="L89" s="7" t="e">
        <f>(K89-1)*100</f>
        <v>#DIV/0!</v>
      </c>
    </row>
    <row r="90" spans="1:12" x14ac:dyDescent="0.25">
      <c r="A90" s="9">
        <f>$A$11</f>
        <v>0.9375</v>
      </c>
      <c r="B90" s="12">
        <f>LOG(A90)</f>
        <v>-2.8028723600243537E-2</v>
      </c>
      <c r="C90" s="17"/>
      <c r="D90" s="18"/>
      <c r="E90" s="18"/>
      <c r="F90" s="4" t="e">
        <f>AVERAGE(C90:E90)</f>
        <v>#DIV/0!</v>
      </c>
    </row>
    <row r="91" spans="1:12" x14ac:dyDescent="0.25">
      <c r="A91" s="9">
        <f>$A$12</f>
        <v>3.75</v>
      </c>
      <c r="B91" s="12">
        <f>LOG(A91)</f>
        <v>0.57403126772771884</v>
      </c>
      <c r="C91" s="17"/>
      <c r="D91" s="18"/>
      <c r="E91" s="18"/>
      <c r="F91" s="4" t="e">
        <f>AVERAGE(C91:E91)</f>
        <v>#DIV/0!</v>
      </c>
    </row>
    <row r="92" spans="1:12" ht="15.75" thickBot="1" x14ac:dyDescent="0.3">
      <c r="A92" s="9" t="e">
        <f>#REF!</f>
        <v>#REF!</v>
      </c>
      <c r="B92" s="12" t="e">
        <f>LOG(A92)</f>
        <v>#REF!</v>
      </c>
      <c r="C92" s="19"/>
      <c r="D92" s="20"/>
      <c r="E92" s="20"/>
      <c r="F92" s="7" t="e">
        <f>AVERAGE(C92:E92)</f>
        <v>#DIV/0!</v>
      </c>
    </row>
    <row r="93" spans="1:12" ht="15.75" thickBot="1" x14ac:dyDescent="0.3"/>
    <row r="94" spans="1:12" x14ac:dyDescent="0.25">
      <c r="C94" s="62" t="str">
        <f>gene12</f>
        <v>gene 12</v>
      </c>
      <c r="D94" s="63"/>
      <c r="E94" s="63"/>
      <c r="F94" s="64"/>
      <c r="H94" s="55" t="s">
        <v>28</v>
      </c>
      <c r="I94" s="56"/>
      <c r="J94" s="57"/>
      <c r="K94" s="21" t="s">
        <v>29</v>
      </c>
      <c r="L94" s="14" t="s">
        <v>30</v>
      </c>
    </row>
    <row r="95" spans="1:12" ht="17.25" x14ac:dyDescent="0.25">
      <c r="A95" s="1" t="s">
        <v>8</v>
      </c>
      <c r="B95" s="2" t="s">
        <v>27</v>
      </c>
      <c r="C95" s="3" t="s">
        <v>0</v>
      </c>
      <c r="D95" s="1" t="s">
        <v>1</v>
      </c>
      <c r="E95" s="1" t="s">
        <v>2</v>
      </c>
      <c r="F95" s="13" t="s">
        <v>34</v>
      </c>
      <c r="H95" s="3" t="s">
        <v>42</v>
      </c>
      <c r="I95" s="1" t="s">
        <v>43</v>
      </c>
      <c r="J95" s="23" t="s">
        <v>46</v>
      </c>
      <c r="K95" s="8" t="s">
        <v>44</v>
      </c>
      <c r="L95" s="4" t="s">
        <v>45</v>
      </c>
    </row>
    <row r="96" spans="1:12" ht="15.75" thickBot="1" x14ac:dyDescent="0.3">
      <c r="A96" s="9">
        <f>$A$10</f>
        <v>0.234375</v>
      </c>
      <c r="B96" s="12">
        <f>LOG(A96)</f>
        <v>-0.63008871492820595</v>
      </c>
      <c r="C96" s="17"/>
      <c r="D96" s="18"/>
      <c r="E96" s="18"/>
      <c r="F96" s="4" t="e">
        <f>AVERAGE(C96:E96)</f>
        <v>#DIV/0!</v>
      </c>
      <c r="H96" s="5" t="e">
        <f>SLOPE(F96:F99,B96:B99)</f>
        <v>#DIV/0!</v>
      </c>
      <c r="I96" s="6" t="e">
        <f>INTERCEPT(F96:F99,B96:B99)</f>
        <v>#DIV/0!</v>
      </c>
      <c r="J96" s="7" t="e">
        <f>RSQ(F96:F99,B96:B99)</f>
        <v>#DIV/0!</v>
      </c>
      <c r="K96" s="22" t="e">
        <f>10^(-1/H96)</f>
        <v>#DIV/0!</v>
      </c>
      <c r="L96" s="7" t="e">
        <f>(K96-1)*100</f>
        <v>#DIV/0!</v>
      </c>
    </row>
    <row r="97" spans="1:9" x14ac:dyDescent="0.25">
      <c r="A97" s="9">
        <f>$A$11</f>
        <v>0.9375</v>
      </c>
      <c r="B97" s="12">
        <f t="shared" ref="B97:B99" si="17">LOG(A97)</f>
        <v>-2.8028723600243537E-2</v>
      </c>
      <c r="C97" s="17"/>
      <c r="D97" s="18"/>
      <c r="E97" s="18"/>
      <c r="F97" s="4" t="e">
        <f t="shared" ref="F97:F99" si="18">AVERAGE(C97:E97)</f>
        <v>#DIV/0!</v>
      </c>
    </row>
    <row r="98" spans="1:9" x14ac:dyDescent="0.25">
      <c r="A98" s="9">
        <f>$A$12</f>
        <v>3.75</v>
      </c>
      <c r="B98" s="12">
        <f t="shared" si="17"/>
        <v>0.57403126772771884</v>
      </c>
      <c r="C98" s="17"/>
      <c r="D98" s="18"/>
      <c r="E98" s="18"/>
      <c r="F98" s="4" t="e">
        <f t="shared" si="18"/>
        <v>#DIV/0!</v>
      </c>
    </row>
    <row r="99" spans="1:9" ht="15.75" thickBot="1" x14ac:dyDescent="0.3">
      <c r="A99" s="9" t="e">
        <f>#REF!</f>
        <v>#REF!</v>
      </c>
      <c r="B99" s="12" t="e">
        <f t="shared" si="17"/>
        <v>#REF!</v>
      </c>
      <c r="C99" s="19"/>
      <c r="D99" s="20"/>
      <c r="E99" s="20"/>
      <c r="F99" s="7" t="e">
        <f t="shared" si="18"/>
        <v>#DIV/0!</v>
      </c>
    </row>
    <row r="103" spans="1:9" x14ac:dyDescent="0.25">
      <c r="H103" s="11"/>
      <c r="I103" s="11"/>
    </row>
    <row r="109" spans="1:9" x14ac:dyDescent="0.25">
      <c r="H109" s="11"/>
      <c r="I109" s="11"/>
    </row>
    <row r="115" spans="8:9" x14ac:dyDescent="0.25">
      <c r="H115" s="11"/>
      <c r="I115" s="11"/>
    </row>
    <row r="121" spans="8:9" x14ac:dyDescent="0.25">
      <c r="H121" s="11"/>
      <c r="I121" s="11"/>
    </row>
    <row r="127" spans="8:9" x14ac:dyDescent="0.25">
      <c r="H127" s="11"/>
      <c r="I127" s="11"/>
    </row>
  </sheetData>
  <mergeCells count="31">
    <mergeCell ref="C5:E5"/>
    <mergeCell ref="C8:F8"/>
    <mergeCell ref="C14:F14"/>
    <mergeCell ref="C20:F20"/>
    <mergeCell ref="C26:F26"/>
    <mergeCell ref="C32:F32"/>
    <mergeCell ref="C38:F38"/>
    <mergeCell ref="C45:F45"/>
    <mergeCell ref="C52:F52"/>
    <mergeCell ref="C94:F94"/>
    <mergeCell ref="C59:F59"/>
    <mergeCell ref="C66:F66"/>
    <mergeCell ref="C73:F73"/>
    <mergeCell ref="C80:F80"/>
    <mergeCell ref="C87:F87"/>
    <mergeCell ref="H80:J80"/>
    <mergeCell ref="H87:J87"/>
    <mergeCell ref="H94:J94"/>
    <mergeCell ref="H45:J45"/>
    <mergeCell ref="H52:J52"/>
    <mergeCell ref="H59:J59"/>
    <mergeCell ref="H66:J66"/>
    <mergeCell ref="H73:J73"/>
    <mergeCell ref="W5:Z14"/>
    <mergeCell ref="H38:J38"/>
    <mergeCell ref="H32:J32"/>
    <mergeCell ref="H26:J26"/>
    <mergeCell ref="H20:J20"/>
    <mergeCell ref="H14:J14"/>
    <mergeCell ref="K5:L5"/>
    <mergeCell ref="H8:J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98"/>
  <sheetViews>
    <sheetView tabSelected="1" zoomScale="118" zoomScaleNormal="118" workbookViewId="0">
      <selection activeCell="K57" sqref="K57:K60"/>
    </sheetView>
  </sheetViews>
  <sheetFormatPr defaultColWidth="4.7109375" defaultRowHeight="15" x14ac:dyDescent="0.25"/>
  <cols>
    <col min="1" max="1" width="20.42578125" customWidth="1"/>
    <col min="2" max="2" width="12" customWidth="1"/>
    <col min="3" max="3" width="11.42578125" customWidth="1"/>
    <col min="4" max="39" width="8.7109375" customWidth="1"/>
    <col min="41" max="41" width="4.85546875" customWidth="1"/>
  </cols>
  <sheetData>
    <row r="2" spans="1:45" x14ac:dyDescent="0.25">
      <c r="A2" t="s">
        <v>54</v>
      </c>
      <c r="I2" t="s">
        <v>53</v>
      </c>
      <c r="K2" t="s">
        <v>56</v>
      </c>
      <c r="M2" t="s">
        <v>57</v>
      </c>
    </row>
    <row r="4" spans="1:45" x14ac:dyDescent="0.25">
      <c r="A4" s="15" t="s">
        <v>48</v>
      </c>
      <c r="C4" s="11"/>
      <c r="D4" s="11"/>
      <c r="E4" s="58" t="s">
        <v>71</v>
      </c>
      <c r="F4" s="58"/>
      <c r="G4" s="58"/>
      <c r="H4" s="11"/>
    </row>
    <row r="6" spans="1:45" x14ac:dyDescent="0.25">
      <c r="A6" s="69" t="s">
        <v>65</v>
      </c>
      <c r="B6" s="70"/>
      <c r="C6" s="18"/>
      <c r="E6" s="71" t="s">
        <v>64</v>
      </c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11"/>
      <c r="AJ6" s="11"/>
      <c r="AK6" s="11"/>
      <c r="AL6" s="11"/>
      <c r="AM6" s="11"/>
      <c r="AQ6" s="11"/>
      <c r="AR6" s="11"/>
      <c r="AS6" s="11"/>
    </row>
    <row r="7" spans="1:45" ht="15.75" thickBot="1" x14ac:dyDescent="0.3"/>
    <row r="8" spans="1:45" ht="15.75" thickBot="1" x14ac:dyDescent="0.3">
      <c r="B8" s="45" t="str">
        <f>refgen1</f>
        <v>rpl13a</v>
      </c>
      <c r="C8" s="45" t="str">
        <f>refgen2</f>
        <v>ref. gene 2</v>
      </c>
      <c r="D8" s="66" t="str">
        <f>gene1</f>
        <v>mitfa</v>
      </c>
      <c r="E8" s="67"/>
      <c r="F8" s="68"/>
      <c r="G8" s="66" t="str">
        <f>gene2</f>
        <v>ltk</v>
      </c>
      <c r="H8" s="67"/>
      <c r="I8" s="68"/>
      <c r="J8" s="66" t="str">
        <f>gene3</f>
        <v>csf1ra</v>
      </c>
      <c r="K8" s="67"/>
      <c r="L8" s="68"/>
      <c r="M8" s="66" t="str">
        <f>gene4</f>
        <v>gene 4</v>
      </c>
      <c r="N8" s="67"/>
      <c r="O8" s="68"/>
      <c r="P8" s="66" t="str">
        <f>gene5</f>
        <v>gene 5</v>
      </c>
      <c r="Q8" s="67"/>
      <c r="R8" s="68"/>
      <c r="S8" s="66" t="str">
        <f>gene6</f>
        <v>gene 6</v>
      </c>
      <c r="T8" s="67"/>
      <c r="U8" s="68"/>
      <c r="V8" s="66" t="str">
        <f>gene7</f>
        <v>gene 7</v>
      </c>
      <c r="W8" s="67"/>
      <c r="X8" s="68"/>
      <c r="Y8" s="66" t="str">
        <f>gene8</f>
        <v>gene 8</v>
      </c>
      <c r="Z8" s="67"/>
      <c r="AA8" s="68"/>
      <c r="AB8" s="66" t="str">
        <f>gene9</f>
        <v>gene 9</v>
      </c>
      <c r="AC8" s="67"/>
      <c r="AD8" s="68"/>
      <c r="AE8" s="66" t="str">
        <f>gene10</f>
        <v>gene 10</v>
      </c>
      <c r="AF8" s="67"/>
      <c r="AG8" s="68"/>
      <c r="AH8" s="66" t="str">
        <f>gene11</f>
        <v>gene 11</v>
      </c>
      <c r="AI8" s="67"/>
      <c r="AJ8" s="68"/>
      <c r="AK8" s="66" t="str">
        <f>gene12</f>
        <v>gene 12</v>
      </c>
      <c r="AL8" s="67"/>
      <c r="AM8" s="68"/>
      <c r="AN8" s="11"/>
      <c r="AO8" s="11"/>
      <c r="AP8" s="11"/>
    </row>
    <row r="9" spans="1:45" x14ac:dyDescent="0.25">
      <c r="A9" s="24" t="s">
        <v>51</v>
      </c>
      <c r="B9" s="25">
        <f>IF(ISERROR('(1) primer efficiency'!$K10)=TRUE,2,IF(AND('(1) primer efficiency'!$K10&gt;1.5,'(1) primer efficiency'!$K10&lt;2.3,'(1) primer efficiency'!J10&gt;0.7),'(1) primer efficiency'!$K10,2))</f>
        <v>2</v>
      </c>
      <c r="C9" s="25">
        <f>IF(ISERROR('(1) primer efficiency'!$K16)=TRUE,2,IF(AND('(1) primer efficiency'!$K16&gt;1.5,'(1) primer efficiency'!$K16&lt;2.3,'(1) primer efficiency'!$J16&gt;0.7),'(1) primer efficiency'!$K16,2))</f>
        <v>2</v>
      </c>
      <c r="D9" s="33">
        <f>IF(ISERROR('(1) primer efficiency'!$K22)=TRUE,2,IF(AND('(1) primer efficiency'!$K22&gt;1.5,'(1) primer efficiency'!$K22&lt;2.3,'(1) primer efficiency'!$J22&gt;0.7),'(1) primer efficiency'!$K22,2))</f>
        <v>2</v>
      </c>
      <c r="E9" s="1" t="s">
        <v>63</v>
      </c>
      <c r="F9" s="34">
        <v>24</v>
      </c>
      <c r="G9" s="33">
        <f>IF(ISERROR('(1) primer efficiency'!$K28)=TRUE,2,IF(AND('(1) primer efficiency'!$K28&gt;1.5,'(1) primer efficiency'!$K28&lt;2.3,'(1) primer efficiency'!$J28&gt;0.7),'(1) primer efficiency'!$K28,2))</f>
        <v>2</v>
      </c>
      <c r="H9" s="1" t="s">
        <v>63</v>
      </c>
      <c r="I9" s="34">
        <f>F9+7</f>
        <v>31</v>
      </c>
      <c r="J9" s="33">
        <f>IF(ISERROR('(1) primer efficiency'!$K34)=TRUE,2,IF(AND('(1) primer efficiency'!$K34&gt;1.5,'(1) primer efficiency'!$K34&lt;2.3,'(1) primer efficiency'!$J34&gt;0.7),'(1) primer efficiency'!$K34,2))</f>
        <v>2</v>
      </c>
      <c r="K9" s="1" t="s">
        <v>63</v>
      </c>
      <c r="L9" s="34">
        <f>I9+7</f>
        <v>38</v>
      </c>
      <c r="M9" s="33">
        <f>IF(ISERROR('(1) primer efficiency'!$K40)=TRUE,2,IF(AND('(1) primer efficiency'!$K40&gt;1.5,'(1) primer efficiency'!$K40&lt;2.3,'(1) primer efficiency'!$J40&gt;0.7),'(1) primer efficiency'!$K40,2))</f>
        <v>2</v>
      </c>
      <c r="N9" s="1" t="s">
        <v>63</v>
      </c>
      <c r="O9" s="34">
        <f>L9+7</f>
        <v>45</v>
      </c>
      <c r="P9" s="33">
        <f>IF(ISERROR('(1) primer efficiency'!$K47)=TRUE,2,IF(AND('(1) primer efficiency'!$K47&gt;1.5,'(1) primer efficiency'!$K47&lt;2.3,'(1) primer efficiency'!$J47&gt;0.7),'(1) primer efficiency'!$K47,2))</f>
        <v>2</v>
      </c>
      <c r="Q9" s="1" t="s">
        <v>63</v>
      </c>
      <c r="R9" s="34">
        <f>O9+7</f>
        <v>52</v>
      </c>
      <c r="S9" s="33">
        <f>IF(ISERROR('(1) primer efficiency'!$K54)=TRUE,2,IF(AND('(1) primer efficiency'!$K54&gt;1.5,'(1) primer efficiency'!$K54&lt;2.3,'(1) primer efficiency'!$J54&gt;0.7),'(1) primer efficiency'!$K54,2))</f>
        <v>2</v>
      </c>
      <c r="T9" s="1" t="s">
        <v>63</v>
      </c>
      <c r="U9" s="34">
        <f>R9+7</f>
        <v>59</v>
      </c>
      <c r="V9" s="33">
        <f>IF(ISERROR('(1) primer efficiency'!$K61)=TRUE,2,IF(AND('(1) primer efficiency'!$K61&gt;1.5,'(1) primer efficiency'!$K61&lt;2.3,'(1) primer efficiency'!$J61&gt;0.7),'(1) primer efficiency'!$K61,2))</f>
        <v>2</v>
      </c>
      <c r="W9" s="1" t="s">
        <v>63</v>
      </c>
      <c r="X9" s="34">
        <f>U9+7</f>
        <v>66</v>
      </c>
      <c r="Y9" s="33">
        <f>IF(ISERROR('(1) primer efficiency'!$K68)=TRUE,2,IF(AND('(1) primer efficiency'!$K68&gt;1.5,'(1) primer efficiency'!$K68&lt;2.3,'(1) primer efficiency'!$J68&gt;0.7),'(1) primer efficiency'!$K68,2))</f>
        <v>2</v>
      </c>
      <c r="Z9" s="1" t="s">
        <v>63</v>
      </c>
      <c r="AA9" s="34">
        <f>X9+7</f>
        <v>73</v>
      </c>
      <c r="AB9" s="33">
        <f>IF(ISERROR('(1) primer efficiency'!$K75)=TRUE,2,IF(AND('(1) primer efficiency'!$K75&gt;1.5,'(1) primer efficiency'!$K75&lt;2.3,'(1) primer efficiency'!$J75&gt;0.7),'(1) primer efficiency'!$K75,2))</f>
        <v>2</v>
      </c>
      <c r="AC9" s="1" t="s">
        <v>63</v>
      </c>
      <c r="AD9" s="34">
        <f>AA9+7</f>
        <v>80</v>
      </c>
      <c r="AE9" s="33">
        <f>IF(ISERROR('(1) primer efficiency'!$K82)=TRUE,2,IF(AND('(1) primer efficiency'!$K82&gt;1.5,'(1) primer efficiency'!$K82&lt;2.3,'(1) primer efficiency'!$J82&gt;0.7),'(1) primer efficiency'!$K82,2))</f>
        <v>2</v>
      </c>
      <c r="AF9" s="1" t="s">
        <v>63</v>
      </c>
      <c r="AG9" s="34">
        <f>AD9+7</f>
        <v>87</v>
      </c>
      <c r="AH9" s="33">
        <f>IF(ISERROR('(1) primer efficiency'!$K89)=TRUE,2,IF(AND('(1) primer efficiency'!$K89&gt;1.5,'(1) primer efficiency'!$K89&lt;2.3,'(1) primer efficiency'!$J89&gt;0.7),'(1) primer efficiency'!$K89,2))</f>
        <v>2</v>
      </c>
      <c r="AI9" s="1" t="s">
        <v>63</v>
      </c>
      <c r="AJ9" s="34">
        <f>AG9+7</f>
        <v>94</v>
      </c>
      <c r="AK9" s="33">
        <f>IF(ISERROR('(1) primer efficiency'!$K96)=TRUE,2,IF(AND('(1) primer efficiency'!$K96&gt;1.5,'(1) primer efficiency'!$K96&lt;2.3,'(1) primer efficiency'!$J96&gt;0.7),'(1) primer efficiency'!$K96,2))</f>
        <v>2</v>
      </c>
      <c r="AL9" s="1" t="s">
        <v>63</v>
      </c>
      <c r="AM9" s="34">
        <f>AJ9+7</f>
        <v>101</v>
      </c>
    </row>
    <row r="10" spans="1:45" x14ac:dyDescent="0.25">
      <c r="A10" s="28" t="s">
        <v>52</v>
      </c>
      <c r="B10" s="37">
        <f>AVERAGE(B12:B23)</f>
        <v>17.029999999999998</v>
      </c>
      <c r="C10" s="37" t="e">
        <f>AVERAGE(C12:C23)</f>
        <v>#DIV/0!</v>
      </c>
      <c r="D10" s="38">
        <f>AVERAGE(D12:D23)</f>
        <v>29.826666666666668</v>
      </c>
      <c r="E10" s="50"/>
      <c r="F10" s="50"/>
      <c r="G10" s="38">
        <f>AVERAGE(G12:G23)</f>
        <v>29.92</v>
      </c>
      <c r="H10" s="50"/>
      <c r="I10" s="50"/>
      <c r="J10" s="38">
        <f t="shared" ref="J10" si="0">AVERAGE(J12:J23)</f>
        <v>28.87</v>
      </c>
      <c r="K10" s="50"/>
      <c r="L10" s="50"/>
      <c r="M10" s="38" t="e">
        <f t="shared" ref="M10" si="1">AVERAGE(M12:M23)</f>
        <v>#DIV/0!</v>
      </c>
      <c r="N10" s="50"/>
      <c r="O10" s="50"/>
      <c r="P10" s="38" t="e">
        <f t="shared" ref="P10" si="2">AVERAGE(P12:P23)</f>
        <v>#DIV/0!</v>
      </c>
      <c r="Q10" s="50"/>
      <c r="R10" s="50"/>
      <c r="S10" s="38" t="e">
        <f t="shared" ref="S10" si="3">AVERAGE(S12:S23)</f>
        <v>#DIV/0!</v>
      </c>
      <c r="T10" s="50"/>
      <c r="U10" s="50"/>
      <c r="V10" s="38" t="e">
        <f t="shared" ref="V10" si="4">AVERAGE(V12:V23)</f>
        <v>#DIV/0!</v>
      </c>
      <c r="W10" s="50"/>
      <c r="X10" s="50"/>
      <c r="Y10" s="38" t="e">
        <f t="shared" ref="Y10" si="5">AVERAGE(Y12:Y23)</f>
        <v>#DIV/0!</v>
      </c>
      <c r="Z10" s="50"/>
      <c r="AA10" s="50"/>
      <c r="AB10" s="38" t="e">
        <f t="shared" ref="AB10" si="6">AVERAGE(AB12:AB23)</f>
        <v>#DIV/0!</v>
      </c>
      <c r="AC10" s="50"/>
      <c r="AD10" s="50"/>
      <c r="AE10" s="38" t="e">
        <f t="shared" ref="AE10" si="7">AVERAGE(AE12:AE23)</f>
        <v>#DIV/0!</v>
      </c>
      <c r="AF10" s="50"/>
      <c r="AG10" s="50"/>
      <c r="AH10" s="38" t="e">
        <f t="shared" ref="AH10" si="8">AVERAGE(AH12:AH23)</f>
        <v>#DIV/0!</v>
      </c>
      <c r="AI10" s="50"/>
      <c r="AJ10" s="50"/>
      <c r="AK10" s="38" t="e">
        <f>AVERAGE(AK12:AK23)</f>
        <v>#DIV/0!</v>
      </c>
      <c r="AL10" s="50"/>
      <c r="AM10" s="44"/>
    </row>
    <row r="11" spans="1:45" ht="18" x14ac:dyDescent="0.35">
      <c r="A11" s="31" t="s">
        <v>77</v>
      </c>
      <c r="B11" s="27" t="s">
        <v>55</v>
      </c>
      <c r="C11" s="27" t="s">
        <v>55</v>
      </c>
      <c r="D11" s="30" t="s">
        <v>55</v>
      </c>
      <c r="E11" s="40" t="s">
        <v>58</v>
      </c>
      <c r="F11" s="41" t="s">
        <v>59</v>
      </c>
      <c r="G11" s="30" t="s">
        <v>55</v>
      </c>
      <c r="H11" s="40" t="s">
        <v>58</v>
      </c>
      <c r="I11" s="41" t="s">
        <v>59</v>
      </c>
      <c r="J11" s="30" t="s">
        <v>55</v>
      </c>
      <c r="K11" s="40" t="s">
        <v>58</v>
      </c>
      <c r="L11" s="41" t="s">
        <v>59</v>
      </c>
      <c r="M11" s="30" t="s">
        <v>55</v>
      </c>
      <c r="N11" s="40" t="s">
        <v>58</v>
      </c>
      <c r="O11" s="41" t="s">
        <v>59</v>
      </c>
      <c r="P11" s="30" t="s">
        <v>55</v>
      </c>
      <c r="Q11" s="40" t="s">
        <v>58</v>
      </c>
      <c r="R11" s="41" t="s">
        <v>59</v>
      </c>
      <c r="S11" s="30" t="s">
        <v>55</v>
      </c>
      <c r="T11" s="40" t="s">
        <v>58</v>
      </c>
      <c r="U11" s="41" t="s">
        <v>59</v>
      </c>
      <c r="V11" s="30" t="s">
        <v>55</v>
      </c>
      <c r="W11" s="40" t="s">
        <v>58</v>
      </c>
      <c r="X11" s="41" t="s">
        <v>59</v>
      </c>
      <c r="Y11" s="30" t="s">
        <v>55</v>
      </c>
      <c r="Z11" s="40" t="s">
        <v>58</v>
      </c>
      <c r="AA11" s="41" t="s">
        <v>59</v>
      </c>
      <c r="AB11" s="30" t="s">
        <v>55</v>
      </c>
      <c r="AC11" s="40" t="s">
        <v>58</v>
      </c>
      <c r="AD11" s="41" t="s">
        <v>59</v>
      </c>
      <c r="AE11" s="30" t="s">
        <v>55</v>
      </c>
      <c r="AF11" s="40" t="s">
        <v>58</v>
      </c>
      <c r="AG11" s="41" t="s">
        <v>59</v>
      </c>
      <c r="AH11" s="30" t="s">
        <v>55</v>
      </c>
      <c r="AI11" s="40" t="s">
        <v>58</v>
      </c>
      <c r="AJ11" s="41" t="s">
        <v>59</v>
      </c>
      <c r="AK11" s="30" t="s">
        <v>55</v>
      </c>
      <c r="AL11" s="40" t="s">
        <v>58</v>
      </c>
      <c r="AM11" s="41" t="s">
        <v>59</v>
      </c>
    </row>
    <row r="12" spans="1:45" x14ac:dyDescent="0.25">
      <c r="A12" s="73" t="s">
        <v>82</v>
      </c>
      <c r="B12" s="74">
        <v>16.8</v>
      </c>
      <c r="C12" s="31"/>
      <c r="D12" s="75">
        <v>30.21</v>
      </c>
      <c r="E12" s="1">
        <f>IF(ISBLANK(D12),NA(),IF($C$6="b",POWER(D$9,D$10-D12)/POWER($B$9,$B$10-$B12)/POWER($C$9,$C$10-$C12),IF($C$6=2,POWER(D$9,D$10-D12)/POWER($C$9,$C$10-$C12),POWER(D$9,D$10-D12)/POWER($B$9,$B$10-$B12))))</f>
        <v>0.65368462360105417</v>
      </c>
      <c r="F12" s="4">
        <f>LOG(E12,2)</f>
        <v>-0.61333333333332984</v>
      </c>
      <c r="G12" s="75">
        <v>29.3</v>
      </c>
      <c r="H12" s="1">
        <f t="shared" ref="H12" si="9">IF(ISBLANK(G12),NA(),IF($C$6="b",POWER(G$9,G$10-G12)/POWER($B$9,$B$10-$B12)/POWER($C$9,$C$10-$C12),IF($C$6=2,POWER(G$9,G$10-G12)/POWER($C$9,$C$10-$C12),POWER(G$9,G$10-G12)/POWER($B$9,$B$10-$B12))))</f>
        <v>1.3103934038583671</v>
      </c>
      <c r="I12" s="4">
        <f t="shared" ref="I12" si="10">LOG(H12,2)</f>
        <v>0.39000000000000423</v>
      </c>
      <c r="J12" s="75">
        <v>28.84</v>
      </c>
      <c r="K12" s="1">
        <f t="shared" ref="K12" si="11">IF(ISBLANK(J12),NA(),IF($C$6="b",POWER(J$9,J$10-J12)/POWER($B$9,$B$10-$B12)/POWER($C$9,$C$10-$C12),IF($C$6=2,POWER(J$9,J$10-J12)/POWER($C$9,$C$10-$C12),POWER(J$9,J$10-J12)/POWER($B$9,$B$10-$B12))))</f>
        <v>0.87055056329612679</v>
      </c>
      <c r="L12" s="4">
        <f t="shared" ref="L12" si="12">LOG(K12,2)</f>
        <v>-0.19999999999999563</v>
      </c>
      <c r="M12" s="17"/>
      <c r="N12" s="1" t="e">
        <f t="shared" ref="N12" si="13">IF(ISBLANK(M12),NA(),IF($C$6="b",POWER(M$9,M$10-M12)/POWER($B$9,$B$10-$B12)/POWER($C$9,$C$10-$C12),IF($C$6=2,POWER(M$9,M$10-M12)/POWER($C$9,$C$10-$C12),POWER(M$9,M$10-M12)/POWER($B$9,$B$10-$B12))))</f>
        <v>#N/A</v>
      </c>
      <c r="O12" s="4" t="e">
        <f t="shared" ref="O12" si="14">LOG(N12,2)</f>
        <v>#N/A</v>
      </c>
      <c r="P12" s="17"/>
      <c r="Q12" s="1" t="e">
        <f t="shared" ref="Q12" si="15">IF(ISBLANK(P12),NA(),IF($C$6="b",POWER(P$9,P$10-P12)/POWER($B$9,$B$10-$B12)/POWER($C$9,$C$10-$C12),IF($C$6=2,POWER(P$9,P$10-P12)/POWER($C$9,$C$10-$C12),POWER(P$9,P$10-P12)/POWER($B$9,$B$10-$B12))))</f>
        <v>#N/A</v>
      </c>
      <c r="R12" s="4" t="e">
        <f t="shared" ref="R12" si="16">LOG(Q12,2)</f>
        <v>#N/A</v>
      </c>
      <c r="S12" s="17"/>
      <c r="T12" s="1" t="e">
        <f t="shared" ref="T12" si="17">IF(ISBLANK(S12),NA(),IF($C$6="b",POWER(S$9,S$10-S12)/POWER($B$9,$B$10-$B12)/POWER($C$9,$C$10-$C12),IF($C$6=2,POWER(S$9,S$10-S12)/POWER($C$9,$C$10-$C12),POWER(S$9,S$10-S12)/POWER($B$9,$B$10-$B12))))</f>
        <v>#N/A</v>
      </c>
      <c r="U12" s="4" t="e">
        <f t="shared" ref="U12" si="18">LOG(T12,2)</f>
        <v>#N/A</v>
      </c>
      <c r="V12" s="17"/>
      <c r="W12" s="1" t="e">
        <f t="shared" ref="W12" si="19">IF(ISBLANK(V12),NA(),IF($C$6="b",POWER(V$9,V$10-V12)/POWER($B$9,$B$10-$B12)/POWER($C$9,$C$10-$C12),IF($C$6=2,POWER(V$9,V$10-V12)/POWER($C$9,$C$10-$C12),POWER(V$9,V$10-V12)/POWER($B$9,$B$10-$B12))))</f>
        <v>#N/A</v>
      </c>
      <c r="X12" s="4" t="e">
        <f t="shared" ref="X12" si="20">LOG(W12,2)</f>
        <v>#N/A</v>
      </c>
      <c r="Y12" s="17"/>
      <c r="Z12" s="1" t="e">
        <f t="shared" ref="Z12" si="21">IF(ISBLANK(Y12),NA(),IF($C$6="b",POWER(Y$9,Y$10-Y12)/POWER($B$9,$B$10-$B12)/POWER($C$9,$C$10-$C12),IF($C$6=2,POWER(Y$9,Y$10-Y12)/POWER($C$9,$C$10-$C12),POWER(Y$9,Y$10-Y12)/POWER($B$9,$B$10-$B12))))</f>
        <v>#N/A</v>
      </c>
      <c r="AA12" s="4" t="e">
        <f t="shared" ref="AA12" si="22">LOG(Z12,2)</f>
        <v>#N/A</v>
      </c>
      <c r="AB12" s="17"/>
      <c r="AC12" s="1" t="e">
        <f t="shared" ref="AC12" si="23">IF(ISBLANK(AB12),NA(),IF($C$6="b",POWER(AB$9,AB$10-AB12)/POWER($B$9,$B$10-$B12)/POWER($C$9,$C$10-$C12),IF($C$6=2,POWER(AB$9,AB$10-AB12)/POWER($C$9,$C$10-$C12),POWER(AB$9,AB$10-AB12)/POWER($B$9,$B$10-$B12))))</f>
        <v>#N/A</v>
      </c>
      <c r="AD12" s="4" t="e">
        <f t="shared" ref="AD12" si="24">LOG(AC12,2)</f>
        <v>#N/A</v>
      </c>
      <c r="AE12" s="17"/>
      <c r="AF12" s="1" t="e">
        <f t="shared" ref="AF12" si="25">IF(ISBLANK(AE12),NA(),IF($C$6="b",POWER(AE$9,AE$10-AE12)/POWER($B$9,$B$10-$B12)/POWER($C$9,$C$10-$C12),IF($C$6=2,POWER(AE$9,AE$10-AE12)/POWER($C$9,$C$10-$C12),POWER(AE$9,AE$10-AE12)/POWER($B$9,$B$10-$B12))))</f>
        <v>#N/A</v>
      </c>
      <c r="AG12" s="4" t="e">
        <f t="shared" ref="AG12" si="26">LOG(AF12,2)</f>
        <v>#N/A</v>
      </c>
      <c r="AH12" s="17"/>
      <c r="AI12" s="1" t="e">
        <f t="shared" ref="AI12" si="27">IF(ISBLANK(AH12),NA(),IF($C$6="b",POWER(AH$9,AH$10-AH12)/POWER($B$9,$B$10-$B12)/POWER($C$9,$C$10-$C12),IF($C$6=2,POWER(AH$9,AH$10-AH12)/POWER($C$9,$C$10-$C12),POWER(AH$9,AH$10-AH12)/POWER($B$9,$B$10-$B12))))</f>
        <v>#N/A</v>
      </c>
      <c r="AJ12" s="4" t="e">
        <f t="shared" ref="AJ12" si="28">LOG(AI12,2)</f>
        <v>#N/A</v>
      </c>
      <c r="AK12" s="17"/>
      <c r="AL12" s="1" t="e">
        <f t="shared" ref="AL12" si="29">IF(ISBLANK(AK12),NA(),IF($C$6="b",POWER(AK$9,AK$10-AK12)/POWER($B$9,$B$10-$B12)/POWER($C$9,$C$10-$C12),IF($C$6=2,POWER(AK$9,AK$10-AK12)/POWER($C$9,$C$10-$C12),POWER(AK$9,AK$10-AK12)/POWER($B$9,$B$10-$B12))))</f>
        <v>#N/A</v>
      </c>
      <c r="AM12" s="4" t="e">
        <f t="shared" ref="AM12:AM23" si="30">LOG(AL12,2)</f>
        <v>#N/A</v>
      </c>
    </row>
    <row r="13" spans="1:45" x14ac:dyDescent="0.25">
      <c r="A13" s="73" t="s">
        <v>83</v>
      </c>
      <c r="B13" s="74">
        <v>17.25</v>
      </c>
      <c r="C13" s="31"/>
      <c r="D13" s="75">
        <v>29.58</v>
      </c>
      <c r="E13" s="1">
        <f t="shared" ref="E13:E23" si="31">IF(ISBLANK(D13),NA(),IF($C$6="b",POWER(D$9,D$10-D13)/POWER($B$9,$B$10-$B13)/POWER($C$9,$C$10-$C13),IF($C$6=2,POWER(D$9,D$10-D13)/POWER($C$9,$C$10-$C13),POWER(D$9,D$10-D13)/POWER($B$9,$B$10-$B13))))</f>
        <v>1.3819128799677813</v>
      </c>
      <c r="F13" s="4">
        <f t="shared" ref="F13:F23" si="32">LOG(E13,2)</f>
        <v>0.46666666666667211</v>
      </c>
      <c r="G13" s="75">
        <v>29.7</v>
      </c>
      <c r="H13" s="1">
        <f t="shared" ref="H13" si="33">IF(ISBLANK(G13),NA(),IF($C$6="b",POWER(G$9,G$10-G13)/POWER($B$9,$B$10-$B13)/POWER($C$9,$C$10-$C13),IF($C$6=2,POWER(G$9,G$10-G13)/POWER($C$9,$C$10-$C13),POWER(G$9,G$10-G13)/POWER($B$9,$B$10-$B13))))</f>
        <v>1.3566043274476765</v>
      </c>
      <c r="I13" s="4">
        <f t="shared" ref="I13" si="34">LOG(H13,2)</f>
        <v>0.44000000000000489</v>
      </c>
      <c r="J13" s="75">
        <v>28.58</v>
      </c>
      <c r="K13" s="1">
        <f t="shared" ref="K13" si="35">IF(ISBLANK(J13),NA(),IF($C$6="b",POWER(J$9,J$10-J13)/POWER($B$9,$B$10-$B13)/POWER($C$9,$C$10-$C13),IF($C$6=2,POWER(J$9,J$10-J13)/POWER($C$9,$C$10-$C13),POWER(J$9,J$10-J13)/POWER($B$9,$B$10-$B13))))</f>
        <v>1.4240501955970768</v>
      </c>
      <c r="L13" s="4">
        <f t="shared" ref="L13" si="36">LOG(K13,2)</f>
        <v>0.51000000000000512</v>
      </c>
      <c r="M13" s="17"/>
      <c r="N13" s="1" t="e">
        <f t="shared" ref="N13" si="37">IF(ISBLANK(M13),NA(),IF($C$6="b",POWER(M$9,M$10-M13)/POWER($B$9,$B$10-$B13)/POWER($C$9,$C$10-$C13),IF($C$6=2,POWER(M$9,M$10-M13)/POWER($C$9,$C$10-$C13),POWER(M$9,M$10-M13)/POWER($B$9,$B$10-$B13))))</f>
        <v>#N/A</v>
      </c>
      <c r="O13" s="4" t="e">
        <f t="shared" ref="O13" si="38">LOG(N13,2)</f>
        <v>#N/A</v>
      </c>
      <c r="P13" s="17"/>
      <c r="Q13" s="1" t="e">
        <f t="shared" ref="Q13" si="39">IF(ISBLANK(P13),NA(),IF($C$6="b",POWER(P$9,P$10-P13)/POWER($B$9,$B$10-$B13)/POWER($C$9,$C$10-$C13),IF($C$6=2,POWER(P$9,P$10-P13)/POWER($C$9,$C$10-$C13),POWER(P$9,P$10-P13)/POWER($B$9,$B$10-$B13))))</f>
        <v>#N/A</v>
      </c>
      <c r="R13" s="4" t="e">
        <f t="shared" ref="R13" si="40">LOG(Q13,2)</f>
        <v>#N/A</v>
      </c>
      <c r="S13" s="17"/>
      <c r="T13" s="1" t="e">
        <f t="shared" ref="T13" si="41">IF(ISBLANK(S13),NA(),IF($C$6="b",POWER(S$9,S$10-S13)/POWER($B$9,$B$10-$B13)/POWER($C$9,$C$10-$C13),IF($C$6=2,POWER(S$9,S$10-S13)/POWER($C$9,$C$10-$C13),POWER(S$9,S$10-S13)/POWER($B$9,$B$10-$B13))))</f>
        <v>#N/A</v>
      </c>
      <c r="U13" s="4" t="e">
        <f t="shared" ref="U13" si="42">LOG(T13,2)</f>
        <v>#N/A</v>
      </c>
      <c r="V13" s="17"/>
      <c r="W13" s="1" t="e">
        <f t="shared" ref="W13" si="43">IF(ISBLANK(V13),NA(),IF($C$6="b",POWER(V$9,V$10-V13)/POWER($B$9,$B$10-$B13)/POWER($C$9,$C$10-$C13),IF($C$6=2,POWER(V$9,V$10-V13)/POWER($C$9,$C$10-$C13),POWER(V$9,V$10-V13)/POWER($B$9,$B$10-$B13))))</f>
        <v>#N/A</v>
      </c>
      <c r="X13" s="4" t="e">
        <f t="shared" ref="X13" si="44">LOG(W13,2)</f>
        <v>#N/A</v>
      </c>
      <c r="Y13" s="17"/>
      <c r="Z13" s="1" t="e">
        <f t="shared" ref="Z13" si="45">IF(ISBLANK(Y13),NA(),IF($C$6="b",POWER(Y$9,Y$10-Y13)/POWER($B$9,$B$10-$B13)/POWER($C$9,$C$10-$C13),IF($C$6=2,POWER(Y$9,Y$10-Y13)/POWER($C$9,$C$10-$C13),POWER(Y$9,Y$10-Y13)/POWER($B$9,$B$10-$B13))))</f>
        <v>#N/A</v>
      </c>
      <c r="AA13" s="4" t="e">
        <f t="shared" ref="AA13" si="46">LOG(Z13,2)</f>
        <v>#N/A</v>
      </c>
      <c r="AB13" s="17"/>
      <c r="AC13" s="1" t="e">
        <f t="shared" ref="AC13" si="47">IF(ISBLANK(AB13),NA(),IF($C$6="b",POWER(AB$9,AB$10-AB13)/POWER($B$9,$B$10-$B13)/POWER($C$9,$C$10-$C13),IF($C$6=2,POWER(AB$9,AB$10-AB13)/POWER($C$9,$C$10-$C13),POWER(AB$9,AB$10-AB13)/POWER($B$9,$B$10-$B13))))</f>
        <v>#N/A</v>
      </c>
      <c r="AD13" s="4" t="e">
        <f t="shared" ref="AD13" si="48">LOG(AC13,2)</f>
        <v>#N/A</v>
      </c>
      <c r="AE13" s="17"/>
      <c r="AF13" s="1" t="e">
        <f t="shared" ref="AF13" si="49">IF(ISBLANK(AE13),NA(),IF($C$6="b",POWER(AE$9,AE$10-AE13)/POWER($B$9,$B$10-$B13)/POWER($C$9,$C$10-$C13),IF($C$6=2,POWER(AE$9,AE$10-AE13)/POWER($C$9,$C$10-$C13),POWER(AE$9,AE$10-AE13)/POWER($B$9,$B$10-$B13))))</f>
        <v>#N/A</v>
      </c>
      <c r="AG13" s="4" t="e">
        <f t="shared" ref="AG13" si="50">LOG(AF13,2)</f>
        <v>#N/A</v>
      </c>
      <c r="AH13" s="17"/>
      <c r="AI13" s="1" t="e">
        <f t="shared" ref="AI13" si="51">IF(ISBLANK(AH13),NA(),IF($C$6="b",POWER(AH$9,AH$10-AH13)/POWER($B$9,$B$10-$B13)/POWER($C$9,$C$10-$C13),IF($C$6=2,POWER(AH$9,AH$10-AH13)/POWER($C$9,$C$10-$C13),POWER(AH$9,AH$10-AH13)/POWER($B$9,$B$10-$B13))))</f>
        <v>#N/A</v>
      </c>
      <c r="AJ13" s="4" t="e">
        <f t="shared" ref="AJ13" si="52">LOG(AI13,2)</f>
        <v>#N/A</v>
      </c>
      <c r="AK13" s="17"/>
      <c r="AL13" s="1" t="e">
        <f t="shared" ref="AL13" si="53">IF(ISBLANK(AK13),NA(),IF($C$6="b",POWER(AK$9,AK$10-AK13)/POWER($B$9,$B$10-$B13)/POWER($C$9,$C$10-$C13),IF($C$6=2,POWER(AK$9,AK$10-AK13)/POWER($C$9,$C$10-$C13),POWER(AK$9,AK$10-AK13)/POWER($B$9,$B$10-$B13))))</f>
        <v>#N/A</v>
      </c>
      <c r="AM13" s="4" t="e">
        <f t="shared" si="30"/>
        <v>#N/A</v>
      </c>
    </row>
    <row r="14" spans="1:45" x14ac:dyDescent="0.25">
      <c r="A14" s="73" t="s">
        <v>84</v>
      </c>
      <c r="B14" s="74">
        <v>17.04</v>
      </c>
      <c r="C14" s="31"/>
      <c r="D14" s="75">
        <v>29.69</v>
      </c>
      <c r="E14" s="1">
        <f t="shared" si="31"/>
        <v>1.1070087815953098</v>
      </c>
      <c r="F14" s="4">
        <f t="shared" si="32"/>
        <v>0.14666666666666836</v>
      </c>
      <c r="G14" s="75">
        <v>30.76</v>
      </c>
      <c r="H14" s="1">
        <f t="shared" ref="H14" si="54">IF(ISBLANK(G14),NA(),IF($C$6="b",POWER(G$9,G$10-G14)/POWER($B$9,$B$10-$B14)/POWER($C$9,$C$10-$C14),IF($C$6=2,POWER(G$9,G$10-G14)/POWER($C$9,$C$10-$C14),POWER(G$9,G$10-G14)/POWER($B$9,$B$10-$B14))))</f>
        <v>0.56252924234440538</v>
      </c>
      <c r="I14" s="4">
        <f t="shared" ref="I14" si="55">LOG(H14,2)</f>
        <v>-0.82999999999999829</v>
      </c>
      <c r="J14" s="75">
        <v>29.19</v>
      </c>
      <c r="K14" s="1">
        <f t="shared" ref="K14" si="56">IF(ISBLANK(J14),NA(),IF($C$6="b",POWER(J$9,J$10-J14)/POWER($B$9,$B$10-$B14)/POWER($C$9,$C$10-$C14),IF($C$6=2,POWER(J$9,J$10-J14)/POWER($C$9,$C$10-$C14),POWER(J$9,J$10-J14)/POWER($B$9,$B$10-$B14))))</f>
        <v>0.80664175922212722</v>
      </c>
      <c r="L14" s="4">
        <f t="shared" ref="L14" si="57">LOG(K14,2)</f>
        <v>-0.30999999999999833</v>
      </c>
      <c r="M14" s="17"/>
      <c r="N14" s="1" t="e">
        <f t="shared" ref="N14" si="58">IF(ISBLANK(M14),NA(),IF($C$6="b",POWER(M$9,M$10-M14)/POWER($B$9,$B$10-$B14)/POWER($C$9,$C$10-$C14),IF($C$6=2,POWER(M$9,M$10-M14)/POWER($C$9,$C$10-$C14),POWER(M$9,M$10-M14)/POWER($B$9,$B$10-$B14))))</f>
        <v>#N/A</v>
      </c>
      <c r="O14" s="4" t="e">
        <f t="shared" ref="O14" si="59">LOG(N14,2)</f>
        <v>#N/A</v>
      </c>
      <c r="P14" s="17"/>
      <c r="Q14" s="1" t="e">
        <f t="shared" ref="Q14" si="60">IF(ISBLANK(P14),NA(),IF($C$6="b",POWER(P$9,P$10-P14)/POWER($B$9,$B$10-$B14)/POWER($C$9,$C$10-$C14),IF($C$6=2,POWER(P$9,P$10-P14)/POWER($C$9,$C$10-$C14),POWER(P$9,P$10-P14)/POWER($B$9,$B$10-$B14))))</f>
        <v>#N/A</v>
      </c>
      <c r="R14" s="4" t="e">
        <f t="shared" ref="R14" si="61">LOG(Q14,2)</f>
        <v>#N/A</v>
      </c>
      <c r="S14" s="17"/>
      <c r="T14" s="1" t="e">
        <f t="shared" ref="T14" si="62">IF(ISBLANK(S14),NA(),IF($C$6="b",POWER(S$9,S$10-S14)/POWER($B$9,$B$10-$B14)/POWER($C$9,$C$10-$C14),IF($C$6=2,POWER(S$9,S$10-S14)/POWER($C$9,$C$10-$C14),POWER(S$9,S$10-S14)/POWER($B$9,$B$10-$B14))))</f>
        <v>#N/A</v>
      </c>
      <c r="U14" s="4" t="e">
        <f t="shared" ref="U14" si="63">LOG(T14,2)</f>
        <v>#N/A</v>
      </c>
      <c r="V14" s="17"/>
      <c r="W14" s="1" t="e">
        <f t="shared" ref="W14" si="64">IF(ISBLANK(V14),NA(),IF($C$6="b",POWER(V$9,V$10-V14)/POWER($B$9,$B$10-$B14)/POWER($C$9,$C$10-$C14),IF($C$6=2,POWER(V$9,V$10-V14)/POWER($C$9,$C$10-$C14),POWER(V$9,V$10-V14)/POWER($B$9,$B$10-$B14))))</f>
        <v>#N/A</v>
      </c>
      <c r="X14" s="4" t="e">
        <f t="shared" ref="X14" si="65">LOG(W14,2)</f>
        <v>#N/A</v>
      </c>
      <c r="Y14" s="17"/>
      <c r="Z14" s="1" t="e">
        <f t="shared" ref="Z14" si="66">IF(ISBLANK(Y14),NA(),IF($C$6="b",POWER(Y$9,Y$10-Y14)/POWER($B$9,$B$10-$B14)/POWER($C$9,$C$10-$C14),IF($C$6=2,POWER(Y$9,Y$10-Y14)/POWER($C$9,$C$10-$C14),POWER(Y$9,Y$10-Y14)/POWER($B$9,$B$10-$B14))))</f>
        <v>#N/A</v>
      </c>
      <c r="AA14" s="4" t="e">
        <f t="shared" ref="AA14" si="67">LOG(Z14,2)</f>
        <v>#N/A</v>
      </c>
      <c r="AB14" s="17"/>
      <c r="AC14" s="1" t="e">
        <f t="shared" ref="AC14" si="68">IF(ISBLANK(AB14),NA(),IF($C$6="b",POWER(AB$9,AB$10-AB14)/POWER($B$9,$B$10-$B14)/POWER($C$9,$C$10-$C14),IF($C$6=2,POWER(AB$9,AB$10-AB14)/POWER($C$9,$C$10-$C14),POWER(AB$9,AB$10-AB14)/POWER($B$9,$B$10-$B14))))</f>
        <v>#N/A</v>
      </c>
      <c r="AD14" s="4" t="e">
        <f t="shared" ref="AD14" si="69">LOG(AC14,2)</f>
        <v>#N/A</v>
      </c>
      <c r="AE14" s="17"/>
      <c r="AF14" s="1" t="e">
        <f t="shared" ref="AF14" si="70">IF(ISBLANK(AE14),NA(),IF($C$6="b",POWER(AE$9,AE$10-AE14)/POWER($B$9,$B$10-$B14)/POWER($C$9,$C$10-$C14),IF($C$6=2,POWER(AE$9,AE$10-AE14)/POWER($C$9,$C$10-$C14),POWER(AE$9,AE$10-AE14)/POWER($B$9,$B$10-$B14))))</f>
        <v>#N/A</v>
      </c>
      <c r="AG14" s="4" t="e">
        <f t="shared" ref="AG14" si="71">LOG(AF14,2)</f>
        <v>#N/A</v>
      </c>
      <c r="AH14" s="17"/>
      <c r="AI14" s="1" t="e">
        <f t="shared" ref="AI14" si="72">IF(ISBLANK(AH14),NA(),IF($C$6="b",POWER(AH$9,AH$10-AH14)/POWER($B$9,$B$10-$B14)/POWER($C$9,$C$10-$C14),IF($C$6=2,POWER(AH$9,AH$10-AH14)/POWER($C$9,$C$10-$C14),POWER(AH$9,AH$10-AH14)/POWER($B$9,$B$10-$B14))))</f>
        <v>#N/A</v>
      </c>
      <c r="AJ14" s="4" t="e">
        <f t="shared" ref="AJ14" si="73">LOG(AI14,2)</f>
        <v>#N/A</v>
      </c>
      <c r="AK14" s="17"/>
      <c r="AL14" s="1" t="e">
        <f t="shared" ref="AL14" si="74">IF(ISBLANK(AK14),NA(),IF($C$6="b",POWER(AK$9,AK$10-AK14)/POWER($B$9,$B$10-$B14)/POWER($C$9,$C$10-$C14),IF($C$6=2,POWER(AK$9,AK$10-AK14)/POWER($C$9,$C$10-$C14),POWER(AK$9,AK$10-AK14)/POWER($B$9,$B$10-$B14))))</f>
        <v>#N/A</v>
      </c>
      <c r="AM14" s="4" t="e">
        <f t="shared" si="30"/>
        <v>#N/A</v>
      </c>
    </row>
    <row r="15" spans="1:45" x14ac:dyDescent="0.25">
      <c r="A15" s="31"/>
      <c r="B15" s="31"/>
      <c r="C15" s="31"/>
      <c r="D15" s="17"/>
      <c r="E15" s="1" t="e">
        <f t="shared" si="31"/>
        <v>#N/A</v>
      </c>
      <c r="F15" s="4" t="e">
        <f t="shared" si="32"/>
        <v>#N/A</v>
      </c>
      <c r="G15" s="17"/>
      <c r="H15" s="1" t="e">
        <f t="shared" ref="H15" si="75">IF(ISBLANK(G15),NA(),IF($C$6="b",POWER(G$9,G$10-G15)/POWER($B$9,$B$10-$B15)/POWER($C$9,$C$10-$C15),IF($C$6=2,POWER(G$9,G$10-G15)/POWER($C$9,$C$10-$C15),POWER(G$9,G$10-G15)/POWER($B$9,$B$10-$B15))))</f>
        <v>#N/A</v>
      </c>
      <c r="I15" s="4" t="e">
        <f t="shared" ref="I15" si="76">LOG(H15,2)</f>
        <v>#N/A</v>
      </c>
      <c r="J15" s="17"/>
      <c r="K15" s="1" t="e">
        <f t="shared" ref="K15" si="77">IF(ISBLANK(J15),NA(),IF($C$6="b",POWER(J$9,J$10-J15)/POWER($B$9,$B$10-$B15)/POWER($C$9,$C$10-$C15),IF($C$6=2,POWER(J$9,J$10-J15)/POWER($C$9,$C$10-$C15),POWER(J$9,J$10-J15)/POWER($B$9,$B$10-$B15))))</f>
        <v>#N/A</v>
      </c>
      <c r="L15" s="4" t="e">
        <f t="shared" ref="L15" si="78">LOG(K15,2)</f>
        <v>#N/A</v>
      </c>
      <c r="M15" s="17"/>
      <c r="N15" s="1" t="e">
        <f t="shared" ref="N15" si="79">IF(ISBLANK(M15),NA(),IF($C$6="b",POWER(M$9,M$10-M15)/POWER($B$9,$B$10-$B15)/POWER($C$9,$C$10-$C15),IF($C$6=2,POWER(M$9,M$10-M15)/POWER($C$9,$C$10-$C15),POWER(M$9,M$10-M15)/POWER($B$9,$B$10-$B15))))</f>
        <v>#N/A</v>
      </c>
      <c r="O15" s="4" t="e">
        <f t="shared" ref="O15" si="80">LOG(N15,2)</f>
        <v>#N/A</v>
      </c>
      <c r="P15" s="17"/>
      <c r="Q15" s="1" t="e">
        <f t="shared" ref="Q15" si="81">IF(ISBLANK(P15),NA(),IF($C$6="b",POWER(P$9,P$10-P15)/POWER($B$9,$B$10-$B15)/POWER($C$9,$C$10-$C15),IF($C$6=2,POWER(P$9,P$10-P15)/POWER($C$9,$C$10-$C15),POWER(P$9,P$10-P15)/POWER($B$9,$B$10-$B15))))</f>
        <v>#N/A</v>
      </c>
      <c r="R15" s="4" t="e">
        <f t="shared" ref="R15" si="82">LOG(Q15,2)</f>
        <v>#N/A</v>
      </c>
      <c r="S15" s="17"/>
      <c r="T15" s="1" t="e">
        <f t="shared" ref="T15" si="83">IF(ISBLANK(S15),NA(),IF($C$6="b",POWER(S$9,S$10-S15)/POWER($B$9,$B$10-$B15)/POWER($C$9,$C$10-$C15),IF($C$6=2,POWER(S$9,S$10-S15)/POWER($C$9,$C$10-$C15),POWER(S$9,S$10-S15)/POWER($B$9,$B$10-$B15))))</f>
        <v>#N/A</v>
      </c>
      <c r="U15" s="4" t="e">
        <f t="shared" ref="U15" si="84">LOG(T15,2)</f>
        <v>#N/A</v>
      </c>
      <c r="V15" s="17"/>
      <c r="W15" s="1" t="e">
        <f t="shared" ref="W15" si="85">IF(ISBLANK(V15),NA(),IF($C$6="b",POWER(V$9,V$10-V15)/POWER($B$9,$B$10-$B15)/POWER($C$9,$C$10-$C15),IF($C$6=2,POWER(V$9,V$10-V15)/POWER($C$9,$C$10-$C15),POWER(V$9,V$10-V15)/POWER($B$9,$B$10-$B15))))</f>
        <v>#N/A</v>
      </c>
      <c r="X15" s="4" t="e">
        <f t="shared" ref="X15" si="86">LOG(W15,2)</f>
        <v>#N/A</v>
      </c>
      <c r="Y15" s="17"/>
      <c r="Z15" s="1" t="e">
        <f t="shared" ref="Z15" si="87">IF(ISBLANK(Y15),NA(),IF($C$6="b",POWER(Y$9,Y$10-Y15)/POWER($B$9,$B$10-$B15)/POWER($C$9,$C$10-$C15),IF($C$6=2,POWER(Y$9,Y$10-Y15)/POWER($C$9,$C$10-$C15),POWER(Y$9,Y$10-Y15)/POWER($B$9,$B$10-$B15))))</f>
        <v>#N/A</v>
      </c>
      <c r="AA15" s="4" t="e">
        <f t="shared" ref="AA15" si="88">LOG(Z15,2)</f>
        <v>#N/A</v>
      </c>
      <c r="AB15" s="17"/>
      <c r="AC15" s="1" t="e">
        <f t="shared" ref="AC15" si="89">IF(ISBLANK(AB15),NA(),IF($C$6="b",POWER(AB$9,AB$10-AB15)/POWER($B$9,$B$10-$B15)/POWER($C$9,$C$10-$C15),IF($C$6=2,POWER(AB$9,AB$10-AB15)/POWER($C$9,$C$10-$C15),POWER(AB$9,AB$10-AB15)/POWER($B$9,$B$10-$B15))))</f>
        <v>#N/A</v>
      </c>
      <c r="AD15" s="4" t="e">
        <f t="shared" ref="AD15" si="90">LOG(AC15,2)</f>
        <v>#N/A</v>
      </c>
      <c r="AE15" s="17"/>
      <c r="AF15" s="1" t="e">
        <f t="shared" ref="AF15" si="91">IF(ISBLANK(AE15),NA(),IF($C$6="b",POWER(AE$9,AE$10-AE15)/POWER($B$9,$B$10-$B15)/POWER($C$9,$C$10-$C15),IF($C$6=2,POWER(AE$9,AE$10-AE15)/POWER($C$9,$C$10-$C15),POWER(AE$9,AE$10-AE15)/POWER($B$9,$B$10-$B15))))</f>
        <v>#N/A</v>
      </c>
      <c r="AG15" s="4" t="e">
        <f t="shared" ref="AG15" si="92">LOG(AF15,2)</f>
        <v>#N/A</v>
      </c>
      <c r="AH15" s="17"/>
      <c r="AI15" s="1" t="e">
        <f t="shared" ref="AI15" si="93">IF(ISBLANK(AH15),NA(),IF($C$6="b",POWER(AH$9,AH$10-AH15)/POWER($B$9,$B$10-$B15)/POWER($C$9,$C$10-$C15),IF($C$6=2,POWER(AH$9,AH$10-AH15)/POWER($C$9,$C$10-$C15),POWER(AH$9,AH$10-AH15)/POWER($B$9,$B$10-$B15))))</f>
        <v>#N/A</v>
      </c>
      <c r="AJ15" s="4" t="e">
        <f t="shared" ref="AJ15" si="94">LOG(AI15,2)</f>
        <v>#N/A</v>
      </c>
      <c r="AK15" s="17"/>
      <c r="AL15" s="1" t="e">
        <f t="shared" ref="AL15" si="95">IF(ISBLANK(AK15),NA(),IF($C$6="b",POWER(AK$9,AK$10-AK15)/POWER($B$9,$B$10-$B15)/POWER($C$9,$C$10-$C15),IF($C$6=2,POWER(AK$9,AK$10-AK15)/POWER($C$9,$C$10-$C15),POWER(AK$9,AK$10-AK15)/POWER($B$9,$B$10-$B15))))</f>
        <v>#N/A</v>
      </c>
      <c r="AM15" s="4" t="e">
        <f t="shared" si="30"/>
        <v>#N/A</v>
      </c>
    </row>
    <row r="16" spans="1:45" x14ac:dyDescent="0.25">
      <c r="A16" s="31"/>
      <c r="B16" s="31"/>
      <c r="C16" s="31"/>
      <c r="D16" s="17"/>
      <c r="E16" s="1" t="e">
        <f t="shared" si="31"/>
        <v>#N/A</v>
      </c>
      <c r="F16" s="4" t="e">
        <f t="shared" si="32"/>
        <v>#N/A</v>
      </c>
      <c r="G16" s="17"/>
      <c r="H16" s="1" t="e">
        <f t="shared" ref="H16" si="96">IF(ISBLANK(G16),NA(),IF($C$6="b",POWER(G$9,G$10-G16)/POWER($B$9,$B$10-$B16)/POWER($C$9,$C$10-$C16),IF($C$6=2,POWER(G$9,G$10-G16)/POWER($C$9,$C$10-$C16),POWER(G$9,G$10-G16)/POWER($B$9,$B$10-$B16))))</f>
        <v>#N/A</v>
      </c>
      <c r="I16" s="4" t="e">
        <f t="shared" ref="I16" si="97">LOG(H16,2)</f>
        <v>#N/A</v>
      </c>
      <c r="J16" s="17"/>
      <c r="K16" s="1" t="e">
        <f t="shared" ref="K16" si="98">IF(ISBLANK(J16),NA(),IF($C$6="b",POWER(J$9,J$10-J16)/POWER($B$9,$B$10-$B16)/POWER($C$9,$C$10-$C16),IF($C$6=2,POWER(J$9,J$10-J16)/POWER($C$9,$C$10-$C16),POWER(J$9,J$10-J16)/POWER($B$9,$B$10-$B16))))</f>
        <v>#N/A</v>
      </c>
      <c r="L16" s="4" t="e">
        <f t="shared" ref="L16" si="99">LOG(K16,2)</f>
        <v>#N/A</v>
      </c>
      <c r="M16" s="17"/>
      <c r="N16" s="1" t="e">
        <f t="shared" ref="N16" si="100">IF(ISBLANK(M16),NA(),IF($C$6="b",POWER(M$9,M$10-M16)/POWER($B$9,$B$10-$B16)/POWER($C$9,$C$10-$C16),IF($C$6=2,POWER(M$9,M$10-M16)/POWER($C$9,$C$10-$C16),POWER(M$9,M$10-M16)/POWER($B$9,$B$10-$B16))))</f>
        <v>#N/A</v>
      </c>
      <c r="O16" s="4" t="e">
        <f t="shared" ref="O16" si="101">LOG(N16,2)</f>
        <v>#N/A</v>
      </c>
      <c r="P16" s="17"/>
      <c r="Q16" s="1" t="e">
        <f t="shared" ref="Q16" si="102">IF(ISBLANK(P16),NA(),IF($C$6="b",POWER(P$9,P$10-P16)/POWER($B$9,$B$10-$B16)/POWER($C$9,$C$10-$C16),IF($C$6=2,POWER(P$9,P$10-P16)/POWER($C$9,$C$10-$C16),POWER(P$9,P$10-P16)/POWER($B$9,$B$10-$B16))))</f>
        <v>#N/A</v>
      </c>
      <c r="R16" s="4" t="e">
        <f t="shared" ref="R16" si="103">LOG(Q16,2)</f>
        <v>#N/A</v>
      </c>
      <c r="S16" s="17"/>
      <c r="T16" s="1" t="e">
        <f t="shared" ref="T16" si="104">IF(ISBLANK(S16),NA(),IF($C$6="b",POWER(S$9,S$10-S16)/POWER($B$9,$B$10-$B16)/POWER($C$9,$C$10-$C16),IF($C$6=2,POWER(S$9,S$10-S16)/POWER($C$9,$C$10-$C16),POWER(S$9,S$10-S16)/POWER($B$9,$B$10-$B16))))</f>
        <v>#N/A</v>
      </c>
      <c r="U16" s="4" t="e">
        <f t="shared" ref="U16" si="105">LOG(T16,2)</f>
        <v>#N/A</v>
      </c>
      <c r="V16" s="17"/>
      <c r="W16" s="1" t="e">
        <f t="shared" ref="W16" si="106">IF(ISBLANK(V16),NA(),IF($C$6="b",POWER(V$9,V$10-V16)/POWER($B$9,$B$10-$B16)/POWER($C$9,$C$10-$C16),IF($C$6=2,POWER(V$9,V$10-V16)/POWER($C$9,$C$10-$C16),POWER(V$9,V$10-V16)/POWER($B$9,$B$10-$B16))))</f>
        <v>#N/A</v>
      </c>
      <c r="X16" s="4" t="e">
        <f t="shared" ref="X16" si="107">LOG(W16,2)</f>
        <v>#N/A</v>
      </c>
      <c r="Y16" s="17"/>
      <c r="Z16" s="1" t="e">
        <f t="shared" ref="Z16" si="108">IF(ISBLANK(Y16),NA(),IF($C$6="b",POWER(Y$9,Y$10-Y16)/POWER($B$9,$B$10-$B16)/POWER($C$9,$C$10-$C16),IF($C$6=2,POWER(Y$9,Y$10-Y16)/POWER($C$9,$C$10-$C16),POWER(Y$9,Y$10-Y16)/POWER($B$9,$B$10-$B16))))</f>
        <v>#N/A</v>
      </c>
      <c r="AA16" s="4" t="e">
        <f t="shared" ref="AA16" si="109">LOG(Z16,2)</f>
        <v>#N/A</v>
      </c>
      <c r="AB16" s="17"/>
      <c r="AC16" s="1" t="e">
        <f t="shared" ref="AC16" si="110">IF(ISBLANK(AB16),NA(),IF($C$6="b",POWER(AB$9,AB$10-AB16)/POWER($B$9,$B$10-$B16)/POWER($C$9,$C$10-$C16),IF($C$6=2,POWER(AB$9,AB$10-AB16)/POWER($C$9,$C$10-$C16),POWER(AB$9,AB$10-AB16)/POWER($B$9,$B$10-$B16))))</f>
        <v>#N/A</v>
      </c>
      <c r="AD16" s="4" t="e">
        <f t="shared" ref="AD16" si="111">LOG(AC16,2)</f>
        <v>#N/A</v>
      </c>
      <c r="AE16" s="17"/>
      <c r="AF16" s="1" t="e">
        <f t="shared" ref="AF16" si="112">IF(ISBLANK(AE16),NA(),IF($C$6="b",POWER(AE$9,AE$10-AE16)/POWER($B$9,$B$10-$B16)/POWER($C$9,$C$10-$C16),IF($C$6=2,POWER(AE$9,AE$10-AE16)/POWER($C$9,$C$10-$C16),POWER(AE$9,AE$10-AE16)/POWER($B$9,$B$10-$B16))))</f>
        <v>#N/A</v>
      </c>
      <c r="AG16" s="4" t="e">
        <f t="shared" ref="AG16" si="113">LOG(AF16,2)</f>
        <v>#N/A</v>
      </c>
      <c r="AH16" s="17"/>
      <c r="AI16" s="1" t="e">
        <f t="shared" ref="AI16" si="114">IF(ISBLANK(AH16),NA(),IF($C$6="b",POWER(AH$9,AH$10-AH16)/POWER($B$9,$B$10-$B16)/POWER($C$9,$C$10-$C16),IF($C$6=2,POWER(AH$9,AH$10-AH16)/POWER($C$9,$C$10-$C16),POWER(AH$9,AH$10-AH16)/POWER($B$9,$B$10-$B16))))</f>
        <v>#N/A</v>
      </c>
      <c r="AJ16" s="4" t="e">
        <f t="shared" ref="AJ16" si="115">LOG(AI16,2)</f>
        <v>#N/A</v>
      </c>
      <c r="AK16" s="17"/>
      <c r="AL16" s="1" t="e">
        <f t="shared" ref="AL16" si="116">IF(ISBLANK(AK16),NA(),IF($C$6="b",POWER(AK$9,AK$10-AK16)/POWER($B$9,$B$10-$B16)/POWER($C$9,$C$10-$C16),IF($C$6=2,POWER(AK$9,AK$10-AK16)/POWER($C$9,$C$10-$C16),POWER(AK$9,AK$10-AK16)/POWER($B$9,$B$10-$B16))))</f>
        <v>#N/A</v>
      </c>
      <c r="AM16" s="4" t="e">
        <f t="shared" si="30"/>
        <v>#N/A</v>
      </c>
    </row>
    <row r="17" spans="1:39" x14ac:dyDescent="0.25">
      <c r="A17" s="31"/>
      <c r="B17" s="32"/>
      <c r="C17" s="32"/>
      <c r="D17" s="17"/>
      <c r="E17" s="1" t="e">
        <f t="shared" si="31"/>
        <v>#N/A</v>
      </c>
      <c r="F17" s="4" t="e">
        <f t="shared" si="32"/>
        <v>#N/A</v>
      </c>
      <c r="G17" s="17"/>
      <c r="H17" s="1" t="e">
        <f t="shared" ref="H17" si="117">IF(ISBLANK(G17),NA(),IF($C$6="b",POWER(G$9,G$10-G17)/POWER($B$9,$B$10-$B17)/POWER($C$9,$C$10-$C17),IF($C$6=2,POWER(G$9,G$10-G17)/POWER($C$9,$C$10-$C17),POWER(G$9,G$10-G17)/POWER($B$9,$B$10-$B17))))</f>
        <v>#N/A</v>
      </c>
      <c r="I17" s="4" t="e">
        <f t="shared" ref="I17" si="118">LOG(H17,2)</f>
        <v>#N/A</v>
      </c>
      <c r="J17" s="17"/>
      <c r="K17" s="1" t="e">
        <f t="shared" ref="K17" si="119">IF(ISBLANK(J17),NA(),IF($C$6="b",POWER(J$9,J$10-J17)/POWER($B$9,$B$10-$B17)/POWER($C$9,$C$10-$C17),IF($C$6=2,POWER(J$9,J$10-J17)/POWER($C$9,$C$10-$C17),POWER(J$9,J$10-J17)/POWER($B$9,$B$10-$B17))))</f>
        <v>#N/A</v>
      </c>
      <c r="L17" s="4" t="e">
        <f t="shared" ref="L17" si="120">LOG(K17,2)</f>
        <v>#N/A</v>
      </c>
      <c r="M17" s="17"/>
      <c r="N17" s="1" t="e">
        <f t="shared" ref="N17" si="121">IF(ISBLANK(M17),NA(),IF($C$6="b",POWER(M$9,M$10-M17)/POWER($B$9,$B$10-$B17)/POWER($C$9,$C$10-$C17),IF($C$6=2,POWER(M$9,M$10-M17)/POWER($C$9,$C$10-$C17),POWER(M$9,M$10-M17)/POWER($B$9,$B$10-$B17))))</f>
        <v>#N/A</v>
      </c>
      <c r="O17" s="4" t="e">
        <f t="shared" ref="O17" si="122">LOG(N17,2)</f>
        <v>#N/A</v>
      </c>
      <c r="P17" s="17"/>
      <c r="Q17" s="1" t="e">
        <f t="shared" ref="Q17" si="123">IF(ISBLANK(P17),NA(),IF($C$6="b",POWER(P$9,P$10-P17)/POWER($B$9,$B$10-$B17)/POWER($C$9,$C$10-$C17),IF($C$6=2,POWER(P$9,P$10-P17)/POWER($C$9,$C$10-$C17),POWER(P$9,P$10-P17)/POWER($B$9,$B$10-$B17))))</f>
        <v>#N/A</v>
      </c>
      <c r="R17" s="4" t="e">
        <f t="shared" ref="R17" si="124">LOG(Q17,2)</f>
        <v>#N/A</v>
      </c>
      <c r="S17" s="17"/>
      <c r="T17" s="1" t="e">
        <f t="shared" ref="T17" si="125">IF(ISBLANK(S17),NA(),IF($C$6="b",POWER(S$9,S$10-S17)/POWER($B$9,$B$10-$B17)/POWER($C$9,$C$10-$C17),IF($C$6=2,POWER(S$9,S$10-S17)/POWER($C$9,$C$10-$C17),POWER(S$9,S$10-S17)/POWER($B$9,$B$10-$B17))))</f>
        <v>#N/A</v>
      </c>
      <c r="U17" s="4" t="e">
        <f t="shared" ref="U17" si="126">LOG(T17,2)</f>
        <v>#N/A</v>
      </c>
      <c r="V17" s="17"/>
      <c r="W17" s="1" t="e">
        <f t="shared" ref="W17" si="127">IF(ISBLANK(V17),NA(),IF($C$6="b",POWER(V$9,V$10-V17)/POWER($B$9,$B$10-$B17)/POWER($C$9,$C$10-$C17),IF($C$6=2,POWER(V$9,V$10-V17)/POWER($C$9,$C$10-$C17),POWER(V$9,V$10-V17)/POWER($B$9,$B$10-$B17))))</f>
        <v>#N/A</v>
      </c>
      <c r="X17" s="4" t="e">
        <f t="shared" ref="X17" si="128">LOG(W17,2)</f>
        <v>#N/A</v>
      </c>
      <c r="Y17" s="17"/>
      <c r="Z17" s="1" t="e">
        <f t="shared" ref="Z17" si="129">IF(ISBLANK(Y17),NA(),IF($C$6="b",POWER(Y$9,Y$10-Y17)/POWER($B$9,$B$10-$B17)/POWER($C$9,$C$10-$C17),IF($C$6=2,POWER(Y$9,Y$10-Y17)/POWER($C$9,$C$10-$C17),POWER(Y$9,Y$10-Y17)/POWER($B$9,$B$10-$B17))))</f>
        <v>#N/A</v>
      </c>
      <c r="AA17" s="4" t="e">
        <f t="shared" ref="AA17" si="130">LOG(Z17,2)</f>
        <v>#N/A</v>
      </c>
      <c r="AB17" s="17"/>
      <c r="AC17" s="1" t="e">
        <f t="shared" ref="AC17" si="131">IF(ISBLANK(AB17),NA(),IF($C$6="b",POWER(AB$9,AB$10-AB17)/POWER($B$9,$B$10-$B17)/POWER($C$9,$C$10-$C17),IF($C$6=2,POWER(AB$9,AB$10-AB17)/POWER($C$9,$C$10-$C17),POWER(AB$9,AB$10-AB17)/POWER($B$9,$B$10-$B17))))</f>
        <v>#N/A</v>
      </c>
      <c r="AD17" s="4" t="e">
        <f t="shared" ref="AD17" si="132">LOG(AC17,2)</f>
        <v>#N/A</v>
      </c>
      <c r="AE17" s="17"/>
      <c r="AF17" s="1" t="e">
        <f t="shared" ref="AF17" si="133">IF(ISBLANK(AE17),NA(),IF($C$6="b",POWER(AE$9,AE$10-AE17)/POWER($B$9,$B$10-$B17)/POWER($C$9,$C$10-$C17),IF($C$6=2,POWER(AE$9,AE$10-AE17)/POWER($C$9,$C$10-$C17),POWER(AE$9,AE$10-AE17)/POWER($B$9,$B$10-$B17))))</f>
        <v>#N/A</v>
      </c>
      <c r="AG17" s="4" t="e">
        <f t="shared" ref="AG17" si="134">LOG(AF17,2)</f>
        <v>#N/A</v>
      </c>
      <c r="AH17" s="17"/>
      <c r="AI17" s="1" t="e">
        <f t="shared" ref="AI17" si="135">IF(ISBLANK(AH17),NA(),IF($C$6="b",POWER(AH$9,AH$10-AH17)/POWER($B$9,$B$10-$B17)/POWER($C$9,$C$10-$C17),IF($C$6=2,POWER(AH$9,AH$10-AH17)/POWER($C$9,$C$10-$C17),POWER(AH$9,AH$10-AH17)/POWER($B$9,$B$10-$B17))))</f>
        <v>#N/A</v>
      </c>
      <c r="AJ17" s="4" t="e">
        <f t="shared" ref="AJ17" si="136">LOG(AI17,2)</f>
        <v>#N/A</v>
      </c>
      <c r="AK17" s="17"/>
      <c r="AL17" s="1" t="e">
        <f t="shared" ref="AL17" si="137">IF(ISBLANK(AK17),NA(),IF($C$6="b",POWER(AK$9,AK$10-AK17)/POWER($B$9,$B$10-$B17)/POWER($C$9,$C$10-$C17),IF($C$6=2,POWER(AK$9,AK$10-AK17)/POWER($C$9,$C$10-$C17),POWER(AK$9,AK$10-AK17)/POWER($B$9,$B$10-$B17))))</f>
        <v>#N/A</v>
      </c>
      <c r="AM17" s="4" t="e">
        <f t="shared" si="30"/>
        <v>#N/A</v>
      </c>
    </row>
    <row r="18" spans="1:39" x14ac:dyDescent="0.25">
      <c r="A18" s="31"/>
      <c r="B18" s="32"/>
      <c r="C18" s="32"/>
      <c r="D18" s="17"/>
      <c r="E18" s="1" t="e">
        <f t="shared" si="31"/>
        <v>#N/A</v>
      </c>
      <c r="F18" s="4" t="e">
        <f t="shared" si="32"/>
        <v>#N/A</v>
      </c>
      <c r="G18" s="17"/>
      <c r="H18" s="1" t="e">
        <f t="shared" ref="H18" si="138">IF(ISBLANK(G18),NA(),IF($C$6="b",POWER(G$9,G$10-G18)/POWER($B$9,$B$10-$B18)/POWER($C$9,$C$10-$C18),IF($C$6=2,POWER(G$9,G$10-G18)/POWER($C$9,$C$10-$C18),POWER(G$9,G$10-G18)/POWER($B$9,$B$10-$B18))))</f>
        <v>#N/A</v>
      </c>
      <c r="I18" s="4" t="e">
        <f t="shared" ref="I18" si="139">LOG(H18,2)</f>
        <v>#N/A</v>
      </c>
      <c r="J18" s="17"/>
      <c r="K18" s="1" t="e">
        <f t="shared" ref="K18" si="140">IF(ISBLANK(J18),NA(),IF($C$6="b",POWER(J$9,J$10-J18)/POWER($B$9,$B$10-$B18)/POWER($C$9,$C$10-$C18),IF($C$6=2,POWER(J$9,J$10-J18)/POWER($C$9,$C$10-$C18),POWER(J$9,J$10-J18)/POWER($B$9,$B$10-$B18))))</f>
        <v>#N/A</v>
      </c>
      <c r="L18" s="4" t="e">
        <f t="shared" ref="L18" si="141">LOG(K18,2)</f>
        <v>#N/A</v>
      </c>
      <c r="M18" s="17"/>
      <c r="N18" s="1" t="e">
        <f t="shared" ref="N18" si="142">IF(ISBLANK(M18),NA(),IF($C$6="b",POWER(M$9,M$10-M18)/POWER($B$9,$B$10-$B18)/POWER($C$9,$C$10-$C18),IF($C$6=2,POWER(M$9,M$10-M18)/POWER($C$9,$C$10-$C18),POWER(M$9,M$10-M18)/POWER($B$9,$B$10-$B18))))</f>
        <v>#N/A</v>
      </c>
      <c r="O18" s="4" t="e">
        <f t="shared" ref="O18" si="143">LOG(N18,2)</f>
        <v>#N/A</v>
      </c>
      <c r="P18" s="17"/>
      <c r="Q18" s="1" t="e">
        <f t="shared" ref="Q18" si="144">IF(ISBLANK(P18),NA(),IF($C$6="b",POWER(P$9,P$10-P18)/POWER($B$9,$B$10-$B18)/POWER($C$9,$C$10-$C18),IF($C$6=2,POWER(P$9,P$10-P18)/POWER($C$9,$C$10-$C18),POWER(P$9,P$10-P18)/POWER($B$9,$B$10-$B18))))</f>
        <v>#N/A</v>
      </c>
      <c r="R18" s="4" t="e">
        <f t="shared" ref="R18" si="145">LOG(Q18,2)</f>
        <v>#N/A</v>
      </c>
      <c r="S18" s="17"/>
      <c r="T18" s="1" t="e">
        <f t="shared" ref="T18" si="146">IF(ISBLANK(S18),NA(),IF($C$6="b",POWER(S$9,S$10-S18)/POWER($B$9,$B$10-$B18)/POWER($C$9,$C$10-$C18),IF($C$6=2,POWER(S$9,S$10-S18)/POWER($C$9,$C$10-$C18),POWER(S$9,S$10-S18)/POWER($B$9,$B$10-$B18))))</f>
        <v>#N/A</v>
      </c>
      <c r="U18" s="4" t="e">
        <f t="shared" ref="U18" si="147">LOG(T18,2)</f>
        <v>#N/A</v>
      </c>
      <c r="V18" s="17"/>
      <c r="W18" s="1" t="e">
        <f t="shared" ref="W18" si="148">IF(ISBLANK(V18),NA(),IF($C$6="b",POWER(V$9,V$10-V18)/POWER($B$9,$B$10-$B18)/POWER($C$9,$C$10-$C18),IF($C$6=2,POWER(V$9,V$10-V18)/POWER($C$9,$C$10-$C18),POWER(V$9,V$10-V18)/POWER($B$9,$B$10-$B18))))</f>
        <v>#N/A</v>
      </c>
      <c r="X18" s="4" t="e">
        <f t="shared" ref="X18" si="149">LOG(W18,2)</f>
        <v>#N/A</v>
      </c>
      <c r="Y18" s="17"/>
      <c r="Z18" s="1" t="e">
        <f t="shared" ref="Z18" si="150">IF(ISBLANK(Y18),NA(),IF($C$6="b",POWER(Y$9,Y$10-Y18)/POWER($B$9,$B$10-$B18)/POWER($C$9,$C$10-$C18),IF($C$6=2,POWER(Y$9,Y$10-Y18)/POWER($C$9,$C$10-$C18),POWER(Y$9,Y$10-Y18)/POWER($B$9,$B$10-$B18))))</f>
        <v>#N/A</v>
      </c>
      <c r="AA18" s="4" t="e">
        <f t="shared" ref="AA18" si="151">LOG(Z18,2)</f>
        <v>#N/A</v>
      </c>
      <c r="AB18" s="17"/>
      <c r="AC18" s="1" t="e">
        <f t="shared" ref="AC18" si="152">IF(ISBLANK(AB18),NA(),IF($C$6="b",POWER(AB$9,AB$10-AB18)/POWER($B$9,$B$10-$B18)/POWER($C$9,$C$10-$C18),IF($C$6=2,POWER(AB$9,AB$10-AB18)/POWER($C$9,$C$10-$C18),POWER(AB$9,AB$10-AB18)/POWER($B$9,$B$10-$B18))))</f>
        <v>#N/A</v>
      </c>
      <c r="AD18" s="4" t="e">
        <f t="shared" ref="AD18" si="153">LOG(AC18,2)</f>
        <v>#N/A</v>
      </c>
      <c r="AE18" s="17"/>
      <c r="AF18" s="1" t="e">
        <f t="shared" ref="AF18" si="154">IF(ISBLANK(AE18),NA(),IF($C$6="b",POWER(AE$9,AE$10-AE18)/POWER($B$9,$B$10-$B18)/POWER($C$9,$C$10-$C18),IF($C$6=2,POWER(AE$9,AE$10-AE18)/POWER($C$9,$C$10-$C18),POWER(AE$9,AE$10-AE18)/POWER($B$9,$B$10-$B18))))</f>
        <v>#N/A</v>
      </c>
      <c r="AG18" s="4" t="e">
        <f t="shared" ref="AG18" si="155">LOG(AF18,2)</f>
        <v>#N/A</v>
      </c>
      <c r="AH18" s="17"/>
      <c r="AI18" s="1" t="e">
        <f t="shared" ref="AI18" si="156">IF(ISBLANK(AH18),NA(),IF($C$6="b",POWER(AH$9,AH$10-AH18)/POWER($B$9,$B$10-$B18)/POWER($C$9,$C$10-$C18),IF($C$6=2,POWER(AH$9,AH$10-AH18)/POWER($C$9,$C$10-$C18),POWER(AH$9,AH$10-AH18)/POWER($B$9,$B$10-$B18))))</f>
        <v>#N/A</v>
      </c>
      <c r="AJ18" s="4" t="e">
        <f t="shared" ref="AJ18" si="157">LOG(AI18,2)</f>
        <v>#N/A</v>
      </c>
      <c r="AK18" s="17"/>
      <c r="AL18" s="1" t="e">
        <f t="shared" ref="AL18" si="158">IF(ISBLANK(AK18),NA(),IF($C$6="b",POWER(AK$9,AK$10-AK18)/POWER($B$9,$B$10-$B18)/POWER($C$9,$C$10-$C18),IF($C$6=2,POWER(AK$9,AK$10-AK18)/POWER($C$9,$C$10-$C18),POWER(AK$9,AK$10-AK18)/POWER($B$9,$B$10-$B18))))</f>
        <v>#N/A</v>
      </c>
      <c r="AM18" s="4" t="e">
        <f t="shared" si="30"/>
        <v>#N/A</v>
      </c>
    </row>
    <row r="19" spans="1:39" x14ac:dyDescent="0.25">
      <c r="A19" s="31"/>
      <c r="B19" s="32"/>
      <c r="C19" s="32"/>
      <c r="D19" s="17"/>
      <c r="E19" s="1" t="e">
        <f t="shared" si="31"/>
        <v>#N/A</v>
      </c>
      <c r="F19" s="4" t="e">
        <f t="shared" si="32"/>
        <v>#N/A</v>
      </c>
      <c r="G19" s="17"/>
      <c r="H19" s="1" t="e">
        <f t="shared" ref="H19" si="159">IF(ISBLANK(G19),NA(),IF($C$6="b",POWER(G$9,G$10-G19)/POWER($B$9,$B$10-$B19)/POWER($C$9,$C$10-$C19),IF($C$6=2,POWER(G$9,G$10-G19)/POWER($C$9,$C$10-$C19),POWER(G$9,G$10-G19)/POWER($B$9,$B$10-$B19))))</f>
        <v>#N/A</v>
      </c>
      <c r="I19" s="4" t="e">
        <f t="shared" ref="I19" si="160">LOG(H19,2)</f>
        <v>#N/A</v>
      </c>
      <c r="J19" s="17"/>
      <c r="K19" s="1" t="e">
        <f t="shared" ref="K19" si="161">IF(ISBLANK(J19),NA(),IF($C$6="b",POWER(J$9,J$10-J19)/POWER($B$9,$B$10-$B19)/POWER($C$9,$C$10-$C19),IF($C$6=2,POWER(J$9,J$10-J19)/POWER($C$9,$C$10-$C19),POWER(J$9,J$10-J19)/POWER($B$9,$B$10-$B19))))</f>
        <v>#N/A</v>
      </c>
      <c r="L19" s="4" t="e">
        <f t="shared" ref="L19" si="162">LOG(K19,2)</f>
        <v>#N/A</v>
      </c>
      <c r="M19" s="17"/>
      <c r="N19" s="1" t="e">
        <f t="shared" ref="N19" si="163">IF(ISBLANK(M19),NA(),IF($C$6="b",POWER(M$9,M$10-M19)/POWER($B$9,$B$10-$B19)/POWER($C$9,$C$10-$C19),IF($C$6=2,POWER(M$9,M$10-M19)/POWER($C$9,$C$10-$C19),POWER(M$9,M$10-M19)/POWER($B$9,$B$10-$B19))))</f>
        <v>#N/A</v>
      </c>
      <c r="O19" s="4" t="e">
        <f t="shared" ref="O19" si="164">LOG(N19,2)</f>
        <v>#N/A</v>
      </c>
      <c r="P19" s="17"/>
      <c r="Q19" s="1" t="e">
        <f t="shared" ref="Q19" si="165">IF(ISBLANK(P19),NA(),IF($C$6="b",POWER(P$9,P$10-P19)/POWER($B$9,$B$10-$B19)/POWER($C$9,$C$10-$C19),IF($C$6=2,POWER(P$9,P$10-P19)/POWER($C$9,$C$10-$C19),POWER(P$9,P$10-P19)/POWER($B$9,$B$10-$B19))))</f>
        <v>#N/A</v>
      </c>
      <c r="R19" s="4" t="e">
        <f t="shared" ref="R19" si="166">LOG(Q19,2)</f>
        <v>#N/A</v>
      </c>
      <c r="S19" s="17"/>
      <c r="T19" s="1" t="e">
        <f t="shared" ref="T19" si="167">IF(ISBLANK(S19),NA(),IF($C$6="b",POWER(S$9,S$10-S19)/POWER($B$9,$B$10-$B19)/POWER($C$9,$C$10-$C19),IF($C$6=2,POWER(S$9,S$10-S19)/POWER($C$9,$C$10-$C19),POWER(S$9,S$10-S19)/POWER($B$9,$B$10-$B19))))</f>
        <v>#N/A</v>
      </c>
      <c r="U19" s="4" t="e">
        <f t="shared" ref="U19" si="168">LOG(T19,2)</f>
        <v>#N/A</v>
      </c>
      <c r="V19" s="17"/>
      <c r="W19" s="1" t="e">
        <f t="shared" ref="W19" si="169">IF(ISBLANK(V19),NA(),IF($C$6="b",POWER(V$9,V$10-V19)/POWER($B$9,$B$10-$B19)/POWER($C$9,$C$10-$C19),IF($C$6=2,POWER(V$9,V$10-V19)/POWER($C$9,$C$10-$C19),POWER(V$9,V$10-V19)/POWER($B$9,$B$10-$B19))))</f>
        <v>#N/A</v>
      </c>
      <c r="X19" s="4" t="e">
        <f t="shared" ref="X19" si="170">LOG(W19,2)</f>
        <v>#N/A</v>
      </c>
      <c r="Y19" s="17"/>
      <c r="Z19" s="1" t="e">
        <f t="shared" ref="Z19" si="171">IF(ISBLANK(Y19),NA(),IF($C$6="b",POWER(Y$9,Y$10-Y19)/POWER($B$9,$B$10-$B19)/POWER($C$9,$C$10-$C19),IF($C$6=2,POWER(Y$9,Y$10-Y19)/POWER($C$9,$C$10-$C19),POWER(Y$9,Y$10-Y19)/POWER($B$9,$B$10-$B19))))</f>
        <v>#N/A</v>
      </c>
      <c r="AA19" s="4" t="e">
        <f t="shared" ref="AA19" si="172">LOG(Z19,2)</f>
        <v>#N/A</v>
      </c>
      <c r="AB19" s="17"/>
      <c r="AC19" s="1" t="e">
        <f t="shared" ref="AC19" si="173">IF(ISBLANK(AB19),NA(),IF($C$6="b",POWER(AB$9,AB$10-AB19)/POWER($B$9,$B$10-$B19)/POWER($C$9,$C$10-$C19),IF($C$6=2,POWER(AB$9,AB$10-AB19)/POWER($C$9,$C$10-$C19),POWER(AB$9,AB$10-AB19)/POWER($B$9,$B$10-$B19))))</f>
        <v>#N/A</v>
      </c>
      <c r="AD19" s="4" t="e">
        <f t="shared" ref="AD19" si="174">LOG(AC19,2)</f>
        <v>#N/A</v>
      </c>
      <c r="AE19" s="17"/>
      <c r="AF19" s="1" t="e">
        <f t="shared" ref="AF19" si="175">IF(ISBLANK(AE19),NA(),IF($C$6="b",POWER(AE$9,AE$10-AE19)/POWER($B$9,$B$10-$B19)/POWER($C$9,$C$10-$C19),IF($C$6=2,POWER(AE$9,AE$10-AE19)/POWER($C$9,$C$10-$C19),POWER(AE$9,AE$10-AE19)/POWER($B$9,$B$10-$B19))))</f>
        <v>#N/A</v>
      </c>
      <c r="AG19" s="4" t="e">
        <f t="shared" ref="AG19" si="176">LOG(AF19,2)</f>
        <v>#N/A</v>
      </c>
      <c r="AH19" s="17"/>
      <c r="AI19" s="1" t="e">
        <f t="shared" ref="AI19" si="177">IF(ISBLANK(AH19),NA(),IF($C$6="b",POWER(AH$9,AH$10-AH19)/POWER($B$9,$B$10-$B19)/POWER($C$9,$C$10-$C19),IF($C$6=2,POWER(AH$9,AH$10-AH19)/POWER($C$9,$C$10-$C19),POWER(AH$9,AH$10-AH19)/POWER($B$9,$B$10-$B19))))</f>
        <v>#N/A</v>
      </c>
      <c r="AJ19" s="4" t="e">
        <f t="shared" ref="AJ19" si="178">LOG(AI19,2)</f>
        <v>#N/A</v>
      </c>
      <c r="AK19" s="17"/>
      <c r="AL19" s="1" t="e">
        <f t="shared" ref="AL19" si="179">IF(ISBLANK(AK19),NA(),IF($C$6="b",POWER(AK$9,AK$10-AK19)/POWER($B$9,$B$10-$B19)/POWER($C$9,$C$10-$C19),IF($C$6=2,POWER(AK$9,AK$10-AK19)/POWER($C$9,$C$10-$C19),POWER(AK$9,AK$10-AK19)/POWER($B$9,$B$10-$B19))))</f>
        <v>#N/A</v>
      </c>
      <c r="AM19" s="4" t="e">
        <f t="shared" si="30"/>
        <v>#N/A</v>
      </c>
    </row>
    <row r="20" spans="1:39" x14ac:dyDescent="0.25">
      <c r="A20" s="31"/>
      <c r="B20" s="32"/>
      <c r="C20" s="32"/>
      <c r="D20" s="17"/>
      <c r="E20" s="1" t="e">
        <f t="shared" si="31"/>
        <v>#N/A</v>
      </c>
      <c r="F20" s="4" t="e">
        <f t="shared" si="32"/>
        <v>#N/A</v>
      </c>
      <c r="G20" s="17"/>
      <c r="H20" s="1" t="e">
        <f t="shared" ref="H20" si="180">IF(ISBLANK(G20),NA(),IF($C$6="b",POWER(G$9,G$10-G20)/POWER($B$9,$B$10-$B20)/POWER($C$9,$C$10-$C20),IF($C$6=2,POWER(G$9,G$10-G20)/POWER($C$9,$C$10-$C20),POWER(G$9,G$10-G20)/POWER($B$9,$B$10-$B20))))</f>
        <v>#N/A</v>
      </c>
      <c r="I20" s="4" t="e">
        <f t="shared" ref="I20" si="181">LOG(H20,2)</f>
        <v>#N/A</v>
      </c>
      <c r="J20" s="17"/>
      <c r="K20" s="1" t="e">
        <f t="shared" ref="K20" si="182">IF(ISBLANK(J20),NA(),IF($C$6="b",POWER(J$9,J$10-J20)/POWER($B$9,$B$10-$B20)/POWER($C$9,$C$10-$C20),IF($C$6=2,POWER(J$9,J$10-J20)/POWER($C$9,$C$10-$C20),POWER(J$9,J$10-J20)/POWER($B$9,$B$10-$B20))))</f>
        <v>#N/A</v>
      </c>
      <c r="L20" s="4" t="e">
        <f t="shared" ref="L20" si="183">LOG(K20,2)</f>
        <v>#N/A</v>
      </c>
      <c r="M20" s="17"/>
      <c r="N20" s="1" t="e">
        <f t="shared" ref="N20" si="184">IF(ISBLANK(M20),NA(),IF($C$6="b",POWER(M$9,M$10-M20)/POWER($B$9,$B$10-$B20)/POWER($C$9,$C$10-$C20),IF($C$6=2,POWER(M$9,M$10-M20)/POWER($C$9,$C$10-$C20),POWER(M$9,M$10-M20)/POWER($B$9,$B$10-$B20))))</f>
        <v>#N/A</v>
      </c>
      <c r="O20" s="4" t="e">
        <f t="shared" ref="O20" si="185">LOG(N20,2)</f>
        <v>#N/A</v>
      </c>
      <c r="P20" s="17"/>
      <c r="Q20" s="1" t="e">
        <f t="shared" ref="Q20" si="186">IF(ISBLANK(P20),NA(),IF($C$6="b",POWER(P$9,P$10-P20)/POWER($B$9,$B$10-$B20)/POWER($C$9,$C$10-$C20),IF($C$6=2,POWER(P$9,P$10-P20)/POWER($C$9,$C$10-$C20),POWER(P$9,P$10-P20)/POWER($B$9,$B$10-$B20))))</f>
        <v>#N/A</v>
      </c>
      <c r="R20" s="4" t="e">
        <f t="shared" ref="R20" si="187">LOG(Q20,2)</f>
        <v>#N/A</v>
      </c>
      <c r="S20" s="17"/>
      <c r="T20" s="1" t="e">
        <f t="shared" ref="T20" si="188">IF(ISBLANK(S20),NA(),IF($C$6="b",POWER(S$9,S$10-S20)/POWER($B$9,$B$10-$B20)/POWER($C$9,$C$10-$C20),IF($C$6=2,POWER(S$9,S$10-S20)/POWER($C$9,$C$10-$C20),POWER(S$9,S$10-S20)/POWER($B$9,$B$10-$B20))))</f>
        <v>#N/A</v>
      </c>
      <c r="U20" s="4" t="e">
        <f t="shared" ref="U20" si="189">LOG(T20,2)</f>
        <v>#N/A</v>
      </c>
      <c r="V20" s="17"/>
      <c r="W20" s="1" t="e">
        <f t="shared" ref="W20" si="190">IF(ISBLANK(V20),NA(),IF($C$6="b",POWER(V$9,V$10-V20)/POWER($B$9,$B$10-$B20)/POWER($C$9,$C$10-$C20),IF($C$6=2,POWER(V$9,V$10-V20)/POWER($C$9,$C$10-$C20),POWER(V$9,V$10-V20)/POWER($B$9,$B$10-$B20))))</f>
        <v>#N/A</v>
      </c>
      <c r="X20" s="4" t="e">
        <f t="shared" ref="X20" si="191">LOG(W20,2)</f>
        <v>#N/A</v>
      </c>
      <c r="Y20" s="17"/>
      <c r="Z20" s="1" t="e">
        <f t="shared" ref="Z20" si="192">IF(ISBLANK(Y20),NA(),IF($C$6="b",POWER(Y$9,Y$10-Y20)/POWER($B$9,$B$10-$B20)/POWER($C$9,$C$10-$C20),IF($C$6=2,POWER(Y$9,Y$10-Y20)/POWER($C$9,$C$10-$C20),POWER(Y$9,Y$10-Y20)/POWER($B$9,$B$10-$B20))))</f>
        <v>#N/A</v>
      </c>
      <c r="AA20" s="4" t="e">
        <f t="shared" ref="AA20" si="193">LOG(Z20,2)</f>
        <v>#N/A</v>
      </c>
      <c r="AB20" s="17"/>
      <c r="AC20" s="1" t="e">
        <f t="shared" ref="AC20" si="194">IF(ISBLANK(AB20),NA(),IF($C$6="b",POWER(AB$9,AB$10-AB20)/POWER($B$9,$B$10-$B20)/POWER($C$9,$C$10-$C20),IF($C$6=2,POWER(AB$9,AB$10-AB20)/POWER($C$9,$C$10-$C20),POWER(AB$9,AB$10-AB20)/POWER($B$9,$B$10-$B20))))</f>
        <v>#N/A</v>
      </c>
      <c r="AD20" s="4" t="e">
        <f t="shared" ref="AD20" si="195">LOG(AC20,2)</f>
        <v>#N/A</v>
      </c>
      <c r="AE20" s="17"/>
      <c r="AF20" s="1" t="e">
        <f t="shared" ref="AF20" si="196">IF(ISBLANK(AE20),NA(),IF($C$6="b",POWER(AE$9,AE$10-AE20)/POWER($B$9,$B$10-$B20)/POWER($C$9,$C$10-$C20),IF($C$6=2,POWER(AE$9,AE$10-AE20)/POWER($C$9,$C$10-$C20),POWER(AE$9,AE$10-AE20)/POWER($B$9,$B$10-$B20))))</f>
        <v>#N/A</v>
      </c>
      <c r="AG20" s="4" t="e">
        <f t="shared" ref="AG20" si="197">LOG(AF20,2)</f>
        <v>#N/A</v>
      </c>
      <c r="AH20" s="17"/>
      <c r="AI20" s="1" t="e">
        <f t="shared" ref="AI20" si="198">IF(ISBLANK(AH20),NA(),IF($C$6="b",POWER(AH$9,AH$10-AH20)/POWER($B$9,$B$10-$B20)/POWER($C$9,$C$10-$C20),IF($C$6=2,POWER(AH$9,AH$10-AH20)/POWER($C$9,$C$10-$C20),POWER(AH$9,AH$10-AH20)/POWER($B$9,$B$10-$B20))))</f>
        <v>#N/A</v>
      </c>
      <c r="AJ20" s="4" t="e">
        <f t="shared" ref="AJ20" si="199">LOG(AI20,2)</f>
        <v>#N/A</v>
      </c>
      <c r="AK20" s="17"/>
      <c r="AL20" s="1" t="e">
        <f t="shared" ref="AL20" si="200">IF(ISBLANK(AK20),NA(),IF($C$6="b",POWER(AK$9,AK$10-AK20)/POWER($B$9,$B$10-$B20)/POWER($C$9,$C$10-$C20),IF($C$6=2,POWER(AK$9,AK$10-AK20)/POWER($C$9,$C$10-$C20),POWER(AK$9,AK$10-AK20)/POWER($B$9,$B$10-$B20))))</f>
        <v>#N/A</v>
      </c>
      <c r="AM20" s="4" t="e">
        <f t="shared" si="30"/>
        <v>#N/A</v>
      </c>
    </row>
    <row r="21" spans="1:39" x14ac:dyDescent="0.25">
      <c r="A21" s="31"/>
      <c r="B21" s="32"/>
      <c r="C21" s="32"/>
      <c r="D21" s="17"/>
      <c r="E21" s="1" t="e">
        <f t="shared" si="31"/>
        <v>#N/A</v>
      </c>
      <c r="F21" s="4" t="e">
        <f t="shared" si="32"/>
        <v>#N/A</v>
      </c>
      <c r="G21" s="17"/>
      <c r="H21" s="1" t="e">
        <f t="shared" ref="H21" si="201">IF(ISBLANK(G21),NA(),IF($C$6="b",POWER(G$9,G$10-G21)/POWER($B$9,$B$10-$B21)/POWER($C$9,$C$10-$C21),IF($C$6=2,POWER(G$9,G$10-G21)/POWER($C$9,$C$10-$C21),POWER(G$9,G$10-G21)/POWER($B$9,$B$10-$B21))))</f>
        <v>#N/A</v>
      </c>
      <c r="I21" s="4" t="e">
        <f t="shared" ref="I21" si="202">LOG(H21,2)</f>
        <v>#N/A</v>
      </c>
      <c r="J21" s="17"/>
      <c r="K21" s="1" t="e">
        <f t="shared" ref="K21" si="203">IF(ISBLANK(J21),NA(),IF($C$6="b",POWER(J$9,J$10-J21)/POWER($B$9,$B$10-$B21)/POWER($C$9,$C$10-$C21),IF($C$6=2,POWER(J$9,J$10-J21)/POWER($C$9,$C$10-$C21),POWER(J$9,J$10-J21)/POWER($B$9,$B$10-$B21))))</f>
        <v>#N/A</v>
      </c>
      <c r="L21" s="4" t="e">
        <f t="shared" ref="L21" si="204">LOG(K21,2)</f>
        <v>#N/A</v>
      </c>
      <c r="M21" s="17"/>
      <c r="N21" s="1" t="e">
        <f t="shared" ref="N21" si="205">IF(ISBLANK(M21),NA(),IF($C$6="b",POWER(M$9,M$10-M21)/POWER($B$9,$B$10-$B21)/POWER($C$9,$C$10-$C21),IF($C$6=2,POWER(M$9,M$10-M21)/POWER($C$9,$C$10-$C21),POWER(M$9,M$10-M21)/POWER($B$9,$B$10-$B21))))</f>
        <v>#N/A</v>
      </c>
      <c r="O21" s="4" t="e">
        <f t="shared" ref="O21" si="206">LOG(N21,2)</f>
        <v>#N/A</v>
      </c>
      <c r="P21" s="17"/>
      <c r="Q21" s="1" t="e">
        <f t="shared" ref="Q21" si="207">IF(ISBLANK(P21),NA(),IF($C$6="b",POWER(P$9,P$10-P21)/POWER($B$9,$B$10-$B21)/POWER($C$9,$C$10-$C21),IF($C$6=2,POWER(P$9,P$10-P21)/POWER($C$9,$C$10-$C21),POWER(P$9,P$10-P21)/POWER($B$9,$B$10-$B21))))</f>
        <v>#N/A</v>
      </c>
      <c r="R21" s="4" t="e">
        <f t="shared" ref="R21" si="208">LOG(Q21,2)</f>
        <v>#N/A</v>
      </c>
      <c r="S21" s="17"/>
      <c r="T21" s="1" t="e">
        <f t="shared" ref="T21" si="209">IF(ISBLANK(S21),NA(),IF($C$6="b",POWER(S$9,S$10-S21)/POWER($B$9,$B$10-$B21)/POWER($C$9,$C$10-$C21),IF($C$6=2,POWER(S$9,S$10-S21)/POWER($C$9,$C$10-$C21),POWER(S$9,S$10-S21)/POWER($B$9,$B$10-$B21))))</f>
        <v>#N/A</v>
      </c>
      <c r="U21" s="4" t="e">
        <f t="shared" ref="U21" si="210">LOG(T21,2)</f>
        <v>#N/A</v>
      </c>
      <c r="V21" s="17"/>
      <c r="W21" s="1" t="e">
        <f t="shared" ref="W21" si="211">IF(ISBLANK(V21),NA(),IF($C$6="b",POWER(V$9,V$10-V21)/POWER($B$9,$B$10-$B21)/POWER($C$9,$C$10-$C21),IF($C$6=2,POWER(V$9,V$10-V21)/POWER($C$9,$C$10-$C21),POWER(V$9,V$10-V21)/POWER($B$9,$B$10-$B21))))</f>
        <v>#N/A</v>
      </c>
      <c r="X21" s="4" t="e">
        <f t="shared" ref="X21" si="212">LOG(W21,2)</f>
        <v>#N/A</v>
      </c>
      <c r="Y21" s="17"/>
      <c r="Z21" s="1" t="e">
        <f t="shared" ref="Z21" si="213">IF(ISBLANK(Y21),NA(),IF($C$6="b",POWER(Y$9,Y$10-Y21)/POWER($B$9,$B$10-$B21)/POWER($C$9,$C$10-$C21),IF($C$6=2,POWER(Y$9,Y$10-Y21)/POWER($C$9,$C$10-$C21),POWER(Y$9,Y$10-Y21)/POWER($B$9,$B$10-$B21))))</f>
        <v>#N/A</v>
      </c>
      <c r="AA21" s="4" t="e">
        <f t="shared" ref="AA21" si="214">LOG(Z21,2)</f>
        <v>#N/A</v>
      </c>
      <c r="AB21" s="17"/>
      <c r="AC21" s="1" t="e">
        <f t="shared" ref="AC21" si="215">IF(ISBLANK(AB21),NA(),IF($C$6="b",POWER(AB$9,AB$10-AB21)/POWER($B$9,$B$10-$B21)/POWER($C$9,$C$10-$C21),IF($C$6=2,POWER(AB$9,AB$10-AB21)/POWER($C$9,$C$10-$C21),POWER(AB$9,AB$10-AB21)/POWER($B$9,$B$10-$B21))))</f>
        <v>#N/A</v>
      </c>
      <c r="AD21" s="4" t="e">
        <f t="shared" ref="AD21" si="216">LOG(AC21,2)</f>
        <v>#N/A</v>
      </c>
      <c r="AE21" s="17"/>
      <c r="AF21" s="1" t="e">
        <f t="shared" ref="AF21" si="217">IF(ISBLANK(AE21),NA(),IF($C$6="b",POWER(AE$9,AE$10-AE21)/POWER($B$9,$B$10-$B21)/POWER($C$9,$C$10-$C21),IF($C$6=2,POWER(AE$9,AE$10-AE21)/POWER($C$9,$C$10-$C21),POWER(AE$9,AE$10-AE21)/POWER($B$9,$B$10-$B21))))</f>
        <v>#N/A</v>
      </c>
      <c r="AG21" s="4" t="e">
        <f t="shared" ref="AG21" si="218">LOG(AF21,2)</f>
        <v>#N/A</v>
      </c>
      <c r="AH21" s="17"/>
      <c r="AI21" s="1" t="e">
        <f t="shared" ref="AI21" si="219">IF(ISBLANK(AH21),NA(),IF($C$6="b",POWER(AH$9,AH$10-AH21)/POWER($B$9,$B$10-$B21)/POWER($C$9,$C$10-$C21),IF($C$6=2,POWER(AH$9,AH$10-AH21)/POWER($C$9,$C$10-$C21),POWER(AH$9,AH$10-AH21)/POWER($B$9,$B$10-$B21))))</f>
        <v>#N/A</v>
      </c>
      <c r="AJ21" s="4" t="e">
        <f t="shared" ref="AJ21" si="220">LOG(AI21,2)</f>
        <v>#N/A</v>
      </c>
      <c r="AK21" s="17"/>
      <c r="AL21" s="1" t="e">
        <f t="shared" ref="AL21" si="221">IF(ISBLANK(AK21),NA(),IF($C$6="b",POWER(AK$9,AK$10-AK21)/POWER($B$9,$B$10-$B21)/POWER($C$9,$C$10-$C21),IF($C$6=2,POWER(AK$9,AK$10-AK21)/POWER($C$9,$C$10-$C21),POWER(AK$9,AK$10-AK21)/POWER($B$9,$B$10-$B21))))</f>
        <v>#N/A</v>
      </c>
      <c r="AM21" s="4" t="e">
        <f t="shared" si="30"/>
        <v>#N/A</v>
      </c>
    </row>
    <row r="22" spans="1:39" x14ac:dyDescent="0.25">
      <c r="A22" s="31"/>
      <c r="B22" s="32"/>
      <c r="C22" s="32"/>
      <c r="D22" s="17"/>
      <c r="E22" s="1" t="e">
        <f t="shared" si="31"/>
        <v>#N/A</v>
      </c>
      <c r="F22" s="4" t="e">
        <f t="shared" si="32"/>
        <v>#N/A</v>
      </c>
      <c r="G22" s="17"/>
      <c r="H22" s="1" t="e">
        <f t="shared" ref="H22" si="222">IF(ISBLANK(G22),NA(),IF($C$6="b",POWER(G$9,G$10-G22)/POWER($B$9,$B$10-$B22)/POWER($C$9,$C$10-$C22),IF($C$6=2,POWER(G$9,G$10-G22)/POWER($C$9,$C$10-$C22),POWER(G$9,G$10-G22)/POWER($B$9,$B$10-$B22))))</f>
        <v>#N/A</v>
      </c>
      <c r="I22" s="4" t="e">
        <f t="shared" ref="I22" si="223">LOG(H22,2)</f>
        <v>#N/A</v>
      </c>
      <c r="J22" s="17"/>
      <c r="K22" s="1" t="e">
        <f t="shared" ref="K22" si="224">IF(ISBLANK(J22),NA(),IF($C$6="b",POWER(J$9,J$10-J22)/POWER($B$9,$B$10-$B22)/POWER($C$9,$C$10-$C22),IF($C$6=2,POWER(J$9,J$10-J22)/POWER($C$9,$C$10-$C22),POWER(J$9,J$10-J22)/POWER($B$9,$B$10-$B22))))</f>
        <v>#N/A</v>
      </c>
      <c r="L22" s="4" t="e">
        <f t="shared" ref="L22" si="225">LOG(K22,2)</f>
        <v>#N/A</v>
      </c>
      <c r="M22" s="17"/>
      <c r="N22" s="1" t="e">
        <f t="shared" ref="N22" si="226">IF(ISBLANK(M22),NA(),IF($C$6="b",POWER(M$9,M$10-M22)/POWER($B$9,$B$10-$B22)/POWER($C$9,$C$10-$C22),IF($C$6=2,POWER(M$9,M$10-M22)/POWER($C$9,$C$10-$C22),POWER(M$9,M$10-M22)/POWER($B$9,$B$10-$B22))))</f>
        <v>#N/A</v>
      </c>
      <c r="O22" s="4" t="e">
        <f t="shared" ref="O22" si="227">LOG(N22,2)</f>
        <v>#N/A</v>
      </c>
      <c r="P22" s="17"/>
      <c r="Q22" s="1" t="e">
        <f t="shared" ref="Q22" si="228">IF(ISBLANK(P22),NA(),IF($C$6="b",POWER(P$9,P$10-P22)/POWER($B$9,$B$10-$B22)/POWER($C$9,$C$10-$C22),IF($C$6=2,POWER(P$9,P$10-P22)/POWER($C$9,$C$10-$C22),POWER(P$9,P$10-P22)/POWER($B$9,$B$10-$B22))))</f>
        <v>#N/A</v>
      </c>
      <c r="R22" s="4" t="e">
        <f t="shared" ref="R22" si="229">LOG(Q22,2)</f>
        <v>#N/A</v>
      </c>
      <c r="S22" s="17"/>
      <c r="T22" s="1" t="e">
        <f t="shared" ref="T22" si="230">IF(ISBLANK(S22),NA(),IF($C$6="b",POWER(S$9,S$10-S22)/POWER($B$9,$B$10-$B22)/POWER($C$9,$C$10-$C22),IF($C$6=2,POWER(S$9,S$10-S22)/POWER($C$9,$C$10-$C22),POWER(S$9,S$10-S22)/POWER($B$9,$B$10-$B22))))</f>
        <v>#N/A</v>
      </c>
      <c r="U22" s="4" t="e">
        <f t="shared" ref="U22" si="231">LOG(T22,2)</f>
        <v>#N/A</v>
      </c>
      <c r="V22" s="17"/>
      <c r="W22" s="1" t="e">
        <f t="shared" ref="W22" si="232">IF(ISBLANK(V22),NA(),IF($C$6="b",POWER(V$9,V$10-V22)/POWER($B$9,$B$10-$B22)/POWER($C$9,$C$10-$C22),IF($C$6=2,POWER(V$9,V$10-V22)/POWER($C$9,$C$10-$C22),POWER(V$9,V$10-V22)/POWER($B$9,$B$10-$B22))))</f>
        <v>#N/A</v>
      </c>
      <c r="X22" s="4" t="e">
        <f t="shared" ref="X22" si="233">LOG(W22,2)</f>
        <v>#N/A</v>
      </c>
      <c r="Y22" s="17"/>
      <c r="Z22" s="1" t="e">
        <f t="shared" ref="Z22" si="234">IF(ISBLANK(Y22),NA(),IF($C$6="b",POWER(Y$9,Y$10-Y22)/POWER($B$9,$B$10-$B22)/POWER($C$9,$C$10-$C22),IF($C$6=2,POWER(Y$9,Y$10-Y22)/POWER($C$9,$C$10-$C22),POWER(Y$9,Y$10-Y22)/POWER($B$9,$B$10-$B22))))</f>
        <v>#N/A</v>
      </c>
      <c r="AA22" s="4" t="e">
        <f t="shared" ref="AA22" si="235">LOG(Z22,2)</f>
        <v>#N/A</v>
      </c>
      <c r="AB22" s="17"/>
      <c r="AC22" s="1" t="e">
        <f t="shared" ref="AC22" si="236">IF(ISBLANK(AB22),NA(),IF($C$6="b",POWER(AB$9,AB$10-AB22)/POWER($B$9,$B$10-$B22)/POWER($C$9,$C$10-$C22),IF($C$6=2,POWER(AB$9,AB$10-AB22)/POWER($C$9,$C$10-$C22),POWER(AB$9,AB$10-AB22)/POWER($B$9,$B$10-$B22))))</f>
        <v>#N/A</v>
      </c>
      <c r="AD22" s="4" t="e">
        <f t="shared" ref="AD22" si="237">LOG(AC22,2)</f>
        <v>#N/A</v>
      </c>
      <c r="AE22" s="17"/>
      <c r="AF22" s="1" t="e">
        <f t="shared" ref="AF22" si="238">IF(ISBLANK(AE22),NA(),IF($C$6="b",POWER(AE$9,AE$10-AE22)/POWER($B$9,$B$10-$B22)/POWER($C$9,$C$10-$C22),IF($C$6=2,POWER(AE$9,AE$10-AE22)/POWER($C$9,$C$10-$C22),POWER(AE$9,AE$10-AE22)/POWER($B$9,$B$10-$B22))))</f>
        <v>#N/A</v>
      </c>
      <c r="AG22" s="4" t="e">
        <f t="shared" ref="AG22" si="239">LOG(AF22,2)</f>
        <v>#N/A</v>
      </c>
      <c r="AH22" s="17"/>
      <c r="AI22" s="1" t="e">
        <f t="shared" ref="AI22" si="240">IF(ISBLANK(AH22),NA(),IF($C$6="b",POWER(AH$9,AH$10-AH22)/POWER($B$9,$B$10-$B22)/POWER($C$9,$C$10-$C22),IF($C$6=2,POWER(AH$9,AH$10-AH22)/POWER($C$9,$C$10-$C22),POWER(AH$9,AH$10-AH22)/POWER($B$9,$B$10-$B22))))</f>
        <v>#N/A</v>
      </c>
      <c r="AJ22" s="4" t="e">
        <f t="shared" ref="AJ22" si="241">LOG(AI22,2)</f>
        <v>#N/A</v>
      </c>
      <c r="AK22" s="17"/>
      <c r="AL22" s="1" t="e">
        <f t="shared" ref="AL22" si="242">IF(ISBLANK(AK22),NA(),IF($C$6="b",POWER(AK$9,AK$10-AK22)/POWER($B$9,$B$10-$B22)/POWER($C$9,$C$10-$C22),IF($C$6=2,POWER(AK$9,AK$10-AK22)/POWER($C$9,$C$10-$C22),POWER(AK$9,AK$10-AK22)/POWER($B$9,$B$10-$B22))))</f>
        <v>#N/A</v>
      </c>
      <c r="AM22" s="4" t="e">
        <f t="shared" si="30"/>
        <v>#N/A</v>
      </c>
    </row>
    <row r="23" spans="1:39" ht="15.75" thickBot="1" x14ac:dyDescent="0.3">
      <c r="A23" s="35"/>
      <c r="B23" s="35"/>
      <c r="C23" s="35"/>
      <c r="D23" s="19"/>
      <c r="E23" s="6" t="e">
        <f t="shared" si="31"/>
        <v>#N/A</v>
      </c>
      <c r="F23" s="7" t="e">
        <f t="shared" si="32"/>
        <v>#N/A</v>
      </c>
      <c r="G23" s="19"/>
      <c r="H23" s="6" t="e">
        <f t="shared" ref="H23" si="243">IF(ISBLANK(G23),NA(),IF($C$6="b",POWER(G$9,G$10-G23)/POWER($B$9,$B$10-$B23)/POWER($C$9,$C$10-$C23),IF($C$6=2,POWER(G$9,G$10-G23)/POWER($C$9,$C$10-$C23),POWER(G$9,G$10-G23)/POWER($B$9,$B$10-$B23))))</f>
        <v>#N/A</v>
      </c>
      <c r="I23" s="7" t="e">
        <f t="shared" ref="I23" si="244">LOG(H23,2)</f>
        <v>#N/A</v>
      </c>
      <c r="J23" s="19"/>
      <c r="K23" s="6" t="e">
        <f t="shared" ref="K23" si="245">IF(ISBLANK(J23),NA(),IF($C$6="b",POWER(J$9,J$10-J23)/POWER($B$9,$B$10-$B23)/POWER($C$9,$C$10-$C23),IF($C$6=2,POWER(J$9,J$10-J23)/POWER($C$9,$C$10-$C23),POWER(J$9,J$10-J23)/POWER($B$9,$B$10-$B23))))</f>
        <v>#N/A</v>
      </c>
      <c r="L23" s="7" t="e">
        <f t="shared" ref="L23" si="246">LOG(K23,2)</f>
        <v>#N/A</v>
      </c>
      <c r="M23" s="19"/>
      <c r="N23" s="6" t="e">
        <f t="shared" ref="N23" si="247">IF(ISBLANK(M23),NA(),IF($C$6="b",POWER(M$9,M$10-M23)/POWER($B$9,$B$10-$B23)/POWER($C$9,$C$10-$C23),IF($C$6=2,POWER(M$9,M$10-M23)/POWER($C$9,$C$10-$C23),POWER(M$9,M$10-M23)/POWER($B$9,$B$10-$B23))))</f>
        <v>#N/A</v>
      </c>
      <c r="O23" s="7" t="e">
        <f t="shared" ref="O23" si="248">LOG(N23,2)</f>
        <v>#N/A</v>
      </c>
      <c r="P23" s="19"/>
      <c r="Q23" s="6" t="e">
        <f t="shared" ref="Q23" si="249">IF(ISBLANK(P23),NA(),IF($C$6="b",POWER(P$9,P$10-P23)/POWER($B$9,$B$10-$B23)/POWER($C$9,$C$10-$C23),IF($C$6=2,POWER(P$9,P$10-P23)/POWER($C$9,$C$10-$C23),POWER(P$9,P$10-P23)/POWER($B$9,$B$10-$B23))))</f>
        <v>#N/A</v>
      </c>
      <c r="R23" s="7" t="e">
        <f t="shared" ref="R23" si="250">LOG(Q23,2)</f>
        <v>#N/A</v>
      </c>
      <c r="S23" s="19"/>
      <c r="T23" s="6" t="e">
        <f t="shared" ref="T23" si="251">IF(ISBLANK(S23),NA(),IF($C$6="b",POWER(S$9,S$10-S23)/POWER($B$9,$B$10-$B23)/POWER($C$9,$C$10-$C23),IF($C$6=2,POWER(S$9,S$10-S23)/POWER($C$9,$C$10-$C23),POWER(S$9,S$10-S23)/POWER($B$9,$B$10-$B23))))</f>
        <v>#N/A</v>
      </c>
      <c r="U23" s="7" t="e">
        <f t="shared" ref="U23" si="252">LOG(T23,2)</f>
        <v>#N/A</v>
      </c>
      <c r="V23" s="19"/>
      <c r="W23" s="6" t="e">
        <f t="shared" ref="W23" si="253">IF(ISBLANK(V23),NA(),IF($C$6="b",POWER(V$9,V$10-V23)/POWER($B$9,$B$10-$B23)/POWER($C$9,$C$10-$C23),IF($C$6=2,POWER(V$9,V$10-V23)/POWER($C$9,$C$10-$C23),POWER(V$9,V$10-V23)/POWER($B$9,$B$10-$B23))))</f>
        <v>#N/A</v>
      </c>
      <c r="X23" s="7" t="e">
        <f t="shared" ref="X23" si="254">LOG(W23,2)</f>
        <v>#N/A</v>
      </c>
      <c r="Y23" s="19"/>
      <c r="Z23" s="6" t="e">
        <f t="shared" ref="Z23" si="255">IF(ISBLANK(Y23),NA(),IF($C$6="b",POWER(Y$9,Y$10-Y23)/POWER($B$9,$B$10-$B23)/POWER($C$9,$C$10-$C23),IF($C$6=2,POWER(Y$9,Y$10-Y23)/POWER($C$9,$C$10-$C23),POWER(Y$9,Y$10-Y23)/POWER($B$9,$B$10-$B23))))</f>
        <v>#N/A</v>
      </c>
      <c r="AA23" s="7" t="e">
        <f t="shared" ref="AA23" si="256">LOG(Z23,2)</f>
        <v>#N/A</v>
      </c>
      <c r="AB23" s="19"/>
      <c r="AC23" s="6" t="e">
        <f t="shared" ref="AC23" si="257">IF(ISBLANK(AB23),NA(),IF($C$6="b",POWER(AB$9,AB$10-AB23)/POWER($B$9,$B$10-$B23)/POWER($C$9,$C$10-$C23),IF($C$6=2,POWER(AB$9,AB$10-AB23)/POWER($C$9,$C$10-$C23),POWER(AB$9,AB$10-AB23)/POWER($B$9,$B$10-$B23))))</f>
        <v>#N/A</v>
      </c>
      <c r="AD23" s="7" t="e">
        <f t="shared" ref="AD23" si="258">LOG(AC23,2)</f>
        <v>#N/A</v>
      </c>
      <c r="AE23" s="19"/>
      <c r="AF23" s="6" t="e">
        <f t="shared" ref="AF23" si="259">IF(ISBLANK(AE23),NA(),IF($C$6="b",POWER(AE$9,AE$10-AE23)/POWER($B$9,$B$10-$B23)/POWER($C$9,$C$10-$C23),IF($C$6=2,POWER(AE$9,AE$10-AE23)/POWER($C$9,$C$10-$C23),POWER(AE$9,AE$10-AE23)/POWER($B$9,$B$10-$B23))))</f>
        <v>#N/A</v>
      </c>
      <c r="AG23" s="7" t="e">
        <f t="shared" ref="AG23" si="260">LOG(AF23,2)</f>
        <v>#N/A</v>
      </c>
      <c r="AH23" s="19"/>
      <c r="AI23" s="6" t="e">
        <f t="shared" ref="AI23" si="261">IF(ISBLANK(AH23),NA(),IF($C$6="b",POWER(AH$9,AH$10-AH23)/POWER($B$9,$B$10-$B23)/POWER($C$9,$C$10-$C23),IF($C$6=2,POWER(AH$9,AH$10-AH23)/POWER($C$9,$C$10-$C23),POWER(AH$9,AH$10-AH23)/POWER($B$9,$B$10-$B23))))</f>
        <v>#N/A</v>
      </c>
      <c r="AJ23" s="7" t="e">
        <f t="shared" ref="AJ23" si="262">LOG(AI23,2)</f>
        <v>#N/A</v>
      </c>
      <c r="AK23" s="19"/>
      <c r="AL23" s="6" t="e">
        <f t="shared" ref="AL23" si="263">IF(ISBLANK(AK23),NA(),IF($C$6="b",POWER(AK$9,AK$10-AK23)/POWER($B$9,$B$10-$B23)/POWER($C$9,$C$10-$C23),IF($C$6=2,POWER(AK$9,AK$10-AK23)/POWER($C$9,$C$10-$C23),POWER(AK$9,AK$10-AK23)/POWER($B$9,$B$10-$B23))))</f>
        <v>#N/A</v>
      </c>
      <c r="AM23" s="7" t="e">
        <f t="shared" si="30"/>
        <v>#N/A</v>
      </c>
    </row>
    <row r="24" spans="1:39" ht="15.75" thickBot="1" x14ac:dyDescent="0.3"/>
    <row r="25" spans="1:39" ht="15.75" thickBot="1" x14ac:dyDescent="0.3">
      <c r="B25" s="45" t="str">
        <f>refgen1</f>
        <v>rpl13a</v>
      </c>
      <c r="C25" s="45" t="str">
        <f>refgen2</f>
        <v>ref. gene 2</v>
      </c>
      <c r="D25" s="66" t="str">
        <f>gene1</f>
        <v>mitfa</v>
      </c>
      <c r="E25" s="67"/>
      <c r="F25" s="68"/>
      <c r="G25" s="66" t="str">
        <f>gene2</f>
        <v>ltk</v>
      </c>
      <c r="H25" s="67"/>
      <c r="I25" s="68"/>
      <c r="J25" s="66" t="str">
        <f>gene3</f>
        <v>csf1ra</v>
      </c>
      <c r="K25" s="67"/>
      <c r="L25" s="68"/>
      <c r="M25" s="66" t="str">
        <f>gene4</f>
        <v>gene 4</v>
      </c>
      <c r="N25" s="67"/>
      <c r="O25" s="68"/>
      <c r="P25" s="66" t="str">
        <f>gene5</f>
        <v>gene 5</v>
      </c>
      <c r="Q25" s="67"/>
      <c r="R25" s="68"/>
      <c r="S25" s="66" t="str">
        <f>gene6</f>
        <v>gene 6</v>
      </c>
      <c r="T25" s="67"/>
      <c r="U25" s="68"/>
      <c r="V25" s="66" t="str">
        <f>gene7</f>
        <v>gene 7</v>
      </c>
      <c r="W25" s="67"/>
      <c r="X25" s="68"/>
      <c r="Y25" s="66" t="str">
        <f>gene8</f>
        <v>gene 8</v>
      </c>
      <c r="Z25" s="67"/>
      <c r="AA25" s="68"/>
      <c r="AB25" s="66" t="str">
        <f>gene9</f>
        <v>gene 9</v>
      </c>
      <c r="AC25" s="67"/>
      <c r="AD25" s="68"/>
      <c r="AE25" s="66" t="str">
        <f>gene10</f>
        <v>gene 10</v>
      </c>
      <c r="AF25" s="67"/>
      <c r="AG25" s="68"/>
      <c r="AH25" s="66" t="str">
        <f>gene11</f>
        <v>gene 11</v>
      </c>
      <c r="AI25" s="67"/>
      <c r="AJ25" s="68"/>
      <c r="AK25" s="66" t="str">
        <f>gene12</f>
        <v>gene 12</v>
      </c>
      <c r="AL25" s="67"/>
      <c r="AM25" s="68"/>
    </row>
    <row r="26" spans="1:39" ht="18" x14ac:dyDescent="0.35">
      <c r="A26" s="47" t="s">
        <v>66</v>
      </c>
      <c r="B26" s="36" t="s">
        <v>55</v>
      </c>
      <c r="C26" s="36" t="s">
        <v>55</v>
      </c>
      <c r="D26" s="49" t="s">
        <v>55</v>
      </c>
      <c r="E26" s="42" t="s">
        <v>58</v>
      </c>
      <c r="F26" s="43" t="s">
        <v>59</v>
      </c>
      <c r="G26" s="49" t="s">
        <v>55</v>
      </c>
      <c r="H26" s="42" t="s">
        <v>58</v>
      </c>
      <c r="I26" s="43" t="s">
        <v>59</v>
      </c>
      <c r="J26" s="49" t="s">
        <v>55</v>
      </c>
      <c r="K26" s="42" t="s">
        <v>58</v>
      </c>
      <c r="L26" s="43" t="s">
        <v>59</v>
      </c>
      <c r="M26" s="49" t="s">
        <v>55</v>
      </c>
      <c r="N26" s="42" t="s">
        <v>58</v>
      </c>
      <c r="O26" s="43" t="s">
        <v>59</v>
      </c>
      <c r="P26" s="49" t="s">
        <v>55</v>
      </c>
      <c r="Q26" s="42" t="s">
        <v>58</v>
      </c>
      <c r="R26" s="43" t="s">
        <v>59</v>
      </c>
      <c r="S26" s="49" t="s">
        <v>55</v>
      </c>
      <c r="T26" s="42" t="s">
        <v>58</v>
      </c>
      <c r="U26" s="43" t="s">
        <v>59</v>
      </c>
      <c r="V26" s="49" t="s">
        <v>55</v>
      </c>
      <c r="W26" s="42" t="s">
        <v>58</v>
      </c>
      <c r="X26" s="43" t="s">
        <v>59</v>
      </c>
      <c r="Y26" s="49" t="s">
        <v>55</v>
      </c>
      <c r="Z26" s="42" t="s">
        <v>58</v>
      </c>
      <c r="AA26" s="43" t="s">
        <v>59</v>
      </c>
      <c r="AB26" s="49" t="s">
        <v>55</v>
      </c>
      <c r="AC26" s="42" t="s">
        <v>58</v>
      </c>
      <c r="AD26" s="43" t="s">
        <v>59</v>
      </c>
      <c r="AE26" s="49" t="s">
        <v>55</v>
      </c>
      <c r="AF26" s="42" t="s">
        <v>58</v>
      </c>
      <c r="AG26" s="43" t="s">
        <v>59</v>
      </c>
      <c r="AH26" s="49" t="s">
        <v>55</v>
      </c>
      <c r="AI26" s="42" t="s">
        <v>58</v>
      </c>
      <c r="AJ26" s="43" t="s">
        <v>59</v>
      </c>
      <c r="AK26" s="49" t="s">
        <v>55</v>
      </c>
      <c r="AL26" s="42" t="s">
        <v>58</v>
      </c>
      <c r="AM26" s="43" t="s">
        <v>59</v>
      </c>
    </row>
    <row r="27" spans="1:39" x14ac:dyDescent="0.25">
      <c r="A27" s="73" t="s">
        <v>85</v>
      </c>
      <c r="B27" s="74">
        <v>17.72</v>
      </c>
      <c r="C27" s="31"/>
      <c r="D27" s="75">
        <v>31.01</v>
      </c>
      <c r="E27" s="1">
        <f>IF(ISBLANK(D27),NA(),IF($C$6="b",POWER(D$9,D$10-D27)/POWER($B$9,$B$10-$B27)/POWER($C$9,$C$10-$C27),IF($C$6=2,POWER(D$9,D$10-D27)/POWER($C$9,$C$10-$C27),POWER(D$9,D$10-D27)/POWER($B$9,$B$10-$B27))))</f>
        <v>0.71038186956448834</v>
      </c>
      <c r="F27" s="4">
        <f>LOG(E27,2)</f>
        <v>-0.4933333333333324</v>
      </c>
      <c r="G27" s="75">
        <v>29.83</v>
      </c>
      <c r="H27" s="1">
        <f t="shared" ref="H27" si="264">IF(ISBLANK(G27),NA(),IF($C$6="b",POWER(G$9,G$10-G27)/POWER($B$9,$B$10-$B27)/POWER($C$9,$C$10-$C27),IF($C$6=2,POWER(G$9,G$10-G27)/POWER($C$9,$C$10-$C27),POWER(G$9,G$10-G27)/POWER($B$9,$B$10-$B27))))</f>
        <v>1.717130872875513</v>
      </c>
      <c r="I27" s="4">
        <f t="shared" ref="I27" si="265">LOG(H27,2)</f>
        <v>0.78000000000000469</v>
      </c>
      <c r="J27" s="75">
        <v>29.75</v>
      </c>
      <c r="K27" s="1">
        <f t="shared" ref="K27" si="266">IF(ISBLANK(J27),NA(),IF($C$6="b",POWER(J$9,J$10-J27)/POWER($B$9,$B$10-$B27)/POWER($C$9,$C$10-$C27),IF($C$6=2,POWER(J$9,J$10-J27)/POWER($C$9,$C$10-$C27),POWER(J$9,J$10-J27)/POWER($B$9,$B$10-$B27))))</f>
        <v>0.8766057213160362</v>
      </c>
      <c r="L27" s="4">
        <f t="shared" ref="L27" si="267">LOG(K27,2)</f>
        <v>-0.18999999999999817</v>
      </c>
      <c r="M27" s="17"/>
      <c r="N27" s="1" t="e">
        <f t="shared" ref="N27" si="268">IF(ISBLANK(M27),NA(),IF($C$6="b",POWER(M$9,M$10-M27)/POWER($B$9,$B$10-$B27)/POWER($C$9,$C$10-$C27),IF($C$6=2,POWER(M$9,M$10-M27)/POWER($C$9,$C$10-$C27),POWER(M$9,M$10-M27)/POWER($B$9,$B$10-$B27))))</f>
        <v>#N/A</v>
      </c>
      <c r="O27" s="4" t="e">
        <f t="shared" ref="O27" si="269">LOG(N27,2)</f>
        <v>#N/A</v>
      </c>
      <c r="P27" s="17"/>
      <c r="Q27" s="1" t="e">
        <f t="shared" ref="Q27" si="270">IF(ISBLANK(P27),NA(),IF($C$6="b",POWER(P$9,P$10-P27)/POWER($B$9,$B$10-$B27)/POWER($C$9,$C$10-$C27),IF($C$6=2,POWER(P$9,P$10-P27)/POWER($C$9,$C$10-$C27),POWER(P$9,P$10-P27)/POWER($B$9,$B$10-$B27))))</f>
        <v>#N/A</v>
      </c>
      <c r="R27" s="4" t="e">
        <f t="shared" ref="R27" si="271">LOG(Q27,2)</f>
        <v>#N/A</v>
      </c>
      <c r="S27" s="17"/>
      <c r="T27" s="1" t="e">
        <f t="shared" ref="T27" si="272">IF(ISBLANK(S27),NA(),IF($C$6="b",POWER(S$9,S$10-S27)/POWER($B$9,$B$10-$B27)/POWER($C$9,$C$10-$C27),IF($C$6=2,POWER(S$9,S$10-S27)/POWER($C$9,$C$10-$C27),POWER(S$9,S$10-S27)/POWER($B$9,$B$10-$B27))))</f>
        <v>#N/A</v>
      </c>
      <c r="U27" s="4" t="e">
        <f t="shared" ref="U27" si="273">LOG(T27,2)</f>
        <v>#N/A</v>
      </c>
      <c r="V27" s="17"/>
      <c r="W27" s="1" t="e">
        <f t="shared" ref="W27" si="274">IF(ISBLANK(V27),NA(),IF($C$6="b",POWER(V$9,V$10-V27)/POWER($B$9,$B$10-$B27)/POWER($C$9,$C$10-$C27),IF($C$6=2,POWER(V$9,V$10-V27)/POWER($C$9,$C$10-$C27),POWER(V$9,V$10-V27)/POWER($B$9,$B$10-$B27))))</f>
        <v>#N/A</v>
      </c>
      <c r="X27" s="4" t="e">
        <f t="shared" ref="X27" si="275">LOG(W27,2)</f>
        <v>#N/A</v>
      </c>
      <c r="Y27" s="17"/>
      <c r="Z27" s="1" t="e">
        <f t="shared" ref="Z27" si="276">IF(ISBLANK(Y27),NA(),IF($C$6="b",POWER(Y$9,Y$10-Y27)/POWER($B$9,$B$10-$B27)/POWER($C$9,$C$10-$C27),IF($C$6=2,POWER(Y$9,Y$10-Y27)/POWER($C$9,$C$10-$C27),POWER(Y$9,Y$10-Y27)/POWER($B$9,$B$10-$B27))))</f>
        <v>#N/A</v>
      </c>
      <c r="AA27" s="4" t="e">
        <f t="shared" ref="AA27" si="277">LOG(Z27,2)</f>
        <v>#N/A</v>
      </c>
      <c r="AB27" s="17"/>
      <c r="AC27" s="1" t="e">
        <f t="shared" ref="AC27" si="278">IF(ISBLANK(AB27),NA(),IF($C$6="b",POWER(AB$9,AB$10-AB27)/POWER($B$9,$B$10-$B27)/POWER($C$9,$C$10-$C27),IF($C$6=2,POWER(AB$9,AB$10-AB27)/POWER($C$9,$C$10-$C27),POWER(AB$9,AB$10-AB27)/POWER($B$9,$B$10-$B27))))</f>
        <v>#N/A</v>
      </c>
      <c r="AD27" s="4" t="e">
        <f t="shared" ref="AD27" si="279">LOG(AC27,2)</f>
        <v>#N/A</v>
      </c>
      <c r="AE27" s="17"/>
      <c r="AF27" s="1" t="e">
        <f t="shared" ref="AF27" si="280">IF(ISBLANK(AE27),NA(),IF($C$6="b",POWER(AE$9,AE$10-AE27)/POWER($B$9,$B$10-$B27)/POWER($C$9,$C$10-$C27),IF($C$6=2,POWER(AE$9,AE$10-AE27)/POWER($C$9,$C$10-$C27),POWER(AE$9,AE$10-AE27)/POWER($B$9,$B$10-$B27))))</f>
        <v>#N/A</v>
      </c>
      <c r="AG27" s="4" t="e">
        <f t="shared" ref="AG27" si="281">LOG(AF27,2)</f>
        <v>#N/A</v>
      </c>
      <c r="AH27" s="17"/>
      <c r="AI27" s="1" t="e">
        <f t="shared" ref="AI27" si="282">IF(ISBLANK(AH27),NA(),IF($C$6="b",POWER(AH$9,AH$10-AH27)/POWER($B$9,$B$10-$B27)/POWER($C$9,$C$10-$C27),IF($C$6=2,POWER(AH$9,AH$10-AH27)/POWER($C$9,$C$10-$C27),POWER(AH$9,AH$10-AH27)/POWER($B$9,$B$10-$B27))))</f>
        <v>#N/A</v>
      </c>
      <c r="AJ27" s="4" t="e">
        <f t="shared" ref="AJ27" si="283">LOG(AI27,2)</f>
        <v>#N/A</v>
      </c>
      <c r="AK27" s="17"/>
      <c r="AL27" s="1" t="e">
        <f t="shared" ref="AL27" si="284">IF(ISBLANK(AK27),NA(),IF($C$6="b",POWER(AK$9,AK$10-AK27)/POWER($B$9,$B$10-$B27)/POWER($C$9,$C$10-$C27),IF($C$6=2,POWER(AK$9,AK$10-AK27)/POWER($C$9,$C$10-$C27),POWER(AK$9,AK$10-AK27)/POWER($B$9,$B$10-$B27))))</f>
        <v>#N/A</v>
      </c>
      <c r="AM27" s="4" t="e">
        <f t="shared" ref="AM27:AM38" si="285">LOG(AL27,2)</f>
        <v>#N/A</v>
      </c>
    </row>
    <row r="28" spans="1:39" x14ac:dyDescent="0.25">
      <c r="A28" s="73" t="s">
        <v>86</v>
      </c>
      <c r="B28" s="74">
        <v>17.100000000000001</v>
      </c>
      <c r="C28" s="31"/>
      <c r="D28" s="75">
        <v>30.09</v>
      </c>
      <c r="E28" s="1">
        <f t="shared" ref="E28:E38" si="286">IF(ISBLANK(D28),NA(),IF($C$6="b",POWER(D$9,D$10-D28)/POWER($B$9,$B$10-$B28)/POWER($C$9,$C$10-$C28),IF($C$6=2,POWER(D$9,D$10-D28)/POWER($C$9,$C$10-$C28),POWER(D$9,D$10-D28)/POWER($B$9,$B$10-$B28))))</f>
        <v>0.87458267005583945</v>
      </c>
      <c r="F28" s="4">
        <f t="shared" ref="F28:F38" si="287">LOG(E28,2)</f>
        <v>-0.19333333333332811</v>
      </c>
      <c r="G28" s="75">
        <v>28.28</v>
      </c>
      <c r="H28" s="1">
        <f t="shared" ref="H28" si="288">IF(ISBLANK(G28),NA(),IF($C$6="b",POWER(G$9,G$10-G28)/POWER($B$9,$B$10-$B28)/POWER($C$9,$C$10-$C28),IF($C$6=2,POWER(G$9,G$10-G28)/POWER($C$9,$C$10-$C28),POWER(G$9,G$10-G28)/POWER($B$9,$B$10-$B28))))</f>
        <v>3.2716082342311341</v>
      </c>
      <c r="I28" s="4">
        <f t="shared" ref="I28" si="289">LOG(H28,2)</f>
        <v>1.7100000000000042</v>
      </c>
      <c r="J28" s="75">
        <v>28.93</v>
      </c>
      <c r="K28" s="1">
        <f t="shared" ref="K28" si="290">IF(ISBLANK(J28),NA(),IF($C$6="b",POWER(J$9,J$10-J28)/POWER($B$9,$B$10-$B28)/POWER($C$9,$C$10-$C28),IF($C$6=2,POWER(J$9,J$10-J28)/POWER($C$9,$C$10-$C28),POWER(J$9,J$10-J28)/POWER($B$9,$B$10-$B28))))</f>
        <v>1.0069555500567222</v>
      </c>
      <c r="L28" s="4">
        <f t="shared" ref="L28" si="291">LOG(K28,2)</f>
        <v>1.000000000000488E-2</v>
      </c>
      <c r="M28" s="17"/>
      <c r="N28" s="1" t="e">
        <f t="shared" ref="N28" si="292">IF(ISBLANK(M28),NA(),IF($C$6="b",POWER(M$9,M$10-M28)/POWER($B$9,$B$10-$B28)/POWER($C$9,$C$10-$C28),IF($C$6=2,POWER(M$9,M$10-M28)/POWER($C$9,$C$10-$C28),POWER(M$9,M$10-M28)/POWER($B$9,$B$10-$B28))))</f>
        <v>#N/A</v>
      </c>
      <c r="O28" s="4" t="e">
        <f t="shared" ref="O28" si="293">LOG(N28,2)</f>
        <v>#N/A</v>
      </c>
      <c r="P28" s="17"/>
      <c r="Q28" s="1" t="e">
        <f t="shared" ref="Q28" si="294">IF(ISBLANK(P28),NA(),IF($C$6="b",POWER(P$9,P$10-P28)/POWER($B$9,$B$10-$B28)/POWER($C$9,$C$10-$C28),IF($C$6=2,POWER(P$9,P$10-P28)/POWER($C$9,$C$10-$C28),POWER(P$9,P$10-P28)/POWER($B$9,$B$10-$B28))))</f>
        <v>#N/A</v>
      </c>
      <c r="R28" s="4" t="e">
        <f t="shared" ref="R28" si="295">LOG(Q28,2)</f>
        <v>#N/A</v>
      </c>
      <c r="S28" s="17"/>
      <c r="T28" s="1" t="e">
        <f t="shared" ref="T28" si="296">IF(ISBLANK(S28),NA(),IF($C$6="b",POWER(S$9,S$10-S28)/POWER($B$9,$B$10-$B28)/POWER($C$9,$C$10-$C28),IF($C$6=2,POWER(S$9,S$10-S28)/POWER($C$9,$C$10-$C28),POWER(S$9,S$10-S28)/POWER($B$9,$B$10-$B28))))</f>
        <v>#N/A</v>
      </c>
      <c r="U28" s="4" t="e">
        <f t="shared" ref="U28" si="297">LOG(T28,2)</f>
        <v>#N/A</v>
      </c>
      <c r="V28" s="17"/>
      <c r="W28" s="1" t="e">
        <f t="shared" ref="W28" si="298">IF(ISBLANK(V28),NA(),IF($C$6="b",POWER(V$9,V$10-V28)/POWER($B$9,$B$10-$B28)/POWER($C$9,$C$10-$C28),IF($C$6=2,POWER(V$9,V$10-V28)/POWER($C$9,$C$10-$C28),POWER(V$9,V$10-V28)/POWER($B$9,$B$10-$B28))))</f>
        <v>#N/A</v>
      </c>
      <c r="X28" s="4" t="e">
        <f t="shared" ref="X28" si="299">LOG(W28,2)</f>
        <v>#N/A</v>
      </c>
      <c r="Y28" s="17"/>
      <c r="Z28" s="1" t="e">
        <f t="shared" ref="Z28" si="300">IF(ISBLANK(Y28),NA(),IF($C$6="b",POWER(Y$9,Y$10-Y28)/POWER($B$9,$B$10-$B28)/POWER($C$9,$C$10-$C28),IF($C$6=2,POWER(Y$9,Y$10-Y28)/POWER($C$9,$C$10-$C28),POWER(Y$9,Y$10-Y28)/POWER($B$9,$B$10-$B28))))</f>
        <v>#N/A</v>
      </c>
      <c r="AA28" s="4" t="e">
        <f t="shared" ref="AA28" si="301">LOG(Z28,2)</f>
        <v>#N/A</v>
      </c>
      <c r="AB28" s="17"/>
      <c r="AC28" s="1" t="e">
        <f t="shared" ref="AC28" si="302">IF(ISBLANK(AB28),NA(),IF($C$6="b",POWER(AB$9,AB$10-AB28)/POWER($B$9,$B$10-$B28)/POWER($C$9,$C$10-$C28),IF($C$6=2,POWER(AB$9,AB$10-AB28)/POWER($C$9,$C$10-$C28),POWER(AB$9,AB$10-AB28)/POWER($B$9,$B$10-$B28))))</f>
        <v>#N/A</v>
      </c>
      <c r="AD28" s="4" t="e">
        <f t="shared" ref="AD28" si="303">LOG(AC28,2)</f>
        <v>#N/A</v>
      </c>
      <c r="AE28" s="17"/>
      <c r="AF28" s="1" t="e">
        <f t="shared" ref="AF28" si="304">IF(ISBLANK(AE28),NA(),IF($C$6="b",POWER(AE$9,AE$10-AE28)/POWER($B$9,$B$10-$B28)/POWER($C$9,$C$10-$C28),IF($C$6=2,POWER(AE$9,AE$10-AE28)/POWER($C$9,$C$10-$C28),POWER(AE$9,AE$10-AE28)/POWER($B$9,$B$10-$B28))))</f>
        <v>#N/A</v>
      </c>
      <c r="AG28" s="4" t="e">
        <f t="shared" ref="AG28" si="305">LOG(AF28,2)</f>
        <v>#N/A</v>
      </c>
      <c r="AH28" s="17"/>
      <c r="AI28" s="1" t="e">
        <f t="shared" ref="AI28" si="306">IF(ISBLANK(AH28),NA(),IF($C$6="b",POWER(AH$9,AH$10-AH28)/POWER($B$9,$B$10-$B28)/POWER($C$9,$C$10-$C28),IF($C$6=2,POWER(AH$9,AH$10-AH28)/POWER($C$9,$C$10-$C28),POWER(AH$9,AH$10-AH28)/POWER($B$9,$B$10-$B28))))</f>
        <v>#N/A</v>
      </c>
      <c r="AJ28" s="4" t="e">
        <f t="shared" ref="AJ28" si="307">LOG(AI28,2)</f>
        <v>#N/A</v>
      </c>
      <c r="AK28" s="17"/>
      <c r="AL28" s="1" t="e">
        <f t="shared" ref="AL28" si="308">IF(ISBLANK(AK28),NA(),IF($C$6="b",POWER(AK$9,AK$10-AK28)/POWER($B$9,$B$10-$B28)/POWER($C$9,$C$10-$C28),IF($C$6=2,POWER(AK$9,AK$10-AK28)/POWER($C$9,$C$10-$C28),POWER(AK$9,AK$10-AK28)/POWER($B$9,$B$10-$B28))))</f>
        <v>#N/A</v>
      </c>
      <c r="AM28" s="4" t="e">
        <f t="shared" si="285"/>
        <v>#N/A</v>
      </c>
    </row>
    <row r="29" spans="1:39" x14ac:dyDescent="0.25">
      <c r="A29" s="73" t="s">
        <v>87</v>
      </c>
      <c r="B29" s="74">
        <v>17.27</v>
      </c>
      <c r="C29" s="31"/>
      <c r="D29" s="75">
        <v>30.43</v>
      </c>
      <c r="E29" s="1">
        <f t="shared" si="286"/>
        <v>0.77736640535424928</v>
      </c>
      <c r="F29" s="4">
        <f t="shared" si="287"/>
        <v>-0.36333333333332979</v>
      </c>
      <c r="G29" s="75">
        <v>28.81</v>
      </c>
      <c r="H29" s="1">
        <f t="shared" ref="H29" si="309">IF(ISBLANK(G29),NA(),IF($C$6="b",POWER(G$9,G$10-G29)/POWER($B$9,$B$10-$B29)/POWER($C$9,$C$10-$C29),IF($C$6=2,POWER(G$9,G$10-G29)/POWER($C$9,$C$10-$C29),POWER(G$9,G$10-G29)/POWER($B$9,$B$10-$B29))))</f>
        <v>2.5491212546385333</v>
      </c>
      <c r="I29" s="4">
        <f t="shared" ref="I29" si="310">LOG(H29,2)</f>
        <v>1.3500000000000052</v>
      </c>
      <c r="J29" s="75">
        <v>29.53</v>
      </c>
      <c r="K29" s="1">
        <f t="shared" ref="K29" si="311">IF(ISBLANK(J29),NA(),IF($C$6="b",POWER(J$9,J$10-J29)/POWER($B$9,$B$10-$B29)/POWER($C$9,$C$10-$C29),IF($C$6=2,POWER(J$9,J$10-J29)/POWER($C$9,$C$10-$C29),POWER(J$9,J$10-J29)/POWER($B$9,$B$10-$B29))))</f>
        <v>0.74742462431747025</v>
      </c>
      <c r="L29" s="4">
        <f t="shared" ref="L29" si="312">LOG(K29,2)</f>
        <v>-0.41999999999999804</v>
      </c>
      <c r="M29" s="17"/>
      <c r="N29" s="1" t="e">
        <f t="shared" ref="N29" si="313">IF(ISBLANK(M29),NA(),IF($C$6="b",POWER(M$9,M$10-M29)/POWER($B$9,$B$10-$B29)/POWER($C$9,$C$10-$C29),IF($C$6=2,POWER(M$9,M$10-M29)/POWER($C$9,$C$10-$C29),POWER(M$9,M$10-M29)/POWER($B$9,$B$10-$B29))))</f>
        <v>#N/A</v>
      </c>
      <c r="O29" s="4" t="e">
        <f t="shared" ref="O29" si="314">LOG(N29,2)</f>
        <v>#N/A</v>
      </c>
      <c r="P29" s="17"/>
      <c r="Q29" s="1" t="e">
        <f t="shared" ref="Q29" si="315">IF(ISBLANK(P29),NA(),IF($C$6="b",POWER(P$9,P$10-P29)/POWER($B$9,$B$10-$B29)/POWER($C$9,$C$10-$C29),IF($C$6=2,POWER(P$9,P$10-P29)/POWER($C$9,$C$10-$C29),POWER(P$9,P$10-P29)/POWER($B$9,$B$10-$B29))))</f>
        <v>#N/A</v>
      </c>
      <c r="R29" s="4" t="e">
        <f t="shared" ref="R29" si="316">LOG(Q29,2)</f>
        <v>#N/A</v>
      </c>
      <c r="S29" s="17"/>
      <c r="T29" s="1" t="e">
        <f t="shared" ref="T29" si="317">IF(ISBLANK(S29),NA(),IF($C$6="b",POWER(S$9,S$10-S29)/POWER($B$9,$B$10-$B29)/POWER($C$9,$C$10-$C29),IF($C$6=2,POWER(S$9,S$10-S29)/POWER($C$9,$C$10-$C29),POWER(S$9,S$10-S29)/POWER($B$9,$B$10-$B29))))</f>
        <v>#N/A</v>
      </c>
      <c r="U29" s="4" t="e">
        <f t="shared" ref="U29" si="318">LOG(T29,2)</f>
        <v>#N/A</v>
      </c>
      <c r="V29" s="17"/>
      <c r="W29" s="1" t="e">
        <f t="shared" ref="W29" si="319">IF(ISBLANK(V29),NA(),IF($C$6="b",POWER(V$9,V$10-V29)/POWER($B$9,$B$10-$B29)/POWER($C$9,$C$10-$C29),IF($C$6=2,POWER(V$9,V$10-V29)/POWER($C$9,$C$10-$C29),POWER(V$9,V$10-V29)/POWER($B$9,$B$10-$B29))))</f>
        <v>#N/A</v>
      </c>
      <c r="X29" s="4" t="e">
        <f t="shared" ref="X29" si="320">LOG(W29,2)</f>
        <v>#N/A</v>
      </c>
      <c r="Y29" s="17"/>
      <c r="Z29" s="1" t="e">
        <f t="shared" ref="Z29" si="321">IF(ISBLANK(Y29),NA(),IF($C$6="b",POWER(Y$9,Y$10-Y29)/POWER($B$9,$B$10-$B29)/POWER($C$9,$C$10-$C29),IF($C$6=2,POWER(Y$9,Y$10-Y29)/POWER($C$9,$C$10-$C29),POWER(Y$9,Y$10-Y29)/POWER($B$9,$B$10-$B29))))</f>
        <v>#N/A</v>
      </c>
      <c r="AA29" s="4" t="e">
        <f t="shared" ref="AA29" si="322">LOG(Z29,2)</f>
        <v>#N/A</v>
      </c>
      <c r="AB29" s="17"/>
      <c r="AC29" s="1" t="e">
        <f t="shared" ref="AC29" si="323">IF(ISBLANK(AB29),NA(),IF($C$6="b",POWER(AB$9,AB$10-AB29)/POWER($B$9,$B$10-$B29)/POWER($C$9,$C$10-$C29),IF($C$6=2,POWER(AB$9,AB$10-AB29)/POWER($C$9,$C$10-$C29),POWER(AB$9,AB$10-AB29)/POWER($B$9,$B$10-$B29))))</f>
        <v>#N/A</v>
      </c>
      <c r="AD29" s="4" t="e">
        <f t="shared" ref="AD29" si="324">LOG(AC29,2)</f>
        <v>#N/A</v>
      </c>
      <c r="AE29" s="17"/>
      <c r="AF29" s="1" t="e">
        <f t="shared" ref="AF29" si="325">IF(ISBLANK(AE29),NA(),IF($C$6="b",POWER(AE$9,AE$10-AE29)/POWER($B$9,$B$10-$B29)/POWER($C$9,$C$10-$C29),IF($C$6=2,POWER(AE$9,AE$10-AE29)/POWER($C$9,$C$10-$C29),POWER(AE$9,AE$10-AE29)/POWER($B$9,$B$10-$B29))))</f>
        <v>#N/A</v>
      </c>
      <c r="AG29" s="4" t="e">
        <f t="shared" ref="AG29" si="326">LOG(AF29,2)</f>
        <v>#N/A</v>
      </c>
      <c r="AH29" s="17"/>
      <c r="AI29" s="1" t="e">
        <f t="shared" ref="AI29" si="327">IF(ISBLANK(AH29),NA(),IF($C$6="b",POWER(AH$9,AH$10-AH29)/POWER($B$9,$B$10-$B29)/POWER($C$9,$C$10-$C29),IF($C$6=2,POWER(AH$9,AH$10-AH29)/POWER($C$9,$C$10-$C29),POWER(AH$9,AH$10-AH29)/POWER($B$9,$B$10-$B29))))</f>
        <v>#N/A</v>
      </c>
      <c r="AJ29" s="4" t="e">
        <f t="shared" ref="AJ29" si="328">LOG(AI29,2)</f>
        <v>#N/A</v>
      </c>
      <c r="AK29" s="17"/>
      <c r="AL29" s="1" t="e">
        <f t="shared" ref="AL29" si="329">IF(ISBLANK(AK29),NA(),IF($C$6="b",POWER(AK$9,AK$10-AK29)/POWER($B$9,$B$10-$B29)/POWER($C$9,$C$10-$C29),IF($C$6=2,POWER(AK$9,AK$10-AK29)/POWER($C$9,$C$10-$C29),POWER(AK$9,AK$10-AK29)/POWER($B$9,$B$10-$B29))))</f>
        <v>#N/A</v>
      </c>
      <c r="AM29" s="4" t="e">
        <f t="shared" si="285"/>
        <v>#N/A</v>
      </c>
    </row>
    <row r="30" spans="1:39" x14ac:dyDescent="0.25">
      <c r="A30" s="73" t="s">
        <v>88</v>
      </c>
      <c r="B30" s="74">
        <v>17.87</v>
      </c>
      <c r="C30" s="31"/>
      <c r="D30" s="75">
        <v>30.88</v>
      </c>
      <c r="E30" s="1">
        <f t="shared" si="286"/>
        <v>0.86254203199219415</v>
      </c>
      <c r="F30" s="4">
        <f t="shared" si="287"/>
        <v>-0.21333333333332744</v>
      </c>
      <c r="G30" s="75">
        <v>29.63</v>
      </c>
      <c r="H30" s="1">
        <f t="shared" ref="H30" si="330">IF(ISBLANK(G30),NA(),IF($C$6="b",POWER(G$9,G$10-G30)/POWER($B$9,$B$10-$B30)/POWER($C$9,$C$10-$C30),IF($C$6=2,POWER(G$9,G$10-G30)/POWER($C$9,$C$10-$C30),POWER(G$9,G$10-G30)/POWER($B$9,$B$10-$B30))))</f>
        <v>2.1885874025214882</v>
      </c>
      <c r="I30" s="4">
        <f t="shared" ref="I30" si="331">LOG(H30,2)</f>
        <v>1.1300000000000061</v>
      </c>
      <c r="J30" s="75">
        <v>29.59</v>
      </c>
      <c r="K30" s="1">
        <f t="shared" ref="K30" si="332">IF(ISBLANK(J30),NA(),IF($C$6="b",POWER(J$9,J$10-J30)/POWER($B$9,$B$10-$B30)/POWER($C$9,$C$10-$C30),IF($C$6=2,POWER(J$9,J$10-J30)/POWER($C$9,$C$10-$C30),POWER(J$9,J$10-J30)/POWER($B$9,$B$10-$B30))))</f>
        <v>1.0867348625260616</v>
      </c>
      <c r="L30" s="4">
        <f t="shared" ref="L30" si="333">LOG(K30,2)</f>
        <v>0.12000000000000459</v>
      </c>
      <c r="M30" s="17"/>
      <c r="N30" s="1" t="e">
        <f t="shared" ref="N30" si="334">IF(ISBLANK(M30),NA(),IF($C$6="b",POWER(M$9,M$10-M30)/POWER($B$9,$B$10-$B30)/POWER($C$9,$C$10-$C30),IF($C$6=2,POWER(M$9,M$10-M30)/POWER($C$9,$C$10-$C30),POWER(M$9,M$10-M30)/POWER($B$9,$B$10-$B30))))</f>
        <v>#N/A</v>
      </c>
      <c r="O30" s="4" t="e">
        <f t="shared" ref="O30" si="335">LOG(N30,2)</f>
        <v>#N/A</v>
      </c>
      <c r="P30" s="17"/>
      <c r="Q30" s="1" t="e">
        <f t="shared" ref="Q30" si="336">IF(ISBLANK(P30),NA(),IF($C$6="b",POWER(P$9,P$10-P30)/POWER($B$9,$B$10-$B30)/POWER($C$9,$C$10-$C30),IF($C$6=2,POWER(P$9,P$10-P30)/POWER($C$9,$C$10-$C30),POWER(P$9,P$10-P30)/POWER($B$9,$B$10-$B30))))</f>
        <v>#N/A</v>
      </c>
      <c r="R30" s="4" t="e">
        <f t="shared" ref="R30" si="337">LOG(Q30,2)</f>
        <v>#N/A</v>
      </c>
      <c r="S30" s="17"/>
      <c r="T30" s="1" t="e">
        <f t="shared" ref="T30" si="338">IF(ISBLANK(S30),NA(),IF($C$6="b",POWER(S$9,S$10-S30)/POWER($B$9,$B$10-$B30)/POWER($C$9,$C$10-$C30),IF($C$6=2,POWER(S$9,S$10-S30)/POWER($C$9,$C$10-$C30),POWER(S$9,S$10-S30)/POWER($B$9,$B$10-$B30))))</f>
        <v>#N/A</v>
      </c>
      <c r="U30" s="4" t="e">
        <f t="shared" ref="U30" si="339">LOG(T30,2)</f>
        <v>#N/A</v>
      </c>
      <c r="V30" s="17"/>
      <c r="W30" s="1" t="e">
        <f t="shared" ref="W30" si="340">IF(ISBLANK(V30),NA(),IF($C$6="b",POWER(V$9,V$10-V30)/POWER($B$9,$B$10-$B30)/POWER($C$9,$C$10-$C30),IF($C$6=2,POWER(V$9,V$10-V30)/POWER($C$9,$C$10-$C30),POWER(V$9,V$10-V30)/POWER($B$9,$B$10-$B30))))</f>
        <v>#N/A</v>
      </c>
      <c r="X30" s="4" t="e">
        <f t="shared" ref="X30" si="341">LOG(W30,2)</f>
        <v>#N/A</v>
      </c>
      <c r="Y30" s="17"/>
      <c r="Z30" s="1" t="e">
        <f t="shared" ref="Z30" si="342">IF(ISBLANK(Y30),NA(),IF($C$6="b",POWER(Y$9,Y$10-Y30)/POWER($B$9,$B$10-$B30)/POWER($C$9,$C$10-$C30),IF($C$6=2,POWER(Y$9,Y$10-Y30)/POWER($C$9,$C$10-$C30),POWER(Y$9,Y$10-Y30)/POWER($B$9,$B$10-$B30))))</f>
        <v>#N/A</v>
      </c>
      <c r="AA30" s="4" t="e">
        <f t="shared" ref="AA30" si="343">LOG(Z30,2)</f>
        <v>#N/A</v>
      </c>
      <c r="AB30" s="17"/>
      <c r="AC30" s="1" t="e">
        <f t="shared" ref="AC30" si="344">IF(ISBLANK(AB30),NA(),IF($C$6="b",POWER(AB$9,AB$10-AB30)/POWER($B$9,$B$10-$B30)/POWER($C$9,$C$10-$C30),IF($C$6=2,POWER(AB$9,AB$10-AB30)/POWER($C$9,$C$10-$C30),POWER(AB$9,AB$10-AB30)/POWER($B$9,$B$10-$B30))))</f>
        <v>#N/A</v>
      </c>
      <c r="AD30" s="4" t="e">
        <f t="shared" ref="AD30" si="345">LOG(AC30,2)</f>
        <v>#N/A</v>
      </c>
      <c r="AE30" s="17"/>
      <c r="AF30" s="1" t="e">
        <f t="shared" ref="AF30" si="346">IF(ISBLANK(AE30),NA(),IF($C$6="b",POWER(AE$9,AE$10-AE30)/POWER($B$9,$B$10-$B30)/POWER($C$9,$C$10-$C30),IF($C$6=2,POWER(AE$9,AE$10-AE30)/POWER($C$9,$C$10-$C30),POWER(AE$9,AE$10-AE30)/POWER($B$9,$B$10-$B30))))</f>
        <v>#N/A</v>
      </c>
      <c r="AG30" s="4" t="e">
        <f t="shared" ref="AG30" si="347">LOG(AF30,2)</f>
        <v>#N/A</v>
      </c>
      <c r="AH30" s="17"/>
      <c r="AI30" s="1" t="e">
        <f t="shared" ref="AI30" si="348">IF(ISBLANK(AH30),NA(),IF($C$6="b",POWER(AH$9,AH$10-AH30)/POWER($B$9,$B$10-$B30)/POWER($C$9,$C$10-$C30),IF($C$6=2,POWER(AH$9,AH$10-AH30)/POWER($C$9,$C$10-$C30),POWER(AH$9,AH$10-AH30)/POWER($B$9,$B$10-$B30))))</f>
        <v>#N/A</v>
      </c>
      <c r="AJ30" s="4" t="e">
        <f t="shared" ref="AJ30" si="349">LOG(AI30,2)</f>
        <v>#N/A</v>
      </c>
      <c r="AK30" s="17"/>
      <c r="AL30" s="1" t="e">
        <f t="shared" ref="AL30" si="350">IF(ISBLANK(AK30),NA(),IF($C$6="b",POWER(AK$9,AK$10-AK30)/POWER($B$9,$B$10-$B30)/POWER($C$9,$C$10-$C30),IF($C$6=2,POWER(AK$9,AK$10-AK30)/POWER($C$9,$C$10-$C30),POWER(AK$9,AK$10-AK30)/POWER($B$9,$B$10-$B30))))</f>
        <v>#N/A</v>
      </c>
      <c r="AM30" s="4" t="e">
        <f t="shared" si="285"/>
        <v>#N/A</v>
      </c>
    </row>
    <row r="31" spans="1:39" x14ac:dyDescent="0.25">
      <c r="A31" s="31"/>
      <c r="B31" s="31"/>
      <c r="C31" s="31"/>
      <c r="D31" s="17"/>
      <c r="E31" s="1" t="e">
        <f t="shared" si="286"/>
        <v>#N/A</v>
      </c>
      <c r="F31" s="4" t="e">
        <f t="shared" si="287"/>
        <v>#N/A</v>
      </c>
      <c r="G31" s="17"/>
      <c r="H31" s="1" t="e">
        <f t="shared" ref="H31" si="351">IF(ISBLANK(G31),NA(),IF($C$6="b",POWER(G$9,G$10-G31)/POWER($B$9,$B$10-$B31)/POWER($C$9,$C$10-$C31),IF($C$6=2,POWER(G$9,G$10-G31)/POWER($C$9,$C$10-$C31),POWER(G$9,G$10-G31)/POWER($B$9,$B$10-$B31))))</f>
        <v>#N/A</v>
      </c>
      <c r="I31" s="4" t="e">
        <f t="shared" ref="I31" si="352">LOG(H31,2)</f>
        <v>#N/A</v>
      </c>
      <c r="J31" s="17"/>
      <c r="K31" s="1" t="e">
        <f t="shared" ref="K31" si="353">IF(ISBLANK(J31),NA(),IF($C$6="b",POWER(J$9,J$10-J31)/POWER($B$9,$B$10-$B31)/POWER($C$9,$C$10-$C31),IF($C$6=2,POWER(J$9,J$10-J31)/POWER($C$9,$C$10-$C31),POWER(J$9,J$10-J31)/POWER($B$9,$B$10-$B31))))</f>
        <v>#N/A</v>
      </c>
      <c r="L31" s="4" t="e">
        <f t="shared" ref="L31" si="354">LOG(K31,2)</f>
        <v>#N/A</v>
      </c>
      <c r="M31" s="17"/>
      <c r="N31" s="1" t="e">
        <f t="shared" ref="N31" si="355">IF(ISBLANK(M31),NA(),IF($C$6="b",POWER(M$9,M$10-M31)/POWER($B$9,$B$10-$B31)/POWER($C$9,$C$10-$C31),IF($C$6=2,POWER(M$9,M$10-M31)/POWER($C$9,$C$10-$C31),POWER(M$9,M$10-M31)/POWER($B$9,$B$10-$B31))))</f>
        <v>#N/A</v>
      </c>
      <c r="O31" s="4" t="e">
        <f t="shared" ref="O31" si="356">LOG(N31,2)</f>
        <v>#N/A</v>
      </c>
      <c r="P31" s="17"/>
      <c r="Q31" s="1" t="e">
        <f t="shared" ref="Q31" si="357">IF(ISBLANK(P31),NA(),IF($C$6="b",POWER(P$9,P$10-P31)/POWER($B$9,$B$10-$B31)/POWER($C$9,$C$10-$C31),IF($C$6=2,POWER(P$9,P$10-P31)/POWER($C$9,$C$10-$C31),POWER(P$9,P$10-P31)/POWER($B$9,$B$10-$B31))))</f>
        <v>#N/A</v>
      </c>
      <c r="R31" s="4" t="e">
        <f t="shared" ref="R31" si="358">LOG(Q31,2)</f>
        <v>#N/A</v>
      </c>
      <c r="S31" s="17"/>
      <c r="T31" s="1" t="e">
        <f t="shared" ref="T31" si="359">IF(ISBLANK(S31),NA(),IF($C$6="b",POWER(S$9,S$10-S31)/POWER($B$9,$B$10-$B31)/POWER($C$9,$C$10-$C31),IF($C$6=2,POWER(S$9,S$10-S31)/POWER($C$9,$C$10-$C31),POWER(S$9,S$10-S31)/POWER($B$9,$B$10-$B31))))</f>
        <v>#N/A</v>
      </c>
      <c r="U31" s="4" t="e">
        <f t="shared" ref="U31" si="360">LOG(T31,2)</f>
        <v>#N/A</v>
      </c>
      <c r="V31" s="17"/>
      <c r="W31" s="1" t="e">
        <f t="shared" ref="W31" si="361">IF(ISBLANK(V31),NA(),IF($C$6="b",POWER(V$9,V$10-V31)/POWER($B$9,$B$10-$B31)/POWER($C$9,$C$10-$C31),IF($C$6=2,POWER(V$9,V$10-V31)/POWER($C$9,$C$10-$C31),POWER(V$9,V$10-V31)/POWER($B$9,$B$10-$B31))))</f>
        <v>#N/A</v>
      </c>
      <c r="X31" s="4" t="e">
        <f t="shared" ref="X31" si="362">LOG(W31,2)</f>
        <v>#N/A</v>
      </c>
      <c r="Y31" s="17"/>
      <c r="Z31" s="1" t="e">
        <f t="shared" ref="Z31" si="363">IF(ISBLANK(Y31),NA(),IF($C$6="b",POWER(Y$9,Y$10-Y31)/POWER($B$9,$B$10-$B31)/POWER($C$9,$C$10-$C31),IF($C$6=2,POWER(Y$9,Y$10-Y31)/POWER($C$9,$C$10-$C31),POWER(Y$9,Y$10-Y31)/POWER($B$9,$B$10-$B31))))</f>
        <v>#N/A</v>
      </c>
      <c r="AA31" s="4" t="e">
        <f t="shared" ref="AA31" si="364">LOG(Z31,2)</f>
        <v>#N/A</v>
      </c>
      <c r="AB31" s="17"/>
      <c r="AC31" s="1" t="e">
        <f t="shared" ref="AC31" si="365">IF(ISBLANK(AB31),NA(),IF($C$6="b",POWER(AB$9,AB$10-AB31)/POWER($B$9,$B$10-$B31)/POWER($C$9,$C$10-$C31),IF($C$6=2,POWER(AB$9,AB$10-AB31)/POWER($C$9,$C$10-$C31),POWER(AB$9,AB$10-AB31)/POWER($B$9,$B$10-$B31))))</f>
        <v>#N/A</v>
      </c>
      <c r="AD31" s="4" t="e">
        <f t="shared" ref="AD31" si="366">LOG(AC31,2)</f>
        <v>#N/A</v>
      </c>
      <c r="AE31" s="17"/>
      <c r="AF31" s="1" t="e">
        <f t="shared" ref="AF31" si="367">IF(ISBLANK(AE31),NA(),IF($C$6="b",POWER(AE$9,AE$10-AE31)/POWER($B$9,$B$10-$B31)/POWER($C$9,$C$10-$C31),IF($C$6=2,POWER(AE$9,AE$10-AE31)/POWER($C$9,$C$10-$C31),POWER(AE$9,AE$10-AE31)/POWER($B$9,$B$10-$B31))))</f>
        <v>#N/A</v>
      </c>
      <c r="AG31" s="4" t="e">
        <f t="shared" ref="AG31" si="368">LOG(AF31,2)</f>
        <v>#N/A</v>
      </c>
      <c r="AH31" s="17"/>
      <c r="AI31" s="1" t="e">
        <f t="shared" ref="AI31" si="369">IF(ISBLANK(AH31),NA(),IF($C$6="b",POWER(AH$9,AH$10-AH31)/POWER($B$9,$B$10-$B31)/POWER($C$9,$C$10-$C31),IF($C$6=2,POWER(AH$9,AH$10-AH31)/POWER($C$9,$C$10-$C31),POWER(AH$9,AH$10-AH31)/POWER($B$9,$B$10-$B31))))</f>
        <v>#N/A</v>
      </c>
      <c r="AJ31" s="4" t="e">
        <f t="shared" ref="AJ31" si="370">LOG(AI31,2)</f>
        <v>#N/A</v>
      </c>
      <c r="AK31" s="17"/>
      <c r="AL31" s="1" t="e">
        <f t="shared" ref="AL31" si="371">IF(ISBLANK(AK31),NA(),IF($C$6="b",POWER(AK$9,AK$10-AK31)/POWER($B$9,$B$10-$B31)/POWER($C$9,$C$10-$C31),IF($C$6=2,POWER(AK$9,AK$10-AK31)/POWER($C$9,$C$10-$C31),POWER(AK$9,AK$10-AK31)/POWER($B$9,$B$10-$B31))))</f>
        <v>#N/A</v>
      </c>
      <c r="AM31" s="4" t="e">
        <f t="shared" si="285"/>
        <v>#N/A</v>
      </c>
    </row>
    <row r="32" spans="1:39" x14ac:dyDescent="0.25">
      <c r="A32" s="31"/>
      <c r="B32" s="32"/>
      <c r="C32" s="32"/>
      <c r="D32" s="17"/>
      <c r="E32" s="1" t="e">
        <f t="shared" si="286"/>
        <v>#N/A</v>
      </c>
      <c r="F32" s="4" t="e">
        <f t="shared" si="287"/>
        <v>#N/A</v>
      </c>
      <c r="G32" s="17"/>
      <c r="H32" s="1" t="e">
        <f t="shared" ref="H32" si="372">IF(ISBLANK(G32),NA(),IF($C$6="b",POWER(G$9,G$10-G32)/POWER($B$9,$B$10-$B32)/POWER($C$9,$C$10-$C32),IF($C$6=2,POWER(G$9,G$10-G32)/POWER($C$9,$C$10-$C32),POWER(G$9,G$10-G32)/POWER($B$9,$B$10-$B32))))</f>
        <v>#N/A</v>
      </c>
      <c r="I32" s="4" t="e">
        <f t="shared" ref="I32" si="373">LOG(H32,2)</f>
        <v>#N/A</v>
      </c>
      <c r="J32" s="17"/>
      <c r="K32" s="1" t="e">
        <f t="shared" ref="K32" si="374">IF(ISBLANK(J32),NA(),IF($C$6="b",POWER(J$9,J$10-J32)/POWER($B$9,$B$10-$B32)/POWER($C$9,$C$10-$C32),IF($C$6=2,POWER(J$9,J$10-J32)/POWER($C$9,$C$10-$C32),POWER(J$9,J$10-J32)/POWER($B$9,$B$10-$B32))))</f>
        <v>#N/A</v>
      </c>
      <c r="L32" s="4" t="e">
        <f t="shared" ref="L32" si="375">LOG(K32,2)</f>
        <v>#N/A</v>
      </c>
      <c r="M32" s="17"/>
      <c r="N32" s="1" t="e">
        <f t="shared" ref="N32" si="376">IF(ISBLANK(M32),NA(),IF($C$6="b",POWER(M$9,M$10-M32)/POWER($B$9,$B$10-$B32)/POWER($C$9,$C$10-$C32),IF($C$6=2,POWER(M$9,M$10-M32)/POWER($C$9,$C$10-$C32),POWER(M$9,M$10-M32)/POWER($B$9,$B$10-$B32))))</f>
        <v>#N/A</v>
      </c>
      <c r="O32" s="4" t="e">
        <f t="shared" ref="O32" si="377">LOG(N32,2)</f>
        <v>#N/A</v>
      </c>
      <c r="P32" s="17"/>
      <c r="Q32" s="1" t="e">
        <f t="shared" ref="Q32" si="378">IF(ISBLANK(P32),NA(),IF($C$6="b",POWER(P$9,P$10-P32)/POWER($B$9,$B$10-$B32)/POWER($C$9,$C$10-$C32),IF($C$6=2,POWER(P$9,P$10-P32)/POWER($C$9,$C$10-$C32),POWER(P$9,P$10-P32)/POWER($B$9,$B$10-$B32))))</f>
        <v>#N/A</v>
      </c>
      <c r="R32" s="4" t="e">
        <f t="shared" ref="R32" si="379">LOG(Q32,2)</f>
        <v>#N/A</v>
      </c>
      <c r="S32" s="17"/>
      <c r="T32" s="1" t="e">
        <f t="shared" ref="T32" si="380">IF(ISBLANK(S32),NA(),IF($C$6="b",POWER(S$9,S$10-S32)/POWER($B$9,$B$10-$B32)/POWER($C$9,$C$10-$C32),IF($C$6=2,POWER(S$9,S$10-S32)/POWER($C$9,$C$10-$C32),POWER(S$9,S$10-S32)/POWER($B$9,$B$10-$B32))))</f>
        <v>#N/A</v>
      </c>
      <c r="U32" s="4" t="e">
        <f t="shared" ref="U32" si="381">LOG(T32,2)</f>
        <v>#N/A</v>
      </c>
      <c r="V32" s="17"/>
      <c r="W32" s="1" t="e">
        <f t="shared" ref="W32" si="382">IF(ISBLANK(V32),NA(),IF($C$6="b",POWER(V$9,V$10-V32)/POWER($B$9,$B$10-$B32)/POWER($C$9,$C$10-$C32),IF($C$6=2,POWER(V$9,V$10-V32)/POWER($C$9,$C$10-$C32),POWER(V$9,V$10-V32)/POWER($B$9,$B$10-$B32))))</f>
        <v>#N/A</v>
      </c>
      <c r="X32" s="4" t="e">
        <f t="shared" ref="X32" si="383">LOG(W32,2)</f>
        <v>#N/A</v>
      </c>
      <c r="Y32" s="17"/>
      <c r="Z32" s="1" t="e">
        <f t="shared" ref="Z32" si="384">IF(ISBLANK(Y32),NA(),IF($C$6="b",POWER(Y$9,Y$10-Y32)/POWER($B$9,$B$10-$B32)/POWER($C$9,$C$10-$C32),IF($C$6=2,POWER(Y$9,Y$10-Y32)/POWER($C$9,$C$10-$C32),POWER(Y$9,Y$10-Y32)/POWER($B$9,$B$10-$B32))))</f>
        <v>#N/A</v>
      </c>
      <c r="AA32" s="4" t="e">
        <f t="shared" ref="AA32" si="385">LOG(Z32,2)</f>
        <v>#N/A</v>
      </c>
      <c r="AB32" s="17"/>
      <c r="AC32" s="1" t="e">
        <f t="shared" ref="AC32" si="386">IF(ISBLANK(AB32),NA(),IF($C$6="b",POWER(AB$9,AB$10-AB32)/POWER($B$9,$B$10-$B32)/POWER($C$9,$C$10-$C32),IF($C$6=2,POWER(AB$9,AB$10-AB32)/POWER($C$9,$C$10-$C32),POWER(AB$9,AB$10-AB32)/POWER($B$9,$B$10-$B32))))</f>
        <v>#N/A</v>
      </c>
      <c r="AD32" s="4" t="e">
        <f t="shared" ref="AD32" si="387">LOG(AC32,2)</f>
        <v>#N/A</v>
      </c>
      <c r="AE32" s="17"/>
      <c r="AF32" s="1" t="e">
        <f t="shared" ref="AF32" si="388">IF(ISBLANK(AE32),NA(),IF($C$6="b",POWER(AE$9,AE$10-AE32)/POWER($B$9,$B$10-$B32)/POWER($C$9,$C$10-$C32),IF($C$6=2,POWER(AE$9,AE$10-AE32)/POWER($C$9,$C$10-$C32),POWER(AE$9,AE$10-AE32)/POWER($B$9,$B$10-$B32))))</f>
        <v>#N/A</v>
      </c>
      <c r="AG32" s="4" t="e">
        <f t="shared" ref="AG32" si="389">LOG(AF32,2)</f>
        <v>#N/A</v>
      </c>
      <c r="AH32" s="17"/>
      <c r="AI32" s="1" t="e">
        <f t="shared" ref="AI32" si="390">IF(ISBLANK(AH32),NA(),IF($C$6="b",POWER(AH$9,AH$10-AH32)/POWER($B$9,$B$10-$B32)/POWER($C$9,$C$10-$C32),IF($C$6=2,POWER(AH$9,AH$10-AH32)/POWER($C$9,$C$10-$C32),POWER(AH$9,AH$10-AH32)/POWER($B$9,$B$10-$B32))))</f>
        <v>#N/A</v>
      </c>
      <c r="AJ32" s="4" t="e">
        <f t="shared" ref="AJ32" si="391">LOG(AI32,2)</f>
        <v>#N/A</v>
      </c>
      <c r="AK32" s="17"/>
      <c r="AL32" s="1" t="e">
        <f t="shared" ref="AL32" si="392">IF(ISBLANK(AK32),NA(),IF($C$6="b",POWER(AK$9,AK$10-AK32)/POWER($B$9,$B$10-$B32)/POWER($C$9,$C$10-$C32),IF($C$6=2,POWER(AK$9,AK$10-AK32)/POWER($C$9,$C$10-$C32),POWER(AK$9,AK$10-AK32)/POWER($B$9,$B$10-$B32))))</f>
        <v>#N/A</v>
      </c>
      <c r="AM32" s="4" t="e">
        <f t="shared" si="285"/>
        <v>#N/A</v>
      </c>
    </row>
    <row r="33" spans="1:39" x14ac:dyDescent="0.25">
      <c r="A33" s="31"/>
      <c r="B33" s="32"/>
      <c r="C33" s="32"/>
      <c r="D33" s="17"/>
      <c r="E33" s="1" t="e">
        <f t="shared" si="286"/>
        <v>#N/A</v>
      </c>
      <c r="F33" s="4" t="e">
        <f t="shared" si="287"/>
        <v>#N/A</v>
      </c>
      <c r="G33" s="17"/>
      <c r="H33" s="1" t="e">
        <f t="shared" ref="H33" si="393">IF(ISBLANK(G33),NA(),IF($C$6="b",POWER(G$9,G$10-G33)/POWER($B$9,$B$10-$B33)/POWER($C$9,$C$10-$C33),IF($C$6=2,POWER(G$9,G$10-G33)/POWER($C$9,$C$10-$C33),POWER(G$9,G$10-G33)/POWER($B$9,$B$10-$B33))))</f>
        <v>#N/A</v>
      </c>
      <c r="I33" s="4" t="e">
        <f t="shared" ref="I33" si="394">LOG(H33,2)</f>
        <v>#N/A</v>
      </c>
      <c r="J33" s="17"/>
      <c r="K33" s="1" t="e">
        <f t="shared" ref="K33" si="395">IF(ISBLANK(J33),NA(),IF($C$6="b",POWER(J$9,J$10-J33)/POWER($B$9,$B$10-$B33)/POWER($C$9,$C$10-$C33),IF($C$6=2,POWER(J$9,J$10-J33)/POWER($C$9,$C$10-$C33),POWER(J$9,J$10-J33)/POWER($B$9,$B$10-$B33))))</f>
        <v>#N/A</v>
      </c>
      <c r="L33" s="4" t="e">
        <f t="shared" ref="L33" si="396">LOG(K33,2)</f>
        <v>#N/A</v>
      </c>
      <c r="M33" s="17"/>
      <c r="N33" s="1" t="e">
        <f t="shared" ref="N33" si="397">IF(ISBLANK(M33),NA(),IF($C$6="b",POWER(M$9,M$10-M33)/POWER($B$9,$B$10-$B33)/POWER($C$9,$C$10-$C33),IF($C$6=2,POWER(M$9,M$10-M33)/POWER($C$9,$C$10-$C33),POWER(M$9,M$10-M33)/POWER($B$9,$B$10-$B33))))</f>
        <v>#N/A</v>
      </c>
      <c r="O33" s="4" t="e">
        <f t="shared" ref="O33" si="398">LOG(N33,2)</f>
        <v>#N/A</v>
      </c>
      <c r="P33" s="17"/>
      <c r="Q33" s="1" t="e">
        <f t="shared" ref="Q33" si="399">IF(ISBLANK(P33),NA(),IF($C$6="b",POWER(P$9,P$10-P33)/POWER($B$9,$B$10-$B33)/POWER($C$9,$C$10-$C33),IF($C$6=2,POWER(P$9,P$10-P33)/POWER($C$9,$C$10-$C33),POWER(P$9,P$10-P33)/POWER($B$9,$B$10-$B33))))</f>
        <v>#N/A</v>
      </c>
      <c r="R33" s="4" t="e">
        <f t="shared" ref="R33" si="400">LOG(Q33,2)</f>
        <v>#N/A</v>
      </c>
      <c r="S33" s="17"/>
      <c r="T33" s="1" t="e">
        <f t="shared" ref="T33" si="401">IF(ISBLANK(S33),NA(),IF($C$6="b",POWER(S$9,S$10-S33)/POWER($B$9,$B$10-$B33)/POWER($C$9,$C$10-$C33),IF($C$6=2,POWER(S$9,S$10-S33)/POWER($C$9,$C$10-$C33),POWER(S$9,S$10-S33)/POWER($B$9,$B$10-$B33))))</f>
        <v>#N/A</v>
      </c>
      <c r="U33" s="4" t="e">
        <f t="shared" ref="U33" si="402">LOG(T33,2)</f>
        <v>#N/A</v>
      </c>
      <c r="V33" s="17"/>
      <c r="W33" s="1" t="e">
        <f t="shared" ref="W33" si="403">IF(ISBLANK(V33),NA(),IF($C$6="b",POWER(V$9,V$10-V33)/POWER($B$9,$B$10-$B33)/POWER($C$9,$C$10-$C33),IF($C$6=2,POWER(V$9,V$10-V33)/POWER($C$9,$C$10-$C33),POWER(V$9,V$10-V33)/POWER($B$9,$B$10-$B33))))</f>
        <v>#N/A</v>
      </c>
      <c r="X33" s="4" t="e">
        <f t="shared" ref="X33" si="404">LOG(W33,2)</f>
        <v>#N/A</v>
      </c>
      <c r="Y33" s="17"/>
      <c r="Z33" s="1" t="e">
        <f t="shared" ref="Z33" si="405">IF(ISBLANK(Y33),NA(),IF($C$6="b",POWER(Y$9,Y$10-Y33)/POWER($B$9,$B$10-$B33)/POWER($C$9,$C$10-$C33),IF($C$6=2,POWER(Y$9,Y$10-Y33)/POWER($C$9,$C$10-$C33),POWER(Y$9,Y$10-Y33)/POWER($B$9,$B$10-$B33))))</f>
        <v>#N/A</v>
      </c>
      <c r="AA33" s="4" t="e">
        <f t="shared" ref="AA33" si="406">LOG(Z33,2)</f>
        <v>#N/A</v>
      </c>
      <c r="AB33" s="17"/>
      <c r="AC33" s="1" t="e">
        <f t="shared" ref="AC33" si="407">IF(ISBLANK(AB33),NA(),IF($C$6="b",POWER(AB$9,AB$10-AB33)/POWER($B$9,$B$10-$B33)/POWER($C$9,$C$10-$C33),IF($C$6=2,POWER(AB$9,AB$10-AB33)/POWER($C$9,$C$10-$C33),POWER(AB$9,AB$10-AB33)/POWER($B$9,$B$10-$B33))))</f>
        <v>#N/A</v>
      </c>
      <c r="AD33" s="4" t="e">
        <f t="shared" ref="AD33" si="408">LOG(AC33,2)</f>
        <v>#N/A</v>
      </c>
      <c r="AE33" s="17"/>
      <c r="AF33" s="1" t="e">
        <f t="shared" ref="AF33" si="409">IF(ISBLANK(AE33),NA(),IF($C$6="b",POWER(AE$9,AE$10-AE33)/POWER($B$9,$B$10-$B33)/POWER($C$9,$C$10-$C33),IF($C$6=2,POWER(AE$9,AE$10-AE33)/POWER($C$9,$C$10-$C33),POWER(AE$9,AE$10-AE33)/POWER($B$9,$B$10-$B33))))</f>
        <v>#N/A</v>
      </c>
      <c r="AG33" s="4" t="e">
        <f t="shared" ref="AG33" si="410">LOG(AF33,2)</f>
        <v>#N/A</v>
      </c>
      <c r="AH33" s="17"/>
      <c r="AI33" s="1" t="e">
        <f t="shared" ref="AI33" si="411">IF(ISBLANK(AH33),NA(),IF($C$6="b",POWER(AH$9,AH$10-AH33)/POWER($B$9,$B$10-$B33)/POWER($C$9,$C$10-$C33),IF($C$6=2,POWER(AH$9,AH$10-AH33)/POWER($C$9,$C$10-$C33),POWER(AH$9,AH$10-AH33)/POWER($B$9,$B$10-$B33))))</f>
        <v>#N/A</v>
      </c>
      <c r="AJ33" s="4" t="e">
        <f t="shared" ref="AJ33" si="412">LOG(AI33,2)</f>
        <v>#N/A</v>
      </c>
      <c r="AK33" s="17"/>
      <c r="AL33" s="1" t="e">
        <f t="shared" ref="AL33" si="413">IF(ISBLANK(AK33),NA(),IF($C$6="b",POWER(AK$9,AK$10-AK33)/POWER($B$9,$B$10-$B33)/POWER($C$9,$C$10-$C33),IF($C$6=2,POWER(AK$9,AK$10-AK33)/POWER($C$9,$C$10-$C33),POWER(AK$9,AK$10-AK33)/POWER($B$9,$B$10-$B33))))</f>
        <v>#N/A</v>
      </c>
      <c r="AM33" s="4" t="e">
        <f t="shared" si="285"/>
        <v>#N/A</v>
      </c>
    </row>
    <row r="34" spans="1:39" x14ac:dyDescent="0.25">
      <c r="A34" s="31"/>
      <c r="B34" s="32"/>
      <c r="C34" s="32"/>
      <c r="D34" s="17"/>
      <c r="E34" s="1" t="e">
        <f t="shared" si="286"/>
        <v>#N/A</v>
      </c>
      <c r="F34" s="4" t="e">
        <f t="shared" si="287"/>
        <v>#N/A</v>
      </c>
      <c r="G34" s="17"/>
      <c r="H34" s="1" t="e">
        <f t="shared" ref="H34" si="414">IF(ISBLANK(G34),NA(),IF($C$6="b",POWER(G$9,G$10-G34)/POWER($B$9,$B$10-$B34)/POWER($C$9,$C$10-$C34),IF($C$6=2,POWER(G$9,G$10-G34)/POWER($C$9,$C$10-$C34),POWER(G$9,G$10-G34)/POWER($B$9,$B$10-$B34))))</f>
        <v>#N/A</v>
      </c>
      <c r="I34" s="4" t="e">
        <f t="shared" ref="I34" si="415">LOG(H34,2)</f>
        <v>#N/A</v>
      </c>
      <c r="J34" s="17"/>
      <c r="K34" s="1" t="e">
        <f t="shared" ref="K34" si="416">IF(ISBLANK(J34),NA(),IF($C$6="b",POWER(J$9,J$10-J34)/POWER($B$9,$B$10-$B34)/POWER($C$9,$C$10-$C34),IF($C$6=2,POWER(J$9,J$10-J34)/POWER($C$9,$C$10-$C34),POWER(J$9,J$10-J34)/POWER($B$9,$B$10-$B34))))</f>
        <v>#N/A</v>
      </c>
      <c r="L34" s="4" t="e">
        <f t="shared" ref="L34" si="417">LOG(K34,2)</f>
        <v>#N/A</v>
      </c>
      <c r="M34" s="17"/>
      <c r="N34" s="1" t="e">
        <f t="shared" ref="N34" si="418">IF(ISBLANK(M34),NA(),IF($C$6="b",POWER(M$9,M$10-M34)/POWER($B$9,$B$10-$B34)/POWER($C$9,$C$10-$C34),IF($C$6=2,POWER(M$9,M$10-M34)/POWER($C$9,$C$10-$C34),POWER(M$9,M$10-M34)/POWER($B$9,$B$10-$B34))))</f>
        <v>#N/A</v>
      </c>
      <c r="O34" s="4" t="e">
        <f t="shared" ref="O34" si="419">LOG(N34,2)</f>
        <v>#N/A</v>
      </c>
      <c r="P34" s="17"/>
      <c r="Q34" s="1" t="e">
        <f t="shared" ref="Q34" si="420">IF(ISBLANK(P34),NA(),IF($C$6="b",POWER(P$9,P$10-P34)/POWER($B$9,$B$10-$B34)/POWER($C$9,$C$10-$C34),IF($C$6=2,POWER(P$9,P$10-P34)/POWER($C$9,$C$10-$C34),POWER(P$9,P$10-P34)/POWER($B$9,$B$10-$B34))))</f>
        <v>#N/A</v>
      </c>
      <c r="R34" s="4" t="e">
        <f t="shared" ref="R34" si="421">LOG(Q34,2)</f>
        <v>#N/A</v>
      </c>
      <c r="S34" s="17"/>
      <c r="T34" s="1" t="e">
        <f t="shared" ref="T34" si="422">IF(ISBLANK(S34),NA(),IF($C$6="b",POWER(S$9,S$10-S34)/POWER($B$9,$B$10-$B34)/POWER($C$9,$C$10-$C34),IF($C$6=2,POWER(S$9,S$10-S34)/POWER($C$9,$C$10-$C34),POWER(S$9,S$10-S34)/POWER($B$9,$B$10-$B34))))</f>
        <v>#N/A</v>
      </c>
      <c r="U34" s="4" t="e">
        <f t="shared" ref="U34" si="423">LOG(T34,2)</f>
        <v>#N/A</v>
      </c>
      <c r="V34" s="17"/>
      <c r="W34" s="1" t="e">
        <f t="shared" ref="W34" si="424">IF(ISBLANK(V34),NA(),IF($C$6="b",POWER(V$9,V$10-V34)/POWER($B$9,$B$10-$B34)/POWER($C$9,$C$10-$C34),IF($C$6=2,POWER(V$9,V$10-V34)/POWER($C$9,$C$10-$C34),POWER(V$9,V$10-V34)/POWER($B$9,$B$10-$B34))))</f>
        <v>#N/A</v>
      </c>
      <c r="X34" s="4" t="e">
        <f t="shared" ref="X34" si="425">LOG(W34,2)</f>
        <v>#N/A</v>
      </c>
      <c r="Y34" s="17"/>
      <c r="Z34" s="1" t="e">
        <f t="shared" ref="Z34" si="426">IF(ISBLANK(Y34),NA(),IF($C$6="b",POWER(Y$9,Y$10-Y34)/POWER($B$9,$B$10-$B34)/POWER($C$9,$C$10-$C34),IF($C$6=2,POWER(Y$9,Y$10-Y34)/POWER($C$9,$C$10-$C34),POWER(Y$9,Y$10-Y34)/POWER($B$9,$B$10-$B34))))</f>
        <v>#N/A</v>
      </c>
      <c r="AA34" s="4" t="e">
        <f t="shared" ref="AA34" si="427">LOG(Z34,2)</f>
        <v>#N/A</v>
      </c>
      <c r="AB34" s="17"/>
      <c r="AC34" s="1" t="e">
        <f t="shared" ref="AC34" si="428">IF(ISBLANK(AB34),NA(),IF($C$6="b",POWER(AB$9,AB$10-AB34)/POWER($B$9,$B$10-$B34)/POWER($C$9,$C$10-$C34),IF($C$6=2,POWER(AB$9,AB$10-AB34)/POWER($C$9,$C$10-$C34),POWER(AB$9,AB$10-AB34)/POWER($B$9,$B$10-$B34))))</f>
        <v>#N/A</v>
      </c>
      <c r="AD34" s="4" t="e">
        <f t="shared" ref="AD34" si="429">LOG(AC34,2)</f>
        <v>#N/A</v>
      </c>
      <c r="AE34" s="17"/>
      <c r="AF34" s="1" t="e">
        <f t="shared" ref="AF34" si="430">IF(ISBLANK(AE34),NA(),IF($C$6="b",POWER(AE$9,AE$10-AE34)/POWER($B$9,$B$10-$B34)/POWER($C$9,$C$10-$C34),IF($C$6=2,POWER(AE$9,AE$10-AE34)/POWER($C$9,$C$10-$C34),POWER(AE$9,AE$10-AE34)/POWER($B$9,$B$10-$B34))))</f>
        <v>#N/A</v>
      </c>
      <c r="AG34" s="4" t="e">
        <f t="shared" ref="AG34" si="431">LOG(AF34,2)</f>
        <v>#N/A</v>
      </c>
      <c r="AH34" s="17"/>
      <c r="AI34" s="1" t="e">
        <f t="shared" ref="AI34" si="432">IF(ISBLANK(AH34),NA(),IF($C$6="b",POWER(AH$9,AH$10-AH34)/POWER($B$9,$B$10-$B34)/POWER($C$9,$C$10-$C34),IF($C$6=2,POWER(AH$9,AH$10-AH34)/POWER($C$9,$C$10-$C34),POWER(AH$9,AH$10-AH34)/POWER($B$9,$B$10-$B34))))</f>
        <v>#N/A</v>
      </c>
      <c r="AJ34" s="4" t="e">
        <f t="shared" ref="AJ34" si="433">LOG(AI34,2)</f>
        <v>#N/A</v>
      </c>
      <c r="AK34" s="17"/>
      <c r="AL34" s="1" t="e">
        <f t="shared" ref="AL34" si="434">IF(ISBLANK(AK34),NA(),IF($C$6="b",POWER(AK$9,AK$10-AK34)/POWER($B$9,$B$10-$B34)/POWER($C$9,$C$10-$C34),IF($C$6=2,POWER(AK$9,AK$10-AK34)/POWER($C$9,$C$10-$C34),POWER(AK$9,AK$10-AK34)/POWER($B$9,$B$10-$B34))))</f>
        <v>#N/A</v>
      </c>
      <c r="AM34" s="4" t="e">
        <f t="shared" si="285"/>
        <v>#N/A</v>
      </c>
    </row>
    <row r="35" spans="1:39" x14ac:dyDescent="0.25">
      <c r="A35" s="31"/>
      <c r="B35" s="32"/>
      <c r="C35" s="32"/>
      <c r="D35" s="17"/>
      <c r="E35" s="1" t="e">
        <f t="shared" si="286"/>
        <v>#N/A</v>
      </c>
      <c r="F35" s="4" t="e">
        <f t="shared" si="287"/>
        <v>#N/A</v>
      </c>
      <c r="G35" s="17"/>
      <c r="H35" s="1" t="e">
        <f t="shared" ref="H35" si="435">IF(ISBLANK(G35),NA(),IF($C$6="b",POWER(G$9,G$10-G35)/POWER($B$9,$B$10-$B35)/POWER($C$9,$C$10-$C35),IF($C$6=2,POWER(G$9,G$10-G35)/POWER($C$9,$C$10-$C35),POWER(G$9,G$10-G35)/POWER($B$9,$B$10-$B35))))</f>
        <v>#N/A</v>
      </c>
      <c r="I35" s="4" t="e">
        <f t="shared" ref="I35" si="436">LOG(H35,2)</f>
        <v>#N/A</v>
      </c>
      <c r="J35" s="17"/>
      <c r="K35" s="1" t="e">
        <f t="shared" ref="K35" si="437">IF(ISBLANK(J35),NA(),IF($C$6="b",POWER(J$9,J$10-J35)/POWER($B$9,$B$10-$B35)/POWER($C$9,$C$10-$C35),IF($C$6=2,POWER(J$9,J$10-J35)/POWER($C$9,$C$10-$C35),POWER(J$9,J$10-J35)/POWER($B$9,$B$10-$B35))))</f>
        <v>#N/A</v>
      </c>
      <c r="L35" s="4" t="e">
        <f t="shared" ref="L35" si="438">LOG(K35,2)</f>
        <v>#N/A</v>
      </c>
      <c r="M35" s="17"/>
      <c r="N35" s="1" t="e">
        <f t="shared" ref="N35" si="439">IF(ISBLANK(M35),NA(),IF($C$6="b",POWER(M$9,M$10-M35)/POWER($B$9,$B$10-$B35)/POWER($C$9,$C$10-$C35),IF($C$6=2,POWER(M$9,M$10-M35)/POWER($C$9,$C$10-$C35),POWER(M$9,M$10-M35)/POWER($B$9,$B$10-$B35))))</f>
        <v>#N/A</v>
      </c>
      <c r="O35" s="4" t="e">
        <f t="shared" ref="O35" si="440">LOG(N35,2)</f>
        <v>#N/A</v>
      </c>
      <c r="P35" s="17"/>
      <c r="Q35" s="1" t="e">
        <f t="shared" ref="Q35" si="441">IF(ISBLANK(P35),NA(),IF($C$6="b",POWER(P$9,P$10-P35)/POWER($B$9,$B$10-$B35)/POWER($C$9,$C$10-$C35),IF($C$6=2,POWER(P$9,P$10-P35)/POWER($C$9,$C$10-$C35),POWER(P$9,P$10-P35)/POWER($B$9,$B$10-$B35))))</f>
        <v>#N/A</v>
      </c>
      <c r="R35" s="4" t="e">
        <f t="shared" ref="R35" si="442">LOG(Q35,2)</f>
        <v>#N/A</v>
      </c>
      <c r="S35" s="17"/>
      <c r="T35" s="1" t="e">
        <f t="shared" ref="T35" si="443">IF(ISBLANK(S35),NA(),IF($C$6="b",POWER(S$9,S$10-S35)/POWER($B$9,$B$10-$B35)/POWER($C$9,$C$10-$C35),IF($C$6=2,POWER(S$9,S$10-S35)/POWER($C$9,$C$10-$C35),POWER(S$9,S$10-S35)/POWER($B$9,$B$10-$B35))))</f>
        <v>#N/A</v>
      </c>
      <c r="U35" s="4" t="e">
        <f t="shared" ref="U35" si="444">LOG(T35,2)</f>
        <v>#N/A</v>
      </c>
      <c r="V35" s="17"/>
      <c r="W35" s="1" t="e">
        <f t="shared" ref="W35" si="445">IF(ISBLANK(V35),NA(),IF($C$6="b",POWER(V$9,V$10-V35)/POWER($B$9,$B$10-$B35)/POWER($C$9,$C$10-$C35),IF($C$6=2,POWER(V$9,V$10-V35)/POWER($C$9,$C$10-$C35),POWER(V$9,V$10-V35)/POWER($B$9,$B$10-$B35))))</f>
        <v>#N/A</v>
      </c>
      <c r="X35" s="4" t="e">
        <f t="shared" ref="X35" si="446">LOG(W35,2)</f>
        <v>#N/A</v>
      </c>
      <c r="Y35" s="17"/>
      <c r="Z35" s="1" t="e">
        <f t="shared" ref="Z35" si="447">IF(ISBLANK(Y35),NA(),IF($C$6="b",POWER(Y$9,Y$10-Y35)/POWER($B$9,$B$10-$B35)/POWER($C$9,$C$10-$C35),IF($C$6=2,POWER(Y$9,Y$10-Y35)/POWER($C$9,$C$10-$C35),POWER(Y$9,Y$10-Y35)/POWER($B$9,$B$10-$B35))))</f>
        <v>#N/A</v>
      </c>
      <c r="AA35" s="4" t="e">
        <f t="shared" ref="AA35" si="448">LOG(Z35,2)</f>
        <v>#N/A</v>
      </c>
      <c r="AB35" s="17"/>
      <c r="AC35" s="1" t="e">
        <f t="shared" ref="AC35" si="449">IF(ISBLANK(AB35),NA(),IF($C$6="b",POWER(AB$9,AB$10-AB35)/POWER($B$9,$B$10-$B35)/POWER($C$9,$C$10-$C35),IF($C$6=2,POWER(AB$9,AB$10-AB35)/POWER($C$9,$C$10-$C35),POWER(AB$9,AB$10-AB35)/POWER($B$9,$B$10-$B35))))</f>
        <v>#N/A</v>
      </c>
      <c r="AD35" s="4" t="e">
        <f t="shared" ref="AD35" si="450">LOG(AC35,2)</f>
        <v>#N/A</v>
      </c>
      <c r="AE35" s="17"/>
      <c r="AF35" s="1" t="e">
        <f t="shared" ref="AF35" si="451">IF(ISBLANK(AE35),NA(),IF($C$6="b",POWER(AE$9,AE$10-AE35)/POWER($B$9,$B$10-$B35)/POWER($C$9,$C$10-$C35),IF($C$6=2,POWER(AE$9,AE$10-AE35)/POWER($C$9,$C$10-$C35),POWER(AE$9,AE$10-AE35)/POWER($B$9,$B$10-$B35))))</f>
        <v>#N/A</v>
      </c>
      <c r="AG35" s="4" t="e">
        <f t="shared" ref="AG35" si="452">LOG(AF35,2)</f>
        <v>#N/A</v>
      </c>
      <c r="AH35" s="17"/>
      <c r="AI35" s="1" t="e">
        <f t="shared" ref="AI35" si="453">IF(ISBLANK(AH35),NA(),IF($C$6="b",POWER(AH$9,AH$10-AH35)/POWER($B$9,$B$10-$B35)/POWER($C$9,$C$10-$C35),IF($C$6=2,POWER(AH$9,AH$10-AH35)/POWER($C$9,$C$10-$C35),POWER(AH$9,AH$10-AH35)/POWER($B$9,$B$10-$B35))))</f>
        <v>#N/A</v>
      </c>
      <c r="AJ35" s="4" t="e">
        <f t="shared" ref="AJ35" si="454">LOG(AI35,2)</f>
        <v>#N/A</v>
      </c>
      <c r="AK35" s="17"/>
      <c r="AL35" s="1" t="e">
        <f t="shared" ref="AL35" si="455">IF(ISBLANK(AK35),NA(),IF($C$6="b",POWER(AK$9,AK$10-AK35)/POWER($B$9,$B$10-$B35)/POWER($C$9,$C$10-$C35),IF($C$6=2,POWER(AK$9,AK$10-AK35)/POWER($C$9,$C$10-$C35),POWER(AK$9,AK$10-AK35)/POWER($B$9,$B$10-$B35))))</f>
        <v>#N/A</v>
      </c>
      <c r="AM35" s="4" t="e">
        <f t="shared" si="285"/>
        <v>#N/A</v>
      </c>
    </row>
    <row r="36" spans="1:39" x14ac:dyDescent="0.25">
      <c r="A36" s="31"/>
      <c r="B36" s="32"/>
      <c r="C36" s="32"/>
      <c r="D36" s="17"/>
      <c r="E36" s="1" t="e">
        <f t="shared" si="286"/>
        <v>#N/A</v>
      </c>
      <c r="F36" s="4" t="e">
        <f t="shared" si="287"/>
        <v>#N/A</v>
      </c>
      <c r="G36" s="17"/>
      <c r="H36" s="1" t="e">
        <f t="shared" ref="H36" si="456">IF(ISBLANK(G36),NA(),IF($C$6="b",POWER(G$9,G$10-G36)/POWER($B$9,$B$10-$B36)/POWER($C$9,$C$10-$C36),IF($C$6=2,POWER(G$9,G$10-G36)/POWER($C$9,$C$10-$C36),POWER(G$9,G$10-G36)/POWER($B$9,$B$10-$B36))))</f>
        <v>#N/A</v>
      </c>
      <c r="I36" s="4" t="e">
        <f t="shared" ref="I36" si="457">LOG(H36,2)</f>
        <v>#N/A</v>
      </c>
      <c r="J36" s="17"/>
      <c r="K36" s="1" t="e">
        <f t="shared" ref="K36" si="458">IF(ISBLANK(J36),NA(),IF($C$6="b",POWER(J$9,J$10-J36)/POWER($B$9,$B$10-$B36)/POWER($C$9,$C$10-$C36),IF($C$6=2,POWER(J$9,J$10-J36)/POWER($C$9,$C$10-$C36),POWER(J$9,J$10-J36)/POWER($B$9,$B$10-$B36))))</f>
        <v>#N/A</v>
      </c>
      <c r="L36" s="4" t="e">
        <f t="shared" ref="L36" si="459">LOG(K36,2)</f>
        <v>#N/A</v>
      </c>
      <c r="M36" s="17"/>
      <c r="N36" s="1" t="e">
        <f t="shared" ref="N36" si="460">IF(ISBLANK(M36),NA(),IF($C$6="b",POWER(M$9,M$10-M36)/POWER($B$9,$B$10-$B36)/POWER($C$9,$C$10-$C36),IF($C$6=2,POWER(M$9,M$10-M36)/POWER($C$9,$C$10-$C36),POWER(M$9,M$10-M36)/POWER($B$9,$B$10-$B36))))</f>
        <v>#N/A</v>
      </c>
      <c r="O36" s="4" t="e">
        <f t="shared" ref="O36" si="461">LOG(N36,2)</f>
        <v>#N/A</v>
      </c>
      <c r="P36" s="17"/>
      <c r="Q36" s="1" t="e">
        <f t="shared" ref="Q36" si="462">IF(ISBLANK(P36),NA(),IF($C$6="b",POWER(P$9,P$10-P36)/POWER($B$9,$B$10-$B36)/POWER($C$9,$C$10-$C36),IF($C$6=2,POWER(P$9,P$10-P36)/POWER($C$9,$C$10-$C36),POWER(P$9,P$10-P36)/POWER($B$9,$B$10-$B36))))</f>
        <v>#N/A</v>
      </c>
      <c r="R36" s="4" t="e">
        <f t="shared" ref="R36" si="463">LOG(Q36,2)</f>
        <v>#N/A</v>
      </c>
      <c r="S36" s="17"/>
      <c r="T36" s="1" t="e">
        <f t="shared" ref="T36" si="464">IF(ISBLANK(S36),NA(),IF($C$6="b",POWER(S$9,S$10-S36)/POWER($B$9,$B$10-$B36)/POWER($C$9,$C$10-$C36),IF($C$6=2,POWER(S$9,S$10-S36)/POWER($C$9,$C$10-$C36),POWER(S$9,S$10-S36)/POWER($B$9,$B$10-$B36))))</f>
        <v>#N/A</v>
      </c>
      <c r="U36" s="4" t="e">
        <f t="shared" ref="U36" si="465">LOG(T36,2)</f>
        <v>#N/A</v>
      </c>
      <c r="V36" s="17"/>
      <c r="W36" s="1" t="e">
        <f t="shared" ref="W36" si="466">IF(ISBLANK(V36),NA(),IF($C$6="b",POWER(V$9,V$10-V36)/POWER($B$9,$B$10-$B36)/POWER($C$9,$C$10-$C36),IF($C$6=2,POWER(V$9,V$10-V36)/POWER($C$9,$C$10-$C36),POWER(V$9,V$10-V36)/POWER($B$9,$B$10-$B36))))</f>
        <v>#N/A</v>
      </c>
      <c r="X36" s="4" t="e">
        <f t="shared" ref="X36" si="467">LOG(W36,2)</f>
        <v>#N/A</v>
      </c>
      <c r="Y36" s="17"/>
      <c r="Z36" s="1" t="e">
        <f t="shared" ref="Z36" si="468">IF(ISBLANK(Y36),NA(),IF($C$6="b",POWER(Y$9,Y$10-Y36)/POWER($B$9,$B$10-$B36)/POWER($C$9,$C$10-$C36),IF($C$6=2,POWER(Y$9,Y$10-Y36)/POWER($C$9,$C$10-$C36),POWER(Y$9,Y$10-Y36)/POWER($B$9,$B$10-$B36))))</f>
        <v>#N/A</v>
      </c>
      <c r="AA36" s="4" t="e">
        <f t="shared" ref="AA36" si="469">LOG(Z36,2)</f>
        <v>#N/A</v>
      </c>
      <c r="AB36" s="17"/>
      <c r="AC36" s="1" t="e">
        <f t="shared" ref="AC36" si="470">IF(ISBLANK(AB36),NA(),IF($C$6="b",POWER(AB$9,AB$10-AB36)/POWER($B$9,$B$10-$B36)/POWER($C$9,$C$10-$C36),IF($C$6=2,POWER(AB$9,AB$10-AB36)/POWER($C$9,$C$10-$C36),POWER(AB$9,AB$10-AB36)/POWER($B$9,$B$10-$B36))))</f>
        <v>#N/A</v>
      </c>
      <c r="AD36" s="4" t="e">
        <f t="shared" ref="AD36" si="471">LOG(AC36,2)</f>
        <v>#N/A</v>
      </c>
      <c r="AE36" s="17"/>
      <c r="AF36" s="1" t="e">
        <f t="shared" ref="AF36" si="472">IF(ISBLANK(AE36),NA(),IF($C$6="b",POWER(AE$9,AE$10-AE36)/POWER($B$9,$B$10-$B36)/POWER($C$9,$C$10-$C36),IF($C$6=2,POWER(AE$9,AE$10-AE36)/POWER($C$9,$C$10-$C36),POWER(AE$9,AE$10-AE36)/POWER($B$9,$B$10-$B36))))</f>
        <v>#N/A</v>
      </c>
      <c r="AG36" s="4" t="e">
        <f t="shared" ref="AG36" si="473">LOG(AF36,2)</f>
        <v>#N/A</v>
      </c>
      <c r="AH36" s="17"/>
      <c r="AI36" s="1" t="e">
        <f t="shared" ref="AI36" si="474">IF(ISBLANK(AH36),NA(),IF($C$6="b",POWER(AH$9,AH$10-AH36)/POWER($B$9,$B$10-$B36)/POWER($C$9,$C$10-$C36),IF($C$6=2,POWER(AH$9,AH$10-AH36)/POWER($C$9,$C$10-$C36),POWER(AH$9,AH$10-AH36)/POWER($B$9,$B$10-$B36))))</f>
        <v>#N/A</v>
      </c>
      <c r="AJ36" s="4" t="e">
        <f t="shared" ref="AJ36" si="475">LOG(AI36,2)</f>
        <v>#N/A</v>
      </c>
      <c r="AK36" s="17"/>
      <c r="AL36" s="1" t="e">
        <f t="shared" ref="AL36" si="476">IF(ISBLANK(AK36),NA(),IF($C$6="b",POWER(AK$9,AK$10-AK36)/POWER($B$9,$B$10-$B36)/POWER($C$9,$C$10-$C36),IF($C$6=2,POWER(AK$9,AK$10-AK36)/POWER($C$9,$C$10-$C36),POWER(AK$9,AK$10-AK36)/POWER($B$9,$B$10-$B36))))</f>
        <v>#N/A</v>
      </c>
      <c r="AM36" s="4" t="e">
        <f t="shared" si="285"/>
        <v>#N/A</v>
      </c>
    </row>
    <row r="37" spans="1:39" x14ac:dyDescent="0.25">
      <c r="A37" s="31"/>
      <c r="B37" s="32"/>
      <c r="C37" s="32"/>
      <c r="D37" s="17"/>
      <c r="E37" s="1" t="e">
        <f t="shared" si="286"/>
        <v>#N/A</v>
      </c>
      <c r="F37" s="4" t="e">
        <f t="shared" si="287"/>
        <v>#N/A</v>
      </c>
      <c r="G37" s="17"/>
      <c r="H37" s="1" t="e">
        <f t="shared" ref="H37" si="477">IF(ISBLANK(G37),NA(),IF($C$6="b",POWER(G$9,G$10-G37)/POWER($B$9,$B$10-$B37)/POWER($C$9,$C$10-$C37),IF($C$6=2,POWER(G$9,G$10-G37)/POWER($C$9,$C$10-$C37),POWER(G$9,G$10-G37)/POWER($B$9,$B$10-$B37))))</f>
        <v>#N/A</v>
      </c>
      <c r="I37" s="4" t="e">
        <f t="shared" ref="I37" si="478">LOG(H37,2)</f>
        <v>#N/A</v>
      </c>
      <c r="J37" s="17"/>
      <c r="K37" s="1" t="e">
        <f t="shared" ref="K37" si="479">IF(ISBLANK(J37),NA(),IF($C$6="b",POWER(J$9,J$10-J37)/POWER($B$9,$B$10-$B37)/POWER($C$9,$C$10-$C37),IF($C$6=2,POWER(J$9,J$10-J37)/POWER($C$9,$C$10-$C37),POWER(J$9,J$10-J37)/POWER($B$9,$B$10-$B37))))</f>
        <v>#N/A</v>
      </c>
      <c r="L37" s="4" t="e">
        <f t="shared" ref="L37" si="480">LOG(K37,2)</f>
        <v>#N/A</v>
      </c>
      <c r="M37" s="17"/>
      <c r="N37" s="1" t="e">
        <f t="shared" ref="N37" si="481">IF(ISBLANK(M37),NA(),IF($C$6="b",POWER(M$9,M$10-M37)/POWER($B$9,$B$10-$B37)/POWER($C$9,$C$10-$C37),IF($C$6=2,POWER(M$9,M$10-M37)/POWER($C$9,$C$10-$C37),POWER(M$9,M$10-M37)/POWER($B$9,$B$10-$B37))))</f>
        <v>#N/A</v>
      </c>
      <c r="O37" s="4" t="e">
        <f t="shared" ref="O37" si="482">LOG(N37,2)</f>
        <v>#N/A</v>
      </c>
      <c r="P37" s="17"/>
      <c r="Q37" s="1" t="e">
        <f t="shared" ref="Q37" si="483">IF(ISBLANK(P37),NA(),IF($C$6="b",POWER(P$9,P$10-P37)/POWER($B$9,$B$10-$B37)/POWER($C$9,$C$10-$C37),IF($C$6=2,POWER(P$9,P$10-P37)/POWER($C$9,$C$10-$C37),POWER(P$9,P$10-P37)/POWER($B$9,$B$10-$B37))))</f>
        <v>#N/A</v>
      </c>
      <c r="R37" s="4" t="e">
        <f t="shared" ref="R37" si="484">LOG(Q37,2)</f>
        <v>#N/A</v>
      </c>
      <c r="S37" s="17"/>
      <c r="T37" s="1" t="e">
        <f t="shared" ref="T37" si="485">IF(ISBLANK(S37),NA(),IF($C$6="b",POWER(S$9,S$10-S37)/POWER($B$9,$B$10-$B37)/POWER($C$9,$C$10-$C37),IF($C$6=2,POWER(S$9,S$10-S37)/POWER($C$9,$C$10-$C37),POWER(S$9,S$10-S37)/POWER($B$9,$B$10-$B37))))</f>
        <v>#N/A</v>
      </c>
      <c r="U37" s="4" t="e">
        <f t="shared" ref="U37" si="486">LOG(T37,2)</f>
        <v>#N/A</v>
      </c>
      <c r="V37" s="17"/>
      <c r="W37" s="1" t="e">
        <f t="shared" ref="W37" si="487">IF(ISBLANK(V37),NA(),IF($C$6="b",POWER(V$9,V$10-V37)/POWER($B$9,$B$10-$B37)/POWER($C$9,$C$10-$C37),IF($C$6=2,POWER(V$9,V$10-V37)/POWER($C$9,$C$10-$C37),POWER(V$9,V$10-V37)/POWER($B$9,$B$10-$B37))))</f>
        <v>#N/A</v>
      </c>
      <c r="X37" s="4" t="e">
        <f t="shared" ref="X37" si="488">LOG(W37,2)</f>
        <v>#N/A</v>
      </c>
      <c r="Y37" s="17"/>
      <c r="Z37" s="1" t="e">
        <f t="shared" ref="Z37" si="489">IF(ISBLANK(Y37),NA(),IF($C$6="b",POWER(Y$9,Y$10-Y37)/POWER($B$9,$B$10-$B37)/POWER($C$9,$C$10-$C37),IF($C$6=2,POWER(Y$9,Y$10-Y37)/POWER($C$9,$C$10-$C37),POWER(Y$9,Y$10-Y37)/POWER($B$9,$B$10-$B37))))</f>
        <v>#N/A</v>
      </c>
      <c r="AA37" s="4" t="e">
        <f t="shared" ref="AA37" si="490">LOG(Z37,2)</f>
        <v>#N/A</v>
      </c>
      <c r="AB37" s="17"/>
      <c r="AC37" s="1" t="e">
        <f t="shared" ref="AC37" si="491">IF(ISBLANK(AB37),NA(),IF($C$6="b",POWER(AB$9,AB$10-AB37)/POWER($B$9,$B$10-$B37)/POWER($C$9,$C$10-$C37),IF($C$6=2,POWER(AB$9,AB$10-AB37)/POWER($C$9,$C$10-$C37),POWER(AB$9,AB$10-AB37)/POWER($B$9,$B$10-$B37))))</f>
        <v>#N/A</v>
      </c>
      <c r="AD37" s="4" t="e">
        <f t="shared" ref="AD37" si="492">LOG(AC37,2)</f>
        <v>#N/A</v>
      </c>
      <c r="AE37" s="17"/>
      <c r="AF37" s="1" t="e">
        <f t="shared" ref="AF37" si="493">IF(ISBLANK(AE37),NA(),IF($C$6="b",POWER(AE$9,AE$10-AE37)/POWER($B$9,$B$10-$B37)/POWER($C$9,$C$10-$C37),IF($C$6=2,POWER(AE$9,AE$10-AE37)/POWER($C$9,$C$10-$C37),POWER(AE$9,AE$10-AE37)/POWER($B$9,$B$10-$B37))))</f>
        <v>#N/A</v>
      </c>
      <c r="AG37" s="4" t="e">
        <f t="shared" ref="AG37" si="494">LOG(AF37,2)</f>
        <v>#N/A</v>
      </c>
      <c r="AH37" s="17"/>
      <c r="AI37" s="1" t="e">
        <f t="shared" ref="AI37" si="495">IF(ISBLANK(AH37),NA(),IF($C$6="b",POWER(AH$9,AH$10-AH37)/POWER($B$9,$B$10-$B37)/POWER($C$9,$C$10-$C37),IF($C$6=2,POWER(AH$9,AH$10-AH37)/POWER($C$9,$C$10-$C37),POWER(AH$9,AH$10-AH37)/POWER($B$9,$B$10-$B37))))</f>
        <v>#N/A</v>
      </c>
      <c r="AJ37" s="4" t="e">
        <f t="shared" ref="AJ37" si="496">LOG(AI37,2)</f>
        <v>#N/A</v>
      </c>
      <c r="AK37" s="17"/>
      <c r="AL37" s="1" t="e">
        <f t="shared" ref="AL37" si="497">IF(ISBLANK(AK37),NA(),IF($C$6="b",POWER(AK$9,AK$10-AK37)/POWER($B$9,$B$10-$B37)/POWER($C$9,$C$10-$C37),IF($C$6=2,POWER(AK$9,AK$10-AK37)/POWER($C$9,$C$10-$C37),POWER(AK$9,AK$10-AK37)/POWER($B$9,$B$10-$B37))))</f>
        <v>#N/A</v>
      </c>
      <c r="AM37" s="4" t="e">
        <f t="shared" si="285"/>
        <v>#N/A</v>
      </c>
    </row>
    <row r="38" spans="1:39" ht="15.75" thickBot="1" x14ac:dyDescent="0.3">
      <c r="A38" s="35"/>
      <c r="B38" s="35"/>
      <c r="C38" s="35"/>
      <c r="D38" s="19"/>
      <c r="E38" s="6" t="e">
        <f t="shared" si="286"/>
        <v>#N/A</v>
      </c>
      <c r="F38" s="7" t="e">
        <f t="shared" si="287"/>
        <v>#N/A</v>
      </c>
      <c r="G38" s="19"/>
      <c r="H38" s="6" t="e">
        <f t="shared" ref="H38" si="498">IF(ISBLANK(G38),NA(),IF($C$6="b",POWER(G$9,G$10-G38)/POWER($B$9,$B$10-$B38)/POWER($C$9,$C$10-$C38),IF($C$6=2,POWER(G$9,G$10-G38)/POWER($C$9,$C$10-$C38),POWER(G$9,G$10-G38)/POWER($B$9,$B$10-$B38))))</f>
        <v>#N/A</v>
      </c>
      <c r="I38" s="7" t="e">
        <f t="shared" ref="I38" si="499">LOG(H38,2)</f>
        <v>#N/A</v>
      </c>
      <c r="J38" s="19"/>
      <c r="K38" s="6" t="e">
        <f t="shared" ref="K38" si="500">IF(ISBLANK(J38),NA(),IF($C$6="b",POWER(J$9,J$10-J38)/POWER($B$9,$B$10-$B38)/POWER($C$9,$C$10-$C38),IF($C$6=2,POWER(J$9,J$10-J38)/POWER($C$9,$C$10-$C38),POWER(J$9,J$10-J38)/POWER($B$9,$B$10-$B38))))</f>
        <v>#N/A</v>
      </c>
      <c r="L38" s="7" t="e">
        <f t="shared" ref="L38" si="501">LOG(K38,2)</f>
        <v>#N/A</v>
      </c>
      <c r="M38" s="19"/>
      <c r="N38" s="6" t="e">
        <f t="shared" ref="N38" si="502">IF(ISBLANK(M38),NA(),IF($C$6="b",POWER(M$9,M$10-M38)/POWER($B$9,$B$10-$B38)/POWER($C$9,$C$10-$C38),IF($C$6=2,POWER(M$9,M$10-M38)/POWER($C$9,$C$10-$C38),POWER(M$9,M$10-M38)/POWER($B$9,$B$10-$B38))))</f>
        <v>#N/A</v>
      </c>
      <c r="O38" s="7" t="e">
        <f t="shared" ref="O38" si="503">LOG(N38,2)</f>
        <v>#N/A</v>
      </c>
      <c r="P38" s="19"/>
      <c r="Q38" s="6" t="e">
        <f t="shared" ref="Q38" si="504">IF(ISBLANK(P38),NA(),IF($C$6="b",POWER(P$9,P$10-P38)/POWER($B$9,$B$10-$B38)/POWER($C$9,$C$10-$C38),IF($C$6=2,POWER(P$9,P$10-P38)/POWER($C$9,$C$10-$C38),POWER(P$9,P$10-P38)/POWER($B$9,$B$10-$B38))))</f>
        <v>#N/A</v>
      </c>
      <c r="R38" s="7" t="e">
        <f t="shared" ref="R38" si="505">LOG(Q38,2)</f>
        <v>#N/A</v>
      </c>
      <c r="S38" s="19"/>
      <c r="T38" s="6" t="e">
        <f t="shared" ref="T38" si="506">IF(ISBLANK(S38),NA(),IF($C$6="b",POWER(S$9,S$10-S38)/POWER($B$9,$B$10-$B38)/POWER($C$9,$C$10-$C38),IF($C$6=2,POWER(S$9,S$10-S38)/POWER($C$9,$C$10-$C38),POWER(S$9,S$10-S38)/POWER($B$9,$B$10-$B38))))</f>
        <v>#N/A</v>
      </c>
      <c r="U38" s="7" t="e">
        <f t="shared" ref="U38" si="507">LOG(T38,2)</f>
        <v>#N/A</v>
      </c>
      <c r="V38" s="19"/>
      <c r="W38" s="6" t="e">
        <f t="shared" ref="W38" si="508">IF(ISBLANK(V38),NA(),IF($C$6="b",POWER(V$9,V$10-V38)/POWER($B$9,$B$10-$B38)/POWER($C$9,$C$10-$C38),IF($C$6=2,POWER(V$9,V$10-V38)/POWER($C$9,$C$10-$C38),POWER(V$9,V$10-V38)/POWER($B$9,$B$10-$B38))))</f>
        <v>#N/A</v>
      </c>
      <c r="X38" s="7" t="e">
        <f t="shared" ref="X38" si="509">LOG(W38,2)</f>
        <v>#N/A</v>
      </c>
      <c r="Y38" s="19"/>
      <c r="Z38" s="6" t="e">
        <f t="shared" ref="Z38" si="510">IF(ISBLANK(Y38),NA(),IF($C$6="b",POWER(Y$9,Y$10-Y38)/POWER($B$9,$B$10-$B38)/POWER($C$9,$C$10-$C38),IF($C$6=2,POWER(Y$9,Y$10-Y38)/POWER($C$9,$C$10-$C38),POWER(Y$9,Y$10-Y38)/POWER($B$9,$B$10-$B38))))</f>
        <v>#N/A</v>
      </c>
      <c r="AA38" s="7" t="e">
        <f t="shared" ref="AA38" si="511">LOG(Z38,2)</f>
        <v>#N/A</v>
      </c>
      <c r="AB38" s="19"/>
      <c r="AC38" s="6" t="e">
        <f t="shared" ref="AC38" si="512">IF(ISBLANK(AB38),NA(),IF($C$6="b",POWER(AB$9,AB$10-AB38)/POWER($B$9,$B$10-$B38)/POWER($C$9,$C$10-$C38),IF($C$6=2,POWER(AB$9,AB$10-AB38)/POWER($C$9,$C$10-$C38),POWER(AB$9,AB$10-AB38)/POWER($B$9,$B$10-$B38))))</f>
        <v>#N/A</v>
      </c>
      <c r="AD38" s="7" t="e">
        <f t="shared" ref="AD38" si="513">LOG(AC38,2)</f>
        <v>#N/A</v>
      </c>
      <c r="AE38" s="19"/>
      <c r="AF38" s="6" t="e">
        <f t="shared" ref="AF38" si="514">IF(ISBLANK(AE38),NA(),IF($C$6="b",POWER(AE$9,AE$10-AE38)/POWER($B$9,$B$10-$B38)/POWER($C$9,$C$10-$C38),IF($C$6=2,POWER(AE$9,AE$10-AE38)/POWER($C$9,$C$10-$C38),POWER(AE$9,AE$10-AE38)/POWER($B$9,$B$10-$B38))))</f>
        <v>#N/A</v>
      </c>
      <c r="AG38" s="7" t="e">
        <f t="shared" ref="AG38" si="515">LOG(AF38,2)</f>
        <v>#N/A</v>
      </c>
      <c r="AH38" s="19"/>
      <c r="AI38" s="6" t="e">
        <f t="shared" ref="AI38" si="516">IF(ISBLANK(AH38),NA(),IF($C$6="b",POWER(AH$9,AH$10-AH38)/POWER($B$9,$B$10-$B38)/POWER($C$9,$C$10-$C38),IF($C$6=2,POWER(AH$9,AH$10-AH38)/POWER($C$9,$C$10-$C38),POWER(AH$9,AH$10-AH38)/POWER($B$9,$B$10-$B38))))</f>
        <v>#N/A</v>
      </c>
      <c r="AJ38" s="7" t="e">
        <f t="shared" ref="AJ38" si="517">LOG(AI38,2)</f>
        <v>#N/A</v>
      </c>
      <c r="AK38" s="19"/>
      <c r="AL38" s="6" t="e">
        <f t="shared" ref="AL38" si="518">IF(ISBLANK(AK38),NA(),IF($C$6="b",POWER(AK$9,AK$10-AK38)/POWER($B$9,$B$10-$B38)/POWER($C$9,$C$10-$C38),IF($C$6=2,POWER(AK$9,AK$10-AK38)/POWER($C$9,$C$10-$C38),POWER(AK$9,AK$10-AK38)/POWER($B$9,$B$10-$B38))))</f>
        <v>#N/A</v>
      </c>
      <c r="AM38" s="7" t="e">
        <f t="shared" si="285"/>
        <v>#N/A</v>
      </c>
    </row>
    <row r="39" spans="1:39" ht="15.75" thickBot="1" x14ac:dyDescent="0.3"/>
    <row r="40" spans="1:39" ht="15.75" thickBot="1" x14ac:dyDescent="0.3">
      <c r="B40" s="45" t="str">
        <f>refgen1</f>
        <v>rpl13a</v>
      </c>
      <c r="C40" s="45" t="str">
        <f>refgen2</f>
        <v>ref. gene 2</v>
      </c>
      <c r="D40" s="66" t="str">
        <f>gene1</f>
        <v>mitfa</v>
      </c>
      <c r="E40" s="67"/>
      <c r="F40" s="68"/>
      <c r="G40" s="66" t="str">
        <f>gene2</f>
        <v>ltk</v>
      </c>
      <c r="H40" s="67"/>
      <c r="I40" s="68"/>
      <c r="J40" s="66" t="str">
        <f>gene3</f>
        <v>csf1ra</v>
      </c>
      <c r="K40" s="67"/>
      <c r="L40" s="68"/>
      <c r="M40" s="66" t="str">
        <f>gene4</f>
        <v>gene 4</v>
      </c>
      <c r="N40" s="67"/>
      <c r="O40" s="68"/>
      <c r="P40" s="66" t="str">
        <f>gene5</f>
        <v>gene 5</v>
      </c>
      <c r="Q40" s="67"/>
      <c r="R40" s="68"/>
      <c r="S40" s="66" t="str">
        <f>gene6</f>
        <v>gene 6</v>
      </c>
      <c r="T40" s="67"/>
      <c r="U40" s="68"/>
      <c r="V40" s="66" t="str">
        <f>gene7</f>
        <v>gene 7</v>
      </c>
      <c r="W40" s="67"/>
      <c r="X40" s="68"/>
      <c r="Y40" s="66" t="str">
        <f>gene8</f>
        <v>gene 8</v>
      </c>
      <c r="Z40" s="67"/>
      <c r="AA40" s="68"/>
      <c r="AB40" s="66" t="str">
        <f>gene9</f>
        <v>gene 9</v>
      </c>
      <c r="AC40" s="67"/>
      <c r="AD40" s="68"/>
      <c r="AE40" s="66" t="str">
        <f>gene10</f>
        <v>gene 10</v>
      </c>
      <c r="AF40" s="67"/>
      <c r="AG40" s="68"/>
      <c r="AH40" s="66" t="str">
        <f>gene11</f>
        <v>gene 11</v>
      </c>
      <c r="AI40" s="67"/>
      <c r="AJ40" s="68"/>
      <c r="AK40" s="66" t="str">
        <f>gene12</f>
        <v>gene 12</v>
      </c>
      <c r="AL40" s="67"/>
      <c r="AM40" s="68"/>
    </row>
    <row r="41" spans="1:39" ht="18" x14ac:dyDescent="0.35">
      <c r="A41" s="47" t="s">
        <v>67</v>
      </c>
      <c r="B41" s="36" t="s">
        <v>55</v>
      </c>
      <c r="C41" s="36" t="s">
        <v>55</v>
      </c>
      <c r="D41" s="49" t="s">
        <v>55</v>
      </c>
      <c r="E41" s="42" t="s">
        <v>58</v>
      </c>
      <c r="F41" s="43" t="s">
        <v>59</v>
      </c>
      <c r="G41" s="49" t="s">
        <v>55</v>
      </c>
      <c r="H41" s="42" t="s">
        <v>58</v>
      </c>
      <c r="I41" s="43" t="s">
        <v>59</v>
      </c>
      <c r="J41" s="49" t="s">
        <v>55</v>
      </c>
      <c r="K41" s="42" t="s">
        <v>58</v>
      </c>
      <c r="L41" s="43" t="s">
        <v>59</v>
      </c>
      <c r="M41" s="49" t="s">
        <v>55</v>
      </c>
      <c r="N41" s="42" t="s">
        <v>58</v>
      </c>
      <c r="O41" s="43" t="s">
        <v>59</v>
      </c>
      <c r="P41" s="49" t="s">
        <v>55</v>
      </c>
      <c r="Q41" s="42" t="s">
        <v>58</v>
      </c>
      <c r="R41" s="43" t="s">
        <v>59</v>
      </c>
      <c r="S41" s="49" t="s">
        <v>55</v>
      </c>
      <c r="T41" s="42" t="s">
        <v>58</v>
      </c>
      <c r="U41" s="43" t="s">
        <v>59</v>
      </c>
      <c r="V41" s="49" t="s">
        <v>55</v>
      </c>
      <c r="W41" s="42" t="s">
        <v>58</v>
      </c>
      <c r="X41" s="43" t="s">
        <v>59</v>
      </c>
      <c r="Y41" s="49" t="s">
        <v>55</v>
      </c>
      <c r="Z41" s="42" t="s">
        <v>58</v>
      </c>
      <c r="AA41" s="43" t="s">
        <v>59</v>
      </c>
      <c r="AB41" s="49" t="s">
        <v>55</v>
      </c>
      <c r="AC41" s="42" t="s">
        <v>58</v>
      </c>
      <c r="AD41" s="43" t="s">
        <v>59</v>
      </c>
      <c r="AE41" s="49" t="s">
        <v>55</v>
      </c>
      <c r="AF41" s="42" t="s">
        <v>58</v>
      </c>
      <c r="AG41" s="43" t="s">
        <v>59</v>
      </c>
      <c r="AH41" s="49" t="s">
        <v>55</v>
      </c>
      <c r="AI41" s="42" t="s">
        <v>58</v>
      </c>
      <c r="AJ41" s="43" t="s">
        <v>59</v>
      </c>
      <c r="AK41" s="49" t="s">
        <v>55</v>
      </c>
      <c r="AL41" s="42" t="s">
        <v>58</v>
      </c>
      <c r="AM41" s="43" t="s">
        <v>59</v>
      </c>
    </row>
    <row r="42" spans="1:39" x14ac:dyDescent="0.25">
      <c r="A42" s="73" t="s">
        <v>89</v>
      </c>
      <c r="B42" s="74">
        <v>17.13</v>
      </c>
      <c r="C42" s="31"/>
      <c r="D42" s="75">
        <v>29.59</v>
      </c>
      <c r="E42" s="1">
        <f>IF(ISBLANK(D42),NA(),IF($C$6="b",POWER(D$9,D$10-D42)/POWER($B$9,$B$10-$B42)/POWER($C$9,$C$10-$C42),IF($C$6=2,POWER(D$9,D$10-D42)/POWER($C$9,$C$10-$C42),POWER(D$9,D$10-D42)/POWER($B$9,$B$10-$B42))))</f>
        <v>1.2628354511916429</v>
      </c>
      <c r="F42" s="4">
        <f>LOG(E42,2)</f>
        <v>0.33666666666666956</v>
      </c>
      <c r="G42" s="75">
        <v>26.31</v>
      </c>
      <c r="H42" s="1">
        <f t="shared" ref="H42" si="519">IF(ISBLANK(G42),NA(),IF($C$6="b",POWER(G$9,G$10-G42)/POWER($B$9,$B$10-$B42)/POWER($C$9,$C$10-$C42),IF($C$6=2,POWER(G$9,G$10-G42)/POWER($C$9,$C$10-$C42),POWER(G$9,G$10-G42)/POWER($B$9,$B$10-$B42))))</f>
        <v>13.086432936924535</v>
      </c>
      <c r="I42" s="4">
        <f t="shared" ref="I42" si="520">LOG(H42,2)</f>
        <v>3.710000000000004</v>
      </c>
      <c r="J42" s="75">
        <v>27.37</v>
      </c>
      <c r="K42" s="1">
        <f t="shared" ref="K42" si="521">IF(ISBLANK(J42),NA(),IF($C$6="b",POWER(J$9,J$10-J42)/POWER($B$9,$B$10-$B42)/POWER($C$9,$C$10-$C42),IF($C$6=2,POWER(J$9,J$10-J42)/POWER($C$9,$C$10-$C42),POWER(J$9,J$10-J42)/POWER($B$9,$B$10-$B42))))</f>
        <v>3.0314331330207986</v>
      </c>
      <c r="L42" s="4">
        <f t="shared" ref="L42" si="522">LOG(K42,2)</f>
        <v>1.6000000000000012</v>
      </c>
      <c r="M42" s="17"/>
      <c r="N42" s="1" t="e">
        <f t="shared" ref="N42" si="523">IF(ISBLANK(M42),NA(),IF($C$6="b",POWER(M$9,M$10-M42)/POWER($B$9,$B$10-$B42)/POWER($C$9,$C$10-$C42),IF($C$6=2,POWER(M$9,M$10-M42)/POWER($C$9,$C$10-$C42),POWER(M$9,M$10-M42)/POWER($B$9,$B$10-$B42))))</f>
        <v>#N/A</v>
      </c>
      <c r="O42" s="4" t="e">
        <f t="shared" ref="O42" si="524">LOG(N42,2)</f>
        <v>#N/A</v>
      </c>
      <c r="P42" s="17"/>
      <c r="Q42" s="1" t="e">
        <f t="shared" ref="Q42" si="525">IF(ISBLANK(P42),NA(),IF($C$6="b",POWER(P$9,P$10-P42)/POWER($B$9,$B$10-$B42)/POWER($C$9,$C$10-$C42),IF($C$6=2,POWER(P$9,P$10-P42)/POWER($C$9,$C$10-$C42),POWER(P$9,P$10-P42)/POWER($B$9,$B$10-$B42))))</f>
        <v>#N/A</v>
      </c>
      <c r="R42" s="4" t="e">
        <f t="shared" ref="R42" si="526">LOG(Q42,2)</f>
        <v>#N/A</v>
      </c>
      <c r="S42" s="17"/>
      <c r="T42" s="1" t="e">
        <f t="shared" ref="T42" si="527">IF(ISBLANK(S42),NA(),IF($C$6="b",POWER(S$9,S$10-S42)/POWER($B$9,$B$10-$B42)/POWER($C$9,$C$10-$C42),IF($C$6=2,POWER(S$9,S$10-S42)/POWER($C$9,$C$10-$C42),POWER(S$9,S$10-S42)/POWER($B$9,$B$10-$B42))))</f>
        <v>#N/A</v>
      </c>
      <c r="U42" s="4" t="e">
        <f t="shared" ref="U42" si="528">LOG(T42,2)</f>
        <v>#N/A</v>
      </c>
      <c r="V42" s="17"/>
      <c r="W42" s="1" t="e">
        <f t="shared" ref="W42" si="529">IF(ISBLANK(V42),NA(),IF($C$6="b",POWER(V$9,V$10-V42)/POWER($B$9,$B$10-$B42)/POWER($C$9,$C$10-$C42),IF($C$6=2,POWER(V$9,V$10-V42)/POWER($C$9,$C$10-$C42),POWER(V$9,V$10-V42)/POWER($B$9,$B$10-$B42))))</f>
        <v>#N/A</v>
      </c>
      <c r="X42" s="4" t="e">
        <f t="shared" ref="X42" si="530">LOG(W42,2)</f>
        <v>#N/A</v>
      </c>
      <c r="Y42" s="17"/>
      <c r="Z42" s="1" t="e">
        <f t="shared" ref="Z42" si="531">IF(ISBLANK(Y42),NA(),IF($C$6="b",POWER(Y$9,Y$10-Y42)/POWER($B$9,$B$10-$B42)/POWER($C$9,$C$10-$C42),IF($C$6=2,POWER(Y$9,Y$10-Y42)/POWER($C$9,$C$10-$C42),POWER(Y$9,Y$10-Y42)/POWER($B$9,$B$10-$B42))))</f>
        <v>#N/A</v>
      </c>
      <c r="AA42" s="4" t="e">
        <f t="shared" ref="AA42" si="532">LOG(Z42,2)</f>
        <v>#N/A</v>
      </c>
      <c r="AB42" s="17"/>
      <c r="AC42" s="1" t="e">
        <f t="shared" ref="AC42" si="533">IF(ISBLANK(AB42),NA(),IF($C$6="b",POWER(AB$9,AB$10-AB42)/POWER($B$9,$B$10-$B42)/POWER($C$9,$C$10-$C42),IF($C$6=2,POWER(AB$9,AB$10-AB42)/POWER($C$9,$C$10-$C42),POWER(AB$9,AB$10-AB42)/POWER($B$9,$B$10-$B42))))</f>
        <v>#N/A</v>
      </c>
      <c r="AD42" s="4" t="e">
        <f t="shared" ref="AD42" si="534">LOG(AC42,2)</f>
        <v>#N/A</v>
      </c>
      <c r="AE42" s="17"/>
      <c r="AF42" s="1" t="e">
        <f t="shared" ref="AF42" si="535">IF(ISBLANK(AE42),NA(),IF($C$6="b",POWER(AE$9,AE$10-AE42)/POWER($B$9,$B$10-$B42)/POWER($C$9,$C$10-$C42),IF($C$6=2,POWER(AE$9,AE$10-AE42)/POWER($C$9,$C$10-$C42),POWER(AE$9,AE$10-AE42)/POWER($B$9,$B$10-$B42))))</f>
        <v>#N/A</v>
      </c>
      <c r="AG42" s="4" t="e">
        <f t="shared" ref="AG42" si="536">LOG(AF42,2)</f>
        <v>#N/A</v>
      </c>
      <c r="AH42" s="17"/>
      <c r="AI42" s="1" t="e">
        <f t="shared" ref="AI42" si="537">IF(ISBLANK(AH42),NA(),IF($C$6="b",POWER(AH$9,AH$10-AH42)/POWER($B$9,$B$10-$B42)/POWER($C$9,$C$10-$C42),IF($C$6=2,POWER(AH$9,AH$10-AH42)/POWER($C$9,$C$10-$C42),POWER(AH$9,AH$10-AH42)/POWER($B$9,$B$10-$B42))))</f>
        <v>#N/A</v>
      </c>
      <c r="AJ42" s="4" t="e">
        <f t="shared" ref="AJ42" si="538">LOG(AI42,2)</f>
        <v>#N/A</v>
      </c>
      <c r="AK42" s="17"/>
      <c r="AL42" s="1" t="e">
        <f t="shared" ref="AL42" si="539">IF(ISBLANK(AK42),NA(),IF($C$6="b",POWER(AK$9,AK$10-AK42)/POWER($B$9,$B$10-$B42)/POWER($C$9,$C$10-$C42),IF($C$6=2,POWER(AK$9,AK$10-AK42)/POWER($C$9,$C$10-$C42),POWER(AK$9,AK$10-AK42)/POWER($B$9,$B$10-$B42))))</f>
        <v>#N/A</v>
      </c>
      <c r="AM42" s="4" t="e">
        <f t="shared" ref="AM42:AM53" si="540">LOG(AL42,2)</f>
        <v>#N/A</v>
      </c>
    </row>
    <row r="43" spans="1:39" x14ac:dyDescent="0.25">
      <c r="A43" s="73" t="s">
        <v>90</v>
      </c>
      <c r="B43" s="74">
        <v>17.43</v>
      </c>
      <c r="C43" s="31"/>
      <c r="D43" s="75">
        <v>30.32</v>
      </c>
      <c r="E43" s="1">
        <f t="shared" ref="E43:E53" si="541">IF(ISBLANK(D43),NA(),IF($C$6="b",POWER(D$9,D$10-D43)/POWER($B$9,$B$10-$B43)/POWER($C$9,$C$10-$C43),IF($C$6=2,POWER(D$9,D$10-D43)/POWER($C$9,$C$10-$C43),POWER(D$9,D$10-D43)/POWER($B$9,$B$10-$B43))))</f>
        <v>0.93735449655998215</v>
      </c>
      <c r="F43" s="4">
        <f t="shared" ref="F43:F53" si="542">LOG(E43,2)</f>
        <v>-9.333333333333016E-2</v>
      </c>
      <c r="G43" s="75">
        <v>27.16</v>
      </c>
      <c r="H43" s="1">
        <f t="shared" ref="H43" si="543">IF(ISBLANK(G43),NA(),IF($C$6="b",POWER(G$9,G$10-G43)/POWER($B$9,$B$10-$B43)/POWER($C$9,$C$10-$C43),IF($C$6=2,POWER(G$9,G$10-G43)/POWER($C$9,$C$10-$C43),POWER(G$9,G$10-G43)/POWER($B$9,$B$10-$B43))))</f>
        <v>8.9382971045777815</v>
      </c>
      <c r="I43" s="4">
        <f t="shared" ref="I43" si="544">LOG(H43,2)</f>
        <v>3.1600000000000033</v>
      </c>
      <c r="J43" s="75">
        <v>28.63</v>
      </c>
      <c r="K43" s="1">
        <f t="shared" ref="K43" si="545">IF(ISBLANK(J43),NA(),IF($C$6="b",POWER(J$9,J$10-J43)/POWER($B$9,$B$10-$B43)/POWER($C$9,$C$10-$C43),IF($C$6=2,POWER(J$9,J$10-J43)/POWER($C$9,$C$10-$C43),POWER(J$9,J$10-J43)/POWER($B$9,$B$10-$B43))))</f>
        <v>1.5583291593210042</v>
      </c>
      <c r="L43" s="4">
        <f t="shared" ref="L43" si="546">LOG(K43,2)</f>
        <v>0.64000000000000423</v>
      </c>
      <c r="M43" s="17"/>
      <c r="N43" s="1" t="e">
        <f t="shared" ref="N43" si="547">IF(ISBLANK(M43),NA(),IF($C$6="b",POWER(M$9,M$10-M43)/POWER($B$9,$B$10-$B43)/POWER($C$9,$C$10-$C43),IF($C$6=2,POWER(M$9,M$10-M43)/POWER($C$9,$C$10-$C43),POWER(M$9,M$10-M43)/POWER($B$9,$B$10-$B43))))</f>
        <v>#N/A</v>
      </c>
      <c r="O43" s="4" t="e">
        <f t="shared" ref="O43" si="548">LOG(N43,2)</f>
        <v>#N/A</v>
      </c>
      <c r="P43" s="17"/>
      <c r="Q43" s="1" t="e">
        <f t="shared" ref="Q43" si="549">IF(ISBLANK(P43),NA(),IF($C$6="b",POWER(P$9,P$10-P43)/POWER($B$9,$B$10-$B43)/POWER($C$9,$C$10-$C43),IF($C$6=2,POWER(P$9,P$10-P43)/POWER($C$9,$C$10-$C43),POWER(P$9,P$10-P43)/POWER($B$9,$B$10-$B43))))</f>
        <v>#N/A</v>
      </c>
      <c r="R43" s="4" t="e">
        <f t="shared" ref="R43" si="550">LOG(Q43,2)</f>
        <v>#N/A</v>
      </c>
      <c r="S43" s="17"/>
      <c r="T43" s="1" t="e">
        <f t="shared" ref="T43" si="551">IF(ISBLANK(S43),NA(),IF($C$6="b",POWER(S$9,S$10-S43)/POWER($B$9,$B$10-$B43)/POWER($C$9,$C$10-$C43),IF($C$6=2,POWER(S$9,S$10-S43)/POWER($C$9,$C$10-$C43),POWER(S$9,S$10-S43)/POWER($B$9,$B$10-$B43))))</f>
        <v>#N/A</v>
      </c>
      <c r="U43" s="4" t="e">
        <f t="shared" ref="U43" si="552">LOG(T43,2)</f>
        <v>#N/A</v>
      </c>
      <c r="V43" s="17"/>
      <c r="W43" s="1" t="e">
        <f t="shared" ref="W43" si="553">IF(ISBLANK(V43),NA(),IF($C$6="b",POWER(V$9,V$10-V43)/POWER($B$9,$B$10-$B43)/POWER($C$9,$C$10-$C43),IF($C$6=2,POWER(V$9,V$10-V43)/POWER($C$9,$C$10-$C43),POWER(V$9,V$10-V43)/POWER($B$9,$B$10-$B43))))</f>
        <v>#N/A</v>
      </c>
      <c r="X43" s="4" t="e">
        <f t="shared" ref="X43" si="554">LOG(W43,2)</f>
        <v>#N/A</v>
      </c>
      <c r="Y43" s="17"/>
      <c r="Z43" s="1" t="e">
        <f t="shared" ref="Z43" si="555">IF(ISBLANK(Y43),NA(),IF($C$6="b",POWER(Y$9,Y$10-Y43)/POWER($B$9,$B$10-$B43)/POWER($C$9,$C$10-$C43),IF($C$6=2,POWER(Y$9,Y$10-Y43)/POWER($C$9,$C$10-$C43),POWER(Y$9,Y$10-Y43)/POWER($B$9,$B$10-$B43))))</f>
        <v>#N/A</v>
      </c>
      <c r="AA43" s="4" t="e">
        <f t="shared" ref="AA43" si="556">LOG(Z43,2)</f>
        <v>#N/A</v>
      </c>
      <c r="AB43" s="17"/>
      <c r="AC43" s="1" t="e">
        <f t="shared" ref="AC43" si="557">IF(ISBLANK(AB43),NA(),IF($C$6="b",POWER(AB$9,AB$10-AB43)/POWER($B$9,$B$10-$B43)/POWER($C$9,$C$10-$C43),IF($C$6=2,POWER(AB$9,AB$10-AB43)/POWER($C$9,$C$10-$C43),POWER(AB$9,AB$10-AB43)/POWER($B$9,$B$10-$B43))))</f>
        <v>#N/A</v>
      </c>
      <c r="AD43" s="4" t="e">
        <f t="shared" ref="AD43" si="558">LOG(AC43,2)</f>
        <v>#N/A</v>
      </c>
      <c r="AE43" s="17"/>
      <c r="AF43" s="1" t="e">
        <f t="shared" ref="AF43" si="559">IF(ISBLANK(AE43),NA(),IF($C$6="b",POWER(AE$9,AE$10-AE43)/POWER($B$9,$B$10-$B43)/POWER($C$9,$C$10-$C43),IF($C$6=2,POWER(AE$9,AE$10-AE43)/POWER($C$9,$C$10-$C43),POWER(AE$9,AE$10-AE43)/POWER($B$9,$B$10-$B43))))</f>
        <v>#N/A</v>
      </c>
      <c r="AG43" s="4" t="e">
        <f t="shared" ref="AG43" si="560">LOG(AF43,2)</f>
        <v>#N/A</v>
      </c>
      <c r="AH43" s="17"/>
      <c r="AI43" s="1" t="e">
        <f t="shared" ref="AI43" si="561">IF(ISBLANK(AH43),NA(),IF($C$6="b",POWER(AH$9,AH$10-AH43)/POWER($B$9,$B$10-$B43)/POWER($C$9,$C$10-$C43),IF($C$6=2,POWER(AH$9,AH$10-AH43)/POWER($C$9,$C$10-$C43),POWER(AH$9,AH$10-AH43)/POWER($B$9,$B$10-$B43))))</f>
        <v>#N/A</v>
      </c>
      <c r="AJ43" s="4" t="e">
        <f t="shared" ref="AJ43" si="562">LOG(AI43,2)</f>
        <v>#N/A</v>
      </c>
      <c r="AK43" s="17"/>
      <c r="AL43" s="1" t="e">
        <f t="shared" ref="AL43" si="563">IF(ISBLANK(AK43),NA(),IF($C$6="b",POWER(AK$9,AK$10-AK43)/POWER($B$9,$B$10-$B43)/POWER($C$9,$C$10-$C43),IF($C$6=2,POWER(AK$9,AK$10-AK43)/POWER($C$9,$C$10-$C43),POWER(AK$9,AK$10-AK43)/POWER($B$9,$B$10-$B43))))</f>
        <v>#N/A</v>
      </c>
      <c r="AM43" s="4" t="e">
        <f t="shared" si="540"/>
        <v>#N/A</v>
      </c>
    </row>
    <row r="44" spans="1:39" x14ac:dyDescent="0.25">
      <c r="A44" s="73" t="s">
        <v>91</v>
      </c>
      <c r="B44" s="74">
        <v>16.61</v>
      </c>
      <c r="C44" s="31"/>
      <c r="D44" s="75">
        <v>30.22</v>
      </c>
      <c r="E44" s="1">
        <f t="shared" si="541"/>
        <v>0.56906551729391286</v>
      </c>
      <c r="F44" s="4">
        <f t="shared" si="542"/>
        <v>-0.81333333333332902</v>
      </c>
      <c r="G44" s="75">
        <v>27.12</v>
      </c>
      <c r="H44" s="1">
        <f t="shared" ref="H44" si="564">IF(ISBLANK(G44),NA(),IF($C$6="b",POWER(G$9,G$10-G44)/POWER($B$9,$B$10-$B44)/POWER($C$9,$C$10-$C44),IF($C$6=2,POWER(G$9,G$10-G44)/POWER($C$9,$C$10-$C44),POWER(G$9,G$10-G44)/POWER($B$9,$B$10-$B44))))</f>
        <v>5.2053674217677441</v>
      </c>
      <c r="I44" s="4">
        <f t="shared" ref="I44" si="565">LOG(H44,2)</f>
        <v>2.380000000000003</v>
      </c>
      <c r="J44" s="75">
        <v>28.38</v>
      </c>
      <c r="K44" s="1">
        <f t="shared" ref="K44" si="566">IF(ISBLANK(J44),NA(),IF($C$6="b",POWER(J$9,J$10-J44)/POWER($B$9,$B$10-$B44)/POWER($C$9,$C$10-$C44),IF($C$6=2,POWER(J$9,J$10-J44)/POWER($C$9,$C$10-$C44),POWER(J$9,J$10-J44)/POWER($B$9,$B$10-$B44))))</f>
        <v>1.04971668362307</v>
      </c>
      <c r="L44" s="4">
        <f t="shared" ref="L44" si="567">LOG(K44,2)</f>
        <v>7.0000000000003795E-2</v>
      </c>
      <c r="M44" s="17"/>
      <c r="N44" s="1" t="e">
        <f t="shared" ref="N44" si="568">IF(ISBLANK(M44),NA(),IF($C$6="b",POWER(M$9,M$10-M44)/POWER($B$9,$B$10-$B44)/POWER($C$9,$C$10-$C44),IF($C$6=2,POWER(M$9,M$10-M44)/POWER($C$9,$C$10-$C44),POWER(M$9,M$10-M44)/POWER($B$9,$B$10-$B44))))</f>
        <v>#N/A</v>
      </c>
      <c r="O44" s="4" t="e">
        <f t="shared" ref="O44" si="569">LOG(N44,2)</f>
        <v>#N/A</v>
      </c>
      <c r="P44" s="17"/>
      <c r="Q44" s="1" t="e">
        <f t="shared" ref="Q44" si="570">IF(ISBLANK(P44),NA(),IF($C$6="b",POWER(P$9,P$10-P44)/POWER($B$9,$B$10-$B44)/POWER($C$9,$C$10-$C44),IF($C$6=2,POWER(P$9,P$10-P44)/POWER($C$9,$C$10-$C44),POWER(P$9,P$10-P44)/POWER($B$9,$B$10-$B44))))</f>
        <v>#N/A</v>
      </c>
      <c r="R44" s="4" t="e">
        <f t="shared" ref="R44" si="571">LOG(Q44,2)</f>
        <v>#N/A</v>
      </c>
      <c r="S44" s="17"/>
      <c r="T44" s="1" t="e">
        <f t="shared" ref="T44" si="572">IF(ISBLANK(S44),NA(),IF($C$6="b",POWER(S$9,S$10-S44)/POWER($B$9,$B$10-$B44)/POWER($C$9,$C$10-$C44),IF($C$6=2,POWER(S$9,S$10-S44)/POWER($C$9,$C$10-$C44),POWER(S$9,S$10-S44)/POWER($B$9,$B$10-$B44))))</f>
        <v>#N/A</v>
      </c>
      <c r="U44" s="4" t="e">
        <f t="shared" ref="U44" si="573">LOG(T44,2)</f>
        <v>#N/A</v>
      </c>
      <c r="V44" s="17"/>
      <c r="W44" s="1" t="e">
        <f t="shared" ref="W44" si="574">IF(ISBLANK(V44),NA(),IF($C$6="b",POWER(V$9,V$10-V44)/POWER($B$9,$B$10-$B44)/POWER($C$9,$C$10-$C44),IF($C$6=2,POWER(V$9,V$10-V44)/POWER($C$9,$C$10-$C44),POWER(V$9,V$10-V44)/POWER($B$9,$B$10-$B44))))</f>
        <v>#N/A</v>
      </c>
      <c r="X44" s="4" t="e">
        <f t="shared" ref="X44" si="575">LOG(W44,2)</f>
        <v>#N/A</v>
      </c>
      <c r="Y44" s="17"/>
      <c r="Z44" s="1" t="e">
        <f t="shared" ref="Z44" si="576">IF(ISBLANK(Y44),NA(),IF($C$6="b",POWER(Y$9,Y$10-Y44)/POWER($B$9,$B$10-$B44)/POWER($C$9,$C$10-$C44),IF($C$6=2,POWER(Y$9,Y$10-Y44)/POWER($C$9,$C$10-$C44),POWER(Y$9,Y$10-Y44)/POWER($B$9,$B$10-$B44))))</f>
        <v>#N/A</v>
      </c>
      <c r="AA44" s="4" t="e">
        <f t="shared" ref="AA44" si="577">LOG(Z44,2)</f>
        <v>#N/A</v>
      </c>
      <c r="AB44" s="17"/>
      <c r="AC44" s="1" t="e">
        <f t="shared" ref="AC44" si="578">IF(ISBLANK(AB44),NA(),IF($C$6="b",POWER(AB$9,AB$10-AB44)/POWER($B$9,$B$10-$B44)/POWER($C$9,$C$10-$C44),IF($C$6=2,POWER(AB$9,AB$10-AB44)/POWER($C$9,$C$10-$C44),POWER(AB$9,AB$10-AB44)/POWER($B$9,$B$10-$B44))))</f>
        <v>#N/A</v>
      </c>
      <c r="AD44" s="4" t="e">
        <f t="shared" ref="AD44" si="579">LOG(AC44,2)</f>
        <v>#N/A</v>
      </c>
      <c r="AE44" s="17"/>
      <c r="AF44" s="1" t="e">
        <f t="shared" ref="AF44" si="580">IF(ISBLANK(AE44),NA(),IF($C$6="b",POWER(AE$9,AE$10-AE44)/POWER($B$9,$B$10-$B44)/POWER($C$9,$C$10-$C44),IF($C$6=2,POWER(AE$9,AE$10-AE44)/POWER($C$9,$C$10-$C44),POWER(AE$9,AE$10-AE44)/POWER($B$9,$B$10-$B44))))</f>
        <v>#N/A</v>
      </c>
      <c r="AG44" s="4" t="e">
        <f t="shared" ref="AG44" si="581">LOG(AF44,2)</f>
        <v>#N/A</v>
      </c>
      <c r="AH44" s="17"/>
      <c r="AI44" s="1" t="e">
        <f t="shared" ref="AI44" si="582">IF(ISBLANK(AH44),NA(),IF($C$6="b",POWER(AH$9,AH$10-AH44)/POWER($B$9,$B$10-$B44)/POWER($C$9,$C$10-$C44),IF($C$6=2,POWER(AH$9,AH$10-AH44)/POWER($C$9,$C$10-$C44),POWER(AH$9,AH$10-AH44)/POWER($B$9,$B$10-$B44))))</f>
        <v>#N/A</v>
      </c>
      <c r="AJ44" s="4" t="e">
        <f t="shared" ref="AJ44" si="583">LOG(AI44,2)</f>
        <v>#N/A</v>
      </c>
      <c r="AK44" s="17"/>
      <c r="AL44" s="1" t="e">
        <f t="shared" ref="AL44" si="584">IF(ISBLANK(AK44),NA(),IF($C$6="b",POWER(AK$9,AK$10-AK44)/POWER($B$9,$B$10-$B44)/POWER($C$9,$C$10-$C44),IF($C$6=2,POWER(AK$9,AK$10-AK44)/POWER($C$9,$C$10-$C44),POWER(AK$9,AK$10-AK44)/POWER($B$9,$B$10-$B44))))</f>
        <v>#N/A</v>
      </c>
      <c r="AM44" s="4" t="e">
        <f t="shared" si="540"/>
        <v>#N/A</v>
      </c>
    </row>
    <row r="45" spans="1:39" x14ac:dyDescent="0.25">
      <c r="A45" s="73" t="s">
        <v>92</v>
      </c>
      <c r="B45" s="74">
        <v>16.95</v>
      </c>
      <c r="C45" s="31"/>
      <c r="D45" s="75">
        <v>29.28</v>
      </c>
      <c r="E45" s="1">
        <f t="shared" si="541"/>
        <v>1.3819128799677778</v>
      </c>
      <c r="F45" s="4">
        <f t="shared" si="542"/>
        <v>0.46666666666666845</v>
      </c>
      <c r="G45" s="75">
        <v>27.28</v>
      </c>
      <c r="H45" s="1">
        <f t="shared" ref="H45" si="585">IF(ISBLANK(G45),NA(),IF($C$6="b",POWER(G$9,G$10-G45)/POWER($B$9,$B$10-$B45)/POWER($C$9,$C$10-$C45),IF($C$6=2,POWER(G$9,G$10-G45)/POWER($C$9,$C$10-$C45),POWER(G$9,G$10-G45)/POWER($B$9,$B$10-$B45))))</f>
        <v>5.8970768691644135</v>
      </c>
      <c r="I45" s="4">
        <f t="shared" ref="I45" si="586">LOG(H45,2)</f>
        <v>2.5600000000000023</v>
      </c>
      <c r="J45" s="75">
        <v>27.93</v>
      </c>
      <c r="K45" s="1">
        <f t="shared" ref="K45" si="587">IF(ISBLANK(J45),NA(),IF($C$6="b",POWER(J$9,J$10-J45)/POWER($B$9,$B$10-$B45)/POWER($C$9,$C$10-$C45),IF($C$6=2,POWER(J$9,J$10-J45)/POWER($C$9,$C$10-$C45),POWER(J$9,J$10-J45)/POWER($B$9,$B$10-$B45))))</f>
        <v>1.8150383106343251</v>
      </c>
      <c r="L45" s="4">
        <f t="shared" ref="L45" si="588">LOG(K45,2)</f>
        <v>0.86000000000000276</v>
      </c>
      <c r="M45" s="17"/>
      <c r="N45" s="1" t="e">
        <f t="shared" ref="N45" si="589">IF(ISBLANK(M45),NA(),IF($C$6="b",POWER(M$9,M$10-M45)/POWER($B$9,$B$10-$B45)/POWER($C$9,$C$10-$C45),IF($C$6=2,POWER(M$9,M$10-M45)/POWER($C$9,$C$10-$C45),POWER(M$9,M$10-M45)/POWER($B$9,$B$10-$B45))))</f>
        <v>#N/A</v>
      </c>
      <c r="O45" s="4" t="e">
        <f t="shared" ref="O45" si="590">LOG(N45,2)</f>
        <v>#N/A</v>
      </c>
      <c r="P45" s="17"/>
      <c r="Q45" s="1" t="e">
        <f t="shared" ref="Q45" si="591">IF(ISBLANK(P45),NA(),IF($C$6="b",POWER(P$9,P$10-P45)/POWER($B$9,$B$10-$B45)/POWER($C$9,$C$10-$C45),IF($C$6=2,POWER(P$9,P$10-P45)/POWER($C$9,$C$10-$C45),POWER(P$9,P$10-P45)/POWER($B$9,$B$10-$B45))))</f>
        <v>#N/A</v>
      </c>
      <c r="R45" s="4" t="e">
        <f t="shared" ref="R45" si="592">LOG(Q45,2)</f>
        <v>#N/A</v>
      </c>
      <c r="S45" s="17"/>
      <c r="T45" s="1" t="e">
        <f t="shared" ref="T45" si="593">IF(ISBLANK(S45),NA(),IF($C$6="b",POWER(S$9,S$10-S45)/POWER($B$9,$B$10-$B45)/POWER($C$9,$C$10-$C45),IF($C$6=2,POWER(S$9,S$10-S45)/POWER($C$9,$C$10-$C45),POWER(S$9,S$10-S45)/POWER($B$9,$B$10-$B45))))</f>
        <v>#N/A</v>
      </c>
      <c r="U45" s="4" t="e">
        <f t="shared" ref="U45" si="594">LOG(T45,2)</f>
        <v>#N/A</v>
      </c>
      <c r="V45" s="17"/>
      <c r="W45" s="1" t="e">
        <f t="shared" ref="W45" si="595">IF(ISBLANK(V45),NA(),IF($C$6="b",POWER(V$9,V$10-V45)/POWER($B$9,$B$10-$B45)/POWER($C$9,$C$10-$C45),IF($C$6=2,POWER(V$9,V$10-V45)/POWER($C$9,$C$10-$C45),POWER(V$9,V$10-V45)/POWER($B$9,$B$10-$B45))))</f>
        <v>#N/A</v>
      </c>
      <c r="X45" s="4" t="e">
        <f t="shared" ref="X45" si="596">LOG(W45,2)</f>
        <v>#N/A</v>
      </c>
      <c r="Y45" s="17"/>
      <c r="Z45" s="1" t="e">
        <f t="shared" ref="Z45" si="597">IF(ISBLANK(Y45),NA(),IF($C$6="b",POWER(Y$9,Y$10-Y45)/POWER($B$9,$B$10-$B45)/POWER($C$9,$C$10-$C45),IF($C$6=2,POWER(Y$9,Y$10-Y45)/POWER($C$9,$C$10-$C45),POWER(Y$9,Y$10-Y45)/POWER($B$9,$B$10-$B45))))</f>
        <v>#N/A</v>
      </c>
      <c r="AA45" s="4" t="e">
        <f t="shared" ref="AA45" si="598">LOG(Z45,2)</f>
        <v>#N/A</v>
      </c>
      <c r="AB45" s="17"/>
      <c r="AC45" s="1" t="e">
        <f t="shared" ref="AC45" si="599">IF(ISBLANK(AB45),NA(),IF($C$6="b",POWER(AB$9,AB$10-AB45)/POWER($B$9,$B$10-$B45)/POWER($C$9,$C$10-$C45),IF($C$6=2,POWER(AB$9,AB$10-AB45)/POWER($C$9,$C$10-$C45),POWER(AB$9,AB$10-AB45)/POWER($B$9,$B$10-$B45))))</f>
        <v>#N/A</v>
      </c>
      <c r="AD45" s="4" t="e">
        <f t="shared" ref="AD45" si="600">LOG(AC45,2)</f>
        <v>#N/A</v>
      </c>
      <c r="AE45" s="17"/>
      <c r="AF45" s="1" t="e">
        <f t="shared" ref="AF45" si="601">IF(ISBLANK(AE45),NA(),IF($C$6="b",POWER(AE$9,AE$10-AE45)/POWER($B$9,$B$10-$B45)/POWER($C$9,$C$10-$C45),IF($C$6=2,POWER(AE$9,AE$10-AE45)/POWER($C$9,$C$10-$C45),POWER(AE$9,AE$10-AE45)/POWER($B$9,$B$10-$B45))))</f>
        <v>#N/A</v>
      </c>
      <c r="AG45" s="4" t="e">
        <f t="shared" ref="AG45" si="602">LOG(AF45,2)</f>
        <v>#N/A</v>
      </c>
      <c r="AH45" s="17"/>
      <c r="AI45" s="1" t="e">
        <f t="shared" ref="AI45" si="603">IF(ISBLANK(AH45),NA(),IF($C$6="b",POWER(AH$9,AH$10-AH45)/POWER($B$9,$B$10-$B45)/POWER($C$9,$C$10-$C45),IF($C$6=2,POWER(AH$9,AH$10-AH45)/POWER($C$9,$C$10-$C45),POWER(AH$9,AH$10-AH45)/POWER($B$9,$B$10-$B45))))</f>
        <v>#N/A</v>
      </c>
      <c r="AJ45" s="4" t="e">
        <f t="shared" ref="AJ45" si="604">LOG(AI45,2)</f>
        <v>#N/A</v>
      </c>
      <c r="AK45" s="17"/>
      <c r="AL45" s="1" t="e">
        <f t="shared" ref="AL45" si="605">IF(ISBLANK(AK45),NA(),IF($C$6="b",POWER(AK$9,AK$10-AK45)/POWER($B$9,$B$10-$B45)/POWER($C$9,$C$10-$C45),IF($C$6=2,POWER(AK$9,AK$10-AK45)/POWER($C$9,$C$10-$C45),POWER(AK$9,AK$10-AK45)/POWER($B$9,$B$10-$B45))))</f>
        <v>#N/A</v>
      </c>
      <c r="AM45" s="4" t="e">
        <f t="shared" si="540"/>
        <v>#N/A</v>
      </c>
    </row>
    <row r="46" spans="1:39" x14ac:dyDescent="0.25">
      <c r="A46" s="31"/>
      <c r="B46" s="31"/>
      <c r="C46" s="31"/>
      <c r="D46" s="17"/>
      <c r="E46" s="1" t="e">
        <f t="shared" si="541"/>
        <v>#N/A</v>
      </c>
      <c r="F46" s="4" t="e">
        <f t="shared" si="542"/>
        <v>#N/A</v>
      </c>
      <c r="G46" s="17"/>
      <c r="H46" s="1" t="e">
        <f t="shared" ref="H46" si="606">IF(ISBLANK(G46),NA(),IF($C$6="b",POWER(G$9,G$10-G46)/POWER($B$9,$B$10-$B46)/POWER($C$9,$C$10-$C46),IF($C$6=2,POWER(G$9,G$10-G46)/POWER($C$9,$C$10-$C46),POWER(G$9,G$10-G46)/POWER($B$9,$B$10-$B46))))</f>
        <v>#N/A</v>
      </c>
      <c r="I46" s="4" t="e">
        <f t="shared" ref="I46" si="607">LOG(H46,2)</f>
        <v>#N/A</v>
      </c>
      <c r="J46" s="17"/>
      <c r="K46" s="1" t="e">
        <f t="shared" ref="K46" si="608">IF(ISBLANK(J46),NA(),IF($C$6="b",POWER(J$9,J$10-J46)/POWER($B$9,$B$10-$B46)/POWER($C$9,$C$10-$C46),IF($C$6=2,POWER(J$9,J$10-J46)/POWER($C$9,$C$10-$C46),POWER(J$9,J$10-J46)/POWER($B$9,$B$10-$B46))))</f>
        <v>#N/A</v>
      </c>
      <c r="L46" s="4" t="e">
        <f t="shared" ref="L46" si="609">LOG(K46,2)</f>
        <v>#N/A</v>
      </c>
      <c r="M46" s="17"/>
      <c r="N46" s="1" t="e">
        <f t="shared" ref="N46" si="610">IF(ISBLANK(M46),NA(),IF($C$6="b",POWER(M$9,M$10-M46)/POWER($B$9,$B$10-$B46)/POWER($C$9,$C$10-$C46),IF($C$6=2,POWER(M$9,M$10-M46)/POWER($C$9,$C$10-$C46),POWER(M$9,M$10-M46)/POWER($B$9,$B$10-$B46))))</f>
        <v>#N/A</v>
      </c>
      <c r="O46" s="4" t="e">
        <f t="shared" ref="O46" si="611">LOG(N46,2)</f>
        <v>#N/A</v>
      </c>
      <c r="P46" s="17"/>
      <c r="Q46" s="1" t="e">
        <f t="shared" ref="Q46" si="612">IF(ISBLANK(P46),NA(),IF($C$6="b",POWER(P$9,P$10-P46)/POWER($B$9,$B$10-$B46)/POWER($C$9,$C$10-$C46),IF($C$6=2,POWER(P$9,P$10-P46)/POWER($C$9,$C$10-$C46),POWER(P$9,P$10-P46)/POWER($B$9,$B$10-$B46))))</f>
        <v>#N/A</v>
      </c>
      <c r="R46" s="4" t="e">
        <f t="shared" ref="R46" si="613">LOG(Q46,2)</f>
        <v>#N/A</v>
      </c>
      <c r="S46" s="17"/>
      <c r="T46" s="1" t="e">
        <f t="shared" ref="T46" si="614">IF(ISBLANK(S46),NA(),IF($C$6="b",POWER(S$9,S$10-S46)/POWER($B$9,$B$10-$B46)/POWER($C$9,$C$10-$C46),IF($C$6=2,POWER(S$9,S$10-S46)/POWER($C$9,$C$10-$C46),POWER(S$9,S$10-S46)/POWER($B$9,$B$10-$B46))))</f>
        <v>#N/A</v>
      </c>
      <c r="U46" s="4" t="e">
        <f t="shared" ref="U46" si="615">LOG(T46,2)</f>
        <v>#N/A</v>
      </c>
      <c r="V46" s="17"/>
      <c r="W46" s="1" t="e">
        <f t="shared" ref="W46" si="616">IF(ISBLANK(V46),NA(),IF($C$6="b",POWER(V$9,V$10-V46)/POWER($B$9,$B$10-$B46)/POWER($C$9,$C$10-$C46),IF($C$6=2,POWER(V$9,V$10-V46)/POWER($C$9,$C$10-$C46),POWER(V$9,V$10-V46)/POWER($B$9,$B$10-$B46))))</f>
        <v>#N/A</v>
      </c>
      <c r="X46" s="4" t="e">
        <f t="shared" ref="X46" si="617">LOG(W46,2)</f>
        <v>#N/A</v>
      </c>
      <c r="Y46" s="17"/>
      <c r="Z46" s="1" t="e">
        <f t="shared" ref="Z46" si="618">IF(ISBLANK(Y46),NA(),IF($C$6="b",POWER(Y$9,Y$10-Y46)/POWER($B$9,$B$10-$B46)/POWER($C$9,$C$10-$C46),IF($C$6=2,POWER(Y$9,Y$10-Y46)/POWER($C$9,$C$10-$C46),POWER(Y$9,Y$10-Y46)/POWER($B$9,$B$10-$B46))))</f>
        <v>#N/A</v>
      </c>
      <c r="AA46" s="4" t="e">
        <f t="shared" ref="AA46" si="619">LOG(Z46,2)</f>
        <v>#N/A</v>
      </c>
      <c r="AB46" s="17"/>
      <c r="AC46" s="1" t="e">
        <f t="shared" ref="AC46" si="620">IF(ISBLANK(AB46),NA(),IF($C$6="b",POWER(AB$9,AB$10-AB46)/POWER($B$9,$B$10-$B46)/POWER($C$9,$C$10-$C46),IF($C$6=2,POWER(AB$9,AB$10-AB46)/POWER($C$9,$C$10-$C46),POWER(AB$9,AB$10-AB46)/POWER($B$9,$B$10-$B46))))</f>
        <v>#N/A</v>
      </c>
      <c r="AD46" s="4" t="e">
        <f t="shared" ref="AD46" si="621">LOG(AC46,2)</f>
        <v>#N/A</v>
      </c>
      <c r="AE46" s="17"/>
      <c r="AF46" s="1" t="e">
        <f t="shared" ref="AF46" si="622">IF(ISBLANK(AE46),NA(),IF($C$6="b",POWER(AE$9,AE$10-AE46)/POWER($B$9,$B$10-$B46)/POWER($C$9,$C$10-$C46),IF($C$6=2,POWER(AE$9,AE$10-AE46)/POWER($C$9,$C$10-$C46),POWER(AE$9,AE$10-AE46)/POWER($B$9,$B$10-$B46))))</f>
        <v>#N/A</v>
      </c>
      <c r="AG46" s="4" t="e">
        <f t="shared" ref="AG46" si="623">LOG(AF46,2)</f>
        <v>#N/A</v>
      </c>
      <c r="AH46" s="17"/>
      <c r="AI46" s="1" t="e">
        <f t="shared" ref="AI46" si="624">IF(ISBLANK(AH46),NA(),IF($C$6="b",POWER(AH$9,AH$10-AH46)/POWER($B$9,$B$10-$B46)/POWER($C$9,$C$10-$C46),IF($C$6=2,POWER(AH$9,AH$10-AH46)/POWER($C$9,$C$10-$C46),POWER(AH$9,AH$10-AH46)/POWER($B$9,$B$10-$B46))))</f>
        <v>#N/A</v>
      </c>
      <c r="AJ46" s="4" t="e">
        <f t="shared" ref="AJ46" si="625">LOG(AI46,2)</f>
        <v>#N/A</v>
      </c>
      <c r="AK46" s="17"/>
      <c r="AL46" s="1" t="e">
        <f t="shared" ref="AL46" si="626">IF(ISBLANK(AK46),NA(),IF($C$6="b",POWER(AK$9,AK$10-AK46)/POWER($B$9,$B$10-$B46)/POWER($C$9,$C$10-$C46),IF($C$6=2,POWER(AK$9,AK$10-AK46)/POWER($C$9,$C$10-$C46),POWER(AK$9,AK$10-AK46)/POWER($B$9,$B$10-$B46))))</f>
        <v>#N/A</v>
      </c>
      <c r="AM46" s="4" t="e">
        <f t="shared" si="540"/>
        <v>#N/A</v>
      </c>
    </row>
    <row r="47" spans="1:39" x14ac:dyDescent="0.25">
      <c r="A47" s="31"/>
      <c r="B47" s="32"/>
      <c r="C47" s="32"/>
      <c r="D47" s="17"/>
      <c r="E47" s="1" t="e">
        <f t="shared" si="541"/>
        <v>#N/A</v>
      </c>
      <c r="F47" s="4" t="e">
        <f t="shared" si="542"/>
        <v>#N/A</v>
      </c>
      <c r="G47" s="17"/>
      <c r="H47" s="1" t="e">
        <f t="shared" ref="H47" si="627">IF(ISBLANK(G47),NA(),IF($C$6="b",POWER(G$9,G$10-G47)/POWER($B$9,$B$10-$B47)/POWER($C$9,$C$10-$C47),IF($C$6=2,POWER(G$9,G$10-G47)/POWER($C$9,$C$10-$C47),POWER(G$9,G$10-G47)/POWER($B$9,$B$10-$B47))))</f>
        <v>#N/A</v>
      </c>
      <c r="I47" s="4" t="e">
        <f t="shared" ref="I47" si="628">LOG(H47,2)</f>
        <v>#N/A</v>
      </c>
      <c r="J47" s="17"/>
      <c r="K47" s="1" t="e">
        <f t="shared" ref="K47" si="629">IF(ISBLANK(J47),NA(),IF($C$6="b",POWER(J$9,J$10-J47)/POWER($B$9,$B$10-$B47)/POWER($C$9,$C$10-$C47),IF($C$6=2,POWER(J$9,J$10-J47)/POWER($C$9,$C$10-$C47),POWER(J$9,J$10-J47)/POWER($B$9,$B$10-$B47))))</f>
        <v>#N/A</v>
      </c>
      <c r="L47" s="4" t="e">
        <f t="shared" ref="L47" si="630">LOG(K47,2)</f>
        <v>#N/A</v>
      </c>
      <c r="M47" s="17"/>
      <c r="N47" s="1" t="e">
        <f t="shared" ref="N47" si="631">IF(ISBLANK(M47),NA(),IF($C$6="b",POWER(M$9,M$10-M47)/POWER($B$9,$B$10-$B47)/POWER($C$9,$C$10-$C47),IF($C$6=2,POWER(M$9,M$10-M47)/POWER($C$9,$C$10-$C47),POWER(M$9,M$10-M47)/POWER($B$9,$B$10-$B47))))</f>
        <v>#N/A</v>
      </c>
      <c r="O47" s="4" t="e">
        <f t="shared" ref="O47" si="632">LOG(N47,2)</f>
        <v>#N/A</v>
      </c>
      <c r="P47" s="17"/>
      <c r="Q47" s="1" t="e">
        <f t="shared" ref="Q47" si="633">IF(ISBLANK(P47),NA(),IF($C$6="b",POWER(P$9,P$10-P47)/POWER($B$9,$B$10-$B47)/POWER($C$9,$C$10-$C47),IF($C$6=2,POWER(P$9,P$10-P47)/POWER($C$9,$C$10-$C47),POWER(P$9,P$10-P47)/POWER($B$9,$B$10-$B47))))</f>
        <v>#N/A</v>
      </c>
      <c r="R47" s="4" t="e">
        <f t="shared" ref="R47" si="634">LOG(Q47,2)</f>
        <v>#N/A</v>
      </c>
      <c r="S47" s="17"/>
      <c r="T47" s="1" t="e">
        <f t="shared" ref="T47" si="635">IF(ISBLANK(S47),NA(),IF($C$6="b",POWER(S$9,S$10-S47)/POWER($B$9,$B$10-$B47)/POWER($C$9,$C$10-$C47),IF($C$6=2,POWER(S$9,S$10-S47)/POWER($C$9,$C$10-$C47),POWER(S$9,S$10-S47)/POWER($B$9,$B$10-$B47))))</f>
        <v>#N/A</v>
      </c>
      <c r="U47" s="4" t="e">
        <f t="shared" ref="U47" si="636">LOG(T47,2)</f>
        <v>#N/A</v>
      </c>
      <c r="V47" s="17"/>
      <c r="W47" s="1" t="e">
        <f t="shared" ref="W47" si="637">IF(ISBLANK(V47),NA(),IF($C$6="b",POWER(V$9,V$10-V47)/POWER($B$9,$B$10-$B47)/POWER($C$9,$C$10-$C47),IF($C$6=2,POWER(V$9,V$10-V47)/POWER($C$9,$C$10-$C47),POWER(V$9,V$10-V47)/POWER($B$9,$B$10-$B47))))</f>
        <v>#N/A</v>
      </c>
      <c r="X47" s="4" t="e">
        <f t="shared" ref="X47" si="638">LOG(W47,2)</f>
        <v>#N/A</v>
      </c>
      <c r="Y47" s="17"/>
      <c r="Z47" s="1" t="e">
        <f t="shared" ref="Z47" si="639">IF(ISBLANK(Y47),NA(),IF($C$6="b",POWER(Y$9,Y$10-Y47)/POWER($B$9,$B$10-$B47)/POWER($C$9,$C$10-$C47),IF($C$6=2,POWER(Y$9,Y$10-Y47)/POWER($C$9,$C$10-$C47),POWER(Y$9,Y$10-Y47)/POWER($B$9,$B$10-$B47))))</f>
        <v>#N/A</v>
      </c>
      <c r="AA47" s="4" t="e">
        <f t="shared" ref="AA47" si="640">LOG(Z47,2)</f>
        <v>#N/A</v>
      </c>
      <c r="AB47" s="17"/>
      <c r="AC47" s="1" t="e">
        <f t="shared" ref="AC47" si="641">IF(ISBLANK(AB47),NA(),IF($C$6="b",POWER(AB$9,AB$10-AB47)/POWER($B$9,$B$10-$B47)/POWER($C$9,$C$10-$C47),IF($C$6=2,POWER(AB$9,AB$10-AB47)/POWER($C$9,$C$10-$C47),POWER(AB$9,AB$10-AB47)/POWER($B$9,$B$10-$B47))))</f>
        <v>#N/A</v>
      </c>
      <c r="AD47" s="4" t="e">
        <f t="shared" ref="AD47" si="642">LOG(AC47,2)</f>
        <v>#N/A</v>
      </c>
      <c r="AE47" s="17"/>
      <c r="AF47" s="1" t="e">
        <f t="shared" ref="AF47" si="643">IF(ISBLANK(AE47),NA(),IF($C$6="b",POWER(AE$9,AE$10-AE47)/POWER($B$9,$B$10-$B47)/POWER($C$9,$C$10-$C47),IF($C$6=2,POWER(AE$9,AE$10-AE47)/POWER($C$9,$C$10-$C47),POWER(AE$9,AE$10-AE47)/POWER($B$9,$B$10-$B47))))</f>
        <v>#N/A</v>
      </c>
      <c r="AG47" s="4" t="e">
        <f t="shared" ref="AG47" si="644">LOG(AF47,2)</f>
        <v>#N/A</v>
      </c>
      <c r="AH47" s="17"/>
      <c r="AI47" s="1" t="e">
        <f t="shared" ref="AI47" si="645">IF(ISBLANK(AH47),NA(),IF($C$6="b",POWER(AH$9,AH$10-AH47)/POWER($B$9,$B$10-$B47)/POWER($C$9,$C$10-$C47),IF($C$6=2,POWER(AH$9,AH$10-AH47)/POWER($C$9,$C$10-$C47),POWER(AH$9,AH$10-AH47)/POWER($B$9,$B$10-$B47))))</f>
        <v>#N/A</v>
      </c>
      <c r="AJ47" s="4" t="e">
        <f t="shared" ref="AJ47" si="646">LOG(AI47,2)</f>
        <v>#N/A</v>
      </c>
      <c r="AK47" s="17"/>
      <c r="AL47" s="1" t="e">
        <f t="shared" ref="AL47" si="647">IF(ISBLANK(AK47),NA(),IF($C$6="b",POWER(AK$9,AK$10-AK47)/POWER($B$9,$B$10-$B47)/POWER($C$9,$C$10-$C47),IF($C$6=2,POWER(AK$9,AK$10-AK47)/POWER($C$9,$C$10-$C47),POWER(AK$9,AK$10-AK47)/POWER($B$9,$B$10-$B47))))</f>
        <v>#N/A</v>
      </c>
      <c r="AM47" s="4" t="e">
        <f t="shared" si="540"/>
        <v>#N/A</v>
      </c>
    </row>
    <row r="48" spans="1:39" x14ac:dyDescent="0.25">
      <c r="A48" s="31"/>
      <c r="B48" s="32"/>
      <c r="C48" s="32"/>
      <c r="D48" s="17"/>
      <c r="E48" s="1" t="e">
        <f t="shared" si="541"/>
        <v>#N/A</v>
      </c>
      <c r="F48" s="4" t="e">
        <f t="shared" si="542"/>
        <v>#N/A</v>
      </c>
      <c r="G48" s="17"/>
      <c r="H48" s="1" t="e">
        <f t="shared" ref="H48" si="648">IF(ISBLANK(G48),NA(),IF($C$6="b",POWER(G$9,G$10-G48)/POWER($B$9,$B$10-$B48)/POWER($C$9,$C$10-$C48),IF($C$6=2,POWER(G$9,G$10-G48)/POWER($C$9,$C$10-$C48),POWER(G$9,G$10-G48)/POWER($B$9,$B$10-$B48))))</f>
        <v>#N/A</v>
      </c>
      <c r="I48" s="4" t="e">
        <f t="shared" ref="I48" si="649">LOG(H48,2)</f>
        <v>#N/A</v>
      </c>
      <c r="J48" s="17"/>
      <c r="K48" s="1" t="e">
        <f t="shared" ref="K48" si="650">IF(ISBLANK(J48),NA(),IF($C$6="b",POWER(J$9,J$10-J48)/POWER($B$9,$B$10-$B48)/POWER($C$9,$C$10-$C48),IF($C$6=2,POWER(J$9,J$10-J48)/POWER($C$9,$C$10-$C48),POWER(J$9,J$10-J48)/POWER($B$9,$B$10-$B48))))</f>
        <v>#N/A</v>
      </c>
      <c r="L48" s="4" t="e">
        <f t="shared" ref="L48" si="651">LOG(K48,2)</f>
        <v>#N/A</v>
      </c>
      <c r="M48" s="17"/>
      <c r="N48" s="1" t="e">
        <f t="shared" ref="N48" si="652">IF(ISBLANK(M48),NA(),IF($C$6="b",POWER(M$9,M$10-M48)/POWER($B$9,$B$10-$B48)/POWER($C$9,$C$10-$C48),IF($C$6=2,POWER(M$9,M$10-M48)/POWER($C$9,$C$10-$C48),POWER(M$9,M$10-M48)/POWER($B$9,$B$10-$B48))))</f>
        <v>#N/A</v>
      </c>
      <c r="O48" s="4" t="e">
        <f t="shared" ref="O48" si="653">LOG(N48,2)</f>
        <v>#N/A</v>
      </c>
      <c r="P48" s="17"/>
      <c r="Q48" s="1" t="e">
        <f t="shared" ref="Q48" si="654">IF(ISBLANK(P48),NA(),IF($C$6="b",POWER(P$9,P$10-P48)/POWER($B$9,$B$10-$B48)/POWER($C$9,$C$10-$C48),IF($C$6=2,POWER(P$9,P$10-P48)/POWER($C$9,$C$10-$C48),POWER(P$9,P$10-P48)/POWER($B$9,$B$10-$B48))))</f>
        <v>#N/A</v>
      </c>
      <c r="R48" s="4" t="e">
        <f t="shared" ref="R48" si="655">LOG(Q48,2)</f>
        <v>#N/A</v>
      </c>
      <c r="S48" s="17"/>
      <c r="T48" s="1" t="e">
        <f t="shared" ref="T48" si="656">IF(ISBLANK(S48),NA(),IF($C$6="b",POWER(S$9,S$10-S48)/POWER($B$9,$B$10-$B48)/POWER($C$9,$C$10-$C48),IF($C$6=2,POWER(S$9,S$10-S48)/POWER($C$9,$C$10-$C48),POWER(S$9,S$10-S48)/POWER($B$9,$B$10-$B48))))</f>
        <v>#N/A</v>
      </c>
      <c r="U48" s="4" t="e">
        <f t="shared" ref="U48" si="657">LOG(T48,2)</f>
        <v>#N/A</v>
      </c>
      <c r="V48" s="17"/>
      <c r="W48" s="1" t="e">
        <f t="shared" ref="W48" si="658">IF(ISBLANK(V48),NA(),IF($C$6="b",POWER(V$9,V$10-V48)/POWER($B$9,$B$10-$B48)/POWER($C$9,$C$10-$C48),IF($C$6=2,POWER(V$9,V$10-V48)/POWER($C$9,$C$10-$C48),POWER(V$9,V$10-V48)/POWER($B$9,$B$10-$B48))))</f>
        <v>#N/A</v>
      </c>
      <c r="X48" s="4" t="e">
        <f t="shared" ref="X48" si="659">LOG(W48,2)</f>
        <v>#N/A</v>
      </c>
      <c r="Y48" s="17"/>
      <c r="Z48" s="1" t="e">
        <f t="shared" ref="Z48" si="660">IF(ISBLANK(Y48),NA(),IF($C$6="b",POWER(Y$9,Y$10-Y48)/POWER($B$9,$B$10-$B48)/POWER($C$9,$C$10-$C48),IF($C$6=2,POWER(Y$9,Y$10-Y48)/POWER($C$9,$C$10-$C48),POWER(Y$9,Y$10-Y48)/POWER($B$9,$B$10-$B48))))</f>
        <v>#N/A</v>
      </c>
      <c r="AA48" s="4" t="e">
        <f t="shared" ref="AA48" si="661">LOG(Z48,2)</f>
        <v>#N/A</v>
      </c>
      <c r="AB48" s="17"/>
      <c r="AC48" s="1" t="e">
        <f t="shared" ref="AC48" si="662">IF(ISBLANK(AB48),NA(),IF($C$6="b",POWER(AB$9,AB$10-AB48)/POWER($B$9,$B$10-$B48)/POWER($C$9,$C$10-$C48),IF($C$6=2,POWER(AB$9,AB$10-AB48)/POWER($C$9,$C$10-$C48),POWER(AB$9,AB$10-AB48)/POWER($B$9,$B$10-$B48))))</f>
        <v>#N/A</v>
      </c>
      <c r="AD48" s="4" t="e">
        <f t="shared" ref="AD48" si="663">LOG(AC48,2)</f>
        <v>#N/A</v>
      </c>
      <c r="AE48" s="17"/>
      <c r="AF48" s="1" t="e">
        <f t="shared" ref="AF48" si="664">IF(ISBLANK(AE48),NA(),IF($C$6="b",POWER(AE$9,AE$10-AE48)/POWER($B$9,$B$10-$B48)/POWER($C$9,$C$10-$C48),IF($C$6=2,POWER(AE$9,AE$10-AE48)/POWER($C$9,$C$10-$C48),POWER(AE$9,AE$10-AE48)/POWER($B$9,$B$10-$B48))))</f>
        <v>#N/A</v>
      </c>
      <c r="AG48" s="4" t="e">
        <f t="shared" ref="AG48" si="665">LOG(AF48,2)</f>
        <v>#N/A</v>
      </c>
      <c r="AH48" s="17"/>
      <c r="AI48" s="1" t="e">
        <f t="shared" ref="AI48" si="666">IF(ISBLANK(AH48),NA(),IF($C$6="b",POWER(AH$9,AH$10-AH48)/POWER($B$9,$B$10-$B48)/POWER($C$9,$C$10-$C48),IF($C$6=2,POWER(AH$9,AH$10-AH48)/POWER($C$9,$C$10-$C48),POWER(AH$9,AH$10-AH48)/POWER($B$9,$B$10-$B48))))</f>
        <v>#N/A</v>
      </c>
      <c r="AJ48" s="4" t="e">
        <f t="shared" ref="AJ48" si="667">LOG(AI48,2)</f>
        <v>#N/A</v>
      </c>
      <c r="AK48" s="17"/>
      <c r="AL48" s="1" t="e">
        <f t="shared" ref="AL48" si="668">IF(ISBLANK(AK48),NA(),IF($C$6="b",POWER(AK$9,AK$10-AK48)/POWER($B$9,$B$10-$B48)/POWER($C$9,$C$10-$C48),IF($C$6=2,POWER(AK$9,AK$10-AK48)/POWER($C$9,$C$10-$C48),POWER(AK$9,AK$10-AK48)/POWER($B$9,$B$10-$B48))))</f>
        <v>#N/A</v>
      </c>
      <c r="AM48" s="4" t="e">
        <f t="shared" si="540"/>
        <v>#N/A</v>
      </c>
    </row>
    <row r="49" spans="1:39" x14ac:dyDescent="0.25">
      <c r="A49" s="31"/>
      <c r="B49" s="32"/>
      <c r="C49" s="32"/>
      <c r="D49" s="17"/>
      <c r="E49" s="1" t="e">
        <f t="shared" si="541"/>
        <v>#N/A</v>
      </c>
      <c r="F49" s="4" t="e">
        <f t="shared" si="542"/>
        <v>#N/A</v>
      </c>
      <c r="G49" s="17"/>
      <c r="H49" s="1" t="e">
        <f t="shared" ref="H49" si="669">IF(ISBLANK(G49),NA(),IF($C$6="b",POWER(G$9,G$10-G49)/POWER($B$9,$B$10-$B49)/POWER($C$9,$C$10-$C49),IF($C$6=2,POWER(G$9,G$10-G49)/POWER($C$9,$C$10-$C49),POWER(G$9,G$10-G49)/POWER($B$9,$B$10-$B49))))</f>
        <v>#N/A</v>
      </c>
      <c r="I49" s="4" t="e">
        <f t="shared" ref="I49" si="670">LOG(H49,2)</f>
        <v>#N/A</v>
      </c>
      <c r="J49" s="17"/>
      <c r="K49" s="1" t="e">
        <f t="shared" ref="K49" si="671">IF(ISBLANK(J49),NA(),IF($C$6="b",POWER(J$9,J$10-J49)/POWER($B$9,$B$10-$B49)/POWER($C$9,$C$10-$C49),IF($C$6=2,POWER(J$9,J$10-J49)/POWER($C$9,$C$10-$C49),POWER(J$9,J$10-J49)/POWER($B$9,$B$10-$B49))))</f>
        <v>#N/A</v>
      </c>
      <c r="L49" s="4" t="e">
        <f t="shared" ref="L49" si="672">LOG(K49,2)</f>
        <v>#N/A</v>
      </c>
      <c r="M49" s="17"/>
      <c r="N49" s="1" t="e">
        <f t="shared" ref="N49" si="673">IF(ISBLANK(M49),NA(),IF($C$6="b",POWER(M$9,M$10-M49)/POWER($B$9,$B$10-$B49)/POWER($C$9,$C$10-$C49),IF($C$6=2,POWER(M$9,M$10-M49)/POWER($C$9,$C$10-$C49),POWER(M$9,M$10-M49)/POWER($B$9,$B$10-$B49))))</f>
        <v>#N/A</v>
      </c>
      <c r="O49" s="4" t="e">
        <f t="shared" ref="O49" si="674">LOG(N49,2)</f>
        <v>#N/A</v>
      </c>
      <c r="P49" s="17"/>
      <c r="Q49" s="1" t="e">
        <f t="shared" ref="Q49" si="675">IF(ISBLANK(P49),NA(),IF($C$6="b",POWER(P$9,P$10-P49)/POWER($B$9,$B$10-$B49)/POWER($C$9,$C$10-$C49),IF($C$6=2,POWER(P$9,P$10-P49)/POWER($C$9,$C$10-$C49),POWER(P$9,P$10-P49)/POWER($B$9,$B$10-$B49))))</f>
        <v>#N/A</v>
      </c>
      <c r="R49" s="4" t="e">
        <f t="shared" ref="R49" si="676">LOG(Q49,2)</f>
        <v>#N/A</v>
      </c>
      <c r="S49" s="17"/>
      <c r="T49" s="1" t="e">
        <f t="shared" ref="T49" si="677">IF(ISBLANK(S49),NA(),IF($C$6="b",POWER(S$9,S$10-S49)/POWER($B$9,$B$10-$B49)/POWER($C$9,$C$10-$C49),IF($C$6=2,POWER(S$9,S$10-S49)/POWER($C$9,$C$10-$C49),POWER(S$9,S$10-S49)/POWER($B$9,$B$10-$B49))))</f>
        <v>#N/A</v>
      </c>
      <c r="U49" s="4" t="e">
        <f t="shared" ref="U49" si="678">LOG(T49,2)</f>
        <v>#N/A</v>
      </c>
      <c r="V49" s="17"/>
      <c r="W49" s="1" t="e">
        <f t="shared" ref="W49" si="679">IF(ISBLANK(V49),NA(),IF($C$6="b",POWER(V$9,V$10-V49)/POWER($B$9,$B$10-$B49)/POWER($C$9,$C$10-$C49),IF($C$6=2,POWER(V$9,V$10-V49)/POWER($C$9,$C$10-$C49),POWER(V$9,V$10-V49)/POWER($B$9,$B$10-$B49))))</f>
        <v>#N/A</v>
      </c>
      <c r="X49" s="4" t="e">
        <f t="shared" ref="X49" si="680">LOG(W49,2)</f>
        <v>#N/A</v>
      </c>
      <c r="Y49" s="17"/>
      <c r="Z49" s="1" t="e">
        <f t="shared" ref="Z49" si="681">IF(ISBLANK(Y49),NA(),IF($C$6="b",POWER(Y$9,Y$10-Y49)/POWER($B$9,$B$10-$B49)/POWER($C$9,$C$10-$C49),IF($C$6=2,POWER(Y$9,Y$10-Y49)/POWER($C$9,$C$10-$C49),POWER(Y$9,Y$10-Y49)/POWER($B$9,$B$10-$B49))))</f>
        <v>#N/A</v>
      </c>
      <c r="AA49" s="4" t="e">
        <f t="shared" ref="AA49" si="682">LOG(Z49,2)</f>
        <v>#N/A</v>
      </c>
      <c r="AB49" s="17"/>
      <c r="AC49" s="1" t="e">
        <f t="shared" ref="AC49" si="683">IF(ISBLANK(AB49),NA(),IF($C$6="b",POWER(AB$9,AB$10-AB49)/POWER($B$9,$B$10-$B49)/POWER($C$9,$C$10-$C49),IF($C$6=2,POWER(AB$9,AB$10-AB49)/POWER($C$9,$C$10-$C49),POWER(AB$9,AB$10-AB49)/POWER($B$9,$B$10-$B49))))</f>
        <v>#N/A</v>
      </c>
      <c r="AD49" s="4" t="e">
        <f t="shared" ref="AD49" si="684">LOG(AC49,2)</f>
        <v>#N/A</v>
      </c>
      <c r="AE49" s="17"/>
      <c r="AF49" s="1" t="e">
        <f t="shared" ref="AF49" si="685">IF(ISBLANK(AE49),NA(),IF($C$6="b",POWER(AE$9,AE$10-AE49)/POWER($B$9,$B$10-$B49)/POWER($C$9,$C$10-$C49),IF($C$6=2,POWER(AE$9,AE$10-AE49)/POWER($C$9,$C$10-$C49),POWER(AE$9,AE$10-AE49)/POWER($B$9,$B$10-$B49))))</f>
        <v>#N/A</v>
      </c>
      <c r="AG49" s="4" t="e">
        <f t="shared" ref="AG49" si="686">LOG(AF49,2)</f>
        <v>#N/A</v>
      </c>
      <c r="AH49" s="17"/>
      <c r="AI49" s="1" t="e">
        <f t="shared" ref="AI49" si="687">IF(ISBLANK(AH49),NA(),IF($C$6="b",POWER(AH$9,AH$10-AH49)/POWER($B$9,$B$10-$B49)/POWER($C$9,$C$10-$C49),IF($C$6=2,POWER(AH$9,AH$10-AH49)/POWER($C$9,$C$10-$C49),POWER(AH$9,AH$10-AH49)/POWER($B$9,$B$10-$B49))))</f>
        <v>#N/A</v>
      </c>
      <c r="AJ49" s="4" t="e">
        <f t="shared" ref="AJ49" si="688">LOG(AI49,2)</f>
        <v>#N/A</v>
      </c>
      <c r="AK49" s="17"/>
      <c r="AL49" s="1" t="e">
        <f t="shared" ref="AL49" si="689">IF(ISBLANK(AK49),NA(),IF($C$6="b",POWER(AK$9,AK$10-AK49)/POWER($B$9,$B$10-$B49)/POWER($C$9,$C$10-$C49),IF($C$6=2,POWER(AK$9,AK$10-AK49)/POWER($C$9,$C$10-$C49),POWER(AK$9,AK$10-AK49)/POWER($B$9,$B$10-$B49))))</f>
        <v>#N/A</v>
      </c>
      <c r="AM49" s="4" t="e">
        <f t="shared" si="540"/>
        <v>#N/A</v>
      </c>
    </row>
    <row r="50" spans="1:39" x14ac:dyDescent="0.25">
      <c r="A50" s="31"/>
      <c r="B50" s="32"/>
      <c r="C50" s="32"/>
      <c r="D50" s="17"/>
      <c r="E50" s="1" t="e">
        <f t="shared" si="541"/>
        <v>#N/A</v>
      </c>
      <c r="F50" s="4" t="e">
        <f t="shared" si="542"/>
        <v>#N/A</v>
      </c>
      <c r="G50" s="17"/>
      <c r="H50" s="1" t="e">
        <f t="shared" ref="H50" si="690">IF(ISBLANK(G50),NA(),IF($C$6="b",POWER(G$9,G$10-G50)/POWER($B$9,$B$10-$B50)/POWER($C$9,$C$10-$C50),IF($C$6=2,POWER(G$9,G$10-G50)/POWER($C$9,$C$10-$C50),POWER(G$9,G$10-G50)/POWER($B$9,$B$10-$B50))))</f>
        <v>#N/A</v>
      </c>
      <c r="I50" s="4" t="e">
        <f t="shared" ref="I50" si="691">LOG(H50,2)</f>
        <v>#N/A</v>
      </c>
      <c r="J50" s="17"/>
      <c r="K50" s="1" t="e">
        <f t="shared" ref="K50" si="692">IF(ISBLANK(J50),NA(),IF($C$6="b",POWER(J$9,J$10-J50)/POWER($B$9,$B$10-$B50)/POWER($C$9,$C$10-$C50),IF($C$6=2,POWER(J$9,J$10-J50)/POWER($C$9,$C$10-$C50),POWER(J$9,J$10-J50)/POWER($B$9,$B$10-$B50))))</f>
        <v>#N/A</v>
      </c>
      <c r="L50" s="4" t="e">
        <f t="shared" ref="L50" si="693">LOG(K50,2)</f>
        <v>#N/A</v>
      </c>
      <c r="M50" s="17"/>
      <c r="N50" s="1" t="e">
        <f t="shared" ref="N50" si="694">IF(ISBLANK(M50),NA(),IF($C$6="b",POWER(M$9,M$10-M50)/POWER($B$9,$B$10-$B50)/POWER($C$9,$C$10-$C50),IF($C$6=2,POWER(M$9,M$10-M50)/POWER($C$9,$C$10-$C50),POWER(M$9,M$10-M50)/POWER($B$9,$B$10-$B50))))</f>
        <v>#N/A</v>
      </c>
      <c r="O50" s="4" t="e">
        <f t="shared" ref="O50" si="695">LOG(N50,2)</f>
        <v>#N/A</v>
      </c>
      <c r="P50" s="17"/>
      <c r="Q50" s="1" t="e">
        <f t="shared" ref="Q50" si="696">IF(ISBLANK(P50),NA(),IF($C$6="b",POWER(P$9,P$10-P50)/POWER($B$9,$B$10-$B50)/POWER($C$9,$C$10-$C50),IF($C$6=2,POWER(P$9,P$10-P50)/POWER($C$9,$C$10-$C50),POWER(P$9,P$10-P50)/POWER($B$9,$B$10-$B50))))</f>
        <v>#N/A</v>
      </c>
      <c r="R50" s="4" t="e">
        <f t="shared" ref="R50" si="697">LOG(Q50,2)</f>
        <v>#N/A</v>
      </c>
      <c r="S50" s="17"/>
      <c r="T50" s="1" t="e">
        <f t="shared" ref="T50" si="698">IF(ISBLANK(S50),NA(),IF($C$6="b",POWER(S$9,S$10-S50)/POWER($B$9,$B$10-$B50)/POWER($C$9,$C$10-$C50),IF($C$6=2,POWER(S$9,S$10-S50)/POWER($C$9,$C$10-$C50),POWER(S$9,S$10-S50)/POWER($B$9,$B$10-$B50))))</f>
        <v>#N/A</v>
      </c>
      <c r="U50" s="4" t="e">
        <f t="shared" ref="U50" si="699">LOG(T50,2)</f>
        <v>#N/A</v>
      </c>
      <c r="V50" s="17"/>
      <c r="W50" s="1" t="e">
        <f t="shared" ref="W50" si="700">IF(ISBLANK(V50),NA(),IF($C$6="b",POWER(V$9,V$10-V50)/POWER($B$9,$B$10-$B50)/POWER($C$9,$C$10-$C50),IF($C$6=2,POWER(V$9,V$10-V50)/POWER($C$9,$C$10-$C50),POWER(V$9,V$10-V50)/POWER($B$9,$B$10-$B50))))</f>
        <v>#N/A</v>
      </c>
      <c r="X50" s="4" t="e">
        <f t="shared" ref="X50" si="701">LOG(W50,2)</f>
        <v>#N/A</v>
      </c>
      <c r="Y50" s="17"/>
      <c r="Z50" s="1" t="e">
        <f t="shared" ref="Z50" si="702">IF(ISBLANK(Y50),NA(),IF($C$6="b",POWER(Y$9,Y$10-Y50)/POWER($B$9,$B$10-$B50)/POWER($C$9,$C$10-$C50),IF($C$6=2,POWER(Y$9,Y$10-Y50)/POWER($C$9,$C$10-$C50),POWER(Y$9,Y$10-Y50)/POWER($B$9,$B$10-$B50))))</f>
        <v>#N/A</v>
      </c>
      <c r="AA50" s="4" t="e">
        <f t="shared" ref="AA50" si="703">LOG(Z50,2)</f>
        <v>#N/A</v>
      </c>
      <c r="AB50" s="17"/>
      <c r="AC50" s="1" t="e">
        <f t="shared" ref="AC50" si="704">IF(ISBLANK(AB50),NA(),IF($C$6="b",POWER(AB$9,AB$10-AB50)/POWER($B$9,$B$10-$B50)/POWER($C$9,$C$10-$C50),IF($C$6=2,POWER(AB$9,AB$10-AB50)/POWER($C$9,$C$10-$C50),POWER(AB$9,AB$10-AB50)/POWER($B$9,$B$10-$B50))))</f>
        <v>#N/A</v>
      </c>
      <c r="AD50" s="4" t="e">
        <f t="shared" ref="AD50" si="705">LOG(AC50,2)</f>
        <v>#N/A</v>
      </c>
      <c r="AE50" s="17"/>
      <c r="AF50" s="1" t="e">
        <f t="shared" ref="AF50" si="706">IF(ISBLANK(AE50),NA(),IF($C$6="b",POWER(AE$9,AE$10-AE50)/POWER($B$9,$B$10-$B50)/POWER($C$9,$C$10-$C50),IF($C$6=2,POWER(AE$9,AE$10-AE50)/POWER($C$9,$C$10-$C50),POWER(AE$9,AE$10-AE50)/POWER($B$9,$B$10-$B50))))</f>
        <v>#N/A</v>
      </c>
      <c r="AG50" s="4" t="e">
        <f t="shared" ref="AG50" si="707">LOG(AF50,2)</f>
        <v>#N/A</v>
      </c>
      <c r="AH50" s="17"/>
      <c r="AI50" s="1" t="e">
        <f t="shared" ref="AI50" si="708">IF(ISBLANK(AH50),NA(),IF($C$6="b",POWER(AH$9,AH$10-AH50)/POWER($B$9,$B$10-$B50)/POWER($C$9,$C$10-$C50),IF($C$6=2,POWER(AH$9,AH$10-AH50)/POWER($C$9,$C$10-$C50),POWER(AH$9,AH$10-AH50)/POWER($B$9,$B$10-$B50))))</f>
        <v>#N/A</v>
      </c>
      <c r="AJ50" s="4" t="e">
        <f t="shared" ref="AJ50" si="709">LOG(AI50,2)</f>
        <v>#N/A</v>
      </c>
      <c r="AK50" s="17"/>
      <c r="AL50" s="1" t="e">
        <f t="shared" ref="AL50" si="710">IF(ISBLANK(AK50),NA(),IF($C$6="b",POWER(AK$9,AK$10-AK50)/POWER($B$9,$B$10-$B50)/POWER($C$9,$C$10-$C50),IF($C$6=2,POWER(AK$9,AK$10-AK50)/POWER($C$9,$C$10-$C50),POWER(AK$9,AK$10-AK50)/POWER($B$9,$B$10-$B50))))</f>
        <v>#N/A</v>
      </c>
      <c r="AM50" s="4" t="e">
        <f t="shared" si="540"/>
        <v>#N/A</v>
      </c>
    </row>
    <row r="51" spans="1:39" x14ac:dyDescent="0.25">
      <c r="A51" s="31"/>
      <c r="B51" s="32"/>
      <c r="C51" s="32"/>
      <c r="D51" s="17"/>
      <c r="E51" s="1" t="e">
        <f t="shared" si="541"/>
        <v>#N/A</v>
      </c>
      <c r="F51" s="4" t="e">
        <f t="shared" si="542"/>
        <v>#N/A</v>
      </c>
      <c r="G51" s="17"/>
      <c r="H51" s="1" t="e">
        <f t="shared" ref="H51" si="711">IF(ISBLANK(G51),NA(),IF($C$6="b",POWER(G$9,G$10-G51)/POWER($B$9,$B$10-$B51)/POWER($C$9,$C$10-$C51),IF($C$6=2,POWER(G$9,G$10-G51)/POWER($C$9,$C$10-$C51),POWER(G$9,G$10-G51)/POWER($B$9,$B$10-$B51))))</f>
        <v>#N/A</v>
      </c>
      <c r="I51" s="4" t="e">
        <f t="shared" ref="I51" si="712">LOG(H51,2)</f>
        <v>#N/A</v>
      </c>
      <c r="J51" s="17"/>
      <c r="K51" s="1" t="e">
        <f t="shared" ref="K51" si="713">IF(ISBLANK(J51),NA(),IF($C$6="b",POWER(J$9,J$10-J51)/POWER($B$9,$B$10-$B51)/POWER($C$9,$C$10-$C51),IF($C$6=2,POWER(J$9,J$10-J51)/POWER($C$9,$C$10-$C51),POWER(J$9,J$10-J51)/POWER($B$9,$B$10-$B51))))</f>
        <v>#N/A</v>
      </c>
      <c r="L51" s="4" t="e">
        <f t="shared" ref="L51" si="714">LOG(K51,2)</f>
        <v>#N/A</v>
      </c>
      <c r="M51" s="17"/>
      <c r="N51" s="1" t="e">
        <f t="shared" ref="N51" si="715">IF(ISBLANK(M51),NA(),IF($C$6="b",POWER(M$9,M$10-M51)/POWER($B$9,$B$10-$B51)/POWER($C$9,$C$10-$C51),IF($C$6=2,POWER(M$9,M$10-M51)/POWER($C$9,$C$10-$C51),POWER(M$9,M$10-M51)/POWER($B$9,$B$10-$B51))))</f>
        <v>#N/A</v>
      </c>
      <c r="O51" s="4" t="e">
        <f t="shared" ref="O51" si="716">LOG(N51,2)</f>
        <v>#N/A</v>
      </c>
      <c r="P51" s="17"/>
      <c r="Q51" s="1" t="e">
        <f t="shared" ref="Q51" si="717">IF(ISBLANK(P51),NA(),IF($C$6="b",POWER(P$9,P$10-P51)/POWER($B$9,$B$10-$B51)/POWER($C$9,$C$10-$C51),IF($C$6=2,POWER(P$9,P$10-P51)/POWER($C$9,$C$10-$C51),POWER(P$9,P$10-P51)/POWER($B$9,$B$10-$B51))))</f>
        <v>#N/A</v>
      </c>
      <c r="R51" s="4" t="e">
        <f t="shared" ref="R51" si="718">LOG(Q51,2)</f>
        <v>#N/A</v>
      </c>
      <c r="S51" s="17"/>
      <c r="T51" s="1" t="e">
        <f t="shared" ref="T51" si="719">IF(ISBLANK(S51),NA(),IF($C$6="b",POWER(S$9,S$10-S51)/POWER($B$9,$B$10-$B51)/POWER($C$9,$C$10-$C51),IF($C$6=2,POWER(S$9,S$10-S51)/POWER($C$9,$C$10-$C51),POWER(S$9,S$10-S51)/POWER($B$9,$B$10-$B51))))</f>
        <v>#N/A</v>
      </c>
      <c r="U51" s="4" t="e">
        <f t="shared" ref="U51" si="720">LOG(T51,2)</f>
        <v>#N/A</v>
      </c>
      <c r="V51" s="17"/>
      <c r="W51" s="1" t="e">
        <f t="shared" ref="W51" si="721">IF(ISBLANK(V51),NA(),IF($C$6="b",POWER(V$9,V$10-V51)/POWER($B$9,$B$10-$B51)/POWER($C$9,$C$10-$C51),IF($C$6=2,POWER(V$9,V$10-V51)/POWER($C$9,$C$10-$C51),POWER(V$9,V$10-V51)/POWER($B$9,$B$10-$B51))))</f>
        <v>#N/A</v>
      </c>
      <c r="X51" s="4" t="e">
        <f t="shared" ref="X51" si="722">LOG(W51,2)</f>
        <v>#N/A</v>
      </c>
      <c r="Y51" s="17"/>
      <c r="Z51" s="1" t="e">
        <f t="shared" ref="Z51" si="723">IF(ISBLANK(Y51),NA(),IF($C$6="b",POWER(Y$9,Y$10-Y51)/POWER($B$9,$B$10-$B51)/POWER($C$9,$C$10-$C51),IF($C$6=2,POWER(Y$9,Y$10-Y51)/POWER($C$9,$C$10-$C51),POWER(Y$9,Y$10-Y51)/POWER($B$9,$B$10-$B51))))</f>
        <v>#N/A</v>
      </c>
      <c r="AA51" s="4" t="e">
        <f t="shared" ref="AA51" si="724">LOG(Z51,2)</f>
        <v>#N/A</v>
      </c>
      <c r="AB51" s="17"/>
      <c r="AC51" s="1" t="e">
        <f t="shared" ref="AC51" si="725">IF(ISBLANK(AB51),NA(),IF($C$6="b",POWER(AB$9,AB$10-AB51)/POWER($B$9,$B$10-$B51)/POWER($C$9,$C$10-$C51),IF($C$6=2,POWER(AB$9,AB$10-AB51)/POWER($C$9,$C$10-$C51),POWER(AB$9,AB$10-AB51)/POWER($B$9,$B$10-$B51))))</f>
        <v>#N/A</v>
      </c>
      <c r="AD51" s="4" t="e">
        <f t="shared" ref="AD51" si="726">LOG(AC51,2)</f>
        <v>#N/A</v>
      </c>
      <c r="AE51" s="17"/>
      <c r="AF51" s="1" t="e">
        <f t="shared" ref="AF51" si="727">IF(ISBLANK(AE51),NA(),IF($C$6="b",POWER(AE$9,AE$10-AE51)/POWER($B$9,$B$10-$B51)/POWER($C$9,$C$10-$C51),IF($C$6=2,POWER(AE$9,AE$10-AE51)/POWER($C$9,$C$10-$C51),POWER(AE$9,AE$10-AE51)/POWER($B$9,$B$10-$B51))))</f>
        <v>#N/A</v>
      </c>
      <c r="AG51" s="4" t="e">
        <f t="shared" ref="AG51" si="728">LOG(AF51,2)</f>
        <v>#N/A</v>
      </c>
      <c r="AH51" s="17"/>
      <c r="AI51" s="1" t="e">
        <f t="shared" ref="AI51" si="729">IF(ISBLANK(AH51),NA(),IF($C$6="b",POWER(AH$9,AH$10-AH51)/POWER($B$9,$B$10-$B51)/POWER($C$9,$C$10-$C51),IF($C$6=2,POWER(AH$9,AH$10-AH51)/POWER($C$9,$C$10-$C51),POWER(AH$9,AH$10-AH51)/POWER($B$9,$B$10-$B51))))</f>
        <v>#N/A</v>
      </c>
      <c r="AJ51" s="4" t="e">
        <f t="shared" ref="AJ51" si="730">LOG(AI51,2)</f>
        <v>#N/A</v>
      </c>
      <c r="AK51" s="17"/>
      <c r="AL51" s="1" t="e">
        <f t="shared" ref="AL51" si="731">IF(ISBLANK(AK51),NA(),IF($C$6="b",POWER(AK$9,AK$10-AK51)/POWER($B$9,$B$10-$B51)/POWER($C$9,$C$10-$C51),IF($C$6=2,POWER(AK$9,AK$10-AK51)/POWER($C$9,$C$10-$C51),POWER(AK$9,AK$10-AK51)/POWER($B$9,$B$10-$B51))))</f>
        <v>#N/A</v>
      </c>
      <c r="AM51" s="4" t="e">
        <f t="shared" si="540"/>
        <v>#N/A</v>
      </c>
    </row>
    <row r="52" spans="1:39" x14ac:dyDescent="0.25">
      <c r="A52" s="31"/>
      <c r="B52" s="32"/>
      <c r="C52" s="32"/>
      <c r="D52" s="17"/>
      <c r="E52" s="1" t="e">
        <f t="shared" si="541"/>
        <v>#N/A</v>
      </c>
      <c r="F52" s="4" t="e">
        <f t="shared" si="542"/>
        <v>#N/A</v>
      </c>
      <c r="G52" s="17"/>
      <c r="H52" s="1" t="e">
        <f t="shared" ref="H52" si="732">IF(ISBLANK(G52),NA(),IF($C$6="b",POWER(G$9,G$10-G52)/POWER($B$9,$B$10-$B52)/POWER($C$9,$C$10-$C52),IF($C$6=2,POWER(G$9,G$10-G52)/POWER($C$9,$C$10-$C52),POWER(G$9,G$10-G52)/POWER($B$9,$B$10-$B52))))</f>
        <v>#N/A</v>
      </c>
      <c r="I52" s="4" t="e">
        <f t="shared" ref="I52" si="733">LOG(H52,2)</f>
        <v>#N/A</v>
      </c>
      <c r="J52" s="17"/>
      <c r="K52" s="1" t="e">
        <f t="shared" ref="K52" si="734">IF(ISBLANK(J52),NA(),IF($C$6="b",POWER(J$9,J$10-J52)/POWER($B$9,$B$10-$B52)/POWER($C$9,$C$10-$C52),IF($C$6=2,POWER(J$9,J$10-J52)/POWER($C$9,$C$10-$C52),POWER(J$9,J$10-J52)/POWER($B$9,$B$10-$B52))))</f>
        <v>#N/A</v>
      </c>
      <c r="L52" s="4" t="e">
        <f t="shared" ref="L52" si="735">LOG(K52,2)</f>
        <v>#N/A</v>
      </c>
      <c r="M52" s="17"/>
      <c r="N52" s="1" t="e">
        <f t="shared" ref="N52" si="736">IF(ISBLANK(M52),NA(),IF($C$6="b",POWER(M$9,M$10-M52)/POWER($B$9,$B$10-$B52)/POWER($C$9,$C$10-$C52),IF($C$6=2,POWER(M$9,M$10-M52)/POWER($C$9,$C$10-$C52),POWER(M$9,M$10-M52)/POWER($B$9,$B$10-$B52))))</f>
        <v>#N/A</v>
      </c>
      <c r="O52" s="4" t="e">
        <f t="shared" ref="O52" si="737">LOG(N52,2)</f>
        <v>#N/A</v>
      </c>
      <c r="P52" s="17"/>
      <c r="Q52" s="1" t="e">
        <f t="shared" ref="Q52" si="738">IF(ISBLANK(P52),NA(),IF($C$6="b",POWER(P$9,P$10-P52)/POWER($B$9,$B$10-$B52)/POWER($C$9,$C$10-$C52),IF($C$6=2,POWER(P$9,P$10-P52)/POWER($C$9,$C$10-$C52),POWER(P$9,P$10-P52)/POWER($B$9,$B$10-$B52))))</f>
        <v>#N/A</v>
      </c>
      <c r="R52" s="4" t="e">
        <f t="shared" ref="R52" si="739">LOG(Q52,2)</f>
        <v>#N/A</v>
      </c>
      <c r="S52" s="17"/>
      <c r="T52" s="1" t="e">
        <f t="shared" ref="T52" si="740">IF(ISBLANK(S52),NA(),IF($C$6="b",POWER(S$9,S$10-S52)/POWER($B$9,$B$10-$B52)/POWER($C$9,$C$10-$C52),IF($C$6=2,POWER(S$9,S$10-S52)/POWER($C$9,$C$10-$C52),POWER(S$9,S$10-S52)/POWER($B$9,$B$10-$B52))))</f>
        <v>#N/A</v>
      </c>
      <c r="U52" s="4" t="e">
        <f t="shared" ref="U52" si="741">LOG(T52,2)</f>
        <v>#N/A</v>
      </c>
      <c r="V52" s="17"/>
      <c r="W52" s="1" t="e">
        <f t="shared" ref="W52" si="742">IF(ISBLANK(V52),NA(),IF($C$6="b",POWER(V$9,V$10-V52)/POWER($B$9,$B$10-$B52)/POWER($C$9,$C$10-$C52),IF($C$6=2,POWER(V$9,V$10-V52)/POWER($C$9,$C$10-$C52),POWER(V$9,V$10-V52)/POWER($B$9,$B$10-$B52))))</f>
        <v>#N/A</v>
      </c>
      <c r="X52" s="4" t="e">
        <f t="shared" ref="X52" si="743">LOG(W52,2)</f>
        <v>#N/A</v>
      </c>
      <c r="Y52" s="17"/>
      <c r="Z52" s="1" t="e">
        <f t="shared" ref="Z52" si="744">IF(ISBLANK(Y52),NA(),IF($C$6="b",POWER(Y$9,Y$10-Y52)/POWER($B$9,$B$10-$B52)/POWER($C$9,$C$10-$C52),IF($C$6=2,POWER(Y$9,Y$10-Y52)/POWER($C$9,$C$10-$C52),POWER(Y$9,Y$10-Y52)/POWER($B$9,$B$10-$B52))))</f>
        <v>#N/A</v>
      </c>
      <c r="AA52" s="4" t="e">
        <f t="shared" ref="AA52" si="745">LOG(Z52,2)</f>
        <v>#N/A</v>
      </c>
      <c r="AB52" s="17"/>
      <c r="AC52" s="1" t="e">
        <f t="shared" ref="AC52" si="746">IF(ISBLANK(AB52),NA(),IF($C$6="b",POWER(AB$9,AB$10-AB52)/POWER($B$9,$B$10-$B52)/POWER($C$9,$C$10-$C52),IF($C$6=2,POWER(AB$9,AB$10-AB52)/POWER($C$9,$C$10-$C52),POWER(AB$9,AB$10-AB52)/POWER($B$9,$B$10-$B52))))</f>
        <v>#N/A</v>
      </c>
      <c r="AD52" s="4" t="e">
        <f t="shared" ref="AD52" si="747">LOG(AC52,2)</f>
        <v>#N/A</v>
      </c>
      <c r="AE52" s="17"/>
      <c r="AF52" s="1" t="e">
        <f t="shared" ref="AF52" si="748">IF(ISBLANK(AE52),NA(),IF($C$6="b",POWER(AE$9,AE$10-AE52)/POWER($B$9,$B$10-$B52)/POWER($C$9,$C$10-$C52),IF($C$6=2,POWER(AE$9,AE$10-AE52)/POWER($C$9,$C$10-$C52),POWER(AE$9,AE$10-AE52)/POWER($B$9,$B$10-$B52))))</f>
        <v>#N/A</v>
      </c>
      <c r="AG52" s="4" t="e">
        <f t="shared" ref="AG52" si="749">LOG(AF52,2)</f>
        <v>#N/A</v>
      </c>
      <c r="AH52" s="17"/>
      <c r="AI52" s="1" t="e">
        <f t="shared" ref="AI52" si="750">IF(ISBLANK(AH52),NA(),IF($C$6="b",POWER(AH$9,AH$10-AH52)/POWER($B$9,$B$10-$B52)/POWER($C$9,$C$10-$C52),IF($C$6=2,POWER(AH$9,AH$10-AH52)/POWER($C$9,$C$10-$C52),POWER(AH$9,AH$10-AH52)/POWER($B$9,$B$10-$B52))))</f>
        <v>#N/A</v>
      </c>
      <c r="AJ52" s="4" t="e">
        <f t="shared" ref="AJ52" si="751">LOG(AI52,2)</f>
        <v>#N/A</v>
      </c>
      <c r="AK52" s="17"/>
      <c r="AL52" s="1" t="e">
        <f t="shared" ref="AL52" si="752">IF(ISBLANK(AK52),NA(),IF($C$6="b",POWER(AK$9,AK$10-AK52)/POWER($B$9,$B$10-$B52)/POWER($C$9,$C$10-$C52),IF($C$6=2,POWER(AK$9,AK$10-AK52)/POWER($C$9,$C$10-$C52),POWER(AK$9,AK$10-AK52)/POWER($B$9,$B$10-$B52))))</f>
        <v>#N/A</v>
      </c>
      <c r="AM52" s="4" t="e">
        <f t="shared" si="540"/>
        <v>#N/A</v>
      </c>
    </row>
    <row r="53" spans="1:39" ht="15.75" thickBot="1" x14ac:dyDescent="0.3">
      <c r="A53" s="35"/>
      <c r="B53" s="35"/>
      <c r="C53" s="35"/>
      <c r="D53" s="19"/>
      <c r="E53" s="6" t="e">
        <f t="shared" si="541"/>
        <v>#N/A</v>
      </c>
      <c r="F53" s="7" t="e">
        <f t="shared" si="542"/>
        <v>#N/A</v>
      </c>
      <c r="G53" s="19"/>
      <c r="H53" s="6" t="e">
        <f t="shared" ref="H53" si="753">IF(ISBLANK(G53),NA(),IF($C$6="b",POWER(G$9,G$10-G53)/POWER($B$9,$B$10-$B53)/POWER($C$9,$C$10-$C53),IF($C$6=2,POWER(G$9,G$10-G53)/POWER($C$9,$C$10-$C53),POWER(G$9,G$10-G53)/POWER($B$9,$B$10-$B53))))</f>
        <v>#N/A</v>
      </c>
      <c r="I53" s="7" t="e">
        <f t="shared" ref="I53" si="754">LOG(H53,2)</f>
        <v>#N/A</v>
      </c>
      <c r="J53" s="19"/>
      <c r="K53" s="6" t="e">
        <f t="shared" ref="K53" si="755">IF(ISBLANK(J53),NA(),IF($C$6="b",POWER(J$9,J$10-J53)/POWER($B$9,$B$10-$B53)/POWER($C$9,$C$10-$C53),IF($C$6=2,POWER(J$9,J$10-J53)/POWER($C$9,$C$10-$C53),POWER(J$9,J$10-J53)/POWER($B$9,$B$10-$B53))))</f>
        <v>#N/A</v>
      </c>
      <c r="L53" s="7" t="e">
        <f t="shared" ref="L53" si="756">LOG(K53,2)</f>
        <v>#N/A</v>
      </c>
      <c r="M53" s="19"/>
      <c r="N53" s="6" t="e">
        <f t="shared" ref="N53" si="757">IF(ISBLANK(M53),NA(),IF($C$6="b",POWER(M$9,M$10-M53)/POWER($B$9,$B$10-$B53)/POWER($C$9,$C$10-$C53),IF($C$6=2,POWER(M$9,M$10-M53)/POWER($C$9,$C$10-$C53),POWER(M$9,M$10-M53)/POWER($B$9,$B$10-$B53))))</f>
        <v>#N/A</v>
      </c>
      <c r="O53" s="7" t="e">
        <f t="shared" ref="O53" si="758">LOG(N53,2)</f>
        <v>#N/A</v>
      </c>
      <c r="P53" s="19"/>
      <c r="Q53" s="6" t="e">
        <f t="shared" ref="Q53" si="759">IF(ISBLANK(P53),NA(),IF($C$6="b",POWER(P$9,P$10-P53)/POWER($B$9,$B$10-$B53)/POWER($C$9,$C$10-$C53),IF($C$6=2,POWER(P$9,P$10-P53)/POWER($C$9,$C$10-$C53),POWER(P$9,P$10-P53)/POWER($B$9,$B$10-$B53))))</f>
        <v>#N/A</v>
      </c>
      <c r="R53" s="7" t="e">
        <f t="shared" ref="R53" si="760">LOG(Q53,2)</f>
        <v>#N/A</v>
      </c>
      <c r="S53" s="19"/>
      <c r="T53" s="6" t="e">
        <f t="shared" ref="T53" si="761">IF(ISBLANK(S53),NA(),IF($C$6="b",POWER(S$9,S$10-S53)/POWER($B$9,$B$10-$B53)/POWER($C$9,$C$10-$C53),IF($C$6=2,POWER(S$9,S$10-S53)/POWER($C$9,$C$10-$C53),POWER(S$9,S$10-S53)/POWER($B$9,$B$10-$B53))))</f>
        <v>#N/A</v>
      </c>
      <c r="U53" s="7" t="e">
        <f t="shared" ref="U53" si="762">LOG(T53,2)</f>
        <v>#N/A</v>
      </c>
      <c r="V53" s="19"/>
      <c r="W53" s="6" t="e">
        <f t="shared" ref="W53" si="763">IF(ISBLANK(V53),NA(),IF($C$6="b",POWER(V$9,V$10-V53)/POWER($B$9,$B$10-$B53)/POWER($C$9,$C$10-$C53),IF($C$6=2,POWER(V$9,V$10-V53)/POWER($C$9,$C$10-$C53),POWER(V$9,V$10-V53)/POWER($B$9,$B$10-$B53))))</f>
        <v>#N/A</v>
      </c>
      <c r="X53" s="7" t="e">
        <f t="shared" ref="X53" si="764">LOG(W53,2)</f>
        <v>#N/A</v>
      </c>
      <c r="Y53" s="19"/>
      <c r="Z53" s="6" t="e">
        <f t="shared" ref="Z53" si="765">IF(ISBLANK(Y53),NA(),IF($C$6="b",POWER(Y$9,Y$10-Y53)/POWER($B$9,$B$10-$B53)/POWER($C$9,$C$10-$C53),IF($C$6=2,POWER(Y$9,Y$10-Y53)/POWER($C$9,$C$10-$C53),POWER(Y$9,Y$10-Y53)/POWER($B$9,$B$10-$B53))))</f>
        <v>#N/A</v>
      </c>
      <c r="AA53" s="7" t="e">
        <f t="shared" ref="AA53" si="766">LOG(Z53,2)</f>
        <v>#N/A</v>
      </c>
      <c r="AB53" s="19"/>
      <c r="AC53" s="6" t="e">
        <f t="shared" ref="AC53" si="767">IF(ISBLANK(AB53),NA(),IF($C$6="b",POWER(AB$9,AB$10-AB53)/POWER($B$9,$B$10-$B53)/POWER($C$9,$C$10-$C53),IF($C$6=2,POWER(AB$9,AB$10-AB53)/POWER($C$9,$C$10-$C53),POWER(AB$9,AB$10-AB53)/POWER($B$9,$B$10-$B53))))</f>
        <v>#N/A</v>
      </c>
      <c r="AD53" s="7" t="e">
        <f t="shared" ref="AD53" si="768">LOG(AC53,2)</f>
        <v>#N/A</v>
      </c>
      <c r="AE53" s="19"/>
      <c r="AF53" s="6" t="e">
        <f t="shared" ref="AF53" si="769">IF(ISBLANK(AE53),NA(),IF($C$6="b",POWER(AE$9,AE$10-AE53)/POWER($B$9,$B$10-$B53)/POWER($C$9,$C$10-$C53),IF($C$6=2,POWER(AE$9,AE$10-AE53)/POWER($C$9,$C$10-$C53),POWER(AE$9,AE$10-AE53)/POWER($B$9,$B$10-$B53))))</f>
        <v>#N/A</v>
      </c>
      <c r="AG53" s="7" t="e">
        <f t="shared" ref="AG53" si="770">LOG(AF53,2)</f>
        <v>#N/A</v>
      </c>
      <c r="AH53" s="19"/>
      <c r="AI53" s="6" t="e">
        <f t="shared" ref="AI53" si="771">IF(ISBLANK(AH53),NA(),IF($C$6="b",POWER(AH$9,AH$10-AH53)/POWER($B$9,$B$10-$B53)/POWER($C$9,$C$10-$C53),IF($C$6=2,POWER(AH$9,AH$10-AH53)/POWER($C$9,$C$10-$C53),POWER(AH$9,AH$10-AH53)/POWER($B$9,$B$10-$B53))))</f>
        <v>#N/A</v>
      </c>
      <c r="AJ53" s="7" t="e">
        <f t="shared" ref="AJ53" si="772">LOG(AI53,2)</f>
        <v>#N/A</v>
      </c>
      <c r="AK53" s="19"/>
      <c r="AL53" s="6" t="e">
        <f t="shared" ref="AL53" si="773">IF(ISBLANK(AK53),NA(),IF($C$6="b",POWER(AK$9,AK$10-AK53)/POWER($B$9,$B$10-$B53)/POWER($C$9,$C$10-$C53),IF($C$6=2,POWER(AK$9,AK$10-AK53)/POWER($C$9,$C$10-$C53),POWER(AK$9,AK$10-AK53)/POWER($B$9,$B$10-$B53))))</f>
        <v>#N/A</v>
      </c>
      <c r="AM53" s="7" t="e">
        <f t="shared" si="540"/>
        <v>#N/A</v>
      </c>
    </row>
    <row r="54" spans="1:39" ht="15.75" thickBot="1" x14ac:dyDescent="0.3"/>
    <row r="55" spans="1:39" ht="15.75" thickBot="1" x14ac:dyDescent="0.3">
      <c r="B55" s="45" t="str">
        <f>refgen1</f>
        <v>rpl13a</v>
      </c>
      <c r="C55" s="45" t="str">
        <f>refgen2</f>
        <v>ref. gene 2</v>
      </c>
      <c r="D55" s="66" t="str">
        <f>gene1</f>
        <v>mitfa</v>
      </c>
      <c r="E55" s="67"/>
      <c r="F55" s="68"/>
      <c r="G55" s="66" t="str">
        <f>gene2</f>
        <v>ltk</v>
      </c>
      <c r="H55" s="67"/>
      <c r="I55" s="68"/>
      <c r="J55" s="66" t="str">
        <f>gene3</f>
        <v>csf1ra</v>
      </c>
      <c r="K55" s="67"/>
      <c r="L55" s="68"/>
      <c r="M55" s="66" t="str">
        <f>gene4</f>
        <v>gene 4</v>
      </c>
      <c r="N55" s="67"/>
      <c r="O55" s="68"/>
      <c r="P55" s="66" t="str">
        <f>gene5</f>
        <v>gene 5</v>
      </c>
      <c r="Q55" s="67"/>
      <c r="R55" s="68"/>
      <c r="S55" s="66" t="str">
        <f>gene6</f>
        <v>gene 6</v>
      </c>
      <c r="T55" s="67"/>
      <c r="U55" s="68"/>
      <c r="V55" s="66" t="str">
        <f>gene7</f>
        <v>gene 7</v>
      </c>
      <c r="W55" s="67"/>
      <c r="X55" s="68"/>
      <c r="Y55" s="66" t="str">
        <f>gene8</f>
        <v>gene 8</v>
      </c>
      <c r="Z55" s="67"/>
      <c r="AA55" s="68"/>
      <c r="AB55" s="66" t="str">
        <f>gene9</f>
        <v>gene 9</v>
      </c>
      <c r="AC55" s="67"/>
      <c r="AD55" s="68"/>
      <c r="AE55" s="66" t="str">
        <f>gene10</f>
        <v>gene 10</v>
      </c>
      <c r="AF55" s="67"/>
      <c r="AG55" s="68"/>
      <c r="AH55" s="66" t="str">
        <f>gene11</f>
        <v>gene 11</v>
      </c>
      <c r="AI55" s="67"/>
      <c r="AJ55" s="68"/>
      <c r="AK55" s="66" t="str">
        <f>gene12</f>
        <v>gene 12</v>
      </c>
      <c r="AL55" s="67"/>
      <c r="AM55" s="68"/>
    </row>
    <row r="56" spans="1:39" ht="18" x14ac:dyDescent="0.35">
      <c r="A56" s="47" t="s">
        <v>68</v>
      </c>
      <c r="B56" s="36" t="s">
        <v>55</v>
      </c>
      <c r="C56" s="36" t="s">
        <v>55</v>
      </c>
      <c r="D56" s="49" t="s">
        <v>55</v>
      </c>
      <c r="E56" s="42" t="s">
        <v>58</v>
      </c>
      <c r="F56" s="43" t="s">
        <v>59</v>
      </c>
      <c r="G56" s="49" t="s">
        <v>55</v>
      </c>
      <c r="H56" s="42" t="s">
        <v>58</v>
      </c>
      <c r="I56" s="43" t="s">
        <v>59</v>
      </c>
      <c r="J56" s="49" t="s">
        <v>55</v>
      </c>
      <c r="K56" s="42" t="s">
        <v>58</v>
      </c>
      <c r="L56" s="43" t="s">
        <v>59</v>
      </c>
      <c r="M56" s="49" t="s">
        <v>55</v>
      </c>
      <c r="N56" s="42" t="s">
        <v>58</v>
      </c>
      <c r="O56" s="43" t="s">
        <v>59</v>
      </c>
      <c r="P56" s="49" t="s">
        <v>55</v>
      </c>
      <c r="Q56" s="42" t="s">
        <v>58</v>
      </c>
      <c r="R56" s="43" t="s">
        <v>59</v>
      </c>
      <c r="S56" s="49" t="s">
        <v>55</v>
      </c>
      <c r="T56" s="42" t="s">
        <v>58</v>
      </c>
      <c r="U56" s="43" t="s">
        <v>59</v>
      </c>
      <c r="V56" s="49" t="s">
        <v>55</v>
      </c>
      <c r="W56" s="42" t="s">
        <v>58</v>
      </c>
      <c r="X56" s="43" t="s">
        <v>59</v>
      </c>
      <c r="Y56" s="49" t="s">
        <v>55</v>
      </c>
      <c r="Z56" s="42" t="s">
        <v>58</v>
      </c>
      <c r="AA56" s="43" t="s">
        <v>59</v>
      </c>
      <c r="AB56" s="49" t="s">
        <v>55</v>
      </c>
      <c r="AC56" s="42" t="s">
        <v>58</v>
      </c>
      <c r="AD56" s="43" t="s">
        <v>59</v>
      </c>
      <c r="AE56" s="49" t="s">
        <v>55</v>
      </c>
      <c r="AF56" s="42" t="s">
        <v>58</v>
      </c>
      <c r="AG56" s="43" t="s">
        <v>59</v>
      </c>
      <c r="AH56" s="49" t="s">
        <v>55</v>
      </c>
      <c r="AI56" s="42" t="s">
        <v>58</v>
      </c>
      <c r="AJ56" s="43" t="s">
        <v>59</v>
      </c>
      <c r="AK56" s="49" t="s">
        <v>55</v>
      </c>
      <c r="AL56" s="42" t="s">
        <v>58</v>
      </c>
      <c r="AM56" s="43" t="s">
        <v>59</v>
      </c>
    </row>
    <row r="57" spans="1:39" x14ac:dyDescent="0.25">
      <c r="A57" s="73" t="s">
        <v>93</v>
      </c>
      <c r="B57" s="74">
        <v>17.510000000000002</v>
      </c>
      <c r="C57" s="31"/>
      <c r="D57" s="75">
        <v>29.69</v>
      </c>
      <c r="E57" s="1">
        <f>IF(ISBLANK(D57),NA(),IF($C$6="b",POWER(D$9,D$10-D57)/POWER($B$9,$B$10-$B57)/POWER($C$9,$C$10-$C57),IF($C$6=2,POWER(D$9,D$10-D57)/POWER($C$9,$C$10-$C57),POWER(D$9,D$10-D57)/POWER($B$9,$B$10-$B57))))</f>
        <v>1.5333283446696049</v>
      </c>
      <c r="F57" s="4">
        <f>LOG(E57,2)</f>
        <v>0.61666666666667069</v>
      </c>
      <c r="G57" s="75">
        <v>26.46</v>
      </c>
      <c r="H57" s="1">
        <f t="shared" ref="H57" si="774">IF(ISBLANK(G57),NA(),IF($C$6="b",POWER(G$9,G$10-G57)/POWER($B$9,$B$10-$B57)/POWER($C$9,$C$10-$C57),IF($C$6=2,POWER(G$9,G$10-G57)/POWER($C$9,$C$10-$C57),POWER(G$9,G$10-G57)/POWER($B$9,$B$10-$B57))))</f>
        <v>15.348225909204281</v>
      </c>
      <c r="I57" s="4">
        <f t="shared" ref="I57" si="775">LOG(H57,2)</f>
        <v>3.9400000000000048</v>
      </c>
      <c r="J57" s="75">
        <v>28.92</v>
      </c>
      <c r="K57" s="1">
        <f t="shared" ref="K57" si="776">IF(ISBLANK(J57),NA(),IF($C$6="b",POWER(J$9,J$10-J57)/POWER($B$9,$B$10-$B57)/POWER($C$9,$C$10-$C57),IF($C$6=2,POWER(J$9,J$10-J57)/POWER($C$9,$C$10-$C57),POWER(J$9,J$10-J57)/POWER($B$9,$B$10-$B57))))</f>
        <v>1.3472335768656931</v>
      </c>
      <c r="L57" s="4">
        <f t="shared" ref="L57" si="777">LOG(K57,2)</f>
        <v>0.43000000000000305</v>
      </c>
      <c r="M57" s="17"/>
      <c r="N57" s="1" t="e">
        <f t="shared" ref="N57" si="778">IF(ISBLANK(M57),NA(),IF($C$6="b",POWER(M$9,M$10-M57)/POWER($B$9,$B$10-$B57)/POWER($C$9,$C$10-$C57),IF($C$6=2,POWER(M$9,M$10-M57)/POWER($C$9,$C$10-$C57),POWER(M$9,M$10-M57)/POWER($B$9,$B$10-$B57))))</f>
        <v>#N/A</v>
      </c>
      <c r="O57" s="4" t="e">
        <f t="shared" ref="O57" si="779">LOG(N57,2)</f>
        <v>#N/A</v>
      </c>
      <c r="P57" s="17"/>
      <c r="Q57" s="1" t="e">
        <f t="shared" ref="Q57" si="780">IF(ISBLANK(P57),NA(),IF($C$6="b",POWER(P$9,P$10-P57)/POWER($B$9,$B$10-$B57)/POWER($C$9,$C$10-$C57),IF($C$6=2,POWER(P$9,P$10-P57)/POWER($C$9,$C$10-$C57),POWER(P$9,P$10-P57)/POWER($B$9,$B$10-$B57))))</f>
        <v>#N/A</v>
      </c>
      <c r="R57" s="4" t="e">
        <f t="shared" ref="R57" si="781">LOG(Q57,2)</f>
        <v>#N/A</v>
      </c>
      <c r="S57" s="17"/>
      <c r="T57" s="1" t="e">
        <f t="shared" ref="T57" si="782">IF(ISBLANK(S57),NA(),IF($C$6="b",POWER(S$9,S$10-S57)/POWER($B$9,$B$10-$B57)/POWER($C$9,$C$10-$C57),IF($C$6=2,POWER(S$9,S$10-S57)/POWER($C$9,$C$10-$C57),POWER(S$9,S$10-S57)/POWER($B$9,$B$10-$B57))))</f>
        <v>#N/A</v>
      </c>
      <c r="U57" s="4" t="e">
        <f t="shared" ref="U57" si="783">LOG(T57,2)</f>
        <v>#N/A</v>
      </c>
      <c r="V57" s="17"/>
      <c r="W57" s="1" t="e">
        <f t="shared" ref="W57" si="784">IF(ISBLANK(V57),NA(),IF($C$6="b",POWER(V$9,V$10-V57)/POWER($B$9,$B$10-$B57)/POWER($C$9,$C$10-$C57),IF($C$6=2,POWER(V$9,V$10-V57)/POWER($C$9,$C$10-$C57),POWER(V$9,V$10-V57)/POWER($B$9,$B$10-$B57))))</f>
        <v>#N/A</v>
      </c>
      <c r="X57" s="4" t="e">
        <f t="shared" ref="X57" si="785">LOG(W57,2)</f>
        <v>#N/A</v>
      </c>
      <c r="Y57" s="17"/>
      <c r="Z57" s="1" t="e">
        <f t="shared" ref="Z57" si="786">IF(ISBLANK(Y57),NA(),IF($C$6="b",POWER(Y$9,Y$10-Y57)/POWER($B$9,$B$10-$B57)/POWER($C$9,$C$10-$C57),IF($C$6=2,POWER(Y$9,Y$10-Y57)/POWER($C$9,$C$10-$C57),POWER(Y$9,Y$10-Y57)/POWER($B$9,$B$10-$B57))))</f>
        <v>#N/A</v>
      </c>
      <c r="AA57" s="4" t="e">
        <f t="shared" ref="AA57" si="787">LOG(Z57,2)</f>
        <v>#N/A</v>
      </c>
      <c r="AB57" s="17"/>
      <c r="AC57" s="1" t="e">
        <f t="shared" ref="AC57" si="788">IF(ISBLANK(AB57),NA(),IF($C$6="b",POWER(AB$9,AB$10-AB57)/POWER($B$9,$B$10-$B57)/POWER($C$9,$C$10-$C57),IF($C$6=2,POWER(AB$9,AB$10-AB57)/POWER($C$9,$C$10-$C57),POWER(AB$9,AB$10-AB57)/POWER($B$9,$B$10-$B57))))</f>
        <v>#N/A</v>
      </c>
      <c r="AD57" s="4" t="e">
        <f t="shared" ref="AD57" si="789">LOG(AC57,2)</f>
        <v>#N/A</v>
      </c>
      <c r="AE57" s="17"/>
      <c r="AF57" s="1" t="e">
        <f t="shared" ref="AF57" si="790">IF(ISBLANK(AE57),NA(),IF($C$6="b",POWER(AE$9,AE$10-AE57)/POWER($B$9,$B$10-$B57)/POWER($C$9,$C$10-$C57),IF($C$6=2,POWER(AE$9,AE$10-AE57)/POWER($C$9,$C$10-$C57),POWER(AE$9,AE$10-AE57)/POWER($B$9,$B$10-$B57))))</f>
        <v>#N/A</v>
      </c>
      <c r="AG57" s="4" t="e">
        <f t="shared" ref="AG57" si="791">LOG(AF57,2)</f>
        <v>#N/A</v>
      </c>
      <c r="AH57" s="17"/>
      <c r="AI57" s="1" t="e">
        <f t="shared" ref="AI57" si="792">IF(ISBLANK(AH57),NA(),IF($C$6="b",POWER(AH$9,AH$10-AH57)/POWER($B$9,$B$10-$B57)/POWER($C$9,$C$10-$C57),IF($C$6=2,POWER(AH$9,AH$10-AH57)/POWER($C$9,$C$10-$C57),POWER(AH$9,AH$10-AH57)/POWER($B$9,$B$10-$B57))))</f>
        <v>#N/A</v>
      </c>
      <c r="AJ57" s="4" t="e">
        <f t="shared" ref="AJ57" si="793">LOG(AI57,2)</f>
        <v>#N/A</v>
      </c>
      <c r="AK57" s="17"/>
      <c r="AL57" s="1" t="e">
        <f t="shared" ref="AL57" si="794">IF(ISBLANK(AK57),NA(),IF($C$6="b",POWER(AK$9,AK$10-AK57)/POWER($B$9,$B$10-$B57)/POWER($C$9,$C$10-$C57),IF($C$6=2,POWER(AK$9,AK$10-AK57)/POWER($C$9,$C$10-$C57),POWER(AK$9,AK$10-AK57)/POWER($B$9,$B$10-$B57))))</f>
        <v>#N/A</v>
      </c>
      <c r="AM57" s="4" t="e">
        <f t="shared" ref="AM57:AM68" si="795">LOG(AL57,2)</f>
        <v>#N/A</v>
      </c>
    </row>
    <row r="58" spans="1:39" x14ac:dyDescent="0.25">
      <c r="A58" s="73" t="s">
        <v>94</v>
      </c>
      <c r="B58" s="74">
        <v>17.579999999999998</v>
      </c>
      <c r="C58" s="31"/>
      <c r="D58" s="75">
        <v>29.4</v>
      </c>
      <c r="E58" s="1">
        <f t="shared" ref="E58:E68" si="796">IF(ISBLANK(D58),NA(),IF($C$6="b",POWER(D$9,D$10-D58)/POWER($B$9,$B$10-$B58)/POWER($C$9,$C$10-$C58),IF($C$6=2,POWER(D$9,D$10-D58)/POWER($C$9,$C$10-$C58),POWER(D$9,D$10-D58)/POWER($B$9,$B$10-$B58))))</f>
        <v>1.9679133070162289</v>
      </c>
      <c r="F58" s="4">
        <f t="shared" ref="F58:F68" si="797">LOG(E58,2)</f>
        <v>0.97666666666667001</v>
      </c>
      <c r="G58" s="75">
        <v>27.16</v>
      </c>
      <c r="H58" s="1">
        <f t="shared" ref="H58" si="798">IF(ISBLANK(G58),NA(),IF($C$6="b",POWER(G$9,G$10-G58)/POWER($B$9,$B$10-$B58)/POWER($C$9,$C$10-$C58),IF($C$6=2,POWER(G$9,G$10-G58)/POWER($C$9,$C$10-$C58),POWER(G$9,G$10-G58)/POWER($B$9,$B$10-$B58))))</f>
        <v>9.9176615995119075</v>
      </c>
      <c r="I58" s="4">
        <f t="shared" ref="I58" si="799">LOG(H58,2)</f>
        <v>3.3100000000000023</v>
      </c>
      <c r="J58" s="75">
        <v>27.68</v>
      </c>
      <c r="K58" s="1">
        <f t="shared" ref="K58" si="800">IF(ISBLANK(J58),NA(),IF($C$6="b",POWER(J$9,J$10-J58)/POWER($B$9,$B$10-$B58)/POWER($C$9,$C$10-$C58),IF($C$6=2,POWER(J$9,J$10-J58)/POWER($C$9,$C$10-$C58),POWER(J$9,J$10-J58)/POWER($B$9,$B$10-$B58))))</f>
        <v>3.3403516777134818</v>
      </c>
      <c r="L58" s="4">
        <f t="shared" ref="L58" si="801">LOG(K58,2)</f>
        <v>1.7400000000000018</v>
      </c>
      <c r="M58" s="17"/>
      <c r="N58" s="1" t="e">
        <f t="shared" ref="N58" si="802">IF(ISBLANK(M58),NA(),IF($C$6="b",POWER(M$9,M$10-M58)/POWER($B$9,$B$10-$B58)/POWER($C$9,$C$10-$C58),IF($C$6=2,POWER(M$9,M$10-M58)/POWER($C$9,$C$10-$C58),POWER(M$9,M$10-M58)/POWER($B$9,$B$10-$B58))))</f>
        <v>#N/A</v>
      </c>
      <c r="O58" s="4" t="e">
        <f t="shared" ref="O58" si="803">LOG(N58,2)</f>
        <v>#N/A</v>
      </c>
      <c r="P58" s="17"/>
      <c r="Q58" s="1" t="e">
        <f t="shared" ref="Q58" si="804">IF(ISBLANK(P58),NA(),IF($C$6="b",POWER(P$9,P$10-P58)/POWER($B$9,$B$10-$B58)/POWER($C$9,$C$10-$C58),IF($C$6=2,POWER(P$9,P$10-P58)/POWER($C$9,$C$10-$C58),POWER(P$9,P$10-P58)/POWER($B$9,$B$10-$B58))))</f>
        <v>#N/A</v>
      </c>
      <c r="R58" s="4" t="e">
        <f t="shared" ref="R58" si="805">LOG(Q58,2)</f>
        <v>#N/A</v>
      </c>
      <c r="S58" s="17"/>
      <c r="T58" s="1" t="e">
        <f t="shared" ref="T58" si="806">IF(ISBLANK(S58),NA(),IF($C$6="b",POWER(S$9,S$10-S58)/POWER($B$9,$B$10-$B58)/POWER($C$9,$C$10-$C58),IF($C$6=2,POWER(S$9,S$10-S58)/POWER($C$9,$C$10-$C58),POWER(S$9,S$10-S58)/POWER($B$9,$B$10-$B58))))</f>
        <v>#N/A</v>
      </c>
      <c r="U58" s="4" t="e">
        <f t="shared" ref="U58" si="807">LOG(T58,2)</f>
        <v>#N/A</v>
      </c>
      <c r="V58" s="17"/>
      <c r="W58" s="1" t="e">
        <f t="shared" ref="W58" si="808">IF(ISBLANK(V58),NA(),IF($C$6="b",POWER(V$9,V$10-V58)/POWER($B$9,$B$10-$B58)/POWER($C$9,$C$10-$C58),IF($C$6=2,POWER(V$9,V$10-V58)/POWER($C$9,$C$10-$C58),POWER(V$9,V$10-V58)/POWER($B$9,$B$10-$B58))))</f>
        <v>#N/A</v>
      </c>
      <c r="X58" s="4" t="e">
        <f t="shared" ref="X58" si="809">LOG(W58,2)</f>
        <v>#N/A</v>
      </c>
      <c r="Y58" s="17"/>
      <c r="Z58" s="1" t="e">
        <f t="shared" ref="Z58" si="810">IF(ISBLANK(Y58),NA(),IF($C$6="b",POWER(Y$9,Y$10-Y58)/POWER($B$9,$B$10-$B58)/POWER($C$9,$C$10-$C58),IF($C$6=2,POWER(Y$9,Y$10-Y58)/POWER($C$9,$C$10-$C58),POWER(Y$9,Y$10-Y58)/POWER($B$9,$B$10-$B58))))</f>
        <v>#N/A</v>
      </c>
      <c r="AA58" s="4" t="e">
        <f t="shared" ref="AA58" si="811">LOG(Z58,2)</f>
        <v>#N/A</v>
      </c>
      <c r="AB58" s="17"/>
      <c r="AC58" s="1" t="e">
        <f t="shared" ref="AC58" si="812">IF(ISBLANK(AB58),NA(),IF($C$6="b",POWER(AB$9,AB$10-AB58)/POWER($B$9,$B$10-$B58)/POWER($C$9,$C$10-$C58),IF($C$6=2,POWER(AB$9,AB$10-AB58)/POWER($C$9,$C$10-$C58),POWER(AB$9,AB$10-AB58)/POWER($B$9,$B$10-$B58))))</f>
        <v>#N/A</v>
      </c>
      <c r="AD58" s="4" t="e">
        <f t="shared" ref="AD58" si="813">LOG(AC58,2)</f>
        <v>#N/A</v>
      </c>
      <c r="AE58" s="17"/>
      <c r="AF58" s="1" t="e">
        <f t="shared" ref="AF58" si="814">IF(ISBLANK(AE58),NA(),IF($C$6="b",POWER(AE$9,AE$10-AE58)/POWER($B$9,$B$10-$B58)/POWER($C$9,$C$10-$C58),IF($C$6=2,POWER(AE$9,AE$10-AE58)/POWER($C$9,$C$10-$C58),POWER(AE$9,AE$10-AE58)/POWER($B$9,$B$10-$B58))))</f>
        <v>#N/A</v>
      </c>
      <c r="AG58" s="4" t="e">
        <f t="shared" ref="AG58" si="815">LOG(AF58,2)</f>
        <v>#N/A</v>
      </c>
      <c r="AH58" s="17"/>
      <c r="AI58" s="1" t="e">
        <f t="shared" ref="AI58" si="816">IF(ISBLANK(AH58),NA(),IF($C$6="b",POWER(AH$9,AH$10-AH58)/POWER($B$9,$B$10-$B58)/POWER($C$9,$C$10-$C58),IF($C$6=2,POWER(AH$9,AH$10-AH58)/POWER($C$9,$C$10-$C58),POWER(AH$9,AH$10-AH58)/POWER($B$9,$B$10-$B58))))</f>
        <v>#N/A</v>
      </c>
      <c r="AJ58" s="4" t="e">
        <f t="shared" ref="AJ58" si="817">LOG(AI58,2)</f>
        <v>#N/A</v>
      </c>
      <c r="AK58" s="17"/>
      <c r="AL58" s="1" t="e">
        <f t="shared" ref="AL58" si="818">IF(ISBLANK(AK58),NA(),IF($C$6="b",POWER(AK$9,AK$10-AK58)/POWER($B$9,$B$10-$B58)/POWER($C$9,$C$10-$C58),IF($C$6=2,POWER(AK$9,AK$10-AK58)/POWER($C$9,$C$10-$C58),POWER(AK$9,AK$10-AK58)/POWER($B$9,$B$10-$B58))))</f>
        <v>#N/A</v>
      </c>
      <c r="AM58" s="4" t="e">
        <f t="shared" si="795"/>
        <v>#N/A</v>
      </c>
    </row>
    <row r="59" spans="1:39" x14ac:dyDescent="0.25">
      <c r="A59" s="73" t="s">
        <v>95</v>
      </c>
      <c r="B59" s="74">
        <v>18.02</v>
      </c>
      <c r="C59" s="31"/>
      <c r="D59" s="75">
        <v>30.18</v>
      </c>
      <c r="E59" s="1">
        <f t="shared" si="796"/>
        <v>1.554732810708499</v>
      </c>
      <c r="F59" s="4">
        <f t="shared" si="797"/>
        <v>0.63666666666667071</v>
      </c>
      <c r="G59" s="75">
        <v>27.47</v>
      </c>
      <c r="H59" s="1">
        <f t="shared" ref="H59" si="819">IF(ISBLANK(G59),NA(),IF($C$6="b",POWER(G$9,G$10-G59)/POWER($B$9,$B$10-$B59)/POWER($C$9,$C$10-$C59),IF($C$6=2,POWER(G$9,G$10-G59)/POWER($C$9,$C$10-$C59),POWER(G$9,G$10-G59)/POWER($B$9,$B$10-$B59))))</f>
        <v>10.852834619581413</v>
      </c>
      <c r="I59" s="4">
        <f t="shared" ref="I59" si="820">LOG(H59,2)</f>
        <v>3.4400000000000053</v>
      </c>
      <c r="J59" s="75">
        <v>29.65</v>
      </c>
      <c r="K59" s="1">
        <f t="shared" ref="K59" si="821">IF(ISBLANK(J59),NA(),IF($C$6="b",POWER(J$9,J$10-J59)/POWER($B$9,$B$10-$B59)/POWER($C$9,$C$10-$C59),IF($C$6=2,POWER(J$9,J$10-J59)/POWER($C$9,$C$10-$C59),POWER(J$9,J$10-J59)/POWER($B$9,$B$10-$B59))))</f>
        <v>1.1566881839052912</v>
      </c>
      <c r="L59" s="4">
        <f t="shared" ref="L59" si="822">LOG(K59,2)</f>
        <v>0.21000000000000466</v>
      </c>
      <c r="M59" s="17"/>
      <c r="N59" s="1" t="e">
        <f t="shared" ref="N59" si="823">IF(ISBLANK(M59),NA(),IF($C$6="b",POWER(M$9,M$10-M59)/POWER($B$9,$B$10-$B59)/POWER($C$9,$C$10-$C59),IF($C$6=2,POWER(M$9,M$10-M59)/POWER($C$9,$C$10-$C59),POWER(M$9,M$10-M59)/POWER($B$9,$B$10-$B59))))</f>
        <v>#N/A</v>
      </c>
      <c r="O59" s="4" t="e">
        <f t="shared" ref="O59" si="824">LOG(N59,2)</f>
        <v>#N/A</v>
      </c>
      <c r="P59" s="17"/>
      <c r="Q59" s="1" t="e">
        <f t="shared" ref="Q59" si="825">IF(ISBLANK(P59),NA(),IF($C$6="b",POWER(P$9,P$10-P59)/POWER($B$9,$B$10-$B59)/POWER($C$9,$C$10-$C59),IF($C$6=2,POWER(P$9,P$10-P59)/POWER($C$9,$C$10-$C59),POWER(P$9,P$10-P59)/POWER($B$9,$B$10-$B59))))</f>
        <v>#N/A</v>
      </c>
      <c r="R59" s="4" t="e">
        <f t="shared" ref="R59" si="826">LOG(Q59,2)</f>
        <v>#N/A</v>
      </c>
      <c r="S59" s="17"/>
      <c r="T59" s="1" t="e">
        <f t="shared" ref="T59" si="827">IF(ISBLANK(S59),NA(),IF($C$6="b",POWER(S$9,S$10-S59)/POWER($B$9,$B$10-$B59)/POWER($C$9,$C$10-$C59),IF($C$6=2,POWER(S$9,S$10-S59)/POWER($C$9,$C$10-$C59),POWER(S$9,S$10-S59)/POWER($B$9,$B$10-$B59))))</f>
        <v>#N/A</v>
      </c>
      <c r="U59" s="4" t="e">
        <f t="shared" ref="U59" si="828">LOG(T59,2)</f>
        <v>#N/A</v>
      </c>
      <c r="V59" s="17"/>
      <c r="W59" s="1" t="e">
        <f t="shared" ref="W59" si="829">IF(ISBLANK(V59),NA(),IF($C$6="b",POWER(V$9,V$10-V59)/POWER($B$9,$B$10-$B59)/POWER($C$9,$C$10-$C59),IF($C$6=2,POWER(V$9,V$10-V59)/POWER($C$9,$C$10-$C59),POWER(V$9,V$10-V59)/POWER($B$9,$B$10-$B59))))</f>
        <v>#N/A</v>
      </c>
      <c r="X59" s="4" t="e">
        <f t="shared" ref="X59" si="830">LOG(W59,2)</f>
        <v>#N/A</v>
      </c>
      <c r="Y59" s="17"/>
      <c r="Z59" s="1" t="e">
        <f t="shared" ref="Z59" si="831">IF(ISBLANK(Y59),NA(),IF($C$6="b",POWER(Y$9,Y$10-Y59)/POWER($B$9,$B$10-$B59)/POWER($C$9,$C$10-$C59),IF($C$6=2,POWER(Y$9,Y$10-Y59)/POWER($C$9,$C$10-$C59),POWER(Y$9,Y$10-Y59)/POWER($B$9,$B$10-$B59))))</f>
        <v>#N/A</v>
      </c>
      <c r="AA59" s="4" t="e">
        <f t="shared" ref="AA59" si="832">LOG(Z59,2)</f>
        <v>#N/A</v>
      </c>
      <c r="AB59" s="17"/>
      <c r="AC59" s="1" t="e">
        <f t="shared" ref="AC59" si="833">IF(ISBLANK(AB59),NA(),IF($C$6="b",POWER(AB$9,AB$10-AB59)/POWER($B$9,$B$10-$B59)/POWER($C$9,$C$10-$C59),IF($C$6=2,POWER(AB$9,AB$10-AB59)/POWER($C$9,$C$10-$C59),POWER(AB$9,AB$10-AB59)/POWER($B$9,$B$10-$B59))))</f>
        <v>#N/A</v>
      </c>
      <c r="AD59" s="4" t="e">
        <f t="shared" ref="AD59" si="834">LOG(AC59,2)</f>
        <v>#N/A</v>
      </c>
      <c r="AE59" s="17"/>
      <c r="AF59" s="1" t="e">
        <f t="shared" ref="AF59" si="835">IF(ISBLANK(AE59),NA(),IF($C$6="b",POWER(AE$9,AE$10-AE59)/POWER($B$9,$B$10-$B59)/POWER($C$9,$C$10-$C59),IF($C$6=2,POWER(AE$9,AE$10-AE59)/POWER($C$9,$C$10-$C59),POWER(AE$9,AE$10-AE59)/POWER($B$9,$B$10-$B59))))</f>
        <v>#N/A</v>
      </c>
      <c r="AG59" s="4" t="e">
        <f t="shared" ref="AG59" si="836">LOG(AF59,2)</f>
        <v>#N/A</v>
      </c>
      <c r="AH59" s="17"/>
      <c r="AI59" s="1" t="e">
        <f t="shared" ref="AI59" si="837">IF(ISBLANK(AH59),NA(),IF($C$6="b",POWER(AH$9,AH$10-AH59)/POWER($B$9,$B$10-$B59)/POWER($C$9,$C$10-$C59),IF($C$6=2,POWER(AH$9,AH$10-AH59)/POWER($C$9,$C$10-$C59),POWER(AH$9,AH$10-AH59)/POWER($B$9,$B$10-$B59))))</f>
        <v>#N/A</v>
      </c>
      <c r="AJ59" s="4" t="e">
        <f t="shared" ref="AJ59" si="838">LOG(AI59,2)</f>
        <v>#N/A</v>
      </c>
      <c r="AK59" s="17"/>
      <c r="AL59" s="1" t="e">
        <f t="shared" ref="AL59" si="839">IF(ISBLANK(AK59),NA(),IF($C$6="b",POWER(AK$9,AK$10-AK59)/POWER($B$9,$B$10-$B59)/POWER($C$9,$C$10-$C59),IF($C$6=2,POWER(AK$9,AK$10-AK59)/POWER($C$9,$C$10-$C59),POWER(AK$9,AK$10-AK59)/POWER($B$9,$B$10-$B59))))</f>
        <v>#N/A</v>
      </c>
      <c r="AM59" s="4" t="e">
        <f t="shared" si="795"/>
        <v>#N/A</v>
      </c>
    </row>
    <row r="60" spans="1:39" x14ac:dyDescent="0.25">
      <c r="A60" s="73" t="s">
        <v>96</v>
      </c>
      <c r="B60" s="74">
        <v>17.57</v>
      </c>
      <c r="C60" s="31"/>
      <c r="D60" s="75">
        <v>29.04</v>
      </c>
      <c r="E60" s="1">
        <f t="shared" si="796"/>
        <v>2.5082248191005307</v>
      </c>
      <c r="F60" s="4">
        <f t="shared" si="797"/>
        <v>1.3266666666666715</v>
      </c>
      <c r="G60" s="75">
        <v>26.71</v>
      </c>
      <c r="H60" s="1">
        <f t="shared" ref="H60" si="840">IF(ISBLANK(G60),NA(),IF($C$6="b",POWER(G$9,G$10-G60)/POWER($B$9,$B$10-$B60)/POWER($C$9,$C$10-$C60),IF($C$6=2,POWER(G$9,G$10-G60)/POWER($C$9,$C$10-$C60),POWER(G$9,G$10-G60)/POWER($B$9,$B$10-$B60))))</f>
        <v>13.454342644059464</v>
      </c>
      <c r="I60" s="4">
        <f t="shared" ref="I60" si="841">LOG(H60,2)</f>
        <v>3.750000000000004</v>
      </c>
      <c r="J60" s="75">
        <v>28.23</v>
      </c>
      <c r="K60" s="1">
        <f t="shared" ref="K60" si="842">IF(ISBLANK(J60),NA(),IF($C$6="b",POWER(J$9,J$10-J60)/POWER($B$9,$B$10-$B60)/POWER($C$9,$C$10-$C60),IF($C$6=2,POWER(J$9,J$10-J60)/POWER($C$9,$C$10-$C60),POWER(J$9,J$10-J60)/POWER($B$9,$B$10-$B60))))</f>
        <v>2.2657677705916024</v>
      </c>
      <c r="L60" s="4">
        <f t="shared" ref="L60" si="843">LOG(K60,2)</f>
        <v>1.1800000000000033</v>
      </c>
      <c r="M60" s="17"/>
      <c r="N60" s="1" t="e">
        <f t="shared" ref="N60" si="844">IF(ISBLANK(M60),NA(),IF($C$6="b",POWER(M$9,M$10-M60)/POWER($B$9,$B$10-$B60)/POWER($C$9,$C$10-$C60),IF($C$6=2,POWER(M$9,M$10-M60)/POWER($C$9,$C$10-$C60),POWER(M$9,M$10-M60)/POWER($B$9,$B$10-$B60))))</f>
        <v>#N/A</v>
      </c>
      <c r="O60" s="4" t="e">
        <f t="shared" ref="O60" si="845">LOG(N60,2)</f>
        <v>#N/A</v>
      </c>
      <c r="P60" s="17"/>
      <c r="Q60" s="1" t="e">
        <f t="shared" ref="Q60" si="846">IF(ISBLANK(P60),NA(),IF($C$6="b",POWER(P$9,P$10-P60)/POWER($B$9,$B$10-$B60)/POWER($C$9,$C$10-$C60),IF($C$6=2,POWER(P$9,P$10-P60)/POWER($C$9,$C$10-$C60),POWER(P$9,P$10-P60)/POWER($B$9,$B$10-$B60))))</f>
        <v>#N/A</v>
      </c>
      <c r="R60" s="4" t="e">
        <f t="shared" ref="R60" si="847">LOG(Q60,2)</f>
        <v>#N/A</v>
      </c>
      <c r="S60" s="17"/>
      <c r="T60" s="1" t="e">
        <f t="shared" ref="T60" si="848">IF(ISBLANK(S60),NA(),IF($C$6="b",POWER(S$9,S$10-S60)/POWER($B$9,$B$10-$B60)/POWER($C$9,$C$10-$C60),IF($C$6=2,POWER(S$9,S$10-S60)/POWER($C$9,$C$10-$C60),POWER(S$9,S$10-S60)/POWER($B$9,$B$10-$B60))))</f>
        <v>#N/A</v>
      </c>
      <c r="U60" s="4" t="e">
        <f t="shared" ref="U60" si="849">LOG(T60,2)</f>
        <v>#N/A</v>
      </c>
      <c r="V60" s="17"/>
      <c r="W60" s="1" t="e">
        <f t="shared" ref="W60" si="850">IF(ISBLANK(V60),NA(),IF($C$6="b",POWER(V$9,V$10-V60)/POWER($B$9,$B$10-$B60)/POWER($C$9,$C$10-$C60),IF($C$6=2,POWER(V$9,V$10-V60)/POWER($C$9,$C$10-$C60),POWER(V$9,V$10-V60)/POWER($B$9,$B$10-$B60))))</f>
        <v>#N/A</v>
      </c>
      <c r="X60" s="4" t="e">
        <f t="shared" ref="X60" si="851">LOG(W60,2)</f>
        <v>#N/A</v>
      </c>
      <c r="Y60" s="17"/>
      <c r="Z60" s="1" t="e">
        <f t="shared" ref="Z60" si="852">IF(ISBLANK(Y60),NA(),IF($C$6="b",POWER(Y$9,Y$10-Y60)/POWER($B$9,$B$10-$B60)/POWER($C$9,$C$10-$C60),IF($C$6=2,POWER(Y$9,Y$10-Y60)/POWER($C$9,$C$10-$C60),POWER(Y$9,Y$10-Y60)/POWER($B$9,$B$10-$B60))))</f>
        <v>#N/A</v>
      </c>
      <c r="AA60" s="4" t="e">
        <f t="shared" ref="AA60" si="853">LOG(Z60,2)</f>
        <v>#N/A</v>
      </c>
      <c r="AB60" s="17"/>
      <c r="AC60" s="1" t="e">
        <f t="shared" ref="AC60" si="854">IF(ISBLANK(AB60),NA(),IF($C$6="b",POWER(AB$9,AB$10-AB60)/POWER($B$9,$B$10-$B60)/POWER($C$9,$C$10-$C60),IF($C$6=2,POWER(AB$9,AB$10-AB60)/POWER($C$9,$C$10-$C60),POWER(AB$9,AB$10-AB60)/POWER($B$9,$B$10-$B60))))</f>
        <v>#N/A</v>
      </c>
      <c r="AD60" s="4" t="e">
        <f t="shared" ref="AD60" si="855">LOG(AC60,2)</f>
        <v>#N/A</v>
      </c>
      <c r="AE60" s="17"/>
      <c r="AF60" s="1" t="e">
        <f t="shared" ref="AF60" si="856">IF(ISBLANK(AE60),NA(),IF($C$6="b",POWER(AE$9,AE$10-AE60)/POWER($B$9,$B$10-$B60)/POWER($C$9,$C$10-$C60),IF($C$6=2,POWER(AE$9,AE$10-AE60)/POWER($C$9,$C$10-$C60),POWER(AE$9,AE$10-AE60)/POWER($B$9,$B$10-$B60))))</f>
        <v>#N/A</v>
      </c>
      <c r="AG60" s="4" t="e">
        <f t="shared" ref="AG60" si="857">LOG(AF60,2)</f>
        <v>#N/A</v>
      </c>
      <c r="AH60" s="17"/>
      <c r="AI60" s="1" t="e">
        <f t="shared" ref="AI60" si="858">IF(ISBLANK(AH60),NA(),IF($C$6="b",POWER(AH$9,AH$10-AH60)/POWER($B$9,$B$10-$B60)/POWER($C$9,$C$10-$C60),IF($C$6=2,POWER(AH$9,AH$10-AH60)/POWER($C$9,$C$10-$C60),POWER(AH$9,AH$10-AH60)/POWER($B$9,$B$10-$B60))))</f>
        <v>#N/A</v>
      </c>
      <c r="AJ60" s="4" t="e">
        <f t="shared" ref="AJ60" si="859">LOG(AI60,2)</f>
        <v>#N/A</v>
      </c>
      <c r="AK60" s="17"/>
      <c r="AL60" s="1" t="e">
        <f t="shared" ref="AL60" si="860">IF(ISBLANK(AK60),NA(),IF($C$6="b",POWER(AK$9,AK$10-AK60)/POWER($B$9,$B$10-$B60)/POWER($C$9,$C$10-$C60),IF($C$6=2,POWER(AK$9,AK$10-AK60)/POWER($C$9,$C$10-$C60),POWER(AK$9,AK$10-AK60)/POWER($B$9,$B$10-$B60))))</f>
        <v>#N/A</v>
      </c>
      <c r="AM60" s="4" t="e">
        <f t="shared" si="795"/>
        <v>#N/A</v>
      </c>
    </row>
    <row r="61" spans="1:39" x14ac:dyDescent="0.25">
      <c r="A61" s="31"/>
      <c r="B61" s="31"/>
      <c r="C61" s="31"/>
      <c r="D61" s="17"/>
      <c r="E61" s="1" t="e">
        <f t="shared" si="796"/>
        <v>#N/A</v>
      </c>
      <c r="F61" s="4" t="e">
        <f t="shared" si="797"/>
        <v>#N/A</v>
      </c>
      <c r="G61" s="17"/>
      <c r="H61" s="1" t="e">
        <f t="shared" ref="H61" si="861">IF(ISBLANK(G61),NA(),IF($C$6="b",POWER(G$9,G$10-G61)/POWER($B$9,$B$10-$B61)/POWER($C$9,$C$10-$C61),IF($C$6=2,POWER(G$9,G$10-G61)/POWER($C$9,$C$10-$C61),POWER(G$9,G$10-G61)/POWER($B$9,$B$10-$B61))))</f>
        <v>#N/A</v>
      </c>
      <c r="I61" s="4" t="e">
        <f t="shared" ref="I61" si="862">LOG(H61,2)</f>
        <v>#N/A</v>
      </c>
      <c r="J61" s="17"/>
      <c r="K61" s="1" t="e">
        <f t="shared" ref="K61" si="863">IF(ISBLANK(J61),NA(),IF($C$6="b",POWER(J$9,J$10-J61)/POWER($B$9,$B$10-$B61)/POWER($C$9,$C$10-$C61),IF($C$6=2,POWER(J$9,J$10-J61)/POWER($C$9,$C$10-$C61),POWER(J$9,J$10-J61)/POWER($B$9,$B$10-$B61))))</f>
        <v>#N/A</v>
      </c>
      <c r="L61" s="4" t="e">
        <f t="shared" ref="L61" si="864">LOG(K61,2)</f>
        <v>#N/A</v>
      </c>
      <c r="M61" s="17"/>
      <c r="N61" s="1" t="e">
        <f t="shared" ref="N61" si="865">IF(ISBLANK(M61),NA(),IF($C$6="b",POWER(M$9,M$10-M61)/POWER($B$9,$B$10-$B61)/POWER($C$9,$C$10-$C61),IF($C$6=2,POWER(M$9,M$10-M61)/POWER($C$9,$C$10-$C61),POWER(M$9,M$10-M61)/POWER($B$9,$B$10-$B61))))</f>
        <v>#N/A</v>
      </c>
      <c r="O61" s="4" t="e">
        <f t="shared" ref="O61" si="866">LOG(N61,2)</f>
        <v>#N/A</v>
      </c>
      <c r="P61" s="17"/>
      <c r="Q61" s="1" t="e">
        <f t="shared" ref="Q61" si="867">IF(ISBLANK(P61),NA(),IF($C$6="b",POWER(P$9,P$10-P61)/POWER($B$9,$B$10-$B61)/POWER($C$9,$C$10-$C61),IF($C$6=2,POWER(P$9,P$10-P61)/POWER($C$9,$C$10-$C61),POWER(P$9,P$10-P61)/POWER($B$9,$B$10-$B61))))</f>
        <v>#N/A</v>
      </c>
      <c r="R61" s="4" t="e">
        <f t="shared" ref="R61" si="868">LOG(Q61,2)</f>
        <v>#N/A</v>
      </c>
      <c r="S61" s="17"/>
      <c r="T61" s="1" t="e">
        <f t="shared" ref="T61" si="869">IF(ISBLANK(S61),NA(),IF($C$6="b",POWER(S$9,S$10-S61)/POWER($B$9,$B$10-$B61)/POWER($C$9,$C$10-$C61),IF($C$6=2,POWER(S$9,S$10-S61)/POWER($C$9,$C$10-$C61),POWER(S$9,S$10-S61)/POWER($B$9,$B$10-$B61))))</f>
        <v>#N/A</v>
      </c>
      <c r="U61" s="4" t="e">
        <f t="shared" ref="U61" si="870">LOG(T61,2)</f>
        <v>#N/A</v>
      </c>
      <c r="V61" s="17"/>
      <c r="W61" s="1" t="e">
        <f t="shared" ref="W61" si="871">IF(ISBLANK(V61),NA(),IF($C$6="b",POWER(V$9,V$10-V61)/POWER($B$9,$B$10-$B61)/POWER($C$9,$C$10-$C61),IF($C$6=2,POWER(V$9,V$10-V61)/POWER($C$9,$C$10-$C61),POWER(V$9,V$10-V61)/POWER($B$9,$B$10-$B61))))</f>
        <v>#N/A</v>
      </c>
      <c r="X61" s="4" t="e">
        <f t="shared" ref="X61" si="872">LOG(W61,2)</f>
        <v>#N/A</v>
      </c>
      <c r="Y61" s="17"/>
      <c r="Z61" s="1" t="e">
        <f t="shared" ref="Z61" si="873">IF(ISBLANK(Y61),NA(),IF($C$6="b",POWER(Y$9,Y$10-Y61)/POWER($B$9,$B$10-$B61)/POWER($C$9,$C$10-$C61),IF($C$6=2,POWER(Y$9,Y$10-Y61)/POWER($C$9,$C$10-$C61),POWER(Y$9,Y$10-Y61)/POWER($B$9,$B$10-$B61))))</f>
        <v>#N/A</v>
      </c>
      <c r="AA61" s="4" t="e">
        <f t="shared" ref="AA61" si="874">LOG(Z61,2)</f>
        <v>#N/A</v>
      </c>
      <c r="AB61" s="17"/>
      <c r="AC61" s="1" t="e">
        <f t="shared" ref="AC61" si="875">IF(ISBLANK(AB61),NA(),IF($C$6="b",POWER(AB$9,AB$10-AB61)/POWER($B$9,$B$10-$B61)/POWER($C$9,$C$10-$C61),IF($C$6=2,POWER(AB$9,AB$10-AB61)/POWER($C$9,$C$10-$C61),POWER(AB$9,AB$10-AB61)/POWER($B$9,$B$10-$B61))))</f>
        <v>#N/A</v>
      </c>
      <c r="AD61" s="4" t="e">
        <f t="shared" ref="AD61" si="876">LOG(AC61,2)</f>
        <v>#N/A</v>
      </c>
      <c r="AE61" s="17"/>
      <c r="AF61" s="1" t="e">
        <f t="shared" ref="AF61" si="877">IF(ISBLANK(AE61),NA(),IF($C$6="b",POWER(AE$9,AE$10-AE61)/POWER($B$9,$B$10-$B61)/POWER($C$9,$C$10-$C61),IF($C$6=2,POWER(AE$9,AE$10-AE61)/POWER($C$9,$C$10-$C61),POWER(AE$9,AE$10-AE61)/POWER($B$9,$B$10-$B61))))</f>
        <v>#N/A</v>
      </c>
      <c r="AG61" s="4" t="e">
        <f t="shared" ref="AG61" si="878">LOG(AF61,2)</f>
        <v>#N/A</v>
      </c>
      <c r="AH61" s="17"/>
      <c r="AI61" s="1" t="e">
        <f t="shared" ref="AI61" si="879">IF(ISBLANK(AH61),NA(),IF($C$6="b",POWER(AH$9,AH$10-AH61)/POWER($B$9,$B$10-$B61)/POWER($C$9,$C$10-$C61),IF($C$6=2,POWER(AH$9,AH$10-AH61)/POWER($C$9,$C$10-$C61),POWER(AH$9,AH$10-AH61)/POWER($B$9,$B$10-$B61))))</f>
        <v>#N/A</v>
      </c>
      <c r="AJ61" s="4" t="e">
        <f t="shared" ref="AJ61" si="880">LOG(AI61,2)</f>
        <v>#N/A</v>
      </c>
      <c r="AK61" s="17"/>
      <c r="AL61" s="1" t="e">
        <f t="shared" ref="AL61" si="881">IF(ISBLANK(AK61),NA(),IF($C$6="b",POWER(AK$9,AK$10-AK61)/POWER($B$9,$B$10-$B61)/POWER($C$9,$C$10-$C61),IF($C$6=2,POWER(AK$9,AK$10-AK61)/POWER($C$9,$C$10-$C61),POWER(AK$9,AK$10-AK61)/POWER($B$9,$B$10-$B61))))</f>
        <v>#N/A</v>
      </c>
      <c r="AM61" s="4" t="e">
        <f t="shared" si="795"/>
        <v>#N/A</v>
      </c>
    </row>
    <row r="62" spans="1:39" x14ac:dyDescent="0.25">
      <c r="A62" s="31"/>
      <c r="B62" s="32"/>
      <c r="C62" s="32"/>
      <c r="D62" s="17"/>
      <c r="E62" s="1" t="e">
        <f t="shared" si="796"/>
        <v>#N/A</v>
      </c>
      <c r="F62" s="4" t="e">
        <f t="shared" si="797"/>
        <v>#N/A</v>
      </c>
      <c r="G62" s="17"/>
      <c r="H62" s="1" t="e">
        <f t="shared" ref="H62" si="882">IF(ISBLANK(G62),NA(),IF($C$6="b",POWER(G$9,G$10-G62)/POWER($B$9,$B$10-$B62)/POWER($C$9,$C$10-$C62),IF($C$6=2,POWER(G$9,G$10-G62)/POWER($C$9,$C$10-$C62),POWER(G$9,G$10-G62)/POWER($B$9,$B$10-$B62))))</f>
        <v>#N/A</v>
      </c>
      <c r="I62" s="4" t="e">
        <f t="shared" ref="I62" si="883">LOG(H62,2)</f>
        <v>#N/A</v>
      </c>
      <c r="J62" s="17"/>
      <c r="K62" s="1" t="e">
        <f t="shared" ref="K62" si="884">IF(ISBLANK(J62),NA(),IF($C$6="b",POWER(J$9,J$10-J62)/POWER($B$9,$B$10-$B62)/POWER($C$9,$C$10-$C62),IF($C$6=2,POWER(J$9,J$10-J62)/POWER($C$9,$C$10-$C62),POWER(J$9,J$10-J62)/POWER($B$9,$B$10-$B62))))</f>
        <v>#N/A</v>
      </c>
      <c r="L62" s="4" t="e">
        <f t="shared" ref="L62" si="885">LOG(K62,2)</f>
        <v>#N/A</v>
      </c>
      <c r="M62" s="17"/>
      <c r="N62" s="1" t="e">
        <f t="shared" ref="N62" si="886">IF(ISBLANK(M62),NA(),IF($C$6="b",POWER(M$9,M$10-M62)/POWER($B$9,$B$10-$B62)/POWER($C$9,$C$10-$C62),IF($C$6=2,POWER(M$9,M$10-M62)/POWER($C$9,$C$10-$C62),POWER(M$9,M$10-M62)/POWER($B$9,$B$10-$B62))))</f>
        <v>#N/A</v>
      </c>
      <c r="O62" s="4" t="e">
        <f t="shared" ref="O62" si="887">LOG(N62,2)</f>
        <v>#N/A</v>
      </c>
      <c r="P62" s="17"/>
      <c r="Q62" s="1" t="e">
        <f t="shared" ref="Q62" si="888">IF(ISBLANK(P62),NA(),IF($C$6="b",POWER(P$9,P$10-P62)/POWER($B$9,$B$10-$B62)/POWER($C$9,$C$10-$C62),IF($C$6=2,POWER(P$9,P$10-P62)/POWER($C$9,$C$10-$C62),POWER(P$9,P$10-P62)/POWER($B$9,$B$10-$B62))))</f>
        <v>#N/A</v>
      </c>
      <c r="R62" s="4" t="e">
        <f t="shared" ref="R62" si="889">LOG(Q62,2)</f>
        <v>#N/A</v>
      </c>
      <c r="S62" s="17"/>
      <c r="T62" s="1" t="e">
        <f t="shared" ref="T62" si="890">IF(ISBLANK(S62),NA(),IF($C$6="b",POWER(S$9,S$10-S62)/POWER($B$9,$B$10-$B62)/POWER($C$9,$C$10-$C62),IF($C$6=2,POWER(S$9,S$10-S62)/POWER($C$9,$C$10-$C62),POWER(S$9,S$10-S62)/POWER($B$9,$B$10-$B62))))</f>
        <v>#N/A</v>
      </c>
      <c r="U62" s="4" t="e">
        <f t="shared" ref="U62" si="891">LOG(T62,2)</f>
        <v>#N/A</v>
      </c>
      <c r="V62" s="17"/>
      <c r="W62" s="1" t="e">
        <f t="shared" ref="W62" si="892">IF(ISBLANK(V62),NA(),IF($C$6="b",POWER(V$9,V$10-V62)/POWER($B$9,$B$10-$B62)/POWER($C$9,$C$10-$C62),IF($C$6=2,POWER(V$9,V$10-V62)/POWER($C$9,$C$10-$C62),POWER(V$9,V$10-V62)/POWER($B$9,$B$10-$B62))))</f>
        <v>#N/A</v>
      </c>
      <c r="X62" s="4" t="e">
        <f t="shared" ref="X62" si="893">LOG(W62,2)</f>
        <v>#N/A</v>
      </c>
      <c r="Y62" s="17"/>
      <c r="Z62" s="1" t="e">
        <f t="shared" ref="Z62" si="894">IF(ISBLANK(Y62),NA(),IF($C$6="b",POWER(Y$9,Y$10-Y62)/POWER($B$9,$B$10-$B62)/POWER($C$9,$C$10-$C62),IF($C$6=2,POWER(Y$9,Y$10-Y62)/POWER($C$9,$C$10-$C62),POWER(Y$9,Y$10-Y62)/POWER($B$9,$B$10-$B62))))</f>
        <v>#N/A</v>
      </c>
      <c r="AA62" s="4" t="e">
        <f t="shared" ref="AA62" si="895">LOG(Z62,2)</f>
        <v>#N/A</v>
      </c>
      <c r="AB62" s="17"/>
      <c r="AC62" s="1" t="e">
        <f t="shared" ref="AC62" si="896">IF(ISBLANK(AB62),NA(),IF($C$6="b",POWER(AB$9,AB$10-AB62)/POWER($B$9,$B$10-$B62)/POWER($C$9,$C$10-$C62),IF($C$6=2,POWER(AB$9,AB$10-AB62)/POWER($C$9,$C$10-$C62),POWER(AB$9,AB$10-AB62)/POWER($B$9,$B$10-$B62))))</f>
        <v>#N/A</v>
      </c>
      <c r="AD62" s="4" t="e">
        <f t="shared" ref="AD62" si="897">LOG(AC62,2)</f>
        <v>#N/A</v>
      </c>
      <c r="AE62" s="17"/>
      <c r="AF62" s="1" t="e">
        <f t="shared" ref="AF62" si="898">IF(ISBLANK(AE62),NA(),IF($C$6="b",POWER(AE$9,AE$10-AE62)/POWER($B$9,$B$10-$B62)/POWER($C$9,$C$10-$C62),IF($C$6=2,POWER(AE$9,AE$10-AE62)/POWER($C$9,$C$10-$C62),POWER(AE$9,AE$10-AE62)/POWER($B$9,$B$10-$B62))))</f>
        <v>#N/A</v>
      </c>
      <c r="AG62" s="4" t="e">
        <f t="shared" ref="AG62" si="899">LOG(AF62,2)</f>
        <v>#N/A</v>
      </c>
      <c r="AH62" s="17"/>
      <c r="AI62" s="1" t="e">
        <f t="shared" ref="AI62" si="900">IF(ISBLANK(AH62),NA(),IF($C$6="b",POWER(AH$9,AH$10-AH62)/POWER($B$9,$B$10-$B62)/POWER($C$9,$C$10-$C62),IF($C$6=2,POWER(AH$9,AH$10-AH62)/POWER($C$9,$C$10-$C62),POWER(AH$9,AH$10-AH62)/POWER($B$9,$B$10-$B62))))</f>
        <v>#N/A</v>
      </c>
      <c r="AJ62" s="4" t="e">
        <f t="shared" ref="AJ62" si="901">LOG(AI62,2)</f>
        <v>#N/A</v>
      </c>
      <c r="AK62" s="17"/>
      <c r="AL62" s="1" t="e">
        <f t="shared" ref="AL62" si="902">IF(ISBLANK(AK62),NA(),IF($C$6="b",POWER(AK$9,AK$10-AK62)/POWER($B$9,$B$10-$B62)/POWER($C$9,$C$10-$C62),IF($C$6=2,POWER(AK$9,AK$10-AK62)/POWER($C$9,$C$10-$C62),POWER(AK$9,AK$10-AK62)/POWER($B$9,$B$10-$B62))))</f>
        <v>#N/A</v>
      </c>
      <c r="AM62" s="4" t="e">
        <f t="shared" si="795"/>
        <v>#N/A</v>
      </c>
    </row>
    <row r="63" spans="1:39" x14ac:dyDescent="0.25">
      <c r="A63" s="31"/>
      <c r="B63" s="32"/>
      <c r="C63" s="32"/>
      <c r="D63" s="17"/>
      <c r="E63" s="1" t="e">
        <f t="shared" si="796"/>
        <v>#N/A</v>
      </c>
      <c r="F63" s="4" t="e">
        <f t="shared" si="797"/>
        <v>#N/A</v>
      </c>
      <c r="G63" s="17"/>
      <c r="H63" s="1" t="e">
        <f t="shared" ref="H63" si="903">IF(ISBLANK(G63),NA(),IF($C$6="b",POWER(G$9,G$10-G63)/POWER($B$9,$B$10-$B63)/POWER($C$9,$C$10-$C63),IF($C$6=2,POWER(G$9,G$10-G63)/POWER($C$9,$C$10-$C63),POWER(G$9,G$10-G63)/POWER($B$9,$B$10-$B63))))</f>
        <v>#N/A</v>
      </c>
      <c r="I63" s="4" t="e">
        <f t="shared" ref="I63" si="904">LOG(H63,2)</f>
        <v>#N/A</v>
      </c>
      <c r="J63" s="17"/>
      <c r="K63" s="1" t="e">
        <f t="shared" ref="K63" si="905">IF(ISBLANK(J63),NA(),IF($C$6="b",POWER(J$9,J$10-J63)/POWER($B$9,$B$10-$B63)/POWER($C$9,$C$10-$C63),IF($C$6=2,POWER(J$9,J$10-J63)/POWER($C$9,$C$10-$C63),POWER(J$9,J$10-J63)/POWER($B$9,$B$10-$B63))))</f>
        <v>#N/A</v>
      </c>
      <c r="L63" s="4" t="e">
        <f t="shared" ref="L63" si="906">LOG(K63,2)</f>
        <v>#N/A</v>
      </c>
      <c r="M63" s="17"/>
      <c r="N63" s="1" t="e">
        <f t="shared" ref="N63" si="907">IF(ISBLANK(M63),NA(),IF($C$6="b",POWER(M$9,M$10-M63)/POWER($B$9,$B$10-$B63)/POWER($C$9,$C$10-$C63),IF($C$6=2,POWER(M$9,M$10-M63)/POWER($C$9,$C$10-$C63),POWER(M$9,M$10-M63)/POWER($B$9,$B$10-$B63))))</f>
        <v>#N/A</v>
      </c>
      <c r="O63" s="4" t="e">
        <f t="shared" ref="O63" si="908">LOG(N63,2)</f>
        <v>#N/A</v>
      </c>
      <c r="P63" s="17"/>
      <c r="Q63" s="1" t="e">
        <f t="shared" ref="Q63" si="909">IF(ISBLANK(P63),NA(),IF($C$6="b",POWER(P$9,P$10-P63)/POWER($B$9,$B$10-$B63)/POWER($C$9,$C$10-$C63),IF($C$6=2,POWER(P$9,P$10-P63)/POWER($C$9,$C$10-$C63),POWER(P$9,P$10-P63)/POWER($B$9,$B$10-$B63))))</f>
        <v>#N/A</v>
      </c>
      <c r="R63" s="4" t="e">
        <f t="shared" ref="R63" si="910">LOG(Q63,2)</f>
        <v>#N/A</v>
      </c>
      <c r="S63" s="17"/>
      <c r="T63" s="1" t="e">
        <f t="shared" ref="T63" si="911">IF(ISBLANK(S63),NA(),IF($C$6="b",POWER(S$9,S$10-S63)/POWER($B$9,$B$10-$B63)/POWER($C$9,$C$10-$C63),IF($C$6=2,POWER(S$9,S$10-S63)/POWER($C$9,$C$10-$C63),POWER(S$9,S$10-S63)/POWER($B$9,$B$10-$B63))))</f>
        <v>#N/A</v>
      </c>
      <c r="U63" s="4" t="e">
        <f t="shared" ref="U63" si="912">LOG(T63,2)</f>
        <v>#N/A</v>
      </c>
      <c r="V63" s="17"/>
      <c r="W63" s="1" t="e">
        <f t="shared" ref="W63" si="913">IF(ISBLANK(V63),NA(),IF($C$6="b",POWER(V$9,V$10-V63)/POWER($B$9,$B$10-$B63)/POWER($C$9,$C$10-$C63),IF($C$6=2,POWER(V$9,V$10-V63)/POWER($C$9,$C$10-$C63),POWER(V$9,V$10-V63)/POWER($B$9,$B$10-$B63))))</f>
        <v>#N/A</v>
      </c>
      <c r="X63" s="4" t="e">
        <f t="shared" ref="X63" si="914">LOG(W63,2)</f>
        <v>#N/A</v>
      </c>
      <c r="Y63" s="17"/>
      <c r="Z63" s="1" t="e">
        <f t="shared" ref="Z63" si="915">IF(ISBLANK(Y63),NA(),IF($C$6="b",POWER(Y$9,Y$10-Y63)/POWER($B$9,$B$10-$B63)/POWER($C$9,$C$10-$C63),IF($C$6=2,POWER(Y$9,Y$10-Y63)/POWER($C$9,$C$10-$C63),POWER(Y$9,Y$10-Y63)/POWER($B$9,$B$10-$B63))))</f>
        <v>#N/A</v>
      </c>
      <c r="AA63" s="4" t="e">
        <f t="shared" ref="AA63" si="916">LOG(Z63,2)</f>
        <v>#N/A</v>
      </c>
      <c r="AB63" s="17"/>
      <c r="AC63" s="1" t="e">
        <f t="shared" ref="AC63" si="917">IF(ISBLANK(AB63),NA(),IF($C$6="b",POWER(AB$9,AB$10-AB63)/POWER($B$9,$B$10-$B63)/POWER($C$9,$C$10-$C63),IF($C$6=2,POWER(AB$9,AB$10-AB63)/POWER($C$9,$C$10-$C63),POWER(AB$9,AB$10-AB63)/POWER($B$9,$B$10-$B63))))</f>
        <v>#N/A</v>
      </c>
      <c r="AD63" s="4" t="e">
        <f t="shared" ref="AD63" si="918">LOG(AC63,2)</f>
        <v>#N/A</v>
      </c>
      <c r="AE63" s="17"/>
      <c r="AF63" s="1" t="e">
        <f t="shared" ref="AF63" si="919">IF(ISBLANK(AE63),NA(),IF($C$6="b",POWER(AE$9,AE$10-AE63)/POWER($B$9,$B$10-$B63)/POWER($C$9,$C$10-$C63),IF($C$6=2,POWER(AE$9,AE$10-AE63)/POWER($C$9,$C$10-$C63),POWER(AE$9,AE$10-AE63)/POWER($B$9,$B$10-$B63))))</f>
        <v>#N/A</v>
      </c>
      <c r="AG63" s="4" t="e">
        <f t="shared" ref="AG63" si="920">LOG(AF63,2)</f>
        <v>#N/A</v>
      </c>
      <c r="AH63" s="17"/>
      <c r="AI63" s="1" t="e">
        <f t="shared" ref="AI63" si="921">IF(ISBLANK(AH63),NA(),IF($C$6="b",POWER(AH$9,AH$10-AH63)/POWER($B$9,$B$10-$B63)/POWER($C$9,$C$10-$C63),IF($C$6=2,POWER(AH$9,AH$10-AH63)/POWER($C$9,$C$10-$C63),POWER(AH$9,AH$10-AH63)/POWER($B$9,$B$10-$B63))))</f>
        <v>#N/A</v>
      </c>
      <c r="AJ63" s="4" t="e">
        <f t="shared" ref="AJ63" si="922">LOG(AI63,2)</f>
        <v>#N/A</v>
      </c>
      <c r="AK63" s="17"/>
      <c r="AL63" s="1" t="e">
        <f t="shared" ref="AL63" si="923">IF(ISBLANK(AK63),NA(),IF($C$6="b",POWER(AK$9,AK$10-AK63)/POWER($B$9,$B$10-$B63)/POWER($C$9,$C$10-$C63),IF($C$6=2,POWER(AK$9,AK$10-AK63)/POWER($C$9,$C$10-$C63),POWER(AK$9,AK$10-AK63)/POWER($B$9,$B$10-$B63))))</f>
        <v>#N/A</v>
      </c>
      <c r="AM63" s="4" t="e">
        <f t="shared" si="795"/>
        <v>#N/A</v>
      </c>
    </row>
    <row r="64" spans="1:39" x14ac:dyDescent="0.25">
      <c r="A64" s="31"/>
      <c r="B64" s="32"/>
      <c r="C64" s="32"/>
      <c r="D64" s="17"/>
      <c r="E64" s="1" t="e">
        <f t="shared" si="796"/>
        <v>#N/A</v>
      </c>
      <c r="F64" s="4" t="e">
        <f t="shared" si="797"/>
        <v>#N/A</v>
      </c>
      <c r="G64" s="17"/>
      <c r="H64" s="1" t="e">
        <f t="shared" ref="H64" si="924">IF(ISBLANK(G64),NA(),IF($C$6="b",POWER(G$9,G$10-G64)/POWER($B$9,$B$10-$B64)/POWER($C$9,$C$10-$C64),IF($C$6=2,POWER(G$9,G$10-G64)/POWER($C$9,$C$10-$C64),POWER(G$9,G$10-G64)/POWER($B$9,$B$10-$B64))))</f>
        <v>#N/A</v>
      </c>
      <c r="I64" s="4" t="e">
        <f t="shared" ref="I64" si="925">LOG(H64,2)</f>
        <v>#N/A</v>
      </c>
      <c r="J64" s="17"/>
      <c r="K64" s="1" t="e">
        <f t="shared" ref="K64" si="926">IF(ISBLANK(J64),NA(),IF($C$6="b",POWER(J$9,J$10-J64)/POWER($B$9,$B$10-$B64)/POWER($C$9,$C$10-$C64),IF($C$6=2,POWER(J$9,J$10-J64)/POWER($C$9,$C$10-$C64),POWER(J$9,J$10-J64)/POWER($B$9,$B$10-$B64))))</f>
        <v>#N/A</v>
      </c>
      <c r="L64" s="4" t="e">
        <f t="shared" ref="L64" si="927">LOG(K64,2)</f>
        <v>#N/A</v>
      </c>
      <c r="M64" s="17"/>
      <c r="N64" s="1" t="e">
        <f t="shared" ref="N64" si="928">IF(ISBLANK(M64),NA(),IF($C$6="b",POWER(M$9,M$10-M64)/POWER($B$9,$B$10-$B64)/POWER($C$9,$C$10-$C64),IF($C$6=2,POWER(M$9,M$10-M64)/POWER($C$9,$C$10-$C64),POWER(M$9,M$10-M64)/POWER($B$9,$B$10-$B64))))</f>
        <v>#N/A</v>
      </c>
      <c r="O64" s="4" t="e">
        <f t="shared" ref="O64" si="929">LOG(N64,2)</f>
        <v>#N/A</v>
      </c>
      <c r="P64" s="17"/>
      <c r="Q64" s="1" t="e">
        <f t="shared" ref="Q64" si="930">IF(ISBLANK(P64),NA(),IF($C$6="b",POWER(P$9,P$10-P64)/POWER($B$9,$B$10-$B64)/POWER($C$9,$C$10-$C64),IF($C$6=2,POWER(P$9,P$10-P64)/POWER($C$9,$C$10-$C64),POWER(P$9,P$10-P64)/POWER($B$9,$B$10-$B64))))</f>
        <v>#N/A</v>
      </c>
      <c r="R64" s="4" t="e">
        <f t="shared" ref="R64" si="931">LOG(Q64,2)</f>
        <v>#N/A</v>
      </c>
      <c r="S64" s="17"/>
      <c r="T64" s="1" t="e">
        <f t="shared" ref="T64" si="932">IF(ISBLANK(S64),NA(),IF($C$6="b",POWER(S$9,S$10-S64)/POWER($B$9,$B$10-$B64)/POWER($C$9,$C$10-$C64),IF($C$6=2,POWER(S$9,S$10-S64)/POWER($C$9,$C$10-$C64),POWER(S$9,S$10-S64)/POWER($B$9,$B$10-$B64))))</f>
        <v>#N/A</v>
      </c>
      <c r="U64" s="4" t="e">
        <f t="shared" ref="U64" si="933">LOG(T64,2)</f>
        <v>#N/A</v>
      </c>
      <c r="V64" s="17"/>
      <c r="W64" s="1" t="e">
        <f t="shared" ref="W64" si="934">IF(ISBLANK(V64),NA(),IF($C$6="b",POWER(V$9,V$10-V64)/POWER($B$9,$B$10-$B64)/POWER($C$9,$C$10-$C64),IF($C$6=2,POWER(V$9,V$10-V64)/POWER($C$9,$C$10-$C64),POWER(V$9,V$10-V64)/POWER($B$9,$B$10-$B64))))</f>
        <v>#N/A</v>
      </c>
      <c r="X64" s="4" t="e">
        <f t="shared" ref="X64" si="935">LOG(W64,2)</f>
        <v>#N/A</v>
      </c>
      <c r="Y64" s="17"/>
      <c r="Z64" s="1" t="e">
        <f t="shared" ref="Z64" si="936">IF(ISBLANK(Y64),NA(),IF($C$6="b",POWER(Y$9,Y$10-Y64)/POWER($B$9,$B$10-$B64)/POWER($C$9,$C$10-$C64),IF($C$6=2,POWER(Y$9,Y$10-Y64)/POWER($C$9,$C$10-$C64),POWER(Y$9,Y$10-Y64)/POWER($B$9,$B$10-$B64))))</f>
        <v>#N/A</v>
      </c>
      <c r="AA64" s="4" t="e">
        <f t="shared" ref="AA64" si="937">LOG(Z64,2)</f>
        <v>#N/A</v>
      </c>
      <c r="AB64" s="17"/>
      <c r="AC64" s="1" t="e">
        <f t="shared" ref="AC64" si="938">IF(ISBLANK(AB64),NA(),IF($C$6="b",POWER(AB$9,AB$10-AB64)/POWER($B$9,$B$10-$B64)/POWER($C$9,$C$10-$C64),IF($C$6=2,POWER(AB$9,AB$10-AB64)/POWER($C$9,$C$10-$C64),POWER(AB$9,AB$10-AB64)/POWER($B$9,$B$10-$B64))))</f>
        <v>#N/A</v>
      </c>
      <c r="AD64" s="4" t="e">
        <f t="shared" ref="AD64" si="939">LOG(AC64,2)</f>
        <v>#N/A</v>
      </c>
      <c r="AE64" s="17"/>
      <c r="AF64" s="1" t="e">
        <f t="shared" ref="AF64" si="940">IF(ISBLANK(AE64),NA(),IF($C$6="b",POWER(AE$9,AE$10-AE64)/POWER($B$9,$B$10-$B64)/POWER($C$9,$C$10-$C64),IF($C$6=2,POWER(AE$9,AE$10-AE64)/POWER($C$9,$C$10-$C64),POWER(AE$9,AE$10-AE64)/POWER($B$9,$B$10-$B64))))</f>
        <v>#N/A</v>
      </c>
      <c r="AG64" s="4" t="e">
        <f t="shared" ref="AG64" si="941">LOG(AF64,2)</f>
        <v>#N/A</v>
      </c>
      <c r="AH64" s="17"/>
      <c r="AI64" s="1" t="e">
        <f t="shared" ref="AI64" si="942">IF(ISBLANK(AH64),NA(),IF($C$6="b",POWER(AH$9,AH$10-AH64)/POWER($B$9,$B$10-$B64)/POWER($C$9,$C$10-$C64),IF($C$6=2,POWER(AH$9,AH$10-AH64)/POWER($C$9,$C$10-$C64),POWER(AH$9,AH$10-AH64)/POWER($B$9,$B$10-$B64))))</f>
        <v>#N/A</v>
      </c>
      <c r="AJ64" s="4" t="e">
        <f t="shared" ref="AJ64" si="943">LOG(AI64,2)</f>
        <v>#N/A</v>
      </c>
      <c r="AK64" s="17"/>
      <c r="AL64" s="1" t="e">
        <f t="shared" ref="AL64" si="944">IF(ISBLANK(AK64),NA(),IF($C$6="b",POWER(AK$9,AK$10-AK64)/POWER($B$9,$B$10-$B64)/POWER($C$9,$C$10-$C64),IF($C$6=2,POWER(AK$9,AK$10-AK64)/POWER($C$9,$C$10-$C64),POWER(AK$9,AK$10-AK64)/POWER($B$9,$B$10-$B64))))</f>
        <v>#N/A</v>
      </c>
      <c r="AM64" s="4" t="e">
        <f t="shared" si="795"/>
        <v>#N/A</v>
      </c>
    </row>
    <row r="65" spans="1:39" x14ac:dyDescent="0.25">
      <c r="A65" s="31"/>
      <c r="B65" s="32"/>
      <c r="C65" s="32"/>
      <c r="D65" s="17"/>
      <c r="E65" s="1" t="e">
        <f t="shared" si="796"/>
        <v>#N/A</v>
      </c>
      <c r="F65" s="4" t="e">
        <f t="shared" si="797"/>
        <v>#N/A</v>
      </c>
      <c r="G65" s="17"/>
      <c r="H65" s="1" t="e">
        <f t="shared" ref="H65" si="945">IF(ISBLANK(G65),NA(),IF($C$6="b",POWER(G$9,G$10-G65)/POWER($B$9,$B$10-$B65)/POWER($C$9,$C$10-$C65),IF($C$6=2,POWER(G$9,G$10-G65)/POWER($C$9,$C$10-$C65),POWER(G$9,G$10-G65)/POWER($B$9,$B$10-$B65))))</f>
        <v>#N/A</v>
      </c>
      <c r="I65" s="4" t="e">
        <f t="shared" ref="I65" si="946">LOG(H65,2)</f>
        <v>#N/A</v>
      </c>
      <c r="J65" s="17"/>
      <c r="K65" s="1" t="e">
        <f t="shared" ref="K65" si="947">IF(ISBLANK(J65),NA(),IF($C$6="b",POWER(J$9,J$10-J65)/POWER($B$9,$B$10-$B65)/POWER($C$9,$C$10-$C65),IF($C$6=2,POWER(J$9,J$10-J65)/POWER($C$9,$C$10-$C65),POWER(J$9,J$10-J65)/POWER($B$9,$B$10-$B65))))</f>
        <v>#N/A</v>
      </c>
      <c r="L65" s="4" t="e">
        <f t="shared" ref="L65" si="948">LOG(K65,2)</f>
        <v>#N/A</v>
      </c>
      <c r="M65" s="17"/>
      <c r="N65" s="1" t="e">
        <f t="shared" ref="N65" si="949">IF(ISBLANK(M65),NA(),IF($C$6="b",POWER(M$9,M$10-M65)/POWER($B$9,$B$10-$B65)/POWER($C$9,$C$10-$C65),IF($C$6=2,POWER(M$9,M$10-M65)/POWER($C$9,$C$10-$C65),POWER(M$9,M$10-M65)/POWER($B$9,$B$10-$B65))))</f>
        <v>#N/A</v>
      </c>
      <c r="O65" s="4" t="e">
        <f t="shared" ref="O65" si="950">LOG(N65,2)</f>
        <v>#N/A</v>
      </c>
      <c r="P65" s="17"/>
      <c r="Q65" s="1" t="e">
        <f t="shared" ref="Q65" si="951">IF(ISBLANK(P65),NA(),IF($C$6="b",POWER(P$9,P$10-P65)/POWER($B$9,$B$10-$B65)/POWER($C$9,$C$10-$C65),IF($C$6=2,POWER(P$9,P$10-P65)/POWER($C$9,$C$10-$C65),POWER(P$9,P$10-P65)/POWER($B$9,$B$10-$B65))))</f>
        <v>#N/A</v>
      </c>
      <c r="R65" s="4" t="e">
        <f t="shared" ref="R65" si="952">LOG(Q65,2)</f>
        <v>#N/A</v>
      </c>
      <c r="S65" s="17"/>
      <c r="T65" s="1" t="e">
        <f t="shared" ref="T65" si="953">IF(ISBLANK(S65),NA(),IF($C$6="b",POWER(S$9,S$10-S65)/POWER($B$9,$B$10-$B65)/POWER($C$9,$C$10-$C65),IF($C$6=2,POWER(S$9,S$10-S65)/POWER($C$9,$C$10-$C65),POWER(S$9,S$10-S65)/POWER($B$9,$B$10-$B65))))</f>
        <v>#N/A</v>
      </c>
      <c r="U65" s="4" t="e">
        <f t="shared" ref="U65" si="954">LOG(T65,2)</f>
        <v>#N/A</v>
      </c>
      <c r="V65" s="17"/>
      <c r="W65" s="1" t="e">
        <f t="shared" ref="W65" si="955">IF(ISBLANK(V65),NA(),IF($C$6="b",POWER(V$9,V$10-V65)/POWER($B$9,$B$10-$B65)/POWER($C$9,$C$10-$C65),IF($C$6=2,POWER(V$9,V$10-V65)/POWER($C$9,$C$10-$C65),POWER(V$9,V$10-V65)/POWER($B$9,$B$10-$B65))))</f>
        <v>#N/A</v>
      </c>
      <c r="X65" s="4" t="e">
        <f t="shared" ref="X65" si="956">LOG(W65,2)</f>
        <v>#N/A</v>
      </c>
      <c r="Y65" s="17"/>
      <c r="Z65" s="1" t="e">
        <f t="shared" ref="Z65" si="957">IF(ISBLANK(Y65),NA(),IF($C$6="b",POWER(Y$9,Y$10-Y65)/POWER($B$9,$B$10-$B65)/POWER($C$9,$C$10-$C65),IF($C$6=2,POWER(Y$9,Y$10-Y65)/POWER($C$9,$C$10-$C65),POWER(Y$9,Y$10-Y65)/POWER($B$9,$B$10-$B65))))</f>
        <v>#N/A</v>
      </c>
      <c r="AA65" s="4" t="e">
        <f t="shared" ref="AA65" si="958">LOG(Z65,2)</f>
        <v>#N/A</v>
      </c>
      <c r="AB65" s="17"/>
      <c r="AC65" s="1" t="e">
        <f t="shared" ref="AC65" si="959">IF(ISBLANK(AB65),NA(),IF($C$6="b",POWER(AB$9,AB$10-AB65)/POWER($B$9,$B$10-$B65)/POWER($C$9,$C$10-$C65),IF($C$6=2,POWER(AB$9,AB$10-AB65)/POWER($C$9,$C$10-$C65),POWER(AB$9,AB$10-AB65)/POWER($B$9,$B$10-$B65))))</f>
        <v>#N/A</v>
      </c>
      <c r="AD65" s="4" t="e">
        <f t="shared" ref="AD65" si="960">LOG(AC65,2)</f>
        <v>#N/A</v>
      </c>
      <c r="AE65" s="17"/>
      <c r="AF65" s="1" t="e">
        <f t="shared" ref="AF65" si="961">IF(ISBLANK(AE65),NA(),IF($C$6="b",POWER(AE$9,AE$10-AE65)/POWER($B$9,$B$10-$B65)/POWER($C$9,$C$10-$C65),IF($C$6=2,POWER(AE$9,AE$10-AE65)/POWER($C$9,$C$10-$C65),POWER(AE$9,AE$10-AE65)/POWER($B$9,$B$10-$B65))))</f>
        <v>#N/A</v>
      </c>
      <c r="AG65" s="4" t="e">
        <f t="shared" ref="AG65" si="962">LOG(AF65,2)</f>
        <v>#N/A</v>
      </c>
      <c r="AH65" s="17"/>
      <c r="AI65" s="1" t="e">
        <f t="shared" ref="AI65" si="963">IF(ISBLANK(AH65),NA(),IF($C$6="b",POWER(AH$9,AH$10-AH65)/POWER($B$9,$B$10-$B65)/POWER($C$9,$C$10-$C65),IF($C$6=2,POWER(AH$9,AH$10-AH65)/POWER($C$9,$C$10-$C65),POWER(AH$9,AH$10-AH65)/POWER($B$9,$B$10-$B65))))</f>
        <v>#N/A</v>
      </c>
      <c r="AJ65" s="4" t="e">
        <f t="shared" ref="AJ65" si="964">LOG(AI65,2)</f>
        <v>#N/A</v>
      </c>
      <c r="AK65" s="17"/>
      <c r="AL65" s="1" t="e">
        <f t="shared" ref="AL65" si="965">IF(ISBLANK(AK65),NA(),IF($C$6="b",POWER(AK$9,AK$10-AK65)/POWER($B$9,$B$10-$B65)/POWER($C$9,$C$10-$C65),IF($C$6=2,POWER(AK$9,AK$10-AK65)/POWER($C$9,$C$10-$C65),POWER(AK$9,AK$10-AK65)/POWER($B$9,$B$10-$B65))))</f>
        <v>#N/A</v>
      </c>
      <c r="AM65" s="4" t="e">
        <f t="shared" si="795"/>
        <v>#N/A</v>
      </c>
    </row>
    <row r="66" spans="1:39" x14ac:dyDescent="0.25">
      <c r="A66" s="31"/>
      <c r="B66" s="32"/>
      <c r="C66" s="32"/>
      <c r="D66" s="17"/>
      <c r="E66" s="1" t="e">
        <f t="shared" si="796"/>
        <v>#N/A</v>
      </c>
      <c r="F66" s="4" t="e">
        <f t="shared" si="797"/>
        <v>#N/A</v>
      </c>
      <c r="G66" s="17"/>
      <c r="H66" s="1" t="e">
        <f t="shared" ref="H66" si="966">IF(ISBLANK(G66),NA(),IF($C$6="b",POWER(G$9,G$10-G66)/POWER($B$9,$B$10-$B66)/POWER($C$9,$C$10-$C66),IF($C$6=2,POWER(G$9,G$10-G66)/POWER($C$9,$C$10-$C66),POWER(G$9,G$10-G66)/POWER($B$9,$B$10-$B66))))</f>
        <v>#N/A</v>
      </c>
      <c r="I66" s="4" t="e">
        <f t="shared" ref="I66" si="967">LOG(H66,2)</f>
        <v>#N/A</v>
      </c>
      <c r="J66" s="17"/>
      <c r="K66" s="1" t="e">
        <f t="shared" ref="K66" si="968">IF(ISBLANK(J66),NA(),IF($C$6="b",POWER(J$9,J$10-J66)/POWER($B$9,$B$10-$B66)/POWER($C$9,$C$10-$C66),IF($C$6=2,POWER(J$9,J$10-J66)/POWER($C$9,$C$10-$C66),POWER(J$9,J$10-J66)/POWER($B$9,$B$10-$B66))))</f>
        <v>#N/A</v>
      </c>
      <c r="L66" s="4" t="e">
        <f t="shared" ref="L66" si="969">LOG(K66,2)</f>
        <v>#N/A</v>
      </c>
      <c r="M66" s="17"/>
      <c r="N66" s="1" t="e">
        <f t="shared" ref="N66" si="970">IF(ISBLANK(M66),NA(),IF($C$6="b",POWER(M$9,M$10-M66)/POWER($B$9,$B$10-$B66)/POWER($C$9,$C$10-$C66),IF($C$6=2,POWER(M$9,M$10-M66)/POWER($C$9,$C$10-$C66),POWER(M$9,M$10-M66)/POWER($B$9,$B$10-$B66))))</f>
        <v>#N/A</v>
      </c>
      <c r="O66" s="4" t="e">
        <f t="shared" ref="O66" si="971">LOG(N66,2)</f>
        <v>#N/A</v>
      </c>
      <c r="P66" s="17"/>
      <c r="Q66" s="1" t="e">
        <f t="shared" ref="Q66" si="972">IF(ISBLANK(P66),NA(),IF($C$6="b",POWER(P$9,P$10-P66)/POWER($B$9,$B$10-$B66)/POWER($C$9,$C$10-$C66),IF($C$6=2,POWER(P$9,P$10-P66)/POWER($C$9,$C$10-$C66),POWER(P$9,P$10-P66)/POWER($B$9,$B$10-$B66))))</f>
        <v>#N/A</v>
      </c>
      <c r="R66" s="4" t="e">
        <f t="shared" ref="R66" si="973">LOG(Q66,2)</f>
        <v>#N/A</v>
      </c>
      <c r="S66" s="17"/>
      <c r="T66" s="1" t="e">
        <f t="shared" ref="T66" si="974">IF(ISBLANK(S66),NA(),IF($C$6="b",POWER(S$9,S$10-S66)/POWER($B$9,$B$10-$B66)/POWER($C$9,$C$10-$C66),IF($C$6=2,POWER(S$9,S$10-S66)/POWER($C$9,$C$10-$C66),POWER(S$9,S$10-S66)/POWER($B$9,$B$10-$B66))))</f>
        <v>#N/A</v>
      </c>
      <c r="U66" s="4" t="e">
        <f t="shared" ref="U66" si="975">LOG(T66,2)</f>
        <v>#N/A</v>
      </c>
      <c r="V66" s="17"/>
      <c r="W66" s="1" t="e">
        <f t="shared" ref="W66" si="976">IF(ISBLANK(V66),NA(),IF($C$6="b",POWER(V$9,V$10-V66)/POWER($B$9,$B$10-$B66)/POWER($C$9,$C$10-$C66),IF($C$6=2,POWER(V$9,V$10-V66)/POWER($C$9,$C$10-$C66),POWER(V$9,V$10-V66)/POWER($B$9,$B$10-$B66))))</f>
        <v>#N/A</v>
      </c>
      <c r="X66" s="4" t="e">
        <f t="shared" ref="X66" si="977">LOG(W66,2)</f>
        <v>#N/A</v>
      </c>
      <c r="Y66" s="17"/>
      <c r="Z66" s="1" t="e">
        <f t="shared" ref="Z66" si="978">IF(ISBLANK(Y66),NA(),IF($C$6="b",POWER(Y$9,Y$10-Y66)/POWER($B$9,$B$10-$B66)/POWER($C$9,$C$10-$C66),IF($C$6=2,POWER(Y$9,Y$10-Y66)/POWER($C$9,$C$10-$C66),POWER(Y$9,Y$10-Y66)/POWER($B$9,$B$10-$B66))))</f>
        <v>#N/A</v>
      </c>
      <c r="AA66" s="4" t="e">
        <f t="shared" ref="AA66" si="979">LOG(Z66,2)</f>
        <v>#N/A</v>
      </c>
      <c r="AB66" s="17"/>
      <c r="AC66" s="1" t="e">
        <f t="shared" ref="AC66" si="980">IF(ISBLANK(AB66),NA(),IF($C$6="b",POWER(AB$9,AB$10-AB66)/POWER($B$9,$B$10-$B66)/POWER($C$9,$C$10-$C66),IF($C$6=2,POWER(AB$9,AB$10-AB66)/POWER($C$9,$C$10-$C66),POWER(AB$9,AB$10-AB66)/POWER($B$9,$B$10-$B66))))</f>
        <v>#N/A</v>
      </c>
      <c r="AD66" s="4" t="e">
        <f t="shared" ref="AD66" si="981">LOG(AC66,2)</f>
        <v>#N/A</v>
      </c>
      <c r="AE66" s="17"/>
      <c r="AF66" s="1" t="e">
        <f t="shared" ref="AF66" si="982">IF(ISBLANK(AE66),NA(),IF($C$6="b",POWER(AE$9,AE$10-AE66)/POWER($B$9,$B$10-$B66)/POWER($C$9,$C$10-$C66),IF($C$6=2,POWER(AE$9,AE$10-AE66)/POWER($C$9,$C$10-$C66),POWER(AE$9,AE$10-AE66)/POWER($B$9,$B$10-$B66))))</f>
        <v>#N/A</v>
      </c>
      <c r="AG66" s="4" t="e">
        <f t="shared" ref="AG66" si="983">LOG(AF66,2)</f>
        <v>#N/A</v>
      </c>
      <c r="AH66" s="17"/>
      <c r="AI66" s="1" t="e">
        <f t="shared" ref="AI66" si="984">IF(ISBLANK(AH66),NA(),IF($C$6="b",POWER(AH$9,AH$10-AH66)/POWER($B$9,$B$10-$B66)/POWER($C$9,$C$10-$C66),IF($C$6=2,POWER(AH$9,AH$10-AH66)/POWER($C$9,$C$10-$C66),POWER(AH$9,AH$10-AH66)/POWER($B$9,$B$10-$B66))))</f>
        <v>#N/A</v>
      </c>
      <c r="AJ66" s="4" t="e">
        <f t="shared" ref="AJ66" si="985">LOG(AI66,2)</f>
        <v>#N/A</v>
      </c>
      <c r="AK66" s="17"/>
      <c r="AL66" s="1" t="e">
        <f t="shared" ref="AL66" si="986">IF(ISBLANK(AK66),NA(),IF($C$6="b",POWER(AK$9,AK$10-AK66)/POWER($B$9,$B$10-$B66)/POWER($C$9,$C$10-$C66),IF($C$6=2,POWER(AK$9,AK$10-AK66)/POWER($C$9,$C$10-$C66),POWER(AK$9,AK$10-AK66)/POWER($B$9,$B$10-$B66))))</f>
        <v>#N/A</v>
      </c>
      <c r="AM66" s="4" t="e">
        <f t="shared" si="795"/>
        <v>#N/A</v>
      </c>
    </row>
    <row r="67" spans="1:39" x14ac:dyDescent="0.25">
      <c r="A67" s="31"/>
      <c r="B67" s="32"/>
      <c r="C67" s="32"/>
      <c r="D67" s="17"/>
      <c r="E67" s="1" t="e">
        <f t="shared" si="796"/>
        <v>#N/A</v>
      </c>
      <c r="F67" s="4" t="e">
        <f t="shared" si="797"/>
        <v>#N/A</v>
      </c>
      <c r="G67" s="17"/>
      <c r="H67" s="1" t="e">
        <f t="shared" ref="H67" si="987">IF(ISBLANK(G67),NA(),IF($C$6="b",POWER(G$9,G$10-G67)/POWER($B$9,$B$10-$B67)/POWER($C$9,$C$10-$C67),IF($C$6=2,POWER(G$9,G$10-G67)/POWER($C$9,$C$10-$C67),POWER(G$9,G$10-G67)/POWER($B$9,$B$10-$B67))))</f>
        <v>#N/A</v>
      </c>
      <c r="I67" s="4" t="e">
        <f t="shared" ref="I67" si="988">LOG(H67,2)</f>
        <v>#N/A</v>
      </c>
      <c r="J67" s="17"/>
      <c r="K67" s="1" t="e">
        <f t="shared" ref="K67" si="989">IF(ISBLANK(J67),NA(),IF($C$6="b",POWER(J$9,J$10-J67)/POWER($B$9,$B$10-$B67)/POWER($C$9,$C$10-$C67),IF($C$6=2,POWER(J$9,J$10-J67)/POWER($C$9,$C$10-$C67),POWER(J$9,J$10-J67)/POWER($B$9,$B$10-$B67))))</f>
        <v>#N/A</v>
      </c>
      <c r="L67" s="4" t="e">
        <f t="shared" ref="L67" si="990">LOG(K67,2)</f>
        <v>#N/A</v>
      </c>
      <c r="M67" s="17"/>
      <c r="N67" s="1" t="e">
        <f t="shared" ref="N67" si="991">IF(ISBLANK(M67),NA(),IF($C$6="b",POWER(M$9,M$10-M67)/POWER($B$9,$B$10-$B67)/POWER($C$9,$C$10-$C67),IF($C$6=2,POWER(M$9,M$10-M67)/POWER($C$9,$C$10-$C67),POWER(M$9,M$10-M67)/POWER($B$9,$B$10-$B67))))</f>
        <v>#N/A</v>
      </c>
      <c r="O67" s="4" t="e">
        <f t="shared" ref="O67" si="992">LOG(N67,2)</f>
        <v>#N/A</v>
      </c>
      <c r="P67" s="17"/>
      <c r="Q67" s="1" t="e">
        <f t="shared" ref="Q67" si="993">IF(ISBLANK(P67),NA(),IF($C$6="b",POWER(P$9,P$10-P67)/POWER($B$9,$B$10-$B67)/POWER($C$9,$C$10-$C67),IF($C$6=2,POWER(P$9,P$10-P67)/POWER($C$9,$C$10-$C67),POWER(P$9,P$10-P67)/POWER($B$9,$B$10-$B67))))</f>
        <v>#N/A</v>
      </c>
      <c r="R67" s="4" t="e">
        <f t="shared" ref="R67" si="994">LOG(Q67,2)</f>
        <v>#N/A</v>
      </c>
      <c r="S67" s="17"/>
      <c r="T67" s="1" t="e">
        <f t="shared" ref="T67" si="995">IF(ISBLANK(S67),NA(),IF($C$6="b",POWER(S$9,S$10-S67)/POWER($B$9,$B$10-$B67)/POWER($C$9,$C$10-$C67),IF($C$6=2,POWER(S$9,S$10-S67)/POWER($C$9,$C$10-$C67),POWER(S$9,S$10-S67)/POWER($B$9,$B$10-$B67))))</f>
        <v>#N/A</v>
      </c>
      <c r="U67" s="4" t="e">
        <f t="shared" ref="U67" si="996">LOG(T67,2)</f>
        <v>#N/A</v>
      </c>
      <c r="V67" s="17"/>
      <c r="W67" s="1" t="e">
        <f t="shared" ref="W67" si="997">IF(ISBLANK(V67),NA(),IF($C$6="b",POWER(V$9,V$10-V67)/POWER($B$9,$B$10-$B67)/POWER($C$9,$C$10-$C67),IF($C$6=2,POWER(V$9,V$10-V67)/POWER($C$9,$C$10-$C67),POWER(V$9,V$10-V67)/POWER($B$9,$B$10-$B67))))</f>
        <v>#N/A</v>
      </c>
      <c r="X67" s="4" t="e">
        <f t="shared" ref="X67" si="998">LOG(W67,2)</f>
        <v>#N/A</v>
      </c>
      <c r="Y67" s="17"/>
      <c r="Z67" s="1" t="e">
        <f t="shared" ref="Z67" si="999">IF(ISBLANK(Y67),NA(),IF($C$6="b",POWER(Y$9,Y$10-Y67)/POWER($B$9,$B$10-$B67)/POWER($C$9,$C$10-$C67),IF($C$6=2,POWER(Y$9,Y$10-Y67)/POWER($C$9,$C$10-$C67),POWER(Y$9,Y$10-Y67)/POWER($B$9,$B$10-$B67))))</f>
        <v>#N/A</v>
      </c>
      <c r="AA67" s="4" t="e">
        <f t="shared" ref="AA67" si="1000">LOG(Z67,2)</f>
        <v>#N/A</v>
      </c>
      <c r="AB67" s="17"/>
      <c r="AC67" s="1" t="e">
        <f t="shared" ref="AC67" si="1001">IF(ISBLANK(AB67),NA(),IF($C$6="b",POWER(AB$9,AB$10-AB67)/POWER($B$9,$B$10-$B67)/POWER($C$9,$C$10-$C67),IF($C$6=2,POWER(AB$9,AB$10-AB67)/POWER($C$9,$C$10-$C67),POWER(AB$9,AB$10-AB67)/POWER($B$9,$B$10-$B67))))</f>
        <v>#N/A</v>
      </c>
      <c r="AD67" s="4" t="e">
        <f t="shared" ref="AD67" si="1002">LOG(AC67,2)</f>
        <v>#N/A</v>
      </c>
      <c r="AE67" s="17"/>
      <c r="AF67" s="1" t="e">
        <f t="shared" ref="AF67" si="1003">IF(ISBLANK(AE67),NA(),IF($C$6="b",POWER(AE$9,AE$10-AE67)/POWER($B$9,$B$10-$B67)/POWER($C$9,$C$10-$C67),IF($C$6=2,POWER(AE$9,AE$10-AE67)/POWER($C$9,$C$10-$C67),POWER(AE$9,AE$10-AE67)/POWER($B$9,$B$10-$B67))))</f>
        <v>#N/A</v>
      </c>
      <c r="AG67" s="4" t="e">
        <f t="shared" ref="AG67" si="1004">LOG(AF67,2)</f>
        <v>#N/A</v>
      </c>
      <c r="AH67" s="17"/>
      <c r="AI67" s="1" t="e">
        <f t="shared" ref="AI67" si="1005">IF(ISBLANK(AH67),NA(),IF($C$6="b",POWER(AH$9,AH$10-AH67)/POWER($B$9,$B$10-$B67)/POWER($C$9,$C$10-$C67),IF($C$6=2,POWER(AH$9,AH$10-AH67)/POWER($C$9,$C$10-$C67),POWER(AH$9,AH$10-AH67)/POWER($B$9,$B$10-$B67))))</f>
        <v>#N/A</v>
      </c>
      <c r="AJ67" s="4" t="e">
        <f t="shared" ref="AJ67" si="1006">LOG(AI67,2)</f>
        <v>#N/A</v>
      </c>
      <c r="AK67" s="17"/>
      <c r="AL67" s="1" t="e">
        <f t="shared" ref="AL67" si="1007">IF(ISBLANK(AK67),NA(),IF($C$6="b",POWER(AK$9,AK$10-AK67)/POWER($B$9,$B$10-$B67)/POWER($C$9,$C$10-$C67),IF($C$6=2,POWER(AK$9,AK$10-AK67)/POWER($C$9,$C$10-$C67),POWER(AK$9,AK$10-AK67)/POWER($B$9,$B$10-$B67))))</f>
        <v>#N/A</v>
      </c>
      <c r="AM67" s="4" t="e">
        <f t="shared" si="795"/>
        <v>#N/A</v>
      </c>
    </row>
    <row r="68" spans="1:39" ht="15.75" thickBot="1" x14ac:dyDescent="0.3">
      <c r="A68" s="35"/>
      <c r="B68" s="35"/>
      <c r="C68" s="35"/>
      <c r="D68" s="19"/>
      <c r="E68" s="6" t="e">
        <f t="shared" si="796"/>
        <v>#N/A</v>
      </c>
      <c r="F68" s="7" t="e">
        <f t="shared" si="797"/>
        <v>#N/A</v>
      </c>
      <c r="G68" s="19"/>
      <c r="H68" s="6" t="e">
        <f t="shared" ref="H68" si="1008">IF(ISBLANK(G68),NA(),IF($C$6="b",POWER(G$9,G$10-G68)/POWER($B$9,$B$10-$B68)/POWER($C$9,$C$10-$C68),IF($C$6=2,POWER(G$9,G$10-G68)/POWER($C$9,$C$10-$C68),POWER(G$9,G$10-G68)/POWER($B$9,$B$10-$B68))))</f>
        <v>#N/A</v>
      </c>
      <c r="I68" s="7" t="e">
        <f t="shared" ref="I68" si="1009">LOG(H68,2)</f>
        <v>#N/A</v>
      </c>
      <c r="J68" s="19"/>
      <c r="K68" s="6" t="e">
        <f t="shared" ref="K68" si="1010">IF(ISBLANK(J68),NA(),IF($C$6="b",POWER(J$9,J$10-J68)/POWER($B$9,$B$10-$B68)/POWER($C$9,$C$10-$C68),IF($C$6=2,POWER(J$9,J$10-J68)/POWER($C$9,$C$10-$C68),POWER(J$9,J$10-J68)/POWER($B$9,$B$10-$B68))))</f>
        <v>#N/A</v>
      </c>
      <c r="L68" s="7" t="e">
        <f t="shared" ref="L68" si="1011">LOG(K68,2)</f>
        <v>#N/A</v>
      </c>
      <c r="M68" s="19"/>
      <c r="N68" s="6" t="e">
        <f t="shared" ref="N68" si="1012">IF(ISBLANK(M68),NA(),IF($C$6="b",POWER(M$9,M$10-M68)/POWER($B$9,$B$10-$B68)/POWER($C$9,$C$10-$C68),IF($C$6=2,POWER(M$9,M$10-M68)/POWER($C$9,$C$10-$C68),POWER(M$9,M$10-M68)/POWER($B$9,$B$10-$B68))))</f>
        <v>#N/A</v>
      </c>
      <c r="O68" s="7" t="e">
        <f t="shared" ref="O68" si="1013">LOG(N68,2)</f>
        <v>#N/A</v>
      </c>
      <c r="P68" s="19"/>
      <c r="Q68" s="6" t="e">
        <f t="shared" ref="Q68" si="1014">IF(ISBLANK(P68),NA(),IF($C$6="b",POWER(P$9,P$10-P68)/POWER($B$9,$B$10-$B68)/POWER($C$9,$C$10-$C68),IF($C$6=2,POWER(P$9,P$10-P68)/POWER($C$9,$C$10-$C68),POWER(P$9,P$10-P68)/POWER($B$9,$B$10-$B68))))</f>
        <v>#N/A</v>
      </c>
      <c r="R68" s="7" t="e">
        <f t="shared" ref="R68" si="1015">LOG(Q68,2)</f>
        <v>#N/A</v>
      </c>
      <c r="S68" s="19"/>
      <c r="T68" s="6" t="e">
        <f t="shared" ref="T68" si="1016">IF(ISBLANK(S68),NA(),IF($C$6="b",POWER(S$9,S$10-S68)/POWER($B$9,$B$10-$B68)/POWER($C$9,$C$10-$C68),IF($C$6=2,POWER(S$9,S$10-S68)/POWER($C$9,$C$10-$C68),POWER(S$9,S$10-S68)/POWER($B$9,$B$10-$B68))))</f>
        <v>#N/A</v>
      </c>
      <c r="U68" s="7" t="e">
        <f t="shared" ref="U68" si="1017">LOG(T68,2)</f>
        <v>#N/A</v>
      </c>
      <c r="V68" s="19"/>
      <c r="W68" s="6" t="e">
        <f t="shared" ref="W68" si="1018">IF(ISBLANK(V68),NA(),IF($C$6="b",POWER(V$9,V$10-V68)/POWER($B$9,$B$10-$B68)/POWER($C$9,$C$10-$C68),IF($C$6=2,POWER(V$9,V$10-V68)/POWER($C$9,$C$10-$C68),POWER(V$9,V$10-V68)/POWER($B$9,$B$10-$B68))))</f>
        <v>#N/A</v>
      </c>
      <c r="X68" s="7" t="e">
        <f t="shared" ref="X68" si="1019">LOG(W68,2)</f>
        <v>#N/A</v>
      </c>
      <c r="Y68" s="19"/>
      <c r="Z68" s="6" t="e">
        <f t="shared" ref="Z68" si="1020">IF(ISBLANK(Y68),NA(),IF($C$6="b",POWER(Y$9,Y$10-Y68)/POWER($B$9,$B$10-$B68)/POWER($C$9,$C$10-$C68),IF($C$6=2,POWER(Y$9,Y$10-Y68)/POWER($C$9,$C$10-$C68),POWER(Y$9,Y$10-Y68)/POWER($B$9,$B$10-$B68))))</f>
        <v>#N/A</v>
      </c>
      <c r="AA68" s="7" t="e">
        <f t="shared" ref="AA68" si="1021">LOG(Z68,2)</f>
        <v>#N/A</v>
      </c>
      <c r="AB68" s="19"/>
      <c r="AC68" s="6" t="e">
        <f t="shared" ref="AC68" si="1022">IF(ISBLANK(AB68),NA(),IF($C$6="b",POWER(AB$9,AB$10-AB68)/POWER($B$9,$B$10-$B68)/POWER($C$9,$C$10-$C68),IF($C$6=2,POWER(AB$9,AB$10-AB68)/POWER($C$9,$C$10-$C68),POWER(AB$9,AB$10-AB68)/POWER($B$9,$B$10-$B68))))</f>
        <v>#N/A</v>
      </c>
      <c r="AD68" s="7" t="e">
        <f t="shared" ref="AD68" si="1023">LOG(AC68,2)</f>
        <v>#N/A</v>
      </c>
      <c r="AE68" s="19"/>
      <c r="AF68" s="6" t="e">
        <f t="shared" ref="AF68" si="1024">IF(ISBLANK(AE68),NA(),IF($C$6="b",POWER(AE$9,AE$10-AE68)/POWER($B$9,$B$10-$B68)/POWER($C$9,$C$10-$C68),IF($C$6=2,POWER(AE$9,AE$10-AE68)/POWER($C$9,$C$10-$C68),POWER(AE$9,AE$10-AE68)/POWER($B$9,$B$10-$B68))))</f>
        <v>#N/A</v>
      </c>
      <c r="AG68" s="7" t="e">
        <f t="shared" ref="AG68" si="1025">LOG(AF68,2)</f>
        <v>#N/A</v>
      </c>
      <c r="AH68" s="19"/>
      <c r="AI68" s="6" t="e">
        <f t="shared" ref="AI68" si="1026">IF(ISBLANK(AH68),NA(),IF($C$6="b",POWER(AH$9,AH$10-AH68)/POWER($B$9,$B$10-$B68)/POWER($C$9,$C$10-$C68),IF($C$6=2,POWER(AH$9,AH$10-AH68)/POWER($C$9,$C$10-$C68),POWER(AH$9,AH$10-AH68)/POWER($B$9,$B$10-$B68))))</f>
        <v>#N/A</v>
      </c>
      <c r="AJ68" s="7" t="e">
        <f t="shared" ref="AJ68" si="1027">LOG(AI68,2)</f>
        <v>#N/A</v>
      </c>
      <c r="AK68" s="19"/>
      <c r="AL68" s="6" t="e">
        <f t="shared" ref="AL68" si="1028">IF(ISBLANK(AK68),NA(),IF($C$6="b",POWER(AK$9,AK$10-AK68)/POWER($B$9,$B$10-$B68)/POWER($C$9,$C$10-$C68),IF($C$6=2,POWER(AK$9,AK$10-AK68)/POWER($C$9,$C$10-$C68),POWER(AK$9,AK$10-AK68)/POWER($B$9,$B$10-$B68))))</f>
        <v>#N/A</v>
      </c>
      <c r="AM68" s="7" t="e">
        <f t="shared" si="795"/>
        <v>#N/A</v>
      </c>
    </row>
    <row r="69" spans="1:39" ht="15.75" thickBot="1" x14ac:dyDescent="0.3"/>
    <row r="70" spans="1:39" ht="15.75" thickBot="1" x14ac:dyDescent="0.3">
      <c r="B70" s="45" t="str">
        <f>refgen1</f>
        <v>rpl13a</v>
      </c>
      <c r="C70" s="45" t="str">
        <f>refgen2</f>
        <v>ref. gene 2</v>
      </c>
      <c r="D70" s="66" t="str">
        <f>gene1</f>
        <v>mitfa</v>
      </c>
      <c r="E70" s="67"/>
      <c r="F70" s="68"/>
      <c r="G70" s="66" t="str">
        <f>gene2</f>
        <v>ltk</v>
      </c>
      <c r="H70" s="67"/>
      <c r="I70" s="68"/>
      <c r="J70" s="66" t="str">
        <f>gene3</f>
        <v>csf1ra</v>
      </c>
      <c r="K70" s="67"/>
      <c r="L70" s="68"/>
      <c r="M70" s="66" t="str">
        <f>gene4</f>
        <v>gene 4</v>
      </c>
      <c r="N70" s="67"/>
      <c r="O70" s="68"/>
      <c r="P70" s="66" t="str">
        <f>gene5</f>
        <v>gene 5</v>
      </c>
      <c r="Q70" s="67"/>
      <c r="R70" s="68"/>
      <c r="S70" s="66" t="str">
        <f>gene6</f>
        <v>gene 6</v>
      </c>
      <c r="T70" s="67"/>
      <c r="U70" s="68"/>
      <c r="V70" s="66" t="str">
        <f>gene7</f>
        <v>gene 7</v>
      </c>
      <c r="W70" s="67"/>
      <c r="X70" s="68"/>
      <c r="Y70" s="66" t="str">
        <f>gene8</f>
        <v>gene 8</v>
      </c>
      <c r="Z70" s="67"/>
      <c r="AA70" s="68"/>
      <c r="AB70" s="66" t="str">
        <f>gene9</f>
        <v>gene 9</v>
      </c>
      <c r="AC70" s="67"/>
      <c r="AD70" s="68"/>
      <c r="AE70" s="66" t="str">
        <f>gene10</f>
        <v>gene 10</v>
      </c>
      <c r="AF70" s="67"/>
      <c r="AG70" s="68"/>
      <c r="AH70" s="66" t="str">
        <f>gene11</f>
        <v>gene 11</v>
      </c>
      <c r="AI70" s="67"/>
      <c r="AJ70" s="68"/>
      <c r="AK70" s="66" t="str">
        <f>gene12</f>
        <v>gene 12</v>
      </c>
      <c r="AL70" s="67"/>
      <c r="AM70" s="68"/>
    </row>
    <row r="71" spans="1:39" ht="18" x14ac:dyDescent="0.35">
      <c r="A71" s="47" t="s">
        <v>69</v>
      </c>
      <c r="B71" s="36" t="s">
        <v>55</v>
      </c>
      <c r="C71" s="36" t="s">
        <v>55</v>
      </c>
      <c r="D71" s="49" t="s">
        <v>55</v>
      </c>
      <c r="E71" s="42" t="s">
        <v>58</v>
      </c>
      <c r="F71" s="43" t="s">
        <v>59</v>
      </c>
      <c r="G71" s="49" t="s">
        <v>55</v>
      </c>
      <c r="H71" s="42" t="s">
        <v>58</v>
      </c>
      <c r="I71" s="43" t="s">
        <v>59</v>
      </c>
      <c r="J71" s="49" t="s">
        <v>55</v>
      </c>
      <c r="K71" s="42" t="s">
        <v>58</v>
      </c>
      <c r="L71" s="43" t="s">
        <v>59</v>
      </c>
      <c r="M71" s="49" t="s">
        <v>55</v>
      </c>
      <c r="N71" s="42" t="s">
        <v>58</v>
      </c>
      <c r="O71" s="43" t="s">
        <v>59</v>
      </c>
      <c r="P71" s="49" t="s">
        <v>55</v>
      </c>
      <c r="Q71" s="42" t="s">
        <v>58</v>
      </c>
      <c r="R71" s="43" t="s">
        <v>59</v>
      </c>
      <c r="S71" s="49" t="s">
        <v>55</v>
      </c>
      <c r="T71" s="42" t="s">
        <v>58</v>
      </c>
      <c r="U71" s="43" t="s">
        <v>59</v>
      </c>
      <c r="V71" s="49" t="s">
        <v>55</v>
      </c>
      <c r="W71" s="42" t="s">
        <v>58</v>
      </c>
      <c r="X71" s="43" t="s">
        <v>59</v>
      </c>
      <c r="Y71" s="49" t="s">
        <v>55</v>
      </c>
      <c r="Z71" s="42" t="s">
        <v>58</v>
      </c>
      <c r="AA71" s="43" t="s">
        <v>59</v>
      </c>
      <c r="AB71" s="49" t="s">
        <v>55</v>
      </c>
      <c r="AC71" s="42" t="s">
        <v>58</v>
      </c>
      <c r="AD71" s="43" t="s">
        <v>59</v>
      </c>
      <c r="AE71" s="49" t="s">
        <v>55</v>
      </c>
      <c r="AF71" s="42" t="s">
        <v>58</v>
      </c>
      <c r="AG71" s="43" t="s">
        <v>59</v>
      </c>
      <c r="AH71" s="49" t="s">
        <v>55</v>
      </c>
      <c r="AI71" s="42" t="s">
        <v>58</v>
      </c>
      <c r="AJ71" s="43" t="s">
        <v>59</v>
      </c>
      <c r="AK71" s="49" t="s">
        <v>55</v>
      </c>
      <c r="AL71" s="42" t="s">
        <v>58</v>
      </c>
      <c r="AM71" s="43" t="s">
        <v>59</v>
      </c>
    </row>
    <row r="72" spans="1:39" x14ac:dyDescent="0.25">
      <c r="A72" s="31"/>
      <c r="B72" s="31"/>
      <c r="C72" s="31"/>
      <c r="D72" s="17"/>
      <c r="E72" s="1" t="e">
        <f>IF(ISBLANK(D72),NA(),IF($C$6="b",POWER(D$9,D$10-D72)/POWER($B$9,$B$10-$B72)/POWER($C$9,$C$10-$C72),IF($C$6=2,POWER(D$9,D$10-D72)/POWER($C$9,$C$10-$C72),POWER(D$9,D$10-D72)/POWER($B$9,$B$10-$B72))))</f>
        <v>#N/A</v>
      </c>
      <c r="F72" s="4" t="e">
        <f>LOG(E72,2)</f>
        <v>#N/A</v>
      </c>
      <c r="G72" s="17"/>
      <c r="H72" s="1" t="e">
        <f t="shared" ref="H72" si="1029">IF(ISBLANK(G72),NA(),IF($C$6="b",POWER(G$9,G$10-G72)/POWER($B$9,$B$10-$B72)/POWER($C$9,$C$10-$C72),IF($C$6=2,POWER(G$9,G$10-G72)/POWER($C$9,$C$10-$C72),POWER(G$9,G$10-G72)/POWER($B$9,$B$10-$B72))))</f>
        <v>#N/A</v>
      </c>
      <c r="I72" s="4" t="e">
        <f t="shared" ref="I72" si="1030">LOG(H72,2)</f>
        <v>#N/A</v>
      </c>
      <c r="J72" s="17"/>
      <c r="K72" s="1" t="e">
        <f t="shared" ref="K72" si="1031">IF(ISBLANK(J72),NA(),IF($C$6="b",POWER(J$9,J$10-J72)/POWER($B$9,$B$10-$B72)/POWER($C$9,$C$10-$C72),IF($C$6=2,POWER(J$9,J$10-J72)/POWER($C$9,$C$10-$C72),POWER(J$9,J$10-J72)/POWER($B$9,$B$10-$B72))))</f>
        <v>#N/A</v>
      </c>
      <c r="L72" s="4" t="e">
        <f t="shared" ref="L72" si="1032">LOG(K72,2)</f>
        <v>#N/A</v>
      </c>
      <c r="M72" s="17"/>
      <c r="N72" s="1" t="e">
        <f t="shared" ref="N72" si="1033">IF(ISBLANK(M72),NA(),IF($C$6="b",POWER(M$9,M$10-M72)/POWER($B$9,$B$10-$B72)/POWER($C$9,$C$10-$C72),IF($C$6=2,POWER(M$9,M$10-M72)/POWER($C$9,$C$10-$C72),POWER(M$9,M$10-M72)/POWER($B$9,$B$10-$B72))))</f>
        <v>#N/A</v>
      </c>
      <c r="O72" s="4" t="e">
        <f t="shared" ref="O72" si="1034">LOG(N72,2)</f>
        <v>#N/A</v>
      </c>
      <c r="P72" s="17"/>
      <c r="Q72" s="1" t="e">
        <f t="shared" ref="Q72" si="1035">IF(ISBLANK(P72),NA(),IF($C$6="b",POWER(P$9,P$10-P72)/POWER($B$9,$B$10-$B72)/POWER($C$9,$C$10-$C72),IF($C$6=2,POWER(P$9,P$10-P72)/POWER($C$9,$C$10-$C72),POWER(P$9,P$10-P72)/POWER($B$9,$B$10-$B72))))</f>
        <v>#N/A</v>
      </c>
      <c r="R72" s="4" t="e">
        <f t="shared" ref="R72" si="1036">LOG(Q72,2)</f>
        <v>#N/A</v>
      </c>
      <c r="S72" s="17"/>
      <c r="T72" s="1" t="e">
        <f t="shared" ref="T72" si="1037">IF(ISBLANK(S72),NA(),IF($C$6="b",POWER(S$9,S$10-S72)/POWER($B$9,$B$10-$B72)/POWER($C$9,$C$10-$C72),IF($C$6=2,POWER(S$9,S$10-S72)/POWER($C$9,$C$10-$C72),POWER(S$9,S$10-S72)/POWER($B$9,$B$10-$B72))))</f>
        <v>#N/A</v>
      </c>
      <c r="U72" s="4" t="e">
        <f t="shared" ref="U72" si="1038">LOG(T72,2)</f>
        <v>#N/A</v>
      </c>
      <c r="V72" s="17"/>
      <c r="W72" s="1" t="e">
        <f t="shared" ref="W72" si="1039">IF(ISBLANK(V72),NA(),IF($C$6="b",POWER(V$9,V$10-V72)/POWER($B$9,$B$10-$B72)/POWER($C$9,$C$10-$C72),IF($C$6=2,POWER(V$9,V$10-V72)/POWER($C$9,$C$10-$C72),POWER(V$9,V$10-V72)/POWER($B$9,$B$10-$B72))))</f>
        <v>#N/A</v>
      </c>
      <c r="X72" s="4" t="e">
        <f t="shared" ref="X72" si="1040">LOG(W72,2)</f>
        <v>#N/A</v>
      </c>
      <c r="Y72" s="17"/>
      <c r="Z72" s="1" t="e">
        <f t="shared" ref="Z72" si="1041">IF(ISBLANK(Y72),NA(),IF($C$6="b",POWER(Y$9,Y$10-Y72)/POWER($B$9,$B$10-$B72)/POWER($C$9,$C$10-$C72),IF($C$6=2,POWER(Y$9,Y$10-Y72)/POWER($C$9,$C$10-$C72),POWER(Y$9,Y$10-Y72)/POWER($B$9,$B$10-$B72))))</f>
        <v>#N/A</v>
      </c>
      <c r="AA72" s="4" t="e">
        <f t="shared" ref="AA72" si="1042">LOG(Z72,2)</f>
        <v>#N/A</v>
      </c>
      <c r="AB72" s="17"/>
      <c r="AC72" s="1" t="e">
        <f t="shared" ref="AC72" si="1043">IF(ISBLANK(AB72),NA(),IF($C$6="b",POWER(AB$9,AB$10-AB72)/POWER($B$9,$B$10-$B72)/POWER($C$9,$C$10-$C72),IF($C$6=2,POWER(AB$9,AB$10-AB72)/POWER($C$9,$C$10-$C72),POWER(AB$9,AB$10-AB72)/POWER($B$9,$B$10-$B72))))</f>
        <v>#N/A</v>
      </c>
      <c r="AD72" s="4" t="e">
        <f t="shared" ref="AD72" si="1044">LOG(AC72,2)</f>
        <v>#N/A</v>
      </c>
      <c r="AE72" s="17"/>
      <c r="AF72" s="1" t="e">
        <f t="shared" ref="AF72" si="1045">IF(ISBLANK(AE72),NA(),IF($C$6="b",POWER(AE$9,AE$10-AE72)/POWER($B$9,$B$10-$B72)/POWER($C$9,$C$10-$C72),IF($C$6=2,POWER(AE$9,AE$10-AE72)/POWER($C$9,$C$10-$C72),POWER(AE$9,AE$10-AE72)/POWER($B$9,$B$10-$B72))))</f>
        <v>#N/A</v>
      </c>
      <c r="AG72" s="4" t="e">
        <f t="shared" ref="AG72" si="1046">LOG(AF72,2)</f>
        <v>#N/A</v>
      </c>
      <c r="AH72" s="17"/>
      <c r="AI72" s="1" t="e">
        <f t="shared" ref="AI72" si="1047">IF(ISBLANK(AH72),NA(),IF($C$6="b",POWER(AH$9,AH$10-AH72)/POWER($B$9,$B$10-$B72)/POWER($C$9,$C$10-$C72),IF($C$6=2,POWER(AH$9,AH$10-AH72)/POWER($C$9,$C$10-$C72),POWER(AH$9,AH$10-AH72)/POWER($B$9,$B$10-$B72))))</f>
        <v>#N/A</v>
      </c>
      <c r="AJ72" s="4" t="e">
        <f t="shared" ref="AJ72" si="1048">LOG(AI72,2)</f>
        <v>#N/A</v>
      </c>
      <c r="AK72" s="17"/>
      <c r="AL72" s="1" t="e">
        <f t="shared" ref="AL72" si="1049">IF(ISBLANK(AK72),NA(),IF($C$6="b",POWER(AK$9,AK$10-AK72)/POWER($B$9,$B$10-$B72)/POWER($C$9,$C$10-$C72),IF($C$6=2,POWER(AK$9,AK$10-AK72)/POWER($C$9,$C$10-$C72),POWER(AK$9,AK$10-AK72)/POWER($B$9,$B$10-$B72))))</f>
        <v>#N/A</v>
      </c>
      <c r="AM72" s="4" t="e">
        <f t="shared" ref="AM72:AM83" si="1050">LOG(AL72,2)</f>
        <v>#N/A</v>
      </c>
    </row>
    <row r="73" spans="1:39" x14ac:dyDescent="0.25">
      <c r="A73" s="31"/>
      <c r="B73" s="31"/>
      <c r="C73" s="31"/>
      <c r="D73" s="17"/>
      <c r="E73" s="1" t="e">
        <f t="shared" ref="E73:E83" si="1051">IF(ISBLANK(D73),NA(),IF($C$6="b",POWER(D$9,D$10-D73)/POWER($B$9,$B$10-$B73)/POWER($C$9,$C$10-$C73),IF($C$6=2,POWER(D$9,D$10-D73)/POWER($C$9,$C$10-$C73),POWER(D$9,D$10-D73)/POWER($B$9,$B$10-$B73))))</f>
        <v>#N/A</v>
      </c>
      <c r="F73" s="4" t="e">
        <f t="shared" ref="F73:F83" si="1052">LOG(E73,2)</f>
        <v>#N/A</v>
      </c>
      <c r="G73" s="17"/>
      <c r="H73" s="1" t="e">
        <f t="shared" ref="H73" si="1053">IF(ISBLANK(G73),NA(),IF($C$6="b",POWER(G$9,G$10-G73)/POWER($B$9,$B$10-$B73)/POWER($C$9,$C$10-$C73),IF($C$6=2,POWER(G$9,G$10-G73)/POWER($C$9,$C$10-$C73),POWER(G$9,G$10-G73)/POWER($B$9,$B$10-$B73))))</f>
        <v>#N/A</v>
      </c>
      <c r="I73" s="4" t="e">
        <f t="shared" ref="I73" si="1054">LOG(H73,2)</f>
        <v>#N/A</v>
      </c>
      <c r="J73" s="17"/>
      <c r="K73" s="1" t="e">
        <f t="shared" ref="K73" si="1055">IF(ISBLANK(J73),NA(),IF($C$6="b",POWER(J$9,J$10-J73)/POWER($B$9,$B$10-$B73)/POWER($C$9,$C$10-$C73),IF($C$6=2,POWER(J$9,J$10-J73)/POWER($C$9,$C$10-$C73),POWER(J$9,J$10-J73)/POWER($B$9,$B$10-$B73))))</f>
        <v>#N/A</v>
      </c>
      <c r="L73" s="4" t="e">
        <f t="shared" ref="L73" si="1056">LOG(K73,2)</f>
        <v>#N/A</v>
      </c>
      <c r="M73" s="17"/>
      <c r="N73" s="1" t="e">
        <f t="shared" ref="N73" si="1057">IF(ISBLANK(M73),NA(),IF($C$6="b",POWER(M$9,M$10-M73)/POWER($B$9,$B$10-$B73)/POWER($C$9,$C$10-$C73),IF($C$6=2,POWER(M$9,M$10-M73)/POWER($C$9,$C$10-$C73),POWER(M$9,M$10-M73)/POWER($B$9,$B$10-$B73))))</f>
        <v>#N/A</v>
      </c>
      <c r="O73" s="4" t="e">
        <f t="shared" ref="O73" si="1058">LOG(N73,2)</f>
        <v>#N/A</v>
      </c>
      <c r="P73" s="17"/>
      <c r="Q73" s="1" t="e">
        <f t="shared" ref="Q73" si="1059">IF(ISBLANK(P73),NA(),IF($C$6="b",POWER(P$9,P$10-P73)/POWER($B$9,$B$10-$B73)/POWER($C$9,$C$10-$C73),IF($C$6=2,POWER(P$9,P$10-P73)/POWER($C$9,$C$10-$C73),POWER(P$9,P$10-P73)/POWER($B$9,$B$10-$B73))))</f>
        <v>#N/A</v>
      </c>
      <c r="R73" s="4" t="e">
        <f t="shared" ref="R73" si="1060">LOG(Q73,2)</f>
        <v>#N/A</v>
      </c>
      <c r="S73" s="17"/>
      <c r="T73" s="1" t="e">
        <f t="shared" ref="T73" si="1061">IF(ISBLANK(S73),NA(),IF($C$6="b",POWER(S$9,S$10-S73)/POWER($B$9,$B$10-$B73)/POWER($C$9,$C$10-$C73),IF($C$6=2,POWER(S$9,S$10-S73)/POWER($C$9,$C$10-$C73),POWER(S$9,S$10-S73)/POWER($B$9,$B$10-$B73))))</f>
        <v>#N/A</v>
      </c>
      <c r="U73" s="4" t="e">
        <f t="shared" ref="U73" si="1062">LOG(T73,2)</f>
        <v>#N/A</v>
      </c>
      <c r="V73" s="17"/>
      <c r="W73" s="1" t="e">
        <f t="shared" ref="W73" si="1063">IF(ISBLANK(V73),NA(),IF($C$6="b",POWER(V$9,V$10-V73)/POWER($B$9,$B$10-$B73)/POWER($C$9,$C$10-$C73),IF($C$6=2,POWER(V$9,V$10-V73)/POWER($C$9,$C$10-$C73),POWER(V$9,V$10-V73)/POWER($B$9,$B$10-$B73))))</f>
        <v>#N/A</v>
      </c>
      <c r="X73" s="4" t="e">
        <f t="shared" ref="X73" si="1064">LOG(W73,2)</f>
        <v>#N/A</v>
      </c>
      <c r="Y73" s="17"/>
      <c r="Z73" s="1" t="e">
        <f t="shared" ref="Z73" si="1065">IF(ISBLANK(Y73),NA(),IF($C$6="b",POWER(Y$9,Y$10-Y73)/POWER($B$9,$B$10-$B73)/POWER($C$9,$C$10-$C73),IF($C$6=2,POWER(Y$9,Y$10-Y73)/POWER($C$9,$C$10-$C73),POWER(Y$9,Y$10-Y73)/POWER($B$9,$B$10-$B73))))</f>
        <v>#N/A</v>
      </c>
      <c r="AA73" s="4" t="e">
        <f t="shared" ref="AA73" si="1066">LOG(Z73,2)</f>
        <v>#N/A</v>
      </c>
      <c r="AB73" s="17"/>
      <c r="AC73" s="1" t="e">
        <f t="shared" ref="AC73" si="1067">IF(ISBLANK(AB73),NA(),IF($C$6="b",POWER(AB$9,AB$10-AB73)/POWER($B$9,$B$10-$B73)/POWER($C$9,$C$10-$C73),IF($C$6=2,POWER(AB$9,AB$10-AB73)/POWER($C$9,$C$10-$C73),POWER(AB$9,AB$10-AB73)/POWER($B$9,$B$10-$B73))))</f>
        <v>#N/A</v>
      </c>
      <c r="AD73" s="4" t="e">
        <f t="shared" ref="AD73" si="1068">LOG(AC73,2)</f>
        <v>#N/A</v>
      </c>
      <c r="AE73" s="17"/>
      <c r="AF73" s="1" t="e">
        <f t="shared" ref="AF73" si="1069">IF(ISBLANK(AE73),NA(),IF($C$6="b",POWER(AE$9,AE$10-AE73)/POWER($B$9,$B$10-$B73)/POWER($C$9,$C$10-$C73),IF($C$6=2,POWER(AE$9,AE$10-AE73)/POWER($C$9,$C$10-$C73),POWER(AE$9,AE$10-AE73)/POWER($B$9,$B$10-$B73))))</f>
        <v>#N/A</v>
      </c>
      <c r="AG73" s="4" t="e">
        <f t="shared" ref="AG73" si="1070">LOG(AF73,2)</f>
        <v>#N/A</v>
      </c>
      <c r="AH73" s="17"/>
      <c r="AI73" s="1" t="e">
        <f t="shared" ref="AI73" si="1071">IF(ISBLANK(AH73),NA(),IF($C$6="b",POWER(AH$9,AH$10-AH73)/POWER($B$9,$B$10-$B73)/POWER($C$9,$C$10-$C73),IF($C$6=2,POWER(AH$9,AH$10-AH73)/POWER($C$9,$C$10-$C73),POWER(AH$9,AH$10-AH73)/POWER($B$9,$B$10-$B73))))</f>
        <v>#N/A</v>
      </c>
      <c r="AJ73" s="4" t="e">
        <f t="shared" ref="AJ73" si="1072">LOG(AI73,2)</f>
        <v>#N/A</v>
      </c>
      <c r="AK73" s="17"/>
      <c r="AL73" s="1" t="e">
        <f t="shared" ref="AL73" si="1073">IF(ISBLANK(AK73),NA(),IF($C$6="b",POWER(AK$9,AK$10-AK73)/POWER($B$9,$B$10-$B73)/POWER($C$9,$C$10-$C73),IF($C$6=2,POWER(AK$9,AK$10-AK73)/POWER($C$9,$C$10-$C73),POWER(AK$9,AK$10-AK73)/POWER($B$9,$B$10-$B73))))</f>
        <v>#N/A</v>
      </c>
      <c r="AM73" s="4" t="e">
        <f t="shared" si="1050"/>
        <v>#N/A</v>
      </c>
    </row>
    <row r="74" spans="1:39" x14ac:dyDescent="0.25">
      <c r="A74" s="31"/>
      <c r="B74" s="31"/>
      <c r="C74" s="31"/>
      <c r="D74" s="17"/>
      <c r="E74" s="1" t="e">
        <f t="shared" si="1051"/>
        <v>#N/A</v>
      </c>
      <c r="F74" s="4" t="e">
        <f t="shared" si="1052"/>
        <v>#N/A</v>
      </c>
      <c r="G74" s="17"/>
      <c r="H74" s="1" t="e">
        <f t="shared" ref="H74" si="1074">IF(ISBLANK(G74),NA(),IF($C$6="b",POWER(G$9,G$10-G74)/POWER($B$9,$B$10-$B74)/POWER($C$9,$C$10-$C74),IF($C$6=2,POWER(G$9,G$10-G74)/POWER($C$9,$C$10-$C74),POWER(G$9,G$10-G74)/POWER($B$9,$B$10-$B74))))</f>
        <v>#N/A</v>
      </c>
      <c r="I74" s="4" t="e">
        <f t="shared" ref="I74" si="1075">LOG(H74,2)</f>
        <v>#N/A</v>
      </c>
      <c r="J74" s="17"/>
      <c r="K74" s="1" t="e">
        <f t="shared" ref="K74" si="1076">IF(ISBLANK(J74),NA(),IF($C$6="b",POWER(J$9,J$10-J74)/POWER($B$9,$B$10-$B74)/POWER($C$9,$C$10-$C74),IF($C$6=2,POWER(J$9,J$10-J74)/POWER($C$9,$C$10-$C74),POWER(J$9,J$10-J74)/POWER($B$9,$B$10-$B74))))</f>
        <v>#N/A</v>
      </c>
      <c r="L74" s="4" t="e">
        <f t="shared" ref="L74" si="1077">LOG(K74,2)</f>
        <v>#N/A</v>
      </c>
      <c r="M74" s="17"/>
      <c r="N74" s="1" t="e">
        <f t="shared" ref="N74" si="1078">IF(ISBLANK(M74),NA(),IF($C$6="b",POWER(M$9,M$10-M74)/POWER($B$9,$B$10-$B74)/POWER($C$9,$C$10-$C74),IF($C$6=2,POWER(M$9,M$10-M74)/POWER($C$9,$C$10-$C74),POWER(M$9,M$10-M74)/POWER($B$9,$B$10-$B74))))</f>
        <v>#N/A</v>
      </c>
      <c r="O74" s="4" t="e">
        <f t="shared" ref="O74" si="1079">LOG(N74,2)</f>
        <v>#N/A</v>
      </c>
      <c r="P74" s="17"/>
      <c r="Q74" s="1" t="e">
        <f t="shared" ref="Q74" si="1080">IF(ISBLANK(P74),NA(),IF($C$6="b",POWER(P$9,P$10-P74)/POWER($B$9,$B$10-$B74)/POWER($C$9,$C$10-$C74),IF($C$6=2,POWER(P$9,P$10-P74)/POWER($C$9,$C$10-$C74),POWER(P$9,P$10-P74)/POWER($B$9,$B$10-$B74))))</f>
        <v>#N/A</v>
      </c>
      <c r="R74" s="4" t="e">
        <f t="shared" ref="R74" si="1081">LOG(Q74,2)</f>
        <v>#N/A</v>
      </c>
      <c r="S74" s="17"/>
      <c r="T74" s="1" t="e">
        <f t="shared" ref="T74" si="1082">IF(ISBLANK(S74),NA(),IF($C$6="b",POWER(S$9,S$10-S74)/POWER($B$9,$B$10-$B74)/POWER($C$9,$C$10-$C74),IF($C$6=2,POWER(S$9,S$10-S74)/POWER($C$9,$C$10-$C74),POWER(S$9,S$10-S74)/POWER($B$9,$B$10-$B74))))</f>
        <v>#N/A</v>
      </c>
      <c r="U74" s="4" t="e">
        <f t="shared" ref="U74" si="1083">LOG(T74,2)</f>
        <v>#N/A</v>
      </c>
      <c r="V74" s="17"/>
      <c r="W74" s="1" t="e">
        <f t="shared" ref="W74" si="1084">IF(ISBLANK(V74),NA(),IF($C$6="b",POWER(V$9,V$10-V74)/POWER($B$9,$B$10-$B74)/POWER($C$9,$C$10-$C74),IF($C$6=2,POWER(V$9,V$10-V74)/POWER($C$9,$C$10-$C74),POWER(V$9,V$10-V74)/POWER($B$9,$B$10-$B74))))</f>
        <v>#N/A</v>
      </c>
      <c r="X74" s="4" t="e">
        <f t="shared" ref="X74" si="1085">LOG(W74,2)</f>
        <v>#N/A</v>
      </c>
      <c r="Y74" s="17"/>
      <c r="Z74" s="1" t="e">
        <f t="shared" ref="Z74" si="1086">IF(ISBLANK(Y74),NA(),IF($C$6="b",POWER(Y$9,Y$10-Y74)/POWER($B$9,$B$10-$B74)/POWER($C$9,$C$10-$C74),IF($C$6=2,POWER(Y$9,Y$10-Y74)/POWER($C$9,$C$10-$C74),POWER(Y$9,Y$10-Y74)/POWER($B$9,$B$10-$B74))))</f>
        <v>#N/A</v>
      </c>
      <c r="AA74" s="4" t="e">
        <f t="shared" ref="AA74" si="1087">LOG(Z74,2)</f>
        <v>#N/A</v>
      </c>
      <c r="AB74" s="17"/>
      <c r="AC74" s="1" t="e">
        <f t="shared" ref="AC74" si="1088">IF(ISBLANK(AB74),NA(),IF($C$6="b",POWER(AB$9,AB$10-AB74)/POWER($B$9,$B$10-$B74)/POWER($C$9,$C$10-$C74),IF($C$6=2,POWER(AB$9,AB$10-AB74)/POWER($C$9,$C$10-$C74),POWER(AB$9,AB$10-AB74)/POWER($B$9,$B$10-$B74))))</f>
        <v>#N/A</v>
      </c>
      <c r="AD74" s="4" t="e">
        <f t="shared" ref="AD74" si="1089">LOG(AC74,2)</f>
        <v>#N/A</v>
      </c>
      <c r="AE74" s="17"/>
      <c r="AF74" s="1" t="e">
        <f t="shared" ref="AF74" si="1090">IF(ISBLANK(AE74),NA(),IF($C$6="b",POWER(AE$9,AE$10-AE74)/POWER($B$9,$B$10-$B74)/POWER($C$9,$C$10-$C74),IF($C$6=2,POWER(AE$9,AE$10-AE74)/POWER($C$9,$C$10-$C74),POWER(AE$9,AE$10-AE74)/POWER($B$9,$B$10-$B74))))</f>
        <v>#N/A</v>
      </c>
      <c r="AG74" s="4" t="e">
        <f t="shared" ref="AG74" si="1091">LOG(AF74,2)</f>
        <v>#N/A</v>
      </c>
      <c r="AH74" s="17"/>
      <c r="AI74" s="1" t="e">
        <f t="shared" ref="AI74" si="1092">IF(ISBLANK(AH74),NA(),IF($C$6="b",POWER(AH$9,AH$10-AH74)/POWER($B$9,$B$10-$B74)/POWER($C$9,$C$10-$C74),IF($C$6=2,POWER(AH$9,AH$10-AH74)/POWER($C$9,$C$10-$C74),POWER(AH$9,AH$10-AH74)/POWER($B$9,$B$10-$B74))))</f>
        <v>#N/A</v>
      </c>
      <c r="AJ74" s="4" t="e">
        <f t="shared" ref="AJ74" si="1093">LOG(AI74,2)</f>
        <v>#N/A</v>
      </c>
      <c r="AK74" s="17"/>
      <c r="AL74" s="1" t="e">
        <f t="shared" ref="AL74" si="1094">IF(ISBLANK(AK74),NA(),IF($C$6="b",POWER(AK$9,AK$10-AK74)/POWER($B$9,$B$10-$B74)/POWER($C$9,$C$10-$C74),IF($C$6=2,POWER(AK$9,AK$10-AK74)/POWER($C$9,$C$10-$C74),POWER(AK$9,AK$10-AK74)/POWER($B$9,$B$10-$B74))))</f>
        <v>#N/A</v>
      </c>
      <c r="AM74" s="4" t="e">
        <f t="shared" si="1050"/>
        <v>#N/A</v>
      </c>
    </row>
    <row r="75" spans="1:39" x14ac:dyDescent="0.25">
      <c r="A75" s="31"/>
      <c r="B75" s="31"/>
      <c r="C75" s="31"/>
      <c r="D75" s="17"/>
      <c r="E75" s="1" t="e">
        <f t="shared" si="1051"/>
        <v>#N/A</v>
      </c>
      <c r="F75" s="4" t="e">
        <f t="shared" si="1052"/>
        <v>#N/A</v>
      </c>
      <c r="G75" s="17"/>
      <c r="H75" s="1" t="e">
        <f t="shared" ref="H75" si="1095">IF(ISBLANK(G75),NA(),IF($C$6="b",POWER(G$9,G$10-G75)/POWER($B$9,$B$10-$B75)/POWER($C$9,$C$10-$C75),IF($C$6=2,POWER(G$9,G$10-G75)/POWER($C$9,$C$10-$C75),POWER(G$9,G$10-G75)/POWER($B$9,$B$10-$B75))))</f>
        <v>#N/A</v>
      </c>
      <c r="I75" s="4" t="e">
        <f t="shared" ref="I75" si="1096">LOG(H75,2)</f>
        <v>#N/A</v>
      </c>
      <c r="J75" s="17"/>
      <c r="K75" s="1" t="e">
        <f t="shared" ref="K75" si="1097">IF(ISBLANK(J75),NA(),IF($C$6="b",POWER(J$9,J$10-J75)/POWER($B$9,$B$10-$B75)/POWER($C$9,$C$10-$C75),IF($C$6=2,POWER(J$9,J$10-J75)/POWER($C$9,$C$10-$C75),POWER(J$9,J$10-J75)/POWER($B$9,$B$10-$B75))))</f>
        <v>#N/A</v>
      </c>
      <c r="L75" s="4" t="e">
        <f t="shared" ref="L75" si="1098">LOG(K75,2)</f>
        <v>#N/A</v>
      </c>
      <c r="M75" s="17"/>
      <c r="N75" s="1" t="e">
        <f t="shared" ref="N75" si="1099">IF(ISBLANK(M75),NA(),IF($C$6="b",POWER(M$9,M$10-M75)/POWER($B$9,$B$10-$B75)/POWER($C$9,$C$10-$C75),IF($C$6=2,POWER(M$9,M$10-M75)/POWER($C$9,$C$10-$C75),POWER(M$9,M$10-M75)/POWER($B$9,$B$10-$B75))))</f>
        <v>#N/A</v>
      </c>
      <c r="O75" s="4" t="e">
        <f t="shared" ref="O75" si="1100">LOG(N75,2)</f>
        <v>#N/A</v>
      </c>
      <c r="P75" s="17"/>
      <c r="Q75" s="1" t="e">
        <f t="shared" ref="Q75" si="1101">IF(ISBLANK(P75),NA(),IF($C$6="b",POWER(P$9,P$10-P75)/POWER($B$9,$B$10-$B75)/POWER($C$9,$C$10-$C75),IF($C$6=2,POWER(P$9,P$10-P75)/POWER($C$9,$C$10-$C75),POWER(P$9,P$10-P75)/POWER($B$9,$B$10-$B75))))</f>
        <v>#N/A</v>
      </c>
      <c r="R75" s="4" t="e">
        <f t="shared" ref="R75" si="1102">LOG(Q75,2)</f>
        <v>#N/A</v>
      </c>
      <c r="S75" s="17"/>
      <c r="T75" s="1" t="e">
        <f t="shared" ref="T75" si="1103">IF(ISBLANK(S75),NA(),IF($C$6="b",POWER(S$9,S$10-S75)/POWER($B$9,$B$10-$B75)/POWER($C$9,$C$10-$C75),IF($C$6=2,POWER(S$9,S$10-S75)/POWER($C$9,$C$10-$C75),POWER(S$9,S$10-S75)/POWER($B$9,$B$10-$B75))))</f>
        <v>#N/A</v>
      </c>
      <c r="U75" s="4" t="e">
        <f t="shared" ref="U75" si="1104">LOG(T75,2)</f>
        <v>#N/A</v>
      </c>
      <c r="V75" s="17"/>
      <c r="W75" s="1" t="e">
        <f t="shared" ref="W75" si="1105">IF(ISBLANK(V75),NA(),IF($C$6="b",POWER(V$9,V$10-V75)/POWER($B$9,$B$10-$B75)/POWER($C$9,$C$10-$C75),IF($C$6=2,POWER(V$9,V$10-V75)/POWER($C$9,$C$10-$C75),POWER(V$9,V$10-V75)/POWER($B$9,$B$10-$B75))))</f>
        <v>#N/A</v>
      </c>
      <c r="X75" s="4" t="e">
        <f t="shared" ref="X75" si="1106">LOG(W75,2)</f>
        <v>#N/A</v>
      </c>
      <c r="Y75" s="17"/>
      <c r="Z75" s="1" t="e">
        <f t="shared" ref="Z75" si="1107">IF(ISBLANK(Y75),NA(),IF($C$6="b",POWER(Y$9,Y$10-Y75)/POWER($B$9,$B$10-$B75)/POWER($C$9,$C$10-$C75),IF($C$6=2,POWER(Y$9,Y$10-Y75)/POWER($C$9,$C$10-$C75),POWER(Y$9,Y$10-Y75)/POWER($B$9,$B$10-$B75))))</f>
        <v>#N/A</v>
      </c>
      <c r="AA75" s="4" t="e">
        <f t="shared" ref="AA75" si="1108">LOG(Z75,2)</f>
        <v>#N/A</v>
      </c>
      <c r="AB75" s="17"/>
      <c r="AC75" s="1" t="e">
        <f t="shared" ref="AC75" si="1109">IF(ISBLANK(AB75),NA(),IF($C$6="b",POWER(AB$9,AB$10-AB75)/POWER($B$9,$B$10-$B75)/POWER($C$9,$C$10-$C75),IF($C$6=2,POWER(AB$9,AB$10-AB75)/POWER($C$9,$C$10-$C75),POWER(AB$9,AB$10-AB75)/POWER($B$9,$B$10-$B75))))</f>
        <v>#N/A</v>
      </c>
      <c r="AD75" s="4" t="e">
        <f t="shared" ref="AD75" si="1110">LOG(AC75,2)</f>
        <v>#N/A</v>
      </c>
      <c r="AE75" s="17"/>
      <c r="AF75" s="1" t="e">
        <f t="shared" ref="AF75" si="1111">IF(ISBLANK(AE75),NA(),IF($C$6="b",POWER(AE$9,AE$10-AE75)/POWER($B$9,$B$10-$B75)/POWER($C$9,$C$10-$C75),IF($C$6=2,POWER(AE$9,AE$10-AE75)/POWER($C$9,$C$10-$C75),POWER(AE$9,AE$10-AE75)/POWER($B$9,$B$10-$B75))))</f>
        <v>#N/A</v>
      </c>
      <c r="AG75" s="4" t="e">
        <f t="shared" ref="AG75" si="1112">LOG(AF75,2)</f>
        <v>#N/A</v>
      </c>
      <c r="AH75" s="17"/>
      <c r="AI75" s="1" t="e">
        <f t="shared" ref="AI75" si="1113">IF(ISBLANK(AH75),NA(),IF($C$6="b",POWER(AH$9,AH$10-AH75)/POWER($B$9,$B$10-$B75)/POWER($C$9,$C$10-$C75),IF($C$6=2,POWER(AH$9,AH$10-AH75)/POWER($C$9,$C$10-$C75),POWER(AH$9,AH$10-AH75)/POWER($B$9,$B$10-$B75))))</f>
        <v>#N/A</v>
      </c>
      <c r="AJ75" s="4" t="e">
        <f t="shared" ref="AJ75" si="1114">LOG(AI75,2)</f>
        <v>#N/A</v>
      </c>
      <c r="AK75" s="17"/>
      <c r="AL75" s="1" t="e">
        <f t="shared" ref="AL75" si="1115">IF(ISBLANK(AK75),NA(),IF($C$6="b",POWER(AK$9,AK$10-AK75)/POWER($B$9,$B$10-$B75)/POWER($C$9,$C$10-$C75),IF($C$6=2,POWER(AK$9,AK$10-AK75)/POWER($C$9,$C$10-$C75),POWER(AK$9,AK$10-AK75)/POWER($B$9,$B$10-$B75))))</f>
        <v>#N/A</v>
      </c>
      <c r="AM75" s="4" t="e">
        <f t="shared" si="1050"/>
        <v>#N/A</v>
      </c>
    </row>
    <row r="76" spans="1:39" x14ac:dyDescent="0.25">
      <c r="A76" s="31"/>
      <c r="B76" s="31"/>
      <c r="C76" s="31"/>
      <c r="D76" s="17"/>
      <c r="E76" s="1" t="e">
        <f t="shared" si="1051"/>
        <v>#N/A</v>
      </c>
      <c r="F76" s="4" t="e">
        <f t="shared" si="1052"/>
        <v>#N/A</v>
      </c>
      <c r="G76" s="17"/>
      <c r="H76" s="1" t="e">
        <f t="shared" ref="H76" si="1116">IF(ISBLANK(G76),NA(),IF($C$6="b",POWER(G$9,G$10-G76)/POWER($B$9,$B$10-$B76)/POWER($C$9,$C$10-$C76),IF($C$6=2,POWER(G$9,G$10-G76)/POWER($C$9,$C$10-$C76),POWER(G$9,G$10-G76)/POWER($B$9,$B$10-$B76))))</f>
        <v>#N/A</v>
      </c>
      <c r="I76" s="4" t="e">
        <f t="shared" ref="I76" si="1117">LOG(H76,2)</f>
        <v>#N/A</v>
      </c>
      <c r="J76" s="17"/>
      <c r="K76" s="1" t="e">
        <f t="shared" ref="K76" si="1118">IF(ISBLANK(J76),NA(),IF($C$6="b",POWER(J$9,J$10-J76)/POWER($B$9,$B$10-$B76)/POWER($C$9,$C$10-$C76),IF($C$6=2,POWER(J$9,J$10-J76)/POWER($C$9,$C$10-$C76),POWER(J$9,J$10-J76)/POWER($B$9,$B$10-$B76))))</f>
        <v>#N/A</v>
      </c>
      <c r="L76" s="4" t="e">
        <f t="shared" ref="L76" si="1119">LOG(K76,2)</f>
        <v>#N/A</v>
      </c>
      <c r="M76" s="17"/>
      <c r="N76" s="1" t="e">
        <f t="shared" ref="N76" si="1120">IF(ISBLANK(M76),NA(),IF($C$6="b",POWER(M$9,M$10-M76)/POWER($B$9,$B$10-$B76)/POWER($C$9,$C$10-$C76),IF($C$6=2,POWER(M$9,M$10-M76)/POWER($C$9,$C$10-$C76),POWER(M$9,M$10-M76)/POWER($B$9,$B$10-$B76))))</f>
        <v>#N/A</v>
      </c>
      <c r="O76" s="4" t="e">
        <f t="shared" ref="O76" si="1121">LOG(N76,2)</f>
        <v>#N/A</v>
      </c>
      <c r="P76" s="17"/>
      <c r="Q76" s="1" t="e">
        <f t="shared" ref="Q76" si="1122">IF(ISBLANK(P76),NA(),IF($C$6="b",POWER(P$9,P$10-P76)/POWER($B$9,$B$10-$B76)/POWER($C$9,$C$10-$C76),IF($C$6=2,POWER(P$9,P$10-P76)/POWER($C$9,$C$10-$C76),POWER(P$9,P$10-P76)/POWER($B$9,$B$10-$B76))))</f>
        <v>#N/A</v>
      </c>
      <c r="R76" s="4" t="e">
        <f t="shared" ref="R76" si="1123">LOG(Q76,2)</f>
        <v>#N/A</v>
      </c>
      <c r="S76" s="17"/>
      <c r="T76" s="1" t="e">
        <f t="shared" ref="T76" si="1124">IF(ISBLANK(S76),NA(),IF($C$6="b",POWER(S$9,S$10-S76)/POWER($B$9,$B$10-$B76)/POWER($C$9,$C$10-$C76),IF($C$6=2,POWER(S$9,S$10-S76)/POWER($C$9,$C$10-$C76),POWER(S$9,S$10-S76)/POWER($B$9,$B$10-$B76))))</f>
        <v>#N/A</v>
      </c>
      <c r="U76" s="4" t="e">
        <f t="shared" ref="U76" si="1125">LOG(T76,2)</f>
        <v>#N/A</v>
      </c>
      <c r="V76" s="17"/>
      <c r="W76" s="1" t="e">
        <f t="shared" ref="W76" si="1126">IF(ISBLANK(V76),NA(),IF($C$6="b",POWER(V$9,V$10-V76)/POWER($B$9,$B$10-$B76)/POWER($C$9,$C$10-$C76),IF($C$6=2,POWER(V$9,V$10-V76)/POWER($C$9,$C$10-$C76),POWER(V$9,V$10-V76)/POWER($B$9,$B$10-$B76))))</f>
        <v>#N/A</v>
      </c>
      <c r="X76" s="4" t="e">
        <f t="shared" ref="X76" si="1127">LOG(W76,2)</f>
        <v>#N/A</v>
      </c>
      <c r="Y76" s="17"/>
      <c r="Z76" s="1" t="e">
        <f t="shared" ref="Z76" si="1128">IF(ISBLANK(Y76),NA(),IF($C$6="b",POWER(Y$9,Y$10-Y76)/POWER($B$9,$B$10-$B76)/POWER($C$9,$C$10-$C76),IF($C$6=2,POWER(Y$9,Y$10-Y76)/POWER($C$9,$C$10-$C76),POWER(Y$9,Y$10-Y76)/POWER($B$9,$B$10-$B76))))</f>
        <v>#N/A</v>
      </c>
      <c r="AA76" s="4" t="e">
        <f t="shared" ref="AA76" si="1129">LOG(Z76,2)</f>
        <v>#N/A</v>
      </c>
      <c r="AB76" s="17"/>
      <c r="AC76" s="1" t="e">
        <f t="shared" ref="AC76" si="1130">IF(ISBLANK(AB76),NA(),IF($C$6="b",POWER(AB$9,AB$10-AB76)/POWER($B$9,$B$10-$B76)/POWER($C$9,$C$10-$C76),IF($C$6=2,POWER(AB$9,AB$10-AB76)/POWER($C$9,$C$10-$C76),POWER(AB$9,AB$10-AB76)/POWER($B$9,$B$10-$B76))))</f>
        <v>#N/A</v>
      </c>
      <c r="AD76" s="4" t="e">
        <f t="shared" ref="AD76" si="1131">LOG(AC76,2)</f>
        <v>#N/A</v>
      </c>
      <c r="AE76" s="17"/>
      <c r="AF76" s="1" t="e">
        <f t="shared" ref="AF76" si="1132">IF(ISBLANK(AE76),NA(),IF($C$6="b",POWER(AE$9,AE$10-AE76)/POWER($B$9,$B$10-$B76)/POWER($C$9,$C$10-$C76),IF($C$6=2,POWER(AE$9,AE$10-AE76)/POWER($C$9,$C$10-$C76),POWER(AE$9,AE$10-AE76)/POWER($B$9,$B$10-$B76))))</f>
        <v>#N/A</v>
      </c>
      <c r="AG76" s="4" t="e">
        <f t="shared" ref="AG76" si="1133">LOG(AF76,2)</f>
        <v>#N/A</v>
      </c>
      <c r="AH76" s="17"/>
      <c r="AI76" s="1" t="e">
        <f t="shared" ref="AI76" si="1134">IF(ISBLANK(AH76),NA(),IF($C$6="b",POWER(AH$9,AH$10-AH76)/POWER($B$9,$B$10-$B76)/POWER($C$9,$C$10-$C76),IF($C$6=2,POWER(AH$9,AH$10-AH76)/POWER($C$9,$C$10-$C76),POWER(AH$9,AH$10-AH76)/POWER($B$9,$B$10-$B76))))</f>
        <v>#N/A</v>
      </c>
      <c r="AJ76" s="4" t="e">
        <f t="shared" ref="AJ76" si="1135">LOG(AI76,2)</f>
        <v>#N/A</v>
      </c>
      <c r="AK76" s="17"/>
      <c r="AL76" s="1" t="e">
        <f t="shared" ref="AL76" si="1136">IF(ISBLANK(AK76),NA(),IF($C$6="b",POWER(AK$9,AK$10-AK76)/POWER($B$9,$B$10-$B76)/POWER($C$9,$C$10-$C76),IF($C$6=2,POWER(AK$9,AK$10-AK76)/POWER($C$9,$C$10-$C76),POWER(AK$9,AK$10-AK76)/POWER($B$9,$B$10-$B76))))</f>
        <v>#N/A</v>
      </c>
      <c r="AM76" s="4" t="e">
        <f t="shared" si="1050"/>
        <v>#N/A</v>
      </c>
    </row>
    <row r="77" spans="1:39" x14ac:dyDescent="0.25">
      <c r="A77" s="31"/>
      <c r="B77" s="32"/>
      <c r="C77" s="32"/>
      <c r="D77" s="17"/>
      <c r="E77" s="1" t="e">
        <f t="shared" si="1051"/>
        <v>#N/A</v>
      </c>
      <c r="F77" s="4" t="e">
        <f t="shared" si="1052"/>
        <v>#N/A</v>
      </c>
      <c r="G77" s="17"/>
      <c r="H77" s="1" t="e">
        <f t="shared" ref="H77" si="1137">IF(ISBLANK(G77),NA(),IF($C$6="b",POWER(G$9,G$10-G77)/POWER($B$9,$B$10-$B77)/POWER($C$9,$C$10-$C77),IF($C$6=2,POWER(G$9,G$10-G77)/POWER($C$9,$C$10-$C77),POWER(G$9,G$10-G77)/POWER($B$9,$B$10-$B77))))</f>
        <v>#N/A</v>
      </c>
      <c r="I77" s="4" t="e">
        <f t="shared" ref="I77" si="1138">LOG(H77,2)</f>
        <v>#N/A</v>
      </c>
      <c r="J77" s="17"/>
      <c r="K77" s="1" t="e">
        <f t="shared" ref="K77" si="1139">IF(ISBLANK(J77),NA(),IF($C$6="b",POWER(J$9,J$10-J77)/POWER($B$9,$B$10-$B77)/POWER($C$9,$C$10-$C77),IF($C$6=2,POWER(J$9,J$10-J77)/POWER($C$9,$C$10-$C77),POWER(J$9,J$10-J77)/POWER($B$9,$B$10-$B77))))</f>
        <v>#N/A</v>
      </c>
      <c r="L77" s="4" t="e">
        <f t="shared" ref="L77" si="1140">LOG(K77,2)</f>
        <v>#N/A</v>
      </c>
      <c r="M77" s="17"/>
      <c r="N77" s="1" t="e">
        <f t="shared" ref="N77" si="1141">IF(ISBLANK(M77),NA(),IF($C$6="b",POWER(M$9,M$10-M77)/POWER($B$9,$B$10-$B77)/POWER($C$9,$C$10-$C77),IF($C$6=2,POWER(M$9,M$10-M77)/POWER($C$9,$C$10-$C77),POWER(M$9,M$10-M77)/POWER($B$9,$B$10-$B77))))</f>
        <v>#N/A</v>
      </c>
      <c r="O77" s="4" t="e">
        <f t="shared" ref="O77" si="1142">LOG(N77,2)</f>
        <v>#N/A</v>
      </c>
      <c r="P77" s="17"/>
      <c r="Q77" s="1" t="e">
        <f t="shared" ref="Q77" si="1143">IF(ISBLANK(P77),NA(),IF($C$6="b",POWER(P$9,P$10-P77)/POWER($B$9,$B$10-$B77)/POWER($C$9,$C$10-$C77),IF($C$6=2,POWER(P$9,P$10-P77)/POWER($C$9,$C$10-$C77),POWER(P$9,P$10-P77)/POWER($B$9,$B$10-$B77))))</f>
        <v>#N/A</v>
      </c>
      <c r="R77" s="4" t="e">
        <f t="shared" ref="R77" si="1144">LOG(Q77,2)</f>
        <v>#N/A</v>
      </c>
      <c r="S77" s="17"/>
      <c r="T77" s="1" t="e">
        <f t="shared" ref="T77" si="1145">IF(ISBLANK(S77),NA(),IF($C$6="b",POWER(S$9,S$10-S77)/POWER($B$9,$B$10-$B77)/POWER($C$9,$C$10-$C77),IF($C$6=2,POWER(S$9,S$10-S77)/POWER($C$9,$C$10-$C77),POWER(S$9,S$10-S77)/POWER($B$9,$B$10-$B77))))</f>
        <v>#N/A</v>
      </c>
      <c r="U77" s="4" t="e">
        <f t="shared" ref="U77" si="1146">LOG(T77,2)</f>
        <v>#N/A</v>
      </c>
      <c r="V77" s="17"/>
      <c r="W77" s="1" t="e">
        <f t="shared" ref="W77" si="1147">IF(ISBLANK(V77),NA(),IF($C$6="b",POWER(V$9,V$10-V77)/POWER($B$9,$B$10-$B77)/POWER($C$9,$C$10-$C77),IF($C$6=2,POWER(V$9,V$10-V77)/POWER($C$9,$C$10-$C77),POWER(V$9,V$10-V77)/POWER($B$9,$B$10-$B77))))</f>
        <v>#N/A</v>
      </c>
      <c r="X77" s="4" t="e">
        <f t="shared" ref="X77" si="1148">LOG(W77,2)</f>
        <v>#N/A</v>
      </c>
      <c r="Y77" s="17"/>
      <c r="Z77" s="1" t="e">
        <f t="shared" ref="Z77" si="1149">IF(ISBLANK(Y77),NA(),IF($C$6="b",POWER(Y$9,Y$10-Y77)/POWER($B$9,$B$10-$B77)/POWER($C$9,$C$10-$C77),IF($C$6=2,POWER(Y$9,Y$10-Y77)/POWER($C$9,$C$10-$C77),POWER(Y$9,Y$10-Y77)/POWER($B$9,$B$10-$B77))))</f>
        <v>#N/A</v>
      </c>
      <c r="AA77" s="4" t="e">
        <f t="shared" ref="AA77" si="1150">LOG(Z77,2)</f>
        <v>#N/A</v>
      </c>
      <c r="AB77" s="17"/>
      <c r="AC77" s="1" t="e">
        <f t="shared" ref="AC77" si="1151">IF(ISBLANK(AB77),NA(),IF($C$6="b",POWER(AB$9,AB$10-AB77)/POWER($B$9,$B$10-$B77)/POWER($C$9,$C$10-$C77),IF($C$6=2,POWER(AB$9,AB$10-AB77)/POWER($C$9,$C$10-$C77),POWER(AB$9,AB$10-AB77)/POWER($B$9,$B$10-$B77))))</f>
        <v>#N/A</v>
      </c>
      <c r="AD77" s="4" t="e">
        <f t="shared" ref="AD77" si="1152">LOG(AC77,2)</f>
        <v>#N/A</v>
      </c>
      <c r="AE77" s="17"/>
      <c r="AF77" s="1" t="e">
        <f t="shared" ref="AF77" si="1153">IF(ISBLANK(AE77),NA(),IF($C$6="b",POWER(AE$9,AE$10-AE77)/POWER($B$9,$B$10-$B77)/POWER($C$9,$C$10-$C77),IF($C$6=2,POWER(AE$9,AE$10-AE77)/POWER($C$9,$C$10-$C77),POWER(AE$9,AE$10-AE77)/POWER($B$9,$B$10-$B77))))</f>
        <v>#N/A</v>
      </c>
      <c r="AG77" s="4" t="e">
        <f t="shared" ref="AG77" si="1154">LOG(AF77,2)</f>
        <v>#N/A</v>
      </c>
      <c r="AH77" s="17"/>
      <c r="AI77" s="1" t="e">
        <f t="shared" ref="AI77" si="1155">IF(ISBLANK(AH77),NA(),IF($C$6="b",POWER(AH$9,AH$10-AH77)/POWER($B$9,$B$10-$B77)/POWER($C$9,$C$10-$C77),IF($C$6=2,POWER(AH$9,AH$10-AH77)/POWER($C$9,$C$10-$C77),POWER(AH$9,AH$10-AH77)/POWER($B$9,$B$10-$B77))))</f>
        <v>#N/A</v>
      </c>
      <c r="AJ77" s="4" t="e">
        <f t="shared" ref="AJ77" si="1156">LOG(AI77,2)</f>
        <v>#N/A</v>
      </c>
      <c r="AK77" s="17"/>
      <c r="AL77" s="1" t="e">
        <f t="shared" ref="AL77" si="1157">IF(ISBLANK(AK77),NA(),IF($C$6="b",POWER(AK$9,AK$10-AK77)/POWER($B$9,$B$10-$B77)/POWER($C$9,$C$10-$C77),IF($C$6=2,POWER(AK$9,AK$10-AK77)/POWER($C$9,$C$10-$C77),POWER(AK$9,AK$10-AK77)/POWER($B$9,$B$10-$B77))))</f>
        <v>#N/A</v>
      </c>
      <c r="AM77" s="4" t="e">
        <f t="shared" si="1050"/>
        <v>#N/A</v>
      </c>
    </row>
    <row r="78" spans="1:39" x14ac:dyDescent="0.25">
      <c r="A78" s="31"/>
      <c r="B78" s="32"/>
      <c r="C78" s="32"/>
      <c r="D78" s="17"/>
      <c r="E78" s="1" t="e">
        <f t="shared" si="1051"/>
        <v>#N/A</v>
      </c>
      <c r="F78" s="4" t="e">
        <f t="shared" si="1052"/>
        <v>#N/A</v>
      </c>
      <c r="G78" s="17"/>
      <c r="H78" s="1" t="e">
        <f t="shared" ref="H78" si="1158">IF(ISBLANK(G78),NA(),IF($C$6="b",POWER(G$9,G$10-G78)/POWER($B$9,$B$10-$B78)/POWER($C$9,$C$10-$C78),IF($C$6=2,POWER(G$9,G$10-G78)/POWER($C$9,$C$10-$C78),POWER(G$9,G$10-G78)/POWER($B$9,$B$10-$B78))))</f>
        <v>#N/A</v>
      </c>
      <c r="I78" s="4" t="e">
        <f t="shared" ref="I78" si="1159">LOG(H78,2)</f>
        <v>#N/A</v>
      </c>
      <c r="J78" s="17"/>
      <c r="K78" s="1" t="e">
        <f t="shared" ref="K78" si="1160">IF(ISBLANK(J78),NA(),IF($C$6="b",POWER(J$9,J$10-J78)/POWER($B$9,$B$10-$B78)/POWER($C$9,$C$10-$C78),IF($C$6=2,POWER(J$9,J$10-J78)/POWER($C$9,$C$10-$C78),POWER(J$9,J$10-J78)/POWER($B$9,$B$10-$B78))))</f>
        <v>#N/A</v>
      </c>
      <c r="L78" s="4" t="e">
        <f t="shared" ref="L78" si="1161">LOG(K78,2)</f>
        <v>#N/A</v>
      </c>
      <c r="M78" s="17"/>
      <c r="N78" s="1" t="e">
        <f t="shared" ref="N78" si="1162">IF(ISBLANK(M78),NA(),IF($C$6="b",POWER(M$9,M$10-M78)/POWER($B$9,$B$10-$B78)/POWER($C$9,$C$10-$C78),IF($C$6=2,POWER(M$9,M$10-M78)/POWER($C$9,$C$10-$C78),POWER(M$9,M$10-M78)/POWER($B$9,$B$10-$B78))))</f>
        <v>#N/A</v>
      </c>
      <c r="O78" s="4" t="e">
        <f t="shared" ref="O78" si="1163">LOG(N78,2)</f>
        <v>#N/A</v>
      </c>
      <c r="P78" s="17"/>
      <c r="Q78" s="1" t="e">
        <f t="shared" ref="Q78" si="1164">IF(ISBLANK(P78),NA(),IF($C$6="b",POWER(P$9,P$10-P78)/POWER($B$9,$B$10-$B78)/POWER($C$9,$C$10-$C78),IF($C$6=2,POWER(P$9,P$10-P78)/POWER($C$9,$C$10-$C78),POWER(P$9,P$10-P78)/POWER($B$9,$B$10-$B78))))</f>
        <v>#N/A</v>
      </c>
      <c r="R78" s="4" t="e">
        <f t="shared" ref="R78" si="1165">LOG(Q78,2)</f>
        <v>#N/A</v>
      </c>
      <c r="S78" s="17"/>
      <c r="T78" s="1" t="e">
        <f t="shared" ref="T78" si="1166">IF(ISBLANK(S78),NA(),IF($C$6="b",POWER(S$9,S$10-S78)/POWER($B$9,$B$10-$B78)/POWER($C$9,$C$10-$C78),IF($C$6=2,POWER(S$9,S$10-S78)/POWER($C$9,$C$10-$C78),POWER(S$9,S$10-S78)/POWER($B$9,$B$10-$B78))))</f>
        <v>#N/A</v>
      </c>
      <c r="U78" s="4" t="e">
        <f t="shared" ref="U78" si="1167">LOG(T78,2)</f>
        <v>#N/A</v>
      </c>
      <c r="V78" s="17"/>
      <c r="W78" s="1" t="e">
        <f t="shared" ref="W78" si="1168">IF(ISBLANK(V78),NA(),IF($C$6="b",POWER(V$9,V$10-V78)/POWER($B$9,$B$10-$B78)/POWER($C$9,$C$10-$C78),IF($C$6=2,POWER(V$9,V$10-V78)/POWER($C$9,$C$10-$C78),POWER(V$9,V$10-V78)/POWER($B$9,$B$10-$B78))))</f>
        <v>#N/A</v>
      </c>
      <c r="X78" s="4" t="e">
        <f t="shared" ref="X78" si="1169">LOG(W78,2)</f>
        <v>#N/A</v>
      </c>
      <c r="Y78" s="17"/>
      <c r="Z78" s="1" t="e">
        <f t="shared" ref="Z78" si="1170">IF(ISBLANK(Y78),NA(),IF($C$6="b",POWER(Y$9,Y$10-Y78)/POWER($B$9,$B$10-$B78)/POWER($C$9,$C$10-$C78),IF($C$6=2,POWER(Y$9,Y$10-Y78)/POWER($C$9,$C$10-$C78),POWER(Y$9,Y$10-Y78)/POWER($B$9,$B$10-$B78))))</f>
        <v>#N/A</v>
      </c>
      <c r="AA78" s="4" t="e">
        <f t="shared" ref="AA78" si="1171">LOG(Z78,2)</f>
        <v>#N/A</v>
      </c>
      <c r="AB78" s="17"/>
      <c r="AC78" s="1" t="e">
        <f t="shared" ref="AC78" si="1172">IF(ISBLANK(AB78),NA(),IF($C$6="b",POWER(AB$9,AB$10-AB78)/POWER($B$9,$B$10-$B78)/POWER($C$9,$C$10-$C78),IF($C$6=2,POWER(AB$9,AB$10-AB78)/POWER($C$9,$C$10-$C78),POWER(AB$9,AB$10-AB78)/POWER($B$9,$B$10-$B78))))</f>
        <v>#N/A</v>
      </c>
      <c r="AD78" s="4" t="e">
        <f t="shared" ref="AD78" si="1173">LOG(AC78,2)</f>
        <v>#N/A</v>
      </c>
      <c r="AE78" s="17"/>
      <c r="AF78" s="1" t="e">
        <f t="shared" ref="AF78" si="1174">IF(ISBLANK(AE78),NA(),IF($C$6="b",POWER(AE$9,AE$10-AE78)/POWER($B$9,$B$10-$B78)/POWER($C$9,$C$10-$C78),IF($C$6=2,POWER(AE$9,AE$10-AE78)/POWER($C$9,$C$10-$C78),POWER(AE$9,AE$10-AE78)/POWER($B$9,$B$10-$B78))))</f>
        <v>#N/A</v>
      </c>
      <c r="AG78" s="4" t="e">
        <f t="shared" ref="AG78" si="1175">LOG(AF78,2)</f>
        <v>#N/A</v>
      </c>
      <c r="AH78" s="17"/>
      <c r="AI78" s="1" t="e">
        <f t="shared" ref="AI78" si="1176">IF(ISBLANK(AH78),NA(),IF($C$6="b",POWER(AH$9,AH$10-AH78)/POWER($B$9,$B$10-$B78)/POWER($C$9,$C$10-$C78),IF($C$6=2,POWER(AH$9,AH$10-AH78)/POWER($C$9,$C$10-$C78),POWER(AH$9,AH$10-AH78)/POWER($B$9,$B$10-$B78))))</f>
        <v>#N/A</v>
      </c>
      <c r="AJ78" s="4" t="e">
        <f t="shared" ref="AJ78" si="1177">LOG(AI78,2)</f>
        <v>#N/A</v>
      </c>
      <c r="AK78" s="17"/>
      <c r="AL78" s="1" t="e">
        <f t="shared" ref="AL78" si="1178">IF(ISBLANK(AK78),NA(),IF($C$6="b",POWER(AK$9,AK$10-AK78)/POWER($B$9,$B$10-$B78)/POWER($C$9,$C$10-$C78),IF($C$6=2,POWER(AK$9,AK$10-AK78)/POWER($C$9,$C$10-$C78),POWER(AK$9,AK$10-AK78)/POWER($B$9,$B$10-$B78))))</f>
        <v>#N/A</v>
      </c>
      <c r="AM78" s="4" t="e">
        <f t="shared" si="1050"/>
        <v>#N/A</v>
      </c>
    </row>
    <row r="79" spans="1:39" x14ac:dyDescent="0.25">
      <c r="A79" s="31"/>
      <c r="B79" s="32"/>
      <c r="C79" s="32"/>
      <c r="D79" s="17"/>
      <c r="E79" s="1" t="e">
        <f t="shared" si="1051"/>
        <v>#N/A</v>
      </c>
      <c r="F79" s="4" t="e">
        <f t="shared" si="1052"/>
        <v>#N/A</v>
      </c>
      <c r="G79" s="17"/>
      <c r="H79" s="1" t="e">
        <f t="shared" ref="H79" si="1179">IF(ISBLANK(G79),NA(),IF($C$6="b",POWER(G$9,G$10-G79)/POWER($B$9,$B$10-$B79)/POWER($C$9,$C$10-$C79),IF($C$6=2,POWER(G$9,G$10-G79)/POWER($C$9,$C$10-$C79),POWER(G$9,G$10-G79)/POWER($B$9,$B$10-$B79))))</f>
        <v>#N/A</v>
      </c>
      <c r="I79" s="4" t="e">
        <f t="shared" ref="I79" si="1180">LOG(H79,2)</f>
        <v>#N/A</v>
      </c>
      <c r="J79" s="17"/>
      <c r="K79" s="1" t="e">
        <f t="shared" ref="K79" si="1181">IF(ISBLANK(J79),NA(),IF($C$6="b",POWER(J$9,J$10-J79)/POWER($B$9,$B$10-$B79)/POWER($C$9,$C$10-$C79),IF($C$6=2,POWER(J$9,J$10-J79)/POWER($C$9,$C$10-$C79),POWER(J$9,J$10-J79)/POWER($B$9,$B$10-$B79))))</f>
        <v>#N/A</v>
      </c>
      <c r="L79" s="4" t="e">
        <f t="shared" ref="L79" si="1182">LOG(K79,2)</f>
        <v>#N/A</v>
      </c>
      <c r="M79" s="17"/>
      <c r="N79" s="1" t="e">
        <f t="shared" ref="N79" si="1183">IF(ISBLANK(M79),NA(),IF($C$6="b",POWER(M$9,M$10-M79)/POWER($B$9,$B$10-$B79)/POWER($C$9,$C$10-$C79),IF($C$6=2,POWER(M$9,M$10-M79)/POWER($C$9,$C$10-$C79),POWER(M$9,M$10-M79)/POWER($B$9,$B$10-$B79))))</f>
        <v>#N/A</v>
      </c>
      <c r="O79" s="4" t="e">
        <f t="shared" ref="O79" si="1184">LOG(N79,2)</f>
        <v>#N/A</v>
      </c>
      <c r="P79" s="17"/>
      <c r="Q79" s="1" t="e">
        <f t="shared" ref="Q79" si="1185">IF(ISBLANK(P79),NA(),IF($C$6="b",POWER(P$9,P$10-P79)/POWER($B$9,$B$10-$B79)/POWER($C$9,$C$10-$C79),IF($C$6=2,POWER(P$9,P$10-P79)/POWER($C$9,$C$10-$C79),POWER(P$9,P$10-P79)/POWER($B$9,$B$10-$B79))))</f>
        <v>#N/A</v>
      </c>
      <c r="R79" s="4" t="e">
        <f t="shared" ref="R79" si="1186">LOG(Q79,2)</f>
        <v>#N/A</v>
      </c>
      <c r="S79" s="17"/>
      <c r="T79" s="1" t="e">
        <f t="shared" ref="T79" si="1187">IF(ISBLANK(S79),NA(),IF($C$6="b",POWER(S$9,S$10-S79)/POWER($B$9,$B$10-$B79)/POWER($C$9,$C$10-$C79),IF($C$6=2,POWER(S$9,S$10-S79)/POWER($C$9,$C$10-$C79),POWER(S$9,S$10-S79)/POWER($B$9,$B$10-$B79))))</f>
        <v>#N/A</v>
      </c>
      <c r="U79" s="4" t="e">
        <f t="shared" ref="U79" si="1188">LOG(T79,2)</f>
        <v>#N/A</v>
      </c>
      <c r="V79" s="17"/>
      <c r="W79" s="1" t="e">
        <f t="shared" ref="W79" si="1189">IF(ISBLANK(V79),NA(),IF($C$6="b",POWER(V$9,V$10-V79)/POWER($B$9,$B$10-$B79)/POWER($C$9,$C$10-$C79),IF($C$6=2,POWER(V$9,V$10-V79)/POWER($C$9,$C$10-$C79),POWER(V$9,V$10-V79)/POWER($B$9,$B$10-$B79))))</f>
        <v>#N/A</v>
      </c>
      <c r="X79" s="4" t="e">
        <f t="shared" ref="X79" si="1190">LOG(W79,2)</f>
        <v>#N/A</v>
      </c>
      <c r="Y79" s="17"/>
      <c r="Z79" s="1" t="e">
        <f t="shared" ref="Z79" si="1191">IF(ISBLANK(Y79),NA(),IF($C$6="b",POWER(Y$9,Y$10-Y79)/POWER($B$9,$B$10-$B79)/POWER($C$9,$C$10-$C79),IF($C$6=2,POWER(Y$9,Y$10-Y79)/POWER($C$9,$C$10-$C79),POWER(Y$9,Y$10-Y79)/POWER($B$9,$B$10-$B79))))</f>
        <v>#N/A</v>
      </c>
      <c r="AA79" s="4" t="e">
        <f t="shared" ref="AA79" si="1192">LOG(Z79,2)</f>
        <v>#N/A</v>
      </c>
      <c r="AB79" s="17"/>
      <c r="AC79" s="1" t="e">
        <f t="shared" ref="AC79" si="1193">IF(ISBLANK(AB79),NA(),IF($C$6="b",POWER(AB$9,AB$10-AB79)/POWER($B$9,$B$10-$B79)/POWER($C$9,$C$10-$C79),IF($C$6=2,POWER(AB$9,AB$10-AB79)/POWER($C$9,$C$10-$C79),POWER(AB$9,AB$10-AB79)/POWER($B$9,$B$10-$B79))))</f>
        <v>#N/A</v>
      </c>
      <c r="AD79" s="4" t="e">
        <f t="shared" ref="AD79" si="1194">LOG(AC79,2)</f>
        <v>#N/A</v>
      </c>
      <c r="AE79" s="17"/>
      <c r="AF79" s="1" t="e">
        <f t="shared" ref="AF79" si="1195">IF(ISBLANK(AE79),NA(),IF($C$6="b",POWER(AE$9,AE$10-AE79)/POWER($B$9,$B$10-$B79)/POWER($C$9,$C$10-$C79),IF($C$6=2,POWER(AE$9,AE$10-AE79)/POWER($C$9,$C$10-$C79),POWER(AE$9,AE$10-AE79)/POWER($B$9,$B$10-$B79))))</f>
        <v>#N/A</v>
      </c>
      <c r="AG79" s="4" t="e">
        <f t="shared" ref="AG79" si="1196">LOG(AF79,2)</f>
        <v>#N/A</v>
      </c>
      <c r="AH79" s="17"/>
      <c r="AI79" s="1" t="e">
        <f t="shared" ref="AI79" si="1197">IF(ISBLANK(AH79),NA(),IF($C$6="b",POWER(AH$9,AH$10-AH79)/POWER($B$9,$B$10-$B79)/POWER($C$9,$C$10-$C79),IF($C$6=2,POWER(AH$9,AH$10-AH79)/POWER($C$9,$C$10-$C79),POWER(AH$9,AH$10-AH79)/POWER($B$9,$B$10-$B79))))</f>
        <v>#N/A</v>
      </c>
      <c r="AJ79" s="4" t="e">
        <f t="shared" ref="AJ79" si="1198">LOG(AI79,2)</f>
        <v>#N/A</v>
      </c>
      <c r="AK79" s="17"/>
      <c r="AL79" s="1" t="e">
        <f t="shared" ref="AL79" si="1199">IF(ISBLANK(AK79),NA(),IF($C$6="b",POWER(AK$9,AK$10-AK79)/POWER($B$9,$B$10-$B79)/POWER($C$9,$C$10-$C79),IF($C$6=2,POWER(AK$9,AK$10-AK79)/POWER($C$9,$C$10-$C79),POWER(AK$9,AK$10-AK79)/POWER($B$9,$B$10-$B79))))</f>
        <v>#N/A</v>
      </c>
      <c r="AM79" s="4" t="e">
        <f t="shared" si="1050"/>
        <v>#N/A</v>
      </c>
    </row>
    <row r="80" spans="1:39" x14ac:dyDescent="0.25">
      <c r="A80" s="31"/>
      <c r="B80" s="32"/>
      <c r="C80" s="32"/>
      <c r="D80" s="17"/>
      <c r="E80" s="1" t="e">
        <f t="shared" si="1051"/>
        <v>#N/A</v>
      </c>
      <c r="F80" s="4" t="e">
        <f t="shared" si="1052"/>
        <v>#N/A</v>
      </c>
      <c r="G80" s="17"/>
      <c r="H80" s="1" t="e">
        <f t="shared" ref="H80" si="1200">IF(ISBLANK(G80),NA(),IF($C$6="b",POWER(G$9,G$10-G80)/POWER($B$9,$B$10-$B80)/POWER($C$9,$C$10-$C80),IF($C$6=2,POWER(G$9,G$10-G80)/POWER($C$9,$C$10-$C80),POWER(G$9,G$10-G80)/POWER($B$9,$B$10-$B80))))</f>
        <v>#N/A</v>
      </c>
      <c r="I80" s="4" t="e">
        <f t="shared" ref="I80" si="1201">LOG(H80,2)</f>
        <v>#N/A</v>
      </c>
      <c r="J80" s="17"/>
      <c r="K80" s="1" t="e">
        <f t="shared" ref="K80" si="1202">IF(ISBLANK(J80),NA(),IF($C$6="b",POWER(J$9,J$10-J80)/POWER($B$9,$B$10-$B80)/POWER($C$9,$C$10-$C80),IF($C$6=2,POWER(J$9,J$10-J80)/POWER($C$9,$C$10-$C80),POWER(J$9,J$10-J80)/POWER($B$9,$B$10-$B80))))</f>
        <v>#N/A</v>
      </c>
      <c r="L80" s="4" t="e">
        <f t="shared" ref="L80" si="1203">LOG(K80,2)</f>
        <v>#N/A</v>
      </c>
      <c r="M80" s="17"/>
      <c r="N80" s="1" t="e">
        <f t="shared" ref="N80" si="1204">IF(ISBLANK(M80),NA(),IF($C$6="b",POWER(M$9,M$10-M80)/POWER($B$9,$B$10-$B80)/POWER($C$9,$C$10-$C80),IF($C$6=2,POWER(M$9,M$10-M80)/POWER($C$9,$C$10-$C80),POWER(M$9,M$10-M80)/POWER($B$9,$B$10-$B80))))</f>
        <v>#N/A</v>
      </c>
      <c r="O80" s="4" t="e">
        <f t="shared" ref="O80" si="1205">LOG(N80,2)</f>
        <v>#N/A</v>
      </c>
      <c r="P80" s="17"/>
      <c r="Q80" s="1" t="e">
        <f t="shared" ref="Q80" si="1206">IF(ISBLANK(P80),NA(),IF($C$6="b",POWER(P$9,P$10-P80)/POWER($B$9,$B$10-$B80)/POWER($C$9,$C$10-$C80),IF($C$6=2,POWER(P$9,P$10-P80)/POWER($C$9,$C$10-$C80),POWER(P$9,P$10-P80)/POWER($B$9,$B$10-$B80))))</f>
        <v>#N/A</v>
      </c>
      <c r="R80" s="4" t="e">
        <f t="shared" ref="R80" si="1207">LOG(Q80,2)</f>
        <v>#N/A</v>
      </c>
      <c r="S80" s="17"/>
      <c r="T80" s="1" t="e">
        <f t="shared" ref="T80" si="1208">IF(ISBLANK(S80),NA(),IF($C$6="b",POWER(S$9,S$10-S80)/POWER($B$9,$B$10-$B80)/POWER($C$9,$C$10-$C80),IF($C$6=2,POWER(S$9,S$10-S80)/POWER($C$9,$C$10-$C80),POWER(S$9,S$10-S80)/POWER($B$9,$B$10-$B80))))</f>
        <v>#N/A</v>
      </c>
      <c r="U80" s="4" t="e">
        <f t="shared" ref="U80" si="1209">LOG(T80,2)</f>
        <v>#N/A</v>
      </c>
      <c r="V80" s="17"/>
      <c r="W80" s="1" t="e">
        <f t="shared" ref="W80" si="1210">IF(ISBLANK(V80),NA(),IF($C$6="b",POWER(V$9,V$10-V80)/POWER($B$9,$B$10-$B80)/POWER($C$9,$C$10-$C80),IF($C$6=2,POWER(V$9,V$10-V80)/POWER($C$9,$C$10-$C80),POWER(V$9,V$10-V80)/POWER($B$9,$B$10-$B80))))</f>
        <v>#N/A</v>
      </c>
      <c r="X80" s="4" t="e">
        <f t="shared" ref="X80" si="1211">LOG(W80,2)</f>
        <v>#N/A</v>
      </c>
      <c r="Y80" s="17"/>
      <c r="Z80" s="1" t="e">
        <f t="shared" ref="Z80" si="1212">IF(ISBLANK(Y80),NA(),IF($C$6="b",POWER(Y$9,Y$10-Y80)/POWER($B$9,$B$10-$B80)/POWER($C$9,$C$10-$C80),IF($C$6=2,POWER(Y$9,Y$10-Y80)/POWER($C$9,$C$10-$C80),POWER(Y$9,Y$10-Y80)/POWER($B$9,$B$10-$B80))))</f>
        <v>#N/A</v>
      </c>
      <c r="AA80" s="4" t="e">
        <f t="shared" ref="AA80" si="1213">LOG(Z80,2)</f>
        <v>#N/A</v>
      </c>
      <c r="AB80" s="17"/>
      <c r="AC80" s="1" t="e">
        <f t="shared" ref="AC80" si="1214">IF(ISBLANK(AB80),NA(),IF($C$6="b",POWER(AB$9,AB$10-AB80)/POWER($B$9,$B$10-$B80)/POWER($C$9,$C$10-$C80),IF($C$6=2,POWER(AB$9,AB$10-AB80)/POWER($C$9,$C$10-$C80),POWER(AB$9,AB$10-AB80)/POWER($B$9,$B$10-$B80))))</f>
        <v>#N/A</v>
      </c>
      <c r="AD80" s="4" t="e">
        <f t="shared" ref="AD80" si="1215">LOG(AC80,2)</f>
        <v>#N/A</v>
      </c>
      <c r="AE80" s="17"/>
      <c r="AF80" s="1" t="e">
        <f t="shared" ref="AF80" si="1216">IF(ISBLANK(AE80),NA(),IF($C$6="b",POWER(AE$9,AE$10-AE80)/POWER($B$9,$B$10-$B80)/POWER($C$9,$C$10-$C80),IF($C$6=2,POWER(AE$9,AE$10-AE80)/POWER($C$9,$C$10-$C80),POWER(AE$9,AE$10-AE80)/POWER($B$9,$B$10-$B80))))</f>
        <v>#N/A</v>
      </c>
      <c r="AG80" s="4" t="e">
        <f t="shared" ref="AG80" si="1217">LOG(AF80,2)</f>
        <v>#N/A</v>
      </c>
      <c r="AH80" s="17"/>
      <c r="AI80" s="1" t="e">
        <f t="shared" ref="AI80" si="1218">IF(ISBLANK(AH80),NA(),IF($C$6="b",POWER(AH$9,AH$10-AH80)/POWER($B$9,$B$10-$B80)/POWER($C$9,$C$10-$C80),IF($C$6=2,POWER(AH$9,AH$10-AH80)/POWER($C$9,$C$10-$C80),POWER(AH$9,AH$10-AH80)/POWER($B$9,$B$10-$B80))))</f>
        <v>#N/A</v>
      </c>
      <c r="AJ80" s="4" t="e">
        <f t="shared" ref="AJ80" si="1219">LOG(AI80,2)</f>
        <v>#N/A</v>
      </c>
      <c r="AK80" s="17"/>
      <c r="AL80" s="1" t="e">
        <f t="shared" ref="AL80" si="1220">IF(ISBLANK(AK80),NA(),IF($C$6="b",POWER(AK$9,AK$10-AK80)/POWER($B$9,$B$10-$B80)/POWER($C$9,$C$10-$C80),IF($C$6=2,POWER(AK$9,AK$10-AK80)/POWER($C$9,$C$10-$C80),POWER(AK$9,AK$10-AK80)/POWER($B$9,$B$10-$B80))))</f>
        <v>#N/A</v>
      </c>
      <c r="AM80" s="4" t="e">
        <f t="shared" si="1050"/>
        <v>#N/A</v>
      </c>
    </row>
    <row r="81" spans="1:39" x14ac:dyDescent="0.25">
      <c r="A81" s="31"/>
      <c r="B81" s="32"/>
      <c r="C81" s="32"/>
      <c r="D81" s="17"/>
      <c r="E81" s="1" t="e">
        <f t="shared" si="1051"/>
        <v>#N/A</v>
      </c>
      <c r="F81" s="4" t="e">
        <f t="shared" si="1052"/>
        <v>#N/A</v>
      </c>
      <c r="G81" s="17"/>
      <c r="H81" s="1" t="e">
        <f t="shared" ref="H81" si="1221">IF(ISBLANK(G81),NA(),IF($C$6="b",POWER(G$9,G$10-G81)/POWER($B$9,$B$10-$B81)/POWER($C$9,$C$10-$C81),IF($C$6=2,POWER(G$9,G$10-G81)/POWER($C$9,$C$10-$C81),POWER(G$9,G$10-G81)/POWER($B$9,$B$10-$B81))))</f>
        <v>#N/A</v>
      </c>
      <c r="I81" s="4" t="e">
        <f t="shared" ref="I81" si="1222">LOG(H81,2)</f>
        <v>#N/A</v>
      </c>
      <c r="J81" s="17"/>
      <c r="K81" s="1" t="e">
        <f t="shared" ref="K81" si="1223">IF(ISBLANK(J81),NA(),IF($C$6="b",POWER(J$9,J$10-J81)/POWER($B$9,$B$10-$B81)/POWER($C$9,$C$10-$C81),IF($C$6=2,POWER(J$9,J$10-J81)/POWER($C$9,$C$10-$C81),POWER(J$9,J$10-J81)/POWER($B$9,$B$10-$B81))))</f>
        <v>#N/A</v>
      </c>
      <c r="L81" s="4" t="e">
        <f t="shared" ref="L81" si="1224">LOG(K81,2)</f>
        <v>#N/A</v>
      </c>
      <c r="M81" s="17"/>
      <c r="N81" s="1" t="e">
        <f t="shared" ref="N81" si="1225">IF(ISBLANK(M81),NA(),IF($C$6="b",POWER(M$9,M$10-M81)/POWER($B$9,$B$10-$B81)/POWER($C$9,$C$10-$C81),IF($C$6=2,POWER(M$9,M$10-M81)/POWER($C$9,$C$10-$C81),POWER(M$9,M$10-M81)/POWER($B$9,$B$10-$B81))))</f>
        <v>#N/A</v>
      </c>
      <c r="O81" s="4" t="e">
        <f t="shared" ref="O81" si="1226">LOG(N81,2)</f>
        <v>#N/A</v>
      </c>
      <c r="P81" s="17"/>
      <c r="Q81" s="1" t="e">
        <f t="shared" ref="Q81" si="1227">IF(ISBLANK(P81),NA(),IF($C$6="b",POWER(P$9,P$10-P81)/POWER($B$9,$B$10-$B81)/POWER($C$9,$C$10-$C81),IF($C$6=2,POWER(P$9,P$10-P81)/POWER($C$9,$C$10-$C81),POWER(P$9,P$10-P81)/POWER($B$9,$B$10-$B81))))</f>
        <v>#N/A</v>
      </c>
      <c r="R81" s="4" t="e">
        <f t="shared" ref="R81" si="1228">LOG(Q81,2)</f>
        <v>#N/A</v>
      </c>
      <c r="S81" s="17"/>
      <c r="T81" s="1" t="e">
        <f t="shared" ref="T81" si="1229">IF(ISBLANK(S81),NA(),IF($C$6="b",POWER(S$9,S$10-S81)/POWER($B$9,$B$10-$B81)/POWER($C$9,$C$10-$C81),IF($C$6=2,POWER(S$9,S$10-S81)/POWER($C$9,$C$10-$C81),POWER(S$9,S$10-S81)/POWER($B$9,$B$10-$B81))))</f>
        <v>#N/A</v>
      </c>
      <c r="U81" s="4" t="e">
        <f t="shared" ref="U81" si="1230">LOG(T81,2)</f>
        <v>#N/A</v>
      </c>
      <c r="V81" s="17"/>
      <c r="W81" s="1" t="e">
        <f t="shared" ref="W81" si="1231">IF(ISBLANK(V81),NA(),IF($C$6="b",POWER(V$9,V$10-V81)/POWER($B$9,$B$10-$B81)/POWER($C$9,$C$10-$C81),IF($C$6=2,POWER(V$9,V$10-V81)/POWER($C$9,$C$10-$C81),POWER(V$9,V$10-V81)/POWER($B$9,$B$10-$B81))))</f>
        <v>#N/A</v>
      </c>
      <c r="X81" s="4" t="e">
        <f t="shared" ref="X81" si="1232">LOG(W81,2)</f>
        <v>#N/A</v>
      </c>
      <c r="Y81" s="17"/>
      <c r="Z81" s="1" t="e">
        <f t="shared" ref="Z81" si="1233">IF(ISBLANK(Y81),NA(),IF($C$6="b",POWER(Y$9,Y$10-Y81)/POWER($B$9,$B$10-$B81)/POWER($C$9,$C$10-$C81),IF($C$6=2,POWER(Y$9,Y$10-Y81)/POWER($C$9,$C$10-$C81),POWER(Y$9,Y$10-Y81)/POWER($B$9,$B$10-$B81))))</f>
        <v>#N/A</v>
      </c>
      <c r="AA81" s="4" t="e">
        <f t="shared" ref="AA81" si="1234">LOG(Z81,2)</f>
        <v>#N/A</v>
      </c>
      <c r="AB81" s="17"/>
      <c r="AC81" s="1" t="e">
        <f t="shared" ref="AC81" si="1235">IF(ISBLANK(AB81),NA(),IF($C$6="b",POWER(AB$9,AB$10-AB81)/POWER($B$9,$B$10-$B81)/POWER($C$9,$C$10-$C81),IF($C$6=2,POWER(AB$9,AB$10-AB81)/POWER($C$9,$C$10-$C81),POWER(AB$9,AB$10-AB81)/POWER($B$9,$B$10-$B81))))</f>
        <v>#N/A</v>
      </c>
      <c r="AD81" s="4" t="e">
        <f t="shared" ref="AD81" si="1236">LOG(AC81,2)</f>
        <v>#N/A</v>
      </c>
      <c r="AE81" s="17"/>
      <c r="AF81" s="1" t="e">
        <f t="shared" ref="AF81" si="1237">IF(ISBLANK(AE81),NA(),IF($C$6="b",POWER(AE$9,AE$10-AE81)/POWER($B$9,$B$10-$B81)/POWER($C$9,$C$10-$C81),IF($C$6=2,POWER(AE$9,AE$10-AE81)/POWER($C$9,$C$10-$C81),POWER(AE$9,AE$10-AE81)/POWER($B$9,$B$10-$B81))))</f>
        <v>#N/A</v>
      </c>
      <c r="AG81" s="4" t="e">
        <f t="shared" ref="AG81" si="1238">LOG(AF81,2)</f>
        <v>#N/A</v>
      </c>
      <c r="AH81" s="17"/>
      <c r="AI81" s="1" t="e">
        <f t="shared" ref="AI81" si="1239">IF(ISBLANK(AH81),NA(),IF($C$6="b",POWER(AH$9,AH$10-AH81)/POWER($B$9,$B$10-$B81)/POWER($C$9,$C$10-$C81),IF($C$6=2,POWER(AH$9,AH$10-AH81)/POWER($C$9,$C$10-$C81),POWER(AH$9,AH$10-AH81)/POWER($B$9,$B$10-$B81))))</f>
        <v>#N/A</v>
      </c>
      <c r="AJ81" s="4" t="e">
        <f t="shared" ref="AJ81" si="1240">LOG(AI81,2)</f>
        <v>#N/A</v>
      </c>
      <c r="AK81" s="17"/>
      <c r="AL81" s="1" t="e">
        <f t="shared" ref="AL81" si="1241">IF(ISBLANK(AK81),NA(),IF($C$6="b",POWER(AK$9,AK$10-AK81)/POWER($B$9,$B$10-$B81)/POWER($C$9,$C$10-$C81),IF($C$6=2,POWER(AK$9,AK$10-AK81)/POWER($C$9,$C$10-$C81),POWER(AK$9,AK$10-AK81)/POWER($B$9,$B$10-$B81))))</f>
        <v>#N/A</v>
      </c>
      <c r="AM81" s="4" t="e">
        <f t="shared" si="1050"/>
        <v>#N/A</v>
      </c>
    </row>
    <row r="82" spans="1:39" x14ac:dyDescent="0.25">
      <c r="A82" s="31"/>
      <c r="B82" s="32"/>
      <c r="C82" s="32"/>
      <c r="D82" s="17"/>
      <c r="E82" s="1" t="e">
        <f t="shared" si="1051"/>
        <v>#N/A</v>
      </c>
      <c r="F82" s="4" t="e">
        <f t="shared" si="1052"/>
        <v>#N/A</v>
      </c>
      <c r="G82" s="17"/>
      <c r="H82" s="1" t="e">
        <f t="shared" ref="H82" si="1242">IF(ISBLANK(G82),NA(),IF($C$6="b",POWER(G$9,G$10-G82)/POWER($B$9,$B$10-$B82)/POWER($C$9,$C$10-$C82),IF($C$6=2,POWER(G$9,G$10-G82)/POWER($C$9,$C$10-$C82),POWER(G$9,G$10-G82)/POWER($B$9,$B$10-$B82))))</f>
        <v>#N/A</v>
      </c>
      <c r="I82" s="4" t="e">
        <f t="shared" ref="I82" si="1243">LOG(H82,2)</f>
        <v>#N/A</v>
      </c>
      <c r="J82" s="17"/>
      <c r="K82" s="1" t="e">
        <f t="shared" ref="K82" si="1244">IF(ISBLANK(J82),NA(),IF($C$6="b",POWER(J$9,J$10-J82)/POWER($B$9,$B$10-$B82)/POWER($C$9,$C$10-$C82),IF($C$6=2,POWER(J$9,J$10-J82)/POWER($C$9,$C$10-$C82),POWER(J$9,J$10-J82)/POWER($B$9,$B$10-$B82))))</f>
        <v>#N/A</v>
      </c>
      <c r="L82" s="4" t="e">
        <f t="shared" ref="L82" si="1245">LOG(K82,2)</f>
        <v>#N/A</v>
      </c>
      <c r="M82" s="17"/>
      <c r="N82" s="1" t="e">
        <f t="shared" ref="N82" si="1246">IF(ISBLANK(M82),NA(),IF($C$6="b",POWER(M$9,M$10-M82)/POWER($B$9,$B$10-$B82)/POWER($C$9,$C$10-$C82),IF($C$6=2,POWER(M$9,M$10-M82)/POWER($C$9,$C$10-$C82),POWER(M$9,M$10-M82)/POWER($B$9,$B$10-$B82))))</f>
        <v>#N/A</v>
      </c>
      <c r="O82" s="4" t="e">
        <f t="shared" ref="O82" si="1247">LOG(N82,2)</f>
        <v>#N/A</v>
      </c>
      <c r="P82" s="17"/>
      <c r="Q82" s="1" t="e">
        <f t="shared" ref="Q82" si="1248">IF(ISBLANK(P82),NA(),IF($C$6="b",POWER(P$9,P$10-P82)/POWER($B$9,$B$10-$B82)/POWER($C$9,$C$10-$C82),IF($C$6=2,POWER(P$9,P$10-P82)/POWER($C$9,$C$10-$C82),POWER(P$9,P$10-P82)/POWER($B$9,$B$10-$B82))))</f>
        <v>#N/A</v>
      </c>
      <c r="R82" s="4" t="e">
        <f t="shared" ref="R82" si="1249">LOG(Q82,2)</f>
        <v>#N/A</v>
      </c>
      <c r="S82" s="17"/>
      <c r="T82" s="1" t="e">
        <f t="shared" ref="T82" si="1250">IF(ISBLANK(S82),NA(),IF($C$6="b",POWER(S$9,S$10-S82)/POWER($B$9,$B$10-$B82)/POWER($C$9,$C$10-$C82),IF($C$6=2,POWER(S$9,S$10-S82)/POWER($C$9,$C$10-$C82),POWER(S$9,S$10-S82)/POWER($B$9,$B$10-$B82))))</f>
        <v>#N/A</v>
      </c>
      <c r="U82" s="4" t="e">
        <f t="shared" ref="U82" si="1251">LOG(T82,2)</f>
        <v>#N/A</v>
      </c>
      <c r="V82" s="17"/>
      <c r="W82" s="1" t="e">
        <f t="shared" ref="W82" si="1252">IF(ISBLANK(V82),NA(),IF($C$6="b",POWER(V$9,V$10-V82)/POWER($B$9,$B$10-$B82)/POWER($C$9,$C$10-$C82),IF($C$6=2,POWER(V$9,V$10-V82)/POWER($C$9,$C$10-$C82),POWER(V$9,V$10-V82)/POWER($B$9,$B$10-$B82))))</f>
        <v>#N/A</v>
      </c>
      <c r="X82" s="4" t="e">
        <f t="shared" ref="X82" si="1253">LOG(W82,2)</f>
        <v>#N/A</v>
      </c>
      <c r="Y82" s="17"/>
      <c r="Z82" s="1" t="e">
        <f t="shared" ref="Z82" si="1254">IF(ISBLANK(Y82),NA(),IF($C$6="b",POWER(Y$9,Y$10-Y82)/POWER($B$9,$B$10-$B82)/POWER($C$9,$C$10-$C82),IF($C$6=2,POWER(Y$9,Y$10-Y82)/POWER($C$9,$C$10-$C82),POWER(Y$9,Y$10-Y82)/POWER($B$9,$B$10-$B82))))</f>
        <v>#N/A</v>
      </c>
      <c r="AA82" s="4" t="e">
        <f t="shared" ref="AA82" si="1255">LOG(Z82,2)</f>
        <v>#N/A</v>
      </c>
      <c r="AB82" s="17"/>
      <c r="AC82" s="1" t="e">
        <f t="shared" ref="AC82" si="1256">IF(ISBLANK(AB82),NA(),IF($C$6="b",POWER(AB$9,AB$10-AB82)/POWER($B$9,$B$10-$B82)/POWER($C$9,$C$10-$C82),IF($C$6=2,POWER(AB$9,AB$10-AB82)/POWER($C$9,$C$10-$C82),POWER(AB$9,AB$10-AB82)/POWER($B$9,$B$10-$B82))))</f>
        <v>#N/A</v>
      </c>
      <c r="AD82" s="4" t="e">
        <f t="shared" ref="AD82" si="1257">LOG(AC82,2)</f>
        <v>#N/A</v>
      </c>
      <c r="AE82" s="17"/>
      <c r="AF82" s="1" t="e">
        <f t="shared" ref="AF82" si="1258">IF(ISBLANK(AE82),NA(),IF($C$6="b",POWER(AE$9,AE$10-AE82)/POWER($B$9,$B$10-$B82)/POWER($C$9,$C$10-$C82),IF($C$6=2,POWER(AE$9,AE$10-AE82)/POWER($C$9,$C$10-$C82),POWER(AE$9,AE$10-AE82)/POWER($B$9,$B$10-$B82))))</f>
        <v>#N/A</v>
      </c>
      <c r="AG82" s="4" t="e">
        <f t="shared" ref="AG82" si="1259">LOG(AF82,2)</f>
        <v>#N/A</v>
      </c>
      <c r="AH82" s="17"/>
      <c r="AI82" s="1" t="e">
        <f t="shared" ref="AI82" si="1260">IF(ISBLANK(AH82),NA(),IF($C$6="b",POWER(AH$9,AH$10-AH82)/POWER($B$9,$B$10-$B82)/POWER($C$9,$C$10-$C82),IF($C$6=2,POWER(AH$9,AH$10-AH82)/POWER($C$9,$C$10-$C82),POWER(AH$9,AH$10-AH82)/POWER($B$9,$B$10-$B82))))</f>
        <v>#N/A</v>
      </c>
      <c r="AJ82" s="4" t="e">
        <f t="shared" ref="AJ82" si="1261">LOG(AI82,2)</f>
        <v>#N/A</v>
      </c>
      <c r="AK82" s="17"/>
      <c r="AL82" s="1" t="e">
        <f t="shared" ref="AL82" si="1262">IF(ISBLANK(AK82),NA(),IF($C$6="b",POWER(AK$9,AK$10-AK82)/POWER($B$9,$B$10-$B82)/POWER($C$9,$C$10-$C82),IF($C$6=2,POWER(AK$9,AK$10-AK82)/POWER($C$9,$C$10-$C82),POWER(AK$9,AK$10-AK82)/POWER($B$9,$B$10-$B82))))</f>
        <v>#N/A</v>
      </c>
      <c r="AM82" s="4" t="e">
        <f t="shared" si="1050"/>
        <v>#N/A</v>
      </c>
    </row>
    <row r="83" spans="1:39" ht="15.75" thickBot="1" x14ac:dyDescent="0.3">
      <c r="A83" s="35"/>
      <c r="B83" s="35"/>
      <c r="C83" s="35"/>
      <c r="D83" s="19"/>
      <c r="E83" s="6" t="e">
        <f t="shared" si="1051"/>
        <v>#N/A</v>
      </c>
      <c r="F83" s="7" t="e">
        <f t="shared" si="1052"/>
        <v>#N/A</v>
      </c>
      <c r="G83" s="19"/>
      <c r="H83" s="6" t="e">
        <f t="shared" ref="H83" si="1263">IF(ISBLANK(G83),NA(),IF($C$6="b",POWER(G$9,G$10-G83)/POWER($B$9,$B$10-$B83)/POWER($C$9,$C$10-$C83),IF($C$6=2,POWER(G$9,G$10-G83)/POWER($C$9,$C$10-$C83),POWER(G$9,G$10-G83)/POWER($B$9,$B$10-$B83))))</f>
        <v>#N/A</v>
      </c>
      <c r="I83" s="7" t="e">
        <f t="shared" ref="I83" si="1264">LOG(H83,2)</f>
        <v>#N/A</v>
      </c>
      <c r="J83" s="19"/>
      <c r="K83" s="6" t="e">
        <f t="shared" ref="K83" si="1265">IF(ISBLANK(J83),NA(),IF($C$6="b",POWER(J$9,J$10-J83)/POWER($B$9,$B$10-$B83)/POWER($C$9,$C$10-$C83),IF($C$6=2,POWER(J$9,J$10-J83)/POWER($C$9,$C$10-$C83),POWER(J$9,J$10-J83)/POWER($B$9,$B$10-$B83))))</f>
        <v>#N/A</v>
      </c>
      <c r="L83" s="7" t="e">
        <f t="shared" ref="L83" si="1266">LOG(K83,2)</f>
        <v>#N/A</v>
      </c>
      <c r="M83" s="19"/>
      <c r="N83" s="6" t="e">
        <f t="shared" ref="N83" si="1267">IF(ISBLANK(M83),NA(),IF($C$6="b",POWER(M$9,M$10-M83)/POWER($B$9,$B$10-$B83)/POWER($C$9,$C$10-$C83),IF($C$6=2,POWER(M$9,M$10-M83)/POWER($C$9,$C$10-$C83),POWER(M$9,M$10-M83)/POWER($B$9,$B$10-$B83))))</f>
        <v>#N/A</v>
      </c>
      <c r="O83" s="7" t="e">
        <f t="shared" ref="O83" si="1268">LOG(N83,2)</f>
        <v>#N/A</v>
      </c>
      <c r="P83" s="19"/>
      <c r="Q83" s="6" t="e">
        <f t="shared" ref="Q83" si="1269">IF(ISBLANK(P83),NA(),IF($C$6="b",POWER(P$9,P$10-P83)/POWER($B$9,$B$10-$B83)/POWER($C$9,$C$10-$C83),IF($C$6=2,POWER(P$9,P$10-P83)/POWER($C$9,$C$10-$C83),POWER(P$9,P$10-P83)/POWER($B$9,$B$10-$B83))))</f>
        <v>#N/A</v>
      </c>
      <c r="R83" s="7" t="e">
        <f t="shared" ref="R83" si="1270">LOG(Q83,2)</f>
        <v>#N/A</v>
      </c>
      <c r="S83" s="19"/>
      <c r="T83" s="6" t="e">
        <f t="shared" ref="T83" si="1271">IF(ISBLANK(S83),NA(),IF($C$6="b",POWER(S$9,S$10-S83)/POWER($B$9,$B$10-$B83)/POWER($C$9,$C$10-$C83),IF($C$6=2,POWER(S$9,S$10-S83)/POWER($C$9,$C$10-$C83),POWER(S$9,S$10-S83)/POWER($B$9,$B$10-$B83))))</f>
        <v>#N/A</v>
      </c>
      <c r="U83" s="7" t="e">
        <f t="shared" ref="U83" si="1272">LOG(T83,2)</f>
        <v>#N/A</v>
      </c>
      <c r="V83" s="19"/>
      <c r="W83" s="6" t="e">
        <f t="shared" ref="W83" si="1273">IF(ISBLANK(V83),NA(),IF($C$6="b",POWER(V$9,V$10-V83)/POWER($B$9,$B$10-$B83)/POWER($C$9,$C$10-$C83),IF($C$6=2,POWER(V$9,V$10-V83)/POWER($C$9,$C$10-$C83),POWER(V$9,V$10-V83)/POWER($B$9,$B$10-$B83))))</f>
        <v>#N/A</v>
      </c>
      <c r="X83" s="7" t="e">
        <f t="shared" ref="X83" si="1274">LOG(W83,2)</f>
        <v>#N/A</v>
      </c>
      <c r="Y83" s="19"/>
      <c r="Z83" s="6" t="e">
        <f t="shared" ref="Z83" si="1275">IF(ISBLANK(Y83),NA(),IF($C$6="b",POWER(Y$9,Y$10-Y83)/POWER($B$9,$B$10-$B83)/POWER($C$9,$C$10-$C83),IF($C$6=2,POWER(Y$9,Y$10-Y83)/POWER($C$9,$C$10-$C83),POWER(Y$9,Y$10-Y83)/POWER($B$9,$B$10-$B83))))</f>
        <v>#N/A</v>
      </c>
      <c r="AA83" s="7" t="e">
        <f t="shared" ref="AA83" si="1276">LOG(Z83,2)</f>
        <v>#N/A</v>
      </c>
      <c r="AB83" s="19"/>
      <c r="AC83" s="6" t="e">
        <f t="shared" ref="AC83" si="1277">IF(ISBLANK(AB83),NA(),IF($C$6="b",POWER(AB$9,AB$10-AB83)/POWER($B$9,$B$10-$B83)/POWER($C$9,$C$10-$C83),IF($C$6=2,POWER(AB$9,AB$10-AB83)/POWER($C$9,$C$10-$C83),POWER(AB$9,AB$10-AB83)/POWER($B$9,$B$10-$B83))))</f>
        <v>#N/A</v>
      </c>
      <c r="AD83" s="7" t="e">
        <f t="shared" ref="AD83" si="1278">LOG(AC83,2)</f>
        <v>#N/A</v>
      </c>
      <c r="AE83" s="19"/>
      <c r="AF83" s="6" t="e">
        <f t="shared" ref="AF83" si="1279">IF(ISBLANK(AE83),NA(),IF($C$6="b",POWER(AE$9,AE$10-AE83)/POWER($B$9,$B$10-$B83)/POWER($C$9,$C$10-$C83),IF($C$6=2,POWER(AE$9,AE$10-AE83)/POWER($C$9,$C$10-$C83),POWER(AE$9,AE$10-AE83)/POWER($B$9,$B$10-$B83))))</f>
        <v>#N/A</v>
      </c>
      <c r="AG83" s="7" t="e">
        <f t="shared" ref="AG83" si="1280">LOG(AF83,2)</f>
        <v>#N/A</v>
      </c>
      <c r="AH83" s="19"/>
      <c r="AI83" s="6" t="e">
        <f t="shared" ref="AI83" si="1281">IF(ISBLANK(AH83),NA(),IF($C$6="b",POWER(AH$9,AH$10-AH83)/POWER($B$9,$B$10-$B83)/POWER($C$9,$C$10-$C83),IF($C$6=2,POWER(AH$9,AH$10-AH83)/POWER($C$9,$C$10-$C83),POWER(AH$9,AH$10-AH83)/POWER($B$9,$B$10-$B83))))</f>
        <v>#N/A</v>
      </c>
      <c r="AJ83" s="7" t="e">
        <f t="shared" ref="AJ83" si="1282">LOG(AI83,2)</f>
        <v>#N/A</v>
      </c>
      <c r="AK83" s="19"/>
      <c r="AL83" s="6" t="e">
        <f t="shared" ref="AL83" si="1283">IF(ISBLANK(AK83),NA(),IF($C$6="b",POWER(AK$9,AK$10-AK83)/POWER($B$9,$B$10-$B83)/POWER($C$9,$C$10-$C83),IF($C$6=2,POWER(AK$9,AK$10-AK83)/POWER($C$9,$C$10-$C83),POWER(AK$9,AK$10-AK83)/POWER($B$9,$B$10-$B83))))</f>
        <v>#N/A</v>
      </c>
      <c r="AM83" s="7" t="e">
        <f t="shared" si="1050"/>
        <v>#N/A</v>
      </c>
    </row>
    <row r="84" spans="1:39" ht="15.75" thickBot="1" x14ac:dyDescent="0.3"/>
    <row r="85" spans="1:39" ht="15.75" thickBot="1" x14ac:dyDescent="0.3">
      <c r="B85" s="45" t="str">
        <f>refgen1</f>
        <v>rpl13a</v>
      </c>
      <c r="C85" s="45" t="str">
        <f>refgen2</f>
        <v>ref. gene 2</v>
      </c>
      <c r="D85" s="66" t="str">
        <f>gene1</f>
        <v>mitfa</v>
      </c>
      <c r="E85" s="67"/>
      <c r="F85" s="68"/>
      <c r="G85" s="66" t="str">
        <f>gene2</f>
        <v>ltk</v>
      </c>
      <c r="H85" s="67"/>
      <c r="I85" s="68"/>
      <c r="J85" s="66" t="str">
        <f>gene3</f>
        <v>csf1ra</v>
      </c>
      <c r="K85" s="67"/>
      <c r="L85" s="68"/>
      <c r="M85" s="66" t="str">
        <f>gene4</f>
        <v>gene 4</v>
      </c>
      <c r="N85" s="67"/>
      <c r="O85" s="68"/>
      <c r="P85" s="66" t="str">
        <f>gene5</f>
        <v>gene 5</v>
      </c>
      <c r="Q85" s="67"/>
      <c r="R85" s="68"/>
      <c r="S85" s="66" t="str">
        <f>gene6</f>
        <v>gene 6</v>
      </c>
      <c r="T85" s="67"/>
      <c r="U85" s="68"/>
      <c r="V85" s="66" t="str">
        <f>gene7</f>
        <v>gene 7</v>
      </c>
      <c r="W85" s="67"/>
      <c r="X85" s="68"/>
      <c r="Y85" s="66" t="str">
        <f>gene8</f>
        <v>gene 8</v>
      </c>
      <c r="Z85" s="67"/>
      <c r="AA85" s="68"/>
      <c r="AB85" s="66" t="str">
        <f>gene9</f>
        <v>gene 9</v>
      </c>
      <c r="AC85" s="67"/>
      <c r="AD85" s="68"/>
      <c r="AE85" s="66" t="str">
        <f>gene10</f>
        <v>gene 10</v>
      </c>
      <c r="AF85" s="67"/>
      <c r="AG85" s="68"/>
      <c r="AH85" s="66" t="str">
        <f>gene11</f>
        <v>gene 11</v>
      </c>
      <c r="AI85" s="67"/>
      <c r="AJ85" s="68"/>
      <c r="AK85" s="66" t="str">
        <f>gene12</f>
        <v>gene 12</v>
      </c>
      <c r="AL85" s="67"/>
      <c r="AM85" s="68"/>
    </row>
    <row r="86" spans="1:39" ht="18" x14ac:dyDescent="0.35">
      <c r="A86" s="47" t="s">
        <v>70</v>
      </c>
      <c r="B86" s="36" t="s">
        <v>55</v>
      </c>
      <c r="C86" s="36" t="s">
        <v>55</v>
      </c>
      <c r="D86" s="49" t="s">
        <v>55</v>
      </c>
      <c r="E86" s="42" t="s">
        <v>58</v>
      </c>
      <c r="F86" s="43" t="s">
        <v>59</v>
      </c>
      <c r="G86" s="49" t="s">
        <v>55</v>
      </c>
      <c r="H86" s="42" t="s">
        <v>58</v>
      </c>
      <c r="I86" s="43" t="s">
        <v>59</v>
      </c>
      <c r="J86" s="49" t="s">
        <v>55</v>
      </c>
      <c r="K86" s="42" t="s">
        <v>58</v>
      </c>
      <c r="L86" s="43" t="s">
        <v>59</v>
      </c>
      <c r="M86" s="49" t="s">
        <v>55</v>
      </c>
      <c r="N86" s="42" t="s">
        <v>58</v>
      </c>
      <c r="O86" s="43" t="s">
        <v>59</v>
      </c>
      <c r="P86" s="49" t="s">
        <v>55</v>
      </c>
      <c r="Q86" s="42" t="s">
        <v>58</v>
      </c>
      <c r="R86" s="43" t="s">
        <v>59</v>
      </c>
      <c r="S86" s="49" t="s">
        <v>55</v>
      </c>
      <c r="T86" s="42" t="s">
        <v>58</v>
      </c>
      <c r="U86" s="43" t="s">
        <v>59</v>
      </c>
      <c r="V86" s="49" t="s">
        <v>55</v>
      </c>
      <c r="W86" s="42" t="s">
        <v>58</v>
      </c>
      <c r="X86" s="43" t="s">
        <v>59</v>
      </c>
      <c r="Y86" s="49" t="s">
        <v>55</v>
      </c>
      <c r="Z86" s="42" t="s">
        <v>58</v>
      </c>
      <c r="AA86" s="43" t="s">
        <v>59</v>
      </c>
      <c r="AB86" s="49" t="s">
        <v>55</v>
      </c>
      <c r="AC86" s="42" t="s">
        <v>58</v>
      </c>
      <c r="AD86" s="43" t="s">
        <v>59</v>
      </c>
      <c r="AE86" s="49" t="s">
        <v>55</v>
      </c>
      <c r="AF86" s="42" t="s">
        <v>58</v>
      </c>
      <c r="AG86" s="43" t="s">
        <v>59</v>
      </c>
      <c r="AH86" s="49" t="s">
        <v>55</v>
      </c>
      <c r="AI86" s="42" t="s">
        <v>58</v>
      </c>
      <c r="AJ86" s="43" t="s">
        <v>59</v>
      </c>
      <c r="AK86" s="49" t="s">
        <v>55</v>
      </c>
      <c r="AL86" s="42" t="s">
        <v>58</v>
      </c>
      <c r="AM86" s="43" t="s">
        <v>59</v>
      </c>
    </row>
    <row r="87" spans="1:39" x14ac:dyDescent="0.25">
      <c r="A87" s="31"/>
      <c r="B87" s="31"/>
      <c r="C87" s="31"/>
      <c r="D87" s="17"/>
      <c r="E87" s="1" t="e">
        <f>IF(ISBLANK(D87),NA(),IF($C$6="b",POWER(D$9,D$10-D87)/POWER($B$9,$B$10-$B87)/POWER($C$9,$C$10-$C87),IF($C$6=2,POWER(D$9,D$10-D87)/POWER($C$9,$C$10-$C87),POWER(D$9,D$10-D87)/POWER($B$9,$B$10-$B87))))</f>
        <v>#N/A</v>
      </c>
      <c r="F87" s="4" t="e">
        <f>LOG(E87,2)</f>
        <v>#N/A</v>
      </c>
      <c r="G87" s="17"/>
      <c r="H87" s="1" t="e">
        <f t="shared" ref="H87" si="1284">IF(ISBLANK(G87),NA(),IF($C$6="b",POWER(G$9,G$10-G87)/POWER($B$9,$B$10-$B87)/POWER($C$9,$C$10-$C87),IF($C$6=2,POWER(G$9,G$10-G87)/POWER($C$9,$C$10-$C87),POWER(G$9,G$10-G87)/POWER($B$9,$B$10-$B87))))</f>
        <v>#N/A</v>
      </c>
      <c r="I87" s="4" t="e">
        <f t="shared" ref="I87" si="1285">LOG(H87,2)</f>
        <v>#N/A</v>
      </c>
      <c r="J87" s="17"/>
      <c r="K87" s="1" t="e">
        <f t="shared" ref="K87" si="1286">IF(ISBLANK(J87),NA(),IF($C$6="b",POWER(J$9,J$10-J87)/POWER($B$9,$B$10-$B87)/POWER($C$9,$C$10-$C87),IF($C$6=2,POWER(J$9,J$10-J87)/POWER($C$9,$C$10-$C87),POWER(J$9,J$10-J87)/POWER($B$9,$B$10-$B87))))</f>
        <v>#N/A</v>
      </c>
      <c r="L87" s="4" t="e">
        <f t="shared" ref="L87" si="1287">LOG(K87,2)</f>
        <v>#N/A</v>
      </c>
      <c r="M87" s="17"/>
      <c r="N87" s="1" t="e">
        <f t="shared" ref="N87" si="1288">IF(ISBLANK(M87),NA(),IF($C$6="b",POWER(M$9,M$10-M87)/POWER($B$9,$B$10-$B87)/POWER($C$9,$C$10-$C87),IF($C$6=2,POWER(M$9,M$10-M87)/POWER($C$9,$C$10-$C87),POWER(M$9,M$10-M87)/POWER($B$9,$B$10-$B87))))</f>
        <v>#N/A</v>
      </c>
      <c r="O87" s="4" t="e">
        <f t="shared" ref="O87" si="1289">LOG(N87,2)</f>
        <v>#N/A</v>
      </c>
      <c r="P87" s="17"/>
      <c r="Q87" s="1" t="e">
        <f t="shared" ref="Q87" si="1290">IF(ISBLANK(P87),NA(),IF($C$6="b",POWER(P$9,P$10-P87)/POWER($B$9,$B$10-$B87)/POWER($C$9,$C$10-$C87),IF($C$6=2,POWER(P$9,P$10-P87)/POWER($C$9,$C$10-$C87),POWER(P$9,P$10-P87)/POWER($B$9,$B$10-$B87))))</f>
        <v>#N/A</v>
      </c>
      <c r="R87" s="4" t="e">
        <f t="shared" ref="R87" si="1291">LOG(Q87,2)</f>
        <v>#N/A</v>
      </c>
      <c r="S87" s="17"/>
      <c r="T87" s="1" t="e">
        <f t="shared" ref="T87" si="1292">IF(ISBLANK(S87),NA(),IF($C$6="b",POWER(S$9,S$10-S87)/POWER($B$9,$B$10-$B87)/POWER($C$9,$C$10-$C87),IF($C$6=2,POWER(S$9,S$10-S87)/POWER($C$9,$C$10-$C87),POWER(S$9,S$10-S87)/POWER($B$9,$B$10-$B87))))</f>
        <v>#N/A</v>
      </c>
      <c r="U87" s="4" t="e">
        <f t="shared" ref="U87" si="1293">LOG(T87,2)</f>
        <v>#N/A</v>
      </c>
      <c r="V87" s="17"/>
      <c r="W87" s="1" t="e">
        <f t="shared" ref="W87" si="1294">IF(ISBLANK(V87),NA(),IF($C$6="b",POWER(V$9,V$10-V87)/POWER($B$9,$B$10-$B87)/POWER($C$9,$C$10-$C87),IF($C$6=2,POWER(V$9,V$10-V87)/POWER($C$9,$C$10-$C87),POWER(V$9,V$10-V87)/POWER($B$9,$B$10-$B87))))</f>
        <v>#N/A</v>
      </c>
      <c r="X87" s="4" t="e">
        <f t="shared" ref="X87" si="1295">LOG(W87,2)</f>
        <v>#N/A</v>
      </c>
      <c r="Y87" s="17"/>
      <c r="Z87" s="1" t="e">
        <f t="shared" ref="Z87" si="1296">IF(ISBLANK(Y87),NA(),IF($C$6="b",POWER(Y$9,Y$10-Y87)/POWER($B$9,$B$10-$B87)/POWER($C$9,$C$10-$C87),IF($C$6=2,POWER(Y$9,Y$10-Y87)/POWER($C$9,$C$10-$C87),POWER(Y$9,Y$10-Y87)/POWER($B$9,$B$10-$B87))))</f>
        <v>#N/A</v>
      </c>
      <c r="AA87" s="4" t="e">
        <f t="shared" ref="AA87" si="1297">LOG(Z87,2)</f>
        <v>#N/A</v>
      </c>
      <c r="AB87" s="17"/>
      <c r="AC87" s="1" t="e">
        <f t="shared" ref="AC87" si="1298">IF(ISBLANK(AB87),NA(),IF($C$6="b",POWER(AB$9,AB$10-AB87)/POWER($B$9,$B$10-$B87)/POWER($C$9,$C$10-$C87),IF($C$6=2,POWER(AB$9,AB$10-AB87)/POWER($C$9,$C$10-$C87),POWER(AB$9,AB$10-AB87)/POWER($B$9,$B$10-$B87))))</f>
        <v>#N/A</v>
      </c>
      <c r="AD87" s="4" t="e">
        <f t="shared" ref="AD87" si="1299">LOG(AC87,2)</f>
        <v>#N/A</v>
      </c>
      <c r="AE87" s="17"/>
      <c r="AF87" s="1" t="e">
        <f t="shared" ref="AF87" si="1300">IF(ISBLANK(AE87),NA(),IF($C$6="b",POWER(AE$9,AE$10-AE87)/POWER($B$9,$B$10-$B87)/POWER($C$9,$C$10-$C87),IF($C$6=2,POWER(AE$9,AE$10-AE87)/POWER($C$9,$C$10-$C87),POWER(AE$9,AE$10-AE87)/POWER($B$9,$B$10-$B87))))</f>
        <v>#N/A</v>
      </c>
      <c r="AG87" s="4" t="e">
        <f t="shared" ref="AG87" si="1301">LOG(AF87,2)</f>
        <v>#N/A</v>
      </c>
      <c r="AH87" s="17"/>
      <c r="AI87" s="1" t="e">
        <f t="shared" ref="AI87" si="1302">IF(ISBLANK(AH87),NA(),IF($C$6="b",POWER(AH$9,AH$10-AH87)/POWER($B$9,$B$10-$B87)/POWER($C$9,$C$10-$C87),IF($C$6=2,POWER(AH$9,AH$10-AH87)/POWER($C$9,$C$10-$C87),POWER(AH$9,AH$10-AH87)/POWER($B$9,$B$10-$B87))))</f>
        <v>#N/A</v>
      </c>
      <c r="AJ87" s="4" t="e">
        <f t="shared" ref="AJ87" si="1303">LOG(AI87,2)</f>
        <v>#N/A</v>
      </c>
      <c r="AK87" s="17"/>
      <c r="AL87" s="1" t="e">
        <f t="shared" ref="AL87" si="1304">IF(ISBLANK(AK87),NA(),IF($C$6="b",POWER(AK$9,AK$10-AK87)/POWER($B$9,$B$10-$B87)/POWER($C$9,$C$10-$C87),IF($C$6=2,POWER(AK$9,AK$10-AK87)/POWER($C$9,$C$10-$C87),POWER(AK$9,AK$10-AK87)/POWER($B$9,$B$10-$B87))))</f>
        <v>#N/A</v>
      </c>
      <c r="AM87" s="4" t="e">
        <f t="shared" ref="AM87:AM98" si="1305">LOG(AL87,2)</f>
        <v>#N/A</v>
      </c>
    </row>
    <row r="88" spans="1:39" x14ac:dyDescent="0.25">
      <c r="A88" s="31"/>
      <c r="B88" s="31"/>
      <c r="C88" s="31"/>
      <c r="D88" s="17"/>
      <c r="E88" s="1" t="e">
        <f t="shared" ref="E88:E98" si="1306">IF(ISBLANK(D88),NA(),IF($C$6="b",POWER(D$9,D$10-D88)/POWER($B$9,$B$10-$B88)/POWER($C$9,$C$10-$C88),IF($C$6=2,POWER(D$9,D$10-D88)/POWER($C$9,$C$10-$C88),POWER(D$9,D$10-D88)/POWER($B$9,$B$10-$B88))))</f>
        <v>#N/A</v>
      </c>
      <c r="F88" s="4" t="e">
        <f t="shared" ref="F88:F98" si="1307">LOG(E88,2)</f>
        <v>#N/A</v>
      </c>
      <c r="G88" s="17"/>
      <c r="H88" s="1" t="e">
        <f t="shared" ref="H88" si="1308">IF(ISBLANK(G88),NA(),IF($C$6="b",POWER(G$9,G$10-G88)/POWER($B$9,$B$10-$B88)/POWER($C$9,$C$10-$C88),IF($C$6=2,POWER(G$9,G$10-G88)/POWER($C$9,$C$10-$C88),POWER(G$9,G$10-G88)/POWER($B$9,$B$10-$B88))))</f>
        <v>#N/A</v>
      </c>
      <c r="I88" s="4" t="e">
        <f t="shared" ref="I88" si="1309">LOG(H88,2)</f>
        <v>#N/A</v>
      </c>
      <c r="J88" s="17"/>
      <c r="K88" s="1" t="e">
        <f t="shared" ref="K88" si="1310">IF(ISBLANK(J88),NA(),IF($C$6="b",POWER(J$9,J$10-J88)/POWER($B$9,$B$10-$B88)/POWER($C$9,$C$10-$C88),IF($C$6=2,POWER(J$9,J$10-J88)/POWER($C$9,$C$10-$C88),POWER(J$9,J$10-J88)/POWER($B$9,$B$10-$B88))))</f>
        <v>#N/A</v>
      </c>
      <c r="L88" s="4" t="e">
        <f t="shared" ref="L88" si="1311">LOG(K88,2)</f>
        <v>#N/A</v>
      </c>
      <c r="M88" s="17"/>
      <c r="N88" s="1" t="e">
        <f t="shared" ref="N88" si="1312">IF(ISBLANK(M88),NA(),IF($C$6="b",POWER(M$9,M$10-M88)/POWER($B$9,$B$10-$B88)/POWER($C$9,$C$10-$C88),IF($C$6=2,POWER(M$9,M$10-M88)/POWER($C$9,$C$10-$C88),POWER(M$9,M$10-M88)/POWER($B$9,$B$10-$B88))))</f>
        <v>#N/A</v>
      </c>
      <c r="O88" s="4" t="e">
        <f t="shared" ref="O88" si="1313">LOG(N88,2)</f>
        <v>#N/A</v>
      </c>
      <c r="P88" s="17"/>
      <c r="Q88" s="1" t="e">
        <f t="shared" ref="Q88" si="1314">IF(ISBLANK(P88),NA(),IF($C$6="b",POWER(P$9,P$10-P88)/POWER($B$9,$B$10-$B88)/POWER($C$9,$C$10-$C88),IF($C$6=2,POWER(P$9,P$10-P88)/POWER($C$9,$C$10-$C88),POWER(P$9,P$10-P88)/POWER($B$9,$B$10-$B88))))</f>
        <v>#N/A</v>
      </c>
      <c r="R88" s="4" t="e">
        <f t="shared" ref="R88" si="1315">LOG(Q88,2)</f>
        <v>#N/A</v>
      </c>
      <c r="S88" s="17"/>
      <c r="T88" s="1" t="e">
        <f t="shared" ref="T88" si="1316">IF(ISBLANK(S88),NA(),IF($C$6="b",POWER(S$9,S$10-S88)/POWER($B$9,$B$10-$B88)/POWER($C$9,$C$10-$C88),IF($C$6=2,POWER(S$9,S$10-S88)/POWER($C$9,$C$10-$C88),POWER(S$9,S$10-S88)/POWER($B$9,$B$10-$B88))))</f>
        <v>#N/A</v>
      </c>
      <c r="U88" s="4" t="e">
        <f t="shared" ref="U88" si="1317">LOG(T88,2)</f>
        <v>#N/A</v>
      </c>
      <c r="V88" s="17"/>
      <c r="W88" s="1" t="e">
        <f t="shared" ref="W88" si="1318">IF(ISBLANK(V88),NA(),IF($C$6="b",POWER(V$9,V$10-V88)/POWER($B$9,$B$10-$B88)/POWER($C$9,$C$10-$C88),IF($C$6=2,POWER(V$9,V$10-V88)/POWER($C$9,$C$10-$C88),POWER(V$9,V$10-V88)/POWER($B$9,$B$10-$B88))))</f>
        <v>#N/A</v>
      </c>
      <c r="X88" s="4" t="e">
        <f t="shared" ref="X88" si="1319">LOG(W88,2)</f>
        <v>#N/A</v>
      </c>
      <c r="Y88" s="17"/>
      <c r="Z88" s="1" t="e">
        <f t="shared" ref="Z88" si="1320">IF(ISBLANK(Y88),NA(),IF($C$6="b",POWER(Y$9,Y$10-Y88)/POWER($B$9,$B$10-$B88)/POWER($C$9,$C$10-$C88),IF($C$6=2,POWER(Y$9,Y$10-Y88)/POWER($C$9,$C$10-$C88),POWER(Y$9,Y$10-Y88)/POWER($B$9,$B$10-$B88))))</f>
        <v>#N/A</v>
      </c>
      <c r="AA88" s="4" t="e">
        <f t="shared" ref="AA88" si="1321">LOG(Z88,2)</f>
        <v>#N/A</v>
      </c>
      <c r="AB88" s="17"/>
      <c r="AC88" s="1" t="e">
        <f t="shared" ref="AC88" si="1322">IF(ISBLANK(AB88),NA(),IF($C$6="b",POWER(AB$9,AB$10-AB88)/POWER($B$9,$B$10-$B88)/POWER($C$9,$C$10-$C88),IF($C$6=2,POWER(AB$9,AB$10-AB88)/POWER($C$9,$C$10-$C88),POWER(AB$9,AB$10-AB88)/POWER($B$9,$B$10-$B88))))</f>
        <v>#N/A</v>
      </c>
      <c r="AD88" s="4" t="e">
        <f t="shared" ref="AD88" si="1323">LOG(AC88,2)</f>
        <v>#N/A</v>
      </c>
      <c r="AE88" s="17"/>
      <c r="AF88" s="1" t="e">
        <f t="shared" ref="AF88" si="1324">IF(ISBLANK(AE88),NA(),IF($C$6="b",POWER(AE$9,AE$10-AE88)/POWER($B$9,$B$10-$B88)/POWER($C$9,$C$10-$C88),IF($C$6=2,POWER(AE$9,AE$10-AE88)/POWER($C$9,$C$10-$C88),POWER(AE$9,AE$10-AE88)/POWER($B$9,$B$10-$B88))))</f>
        <v>#N/A</v>
      </c>
      <c r="AG88" s="4" t="e">
        <f t="shared" ref="AG88" si="1325">LOG(AF88,2)</f>
        <v>#N/A</v>
      </c>
      <c r="AH88" s="17"/>
      <c r="AI88" s="1" t="e">
        <f t="shared" ref="AI88" si="1326">IF(ISBLANK(AH88),NA(),IF($C$6="b",POWER(AH$9,AH$10-AH88)/POWER($B$9,$B$10-$B88)/POWER($C$9,$C$10-$C88),IF($C$6=2,POWER(AH$9,AH$10-AH88)/POWER($C$9,$C$10-$C88),POWER(AH$9,AH$10-AH88)/POWER($B$9,$B$10-$B88))))</f>
        <v>#N/A</v>
      </c>
      <c r="AJ88" s="4" t="e">
        <f t="shared" ref="AJ88" si="1327">LOG(AI88,2)</f>
        <v>#N/A</v>
      </c>
      <c r="AK88" s="17"/>
      <c r="AL88" s="1" t="e">
        <f t="shared" ref="AL88" si="1328">IF(ISBLANK(AK88),NA(),IF($C$6="b",POWER(AK$9,AK$10-AK88)/POWER($B$9,$B$10-$B88)/POWER($C$9,$C$10-$C88),IF($C$6=2,POWER(AK$9,AK$10-AK88)/POWER($C$9,$C$10-$C88),POWER(AK$9,AK$10-AK88)/POWER($B$9,$B$10-$B88))))</f>
        <v>#N/A</v>
      </c>
      <c r="AM88" s="4" t="e">
        <f t="shared" si="1305"/>
        <v>#N/A</v>
      </c>
    </row>
    <row r="89" spans="1:39" x14ac:dyDescent="0.25">
      <c r="A89" s="31"/>
      <c r="B89" s="31"/>
      <c r="C89" s="31"/>
      <c r="D89" s="17"/>
      <c r="E89" s="1" t="e">
        <f t="shared" si="1306"/>
        <v>#N/A</v>
      </c>
      <c r="F89" s="4" t="e">
        <f t="shared" si="1307"/>
        <v>#N/A</v>
      </c>
      <c r="G89" s="17"/>
      <c r="H89" s="1" t="e">
        <f t="shared" ref="H89" si="1329">IF(ISBLANK(G89),NA(),IF($C$6="b",POWER(G$9,G$10-G89)/POWER($B$9,$B$10-$B89)/POWER($C$9,$C$10-$C89),IF($C$6=2,POWER(G$9,G$10-G89)/POWER($C$9,$C$10-$C89),POWER(G$9,G$10-G89)/POWER($B$9,$B$10-$B89))))</f>
        <v>#N/A</v>
      </c>
      <c r="I89" s="4" t="e">
        <f t="shared" ref="I89" si="1330">LOG(H89,2)</f>
        <v>#N/A</v>
      </c>
      <c r="J89" s="17"/>
      <c r="K89" s="1" t="e">
        <f t="shared" ref="K89" si="1331">IF(ISBLANK(J89),NA(),IF($C$6="b",POWER(J$9,J$10-J89)/POWER($B$9,$B$10-$B89)/POWER($C$9,$C$10-$C89),IF($C$6=2,POWER(J$9,J$10-J89)/POWER($C$9,$C$10-$C89),POWER(J$9,J$10-J89)/POWER($B$9,$B$10-$B89))))</f>
        <v>#N/A</v>
      </c>
      <c r="L89" s="4" t="e">
        <f t="shared" ref="L89" si="1332">LOG(K89,2)</f>
        <v>#N/A</v>
      </c>
      <c r="M89" s="17"/>
      <c r="N89" s="1" t="e">
        <f t="shared" ref="N89" si="1333">IF(ISBLANK(M89),NA(),IF($C$6="b",POWER(M$9,M$10-M89)/POWER($B$9,$B$10-$B89)/POWER($C$9,$C$10-$C89),IF($C$6=2,POWER(M$9,M$10-M89)/POWER($C$9,$C$10-$C89),POWER(M$9,M$10-M89)/POWER($B$9,$B$10-$B89))))</f>
        <v>#N/A</v>
      </c>
      <c r="O89" s="4" t="e">
        <f t="shared" ref="O89" si="1334">LOG(N89,2)</f>
        <v>#N/A</v>
      </c>
      <c r="P89" s="17"/>
      <c r="Q89" s="1" t="e">
        <f t="shared" ref="Q89" si="1335">IF(ISBLANK(P89),NA(),IF($C$6="b",POWER(P$9,P$10-P89)/POWER($B$9,$B$10-$B89)/POWER($C$9,$C$10-$C89),IF($C$6=2,POWER(P$9,P$10-P89)/POWER($C$9,$C$10-$C89),POWER(P$9,P$10-P89)/POWER($B$9,$B$10-$B89))))</f>
        <v>#N/A</v>
      </c>
      <c r="R89" s="4" t="e">
        <f t="shared" ref="R89" si="1336">LOG(Q89,2)</f>
        <v>#N/A</v>
      </c>
      <c r="S89" s="17"/>
      <c r="T89" s="1" t="e">
        <f t="shared" ref="T89" si="1337">IF(ISBLANK(S89),NA(),IF($C$6="b",POWER(S$9,S$10-S89)/POWER($B$9,$B$10-$B89)/POWER($C$9,$C$10-$C89),IF($C$6=2,POWER(S$9,S$10-S89)/POWER($C$9,$C$10-$C89),POWER(S$9,S$10-S89)/POWER($B$9,$B$10-$B89))))</f>
        <v>#N/A</v>
      </c>
      <c r="U89" s="4" t="e">
        <f t="shared" ref="U89" si="1338">LOG(T89,2)</f>
        <v>#N/A</v>
      </c>
      <c r="V89" s="17"/>
      <c r="W89" s="1" t="e">
        <f t="shared" ref="W89" si="1339">IF(ISBLANK(V89),NA(),IF($C$6="b",POWER(V$9,V$10-V89)/POWER($B$9,$B$10-$B89)/POWER($C$9,$C$10-$C89),IF($C$6=2,POWER(V$9,V$10-V89)/POWER($C$9,$C$10-$C89),POWER(V$9,V$10-V89)/POWER($B$9,$B$10-$B89))))</f>
        <v>#N/A</v>
      </c>
      <c r="X89" s="4" t="e">
        <f t="shared" ref="X89" si="1340">LOG(W89,2)</f>
        <v>#N/A</v>
      </c>
      <c r="Y89" s="17"/>
      <c r="Z89" s="1" t="e">
        <f t="shared" ref="Z89" si="1341">IF(ISBLANK(Y89),NA(),IF($C$6="b",POWER(Y$9,Y$10-Y89)/POWER($B$9,$B$10-$B89)/POWER($C$9,$C$10-$C89),IF($C$6=2,POWER(Y$9,Y$10-Y89)/POWER($C$9,$C$10-$C89),POWER(Y$9,Y$10-Y89)/POWER($B$9,$B$10-$B89))))</f>
        <v>#N/A</v>
      </c>
      <c r="AA89" s="4" t="e">
        <f t="shared" ref="AA89" si="1342">LOG(Z89,2)</f>
        <v>#N/A</v>
      </c>
      <c r="AB89" s="17"/>
      <c r="AC89" s="1" t="e">
        <f t="shared" ref="AC89" si="1343">IF(ISBLANK(AB89),NA(),IF($C$6="b",POWER(AB$9,AB$10-AB89)/POWER($B$9,$B$10-$B89)/POWER($C$9,$C$10-$C89),IF($C$6=2,POWER(AB$9,AB$10-AB89)/POWER($C$9,$C$10-$C89),POWER(AB$9,AB$10-AB89)/POWER($B$9,$B$10-$B89))))</f>
        <v>#N/A</v>
      </c>
      <c r="AD89" s="4" t="e">
        <f t="shared" ref="AD89" si="1344">LOG(AC89,2)</f>
        <v>#N/A</v>
      </c>
      <c r="AE89" s="17"/>
      <c r="AF89" s="1" t="e">
        <f t="shared" ref="AF89" si="1345">IF(ISBLANK(AE89),NA(),IF($C$6="b",POWER(AE$9,AE$10-AE89)/POWER($B$9,$B$10-$B89)/POWER($C$9,$C$10-$C89),IF($C$6=2,POWER(AE$9,AE$10-AE89)/POWER($C$9,$C$10-$C89),POWER(AE$9,AE$10-AE89)/POWER($B$9,$B$10-$B89))))</f>
        <v>#N/A</v>
      </c>
      <c r="AG89" s="4" t="e">
        <f t="shared" ref="AG89" si="1346">LOG(AF89,2)</f>
        <v>#N/A</v>
      </c>
      <c r="AH89" s="17"/>
      <c r="AI89" s="1" t="e">
        <f t="shared" ref="AI89" si="1347">IF(ISBLANK(AH89),NA(),IF($C$6="b",POWER(AH$9,AH$10-AH89)/POWER($B$9,$B$10-$B89)/POWER($C$9,$C$10-$C89),IF($C$6=2,POWER(AH$9,AH$10-AH89)/POWER($C$9,$C$10-$C89),POWER(AH$9,AH$10-AH89)/POWER($B$9,$B$10-$B89))))</f>
        <v>#N/A</v>
      </c>
      <c r="AJ89" s="4" t="e">
        <f t="shared" ref="AJ89" si="1348">LOG(AI89,2)</f>
        <v>#N/A</v>
      </c>
      <c r="AK89" s="17"/>
      <c r="AL89" s="1" t="e">
        <f t="shared" ref="AL89" si="1349">IF(ISBLANK(AK89),NA(),IF($C$6="b",POWER(AK$9,AK$10-AK89)/POWER($B$9,$B$10-$B89)/POWER($C$9,$C$10-$C89),IF($C$6=2,POWER(AK$9,AK$10-AK89)/POWER($C$9,$C$10-$C89),POWER(AK$9,AK$10-AK89)/POWER($B$9,$B$10-$B89))))</f>
        <v>#N/A</v>
      </c>
      <c r="AM89" s="4" t="e">
        <f t="shared" si="1305"/>
        <v>#N/A</v>
      </c>
    </row>
    <row r="90" spans="1:39" x14ac:dyDescent="0.25">
      <c r="A90" s="31"/>
      <c r="B90" s="31"/>
      <c r="C90" s="31"/>
      <c r="D90" s="17"/>
      <c r="E90" s="1" t="e">
        <f t="shared" si="1306"/>
        <v>#N/A</v>
      </c>
      <c r="F90" s="4" t="e">
        <f t="shared" si="1307"/>
        <v>#N/A</v>
      </c>
      <c r="G90" s="17"/>
      <c r="H90" s="1" t="e">
        <f t="shared" ref="H90" si="1350">IF(ISBLANK(G90),NA(),IF($C$6="b",POWER(G$9,G$10-G90)/POWER($B$9,$B$10-$B90)/POWER($C$9,$C$10-$C90),IF($C$6=2,POWER(G$9,G$10-G90)/POWER($C$9,$C$10-$C90),POWER(G$9,G$10-G90)/POWER($B$9,$B$10-$B90))))</f>
        <v>#N/A</v>
      </c>
      <c r="I90" s="4" t="e">
        <f t="shared" ref="I90" si="1351">LOG(H90,2)</f>
        <v>#N/A</v>
      </c>
      <c r="J90" s="17"/>
      <c r="K90" s="1" t="e">
        <f t="shared" ref="K90" si="1352">IF(ISBLANK(J90),NA(),IF($C$6="b",POWER(J$9,J$10-J90)/POWER($B$9,$B$10-$B90)/POWER($C$9,$C$10-$C90),IF($C$6=2,POWER(J$9,J$10-J90)/POWER($C$9,$C$10-$C90),POWER(J$9,J$10-J90)/POWER($B$9,$B$10-$B90))))</f>
        <v>#N/A</v>
      </c>
      <c r="L90" s="4" t="e">
        <f t="shared" ref="L90" si="1353">LOG(K90,2)</f>
        <v>#N/A</v>
      </c>
      <c r="M90" s="17"/>
      <c r="N90" s="1" t="e">
        <f t="shared" ref="N90" si="1354">IF(ISBLANK(M90),NA(),IF($C$6="b",POWER(M$9,M$10-M90)/POWER($B$9,$B$10-$B90)/POWER($C$9,$C$10-$C90),IF($C$6=2,POWER(M$9,M$10-M90)/POWER($C$9,$C$10-$C90),POWER(M$9,M$10-M90)/POWER($B$9,$B$10-$B90))))</f>
        <v>#N/A</v>
      </c>
      <c r="O90" s="4" t="e">
        <f t="shared" ref="O90" si="1355">LOG(N90,2)</f>
        <v>#N/A</v>
      </c>
      <c r="P90" s="17"/>
      <c r="Q90" s="1" t="e">
        <f t="shared" ref="Q90" si="1356">IF(ISBLANK(P90),NA(),IF($C$6="b",POWER(P$9,P$10-P90)/POWER($B$9,$B$10-$B90)/POWER($C$9,$C$10-$C90),IF($C$6=2,POWER(P$9,P$10-P90)/POWER($C$9,$C$10-$C90),POWER(P$9,P$10-P90)/POWER($B$9,$B$10-$B90))))</f>
        <v>#N/A</v>
      </c>
      <c r="R90" s="4" t="e">
        <f t="shared" ref="R90" si="1357">LOG(Q90,2)</f>
        <v>#N/A</v>
      </c>
      <c r="S90" s="17"/>
      <c r="T90" s="1" t="e">
        <f t="shared" ref="T90" si="1358">IF(ISBLANK(S90),NA(),IF($C$6="b",POWER(S$9,S$10-S90)/POWER($B$9,$B$10-$B90)/POWER($C$9,$C$10-$C90),IF($C$6=2,POWER(S$9,S$10-S90)/POWER($C$9,$C$10-$C90),POWER(S$9,S$10-S90)/POWER($B$9,$B$10-$B90))))</f>
        <v>#N/A</v>
      </c>
      <c r="U90" s="4" t="e">
        <f t="shared" ref="U90" si="1359">LOG(T90,2)</f>
        <v>#N/A</v>
      </c>
      <c r="V90" s="17"/>
      <c r="W90" s="1" t="e">
        <f t="shared" ref="W90" si="1360">IF(ISBLANK(V90),NA(),IF($C$6="b",POWER(V$9,V$10-V90)/POWER($B$9,$B$10-$B90)/POWER($C$9,$C$10-$C90),IF($C$6=2,POWER(V$9,V$10-V90)/POWER($C$9,$C$10-$C90),POWER(V$9,V$10-V90)/POWER($B$9,$B$10-$B90))))</f>
        <v>#N/A</v>
      </c>
      <c r="X90" s="4" t="e">
        <f t="shared" ref="X90" si="1361">LOG(W90,2)</f>
        <v>#N/A</v>
      </c>
      <c r="Y90" s="17"/>
      <c r="Z90" s="1" t="e">
        <f t="shared" ref="Z90" si="1362">IF(ISBLANK(Y90),NA(),IF($C$6="b",POWER(Y$9,Y$10-Y90)/POWER($B$9,$B$10-$B90)/POWER($C$9,$C$10-$C90),IF($C$6=2,POWER(Y$9,Y$10-Y90)/POWER($C$9,$C$10-$C90),POWER(Y$9,Y$10-Y90)/POWER($B$9,$B$10-$B90))))</f>
        <v>#N/A</v>
      </c>
      <c r="AA90" s="4" t="e">
        <f t="shared" ref="AA90" si="1363">LOG(Z90,2)</f>
        <v>#N/A</v>
      </c>
      <c r="AB90" s="17"/>
      <c r="AC90" s="1" t="e">
        <f t="shared" ref="AC90" si="1364">IF(ISBLANK(AB90),NA(),IF($C$6="b",POWER(AB$9,AB$10-AB90)/POWER($B$9,$B$10-$B90)/POWER($C$9,$C$10-$C90),IF($C$6=2,POWER(AB$9,AB$10-AB90)/POWER($C$9,$C$10-$C90),POWER(AB$9,AB$10-AB90)/POWER($B$9,$B$10-$B90))))</f>
        <v>#N/A</v>
      </c>
      <c r="AD90" s="4" t="e">
        <f t="shared" ref="AD90" si="1365">LOG(AC90,2)</f>
        <v>#N/A</v>
      </c>
      <c r="AE90" s="17"/>
      <c r="AF90" s="1" t="e">
        <f t="shared" ref="AF90" si="1366">IF(ISBLANK(AE90),NA(),IF($C$6="b",POWER(AE$9,AE$10-AE90)/POWER($B$9,$B$10-$B90)/POWER($C$9,$C$10-$C90),IF($C$6=2,POWER(AE$9,AE$10-AE90)/POWER($C$9,$C$10-$C90),POWER(AE$9,AE$10-AE90)/POWER($B$9,$B$10-$B90))))</f>
        <v>#N/A</v>
      </c>
      <c r="AG90" s="4" t="e">
        <f t="shared" ref="AG90" si="1367">LOG(AF90,2)</f>
        <v>#N/A</v>
      </c>
      <c r="AH90" s="17"/>
      <c r="AI90" s="1" t="e">
        <f t="shared" ref="AI90" si="1368">IF(ISBLANK(AH90),NA(),IF($C$6="b",POWER(AH$9,AH$10-AH90)/POWER($B$9,$B$10-$B90)/POWER($C$9,$C$10-$C90),IF($C$6=2,POWER(AH$9,AH$10-AH90)/POWER($C$9,$C$10-$C90),POWER(AH$9,AH$10-AH90)/POWER($B$9,$B$10-$B90))))</f>
        <v>#N/A</v>
      </c>
      <c r="AJ90" s="4" t="e">
        <f t="shared" ref="AJ90" si="1369">LOG(AI90,2)</f>
        <v>#N/A</v>
      </c>
      <c r="AK90" s="17"/>
      <c r="AL90" s="1" t="e">
        <f t="shared" ref="AL90" si="1370">IF(ISBLANK(AK90),NA(),IF($C$6="b",POWER(AK$9,AK$10-AK90)/POWER($B$9,$B$10-$B90)/POWER($C$9,$C$10-$C90),IF($C$6=2,POWER(AK$9,AK$10-AK90)/POWER($C$9,$C$10-$C90),POWER(AK$9,AK$10-AK90)/POWER($B$9,$B$10-$B90))))</f>
        <v>#N/A</v>
      </c>
      <c r="AM90" s="4" t="e">
        <f t="shared" si="1305"/>
        <v>#N/A</v>
      </c>
    </row>
    <row r="91" spans="1:39" x14ac:dyDescent="0.25">
      <c r="A91" s="31"/>
      <c r="B91" s="31"/>
      <c r="C91" s="31"/>
      <c r="D91" s="17"/>
      <c r="E91" s="1" t="e">
        <f t="shared" si="1306"/>
        <v>#N/A</v>
      </c>
      <c r="F91" s="4" t="e">
        <f t="shared" si="1307"/>
        <v>#N/A</v>
      </c>
      <c r="G91" s="17"/>
      <c r="H91" s="1" t="e">
        <f t="shared" ref="H91" si="1371">IF(ISBLANK(G91),NA(),IF($C$6="b",POWER(G$9,G$10-G91)/POWER($B$9,$B$10-$B91)/POWER($C$9,$C$10-$C91),IF($C$6=2,POWER(G$9,G$10-G91)/POWER($C$9,$C$10-$C91),POWER(G$9,G$10-G91)/POWER($B$9,$B$10-$B91))))</f>
        <v>#N/A</v>
      </c>
      <c r="I91" s="4" t="e">
        <f t="shared" ref="I91" si="1372">LOG(H91,2)</f>
        <v>#N/A</v>
      </c>
      <c r="J91" s="17"/>
      <c r="K91" s="1" t="e">
        <f t="shared" ref="K91" si="1373">IF(ISBLANK(J91),NA(),IF($C$6="b",POWER(J$9,J$10-J91)/POWER($B$9,$B$10-$B91)/POWER($C$9,$C$10-$C91),IF($C$6=2,POWER(J$9,J$10-J91)/POWER($C$9,$C$10-$C91),POWER(J$9,J$10-J91)/POWER($B$9,$B$10-$B91))))</f>
        <v>#N/A</v>
      </c>
      <c r="L91" s="4" t="e">
        <f t="shared" ref="L91" si="1374">LOG(K91,2)</f>
        <v>#N/A</v>
      </c>
      <c r="M91" s="17"/>
      <c r="N91" s="1" t="e">
        <f t="shared" ref="N91" si="1375">IF(ISBLANK(M91),NA(),IF($C$6="b",POWER(M$9,M$10-M91)/POWER($B$9,$B$10-$B91)/POWER($C$9,$C$10-$C91),IF($C$6=2,POWER(M$9,M$10-M91)/POWER($C$9,$C$10-$C91),POWER(M$9,M$10-M91)/POWER($B$9,$B$10-$B91))))</f>
        <v>#N/A</v>
      </c>
      <c r="O91" s="4" t="e">
        <f t="shared" ref="O91" si="1376">LOG(N91,2)</f>
        <v>#N/A</v>
      </c>
      <c r="P91" s="17"/>
      <c r="Q91" s="1" t="e">
        <f t="shared" ref="Q91" si="1377">IF(ISBLANK(P91),NA(),IF($C$6="b",POWER(P$9,P$10-P91)/POWER($B$9,$B$10-$B91)/POWER($C$9,$C$10-$C91),IF($C$6=2,POWER(P$9,P$10-P91)/POWER($C$9,$C$10-$C91),POWER(P$9,P$10-P91)/POWER($B$9,$B$10-$B91))))</f>
        <v>#N/A</v>
      </c>
      <c r="R91" s="4" t="e">
        <f t="shared" ref="R91" si="1378">LOG(Q91,2)</f>
        <v>#N/A</v>
      </c>
      <c r="S91" s="17"/>
      <c r="T91" s="1" t="e">
        <f t="shared" ref="T91" si="1379">IF(ISBLANK(S91),NA(),IF($C$6="b",POWER(S$9,S$10-S91)/POWER($B$9,$B$10-$B91)/POWER($C$9,$C$10-$C91),IF($C$6=2,POWER(S$9,S$10-S91)/POWER($C$9,$C$10-$C91),POWER(S$9,S$10-S91)/POWER($B$9,$B$10-$B91))))</f>
        <v>#N/A</v>
      </c>
      <c r="U91" s="4" t="e">
        <f t="shared" ref="U91" si="1380">LOG(T91,2)</f>
        <v>#N/A</v>
      </c>
      <c r="V91" s="17"/>
      <c r="W91" s="1" t="e">
        <f t="shared" ref="W91" si="1381">IF(ISBLANK(V91),NA(),IF($C$6="b",POWER(V$9,V$10-V91)/POWER($B$9,$B$10-$B91)/POWER($C$9,$C$10-$C91),IF($C$6=2,POWER(V$9,V$10-V91)/POWER($C$9,$C$10-$C91),POWER(V$9,V$10-V91)/POWER($B$9,$B$10-$B91))))</f>
        <v>#N/A</v>
      </c>
      <c r="X91" s="4" t="e">
        <f t="shared" ref="X91" si="1382">LOG(W91,2)</f>
        <v>#N/A</v>
      </c>
      <c r="Y91" s="17"/>
      <c r="Z91" s="1" t="e">
        <f t="shared" ref="Z91" si="1383">IF(ISBLANK(Y91),NA(),IF($C$6="b",POWER(Y$9,Y$10-Y91)/POWER($B$9,$B$10-$B91)/POWER($C$9,$C$10-$C91),IF($C$6=2,POWER(Y$9,Y$10-Y91)/POWER($C$9,$C$10-$C91),POWER(Y$9,Y$10-Y91)/POWER($B$9,$B$10-$B91))))</f>
        <v>#N/A</v>
      </c>
      <c r="AA91" s="4" t="e">
        <f t="shared" ref="AA91" si="1384">LOG(Z91,2)</f>
        <v>#N/A</v>
      </c>
      <c r="AB91" s="17"/>
      <c r="AC91" s="1" t="e">
        <f t="shared" ref="AC91" si="1385">IF(ISBLANK(AB91),NA(),IF($C$6="b",POWER(AB$9,AB$10-AB91)/POWER($B$9,$B$10-$B91)/POWER($C$9,$C$10-$C91),IF($C$6=2,POWER(AB$9,AB$10-AB91)/POWER($C$9,$C$10-$C91),POWER(AB$9,AB$10-AB91)/POWER($B$9,$B$10-$B91))))</f>
        <v>#N/A</v>
      </c>
      <c r="AD91" s="4" t="e">
        <f t="shared" ref="AD91" si="1386">LOG(AC91,2)</f>
        <v>#N/A</v>
      </c>
      <c r="AE91" s="17"/>
      <c r="AF91" s="1" t="e">
        <f t="shared" ref="AF91" si="1387">IF(ISBLANK(AE91),NA(),IF($C$6="b",POWER(AE$9,AE$10-AE91)/POWER($B$9,$B$10-$B91)/POWER($C$9,$C$10-$C91),IF($C$6=2,POWER(AE$9,AE$10-AE91)/POWER($C$9,$C$10-$C91),POWER(AE$9,AE$10-AE91)/POWER($B$9,$B$10-$B91))))</f>
        <v>#N/A</v>
      </c>
      <c r="AG91" s="4" t="e">
        <f t="shared" ref="AG91" si="1388">LOG(AF91,2)</f>
        <v>#N/A</v>
      </c>
      <c r="AH91" s="17"/>
      <c r="AI91" s="1" t="e">
        <f t="shared" ref="AI91" si="1389">IF(ISBLANK(AH91),NA(),IF($C$6="b",POWER(AH$9,AH$10-AH91)/POWER($B$9,$B$10-$B91)/POWER($C$9,$C$10-$C91),IF($C$6=2,POWER(AH$9,AH$10-AH91)/POWER($C$9,$C$10-$C91),POWER(AH$9,AH$10-AH91)/POWER($B$9,$B$10-$B91))))</f>
        <v>#N/A</v>
      </c>
      <c r="AJ91" s="4" t="e">
        <f t="shared" ref="AJ91" si="1390">LOG(AI91,2)</f>
        <v>#N/A</v>
      </c>
      <c r="AK91" s="17"/>
      <c r="AL91" s="1" t="e">
        <f t="shared" ref="AL91" si="1391">IF(ISBLANK(AK91),NA(),IF($C$6="b",POWER(AK$9,AK$10-AK91)/POWER($B$9,$B$10-$B91)/POWER($C$9,$C$10-$C91),IF($C$6=2,POWER(AK$9,AK$10-AK91)/POWER($C$9,$C$10-$C91),POWER(AK$9,AK$10-AK91)/POWER($B$9,$B$10-$B91))))</f>
        <v>#N/A</v>
      </c>
      <c r="AM91" s="4" t="e">
        <f t="shared" si="1305"/>
        <v>#N/A</v>
      </c>
    </row>
    <row r="92" spans="1:39" x14ac:dyDescent="0.25">
      <c r="A92" s="31"/>
      <c r="B92" s="32"/>
      <c r="C92" s="32"/>
      <c r="D92" s="17"/>
      <c r="E92" s="1" t="e">
        <f t="shared" si="1306"/>
        <v>#N/A</v>
      </c>
      <c r="F92" s="4" t="e">
        <f t="shared" si="1307"/>
        <v>#N/A</v>
      </c>
      <c r="G92" s="17"/>
      <c r="H92" s="1" t="e">
        <f t="shared" ref="H92" si="1392">IF(ISBLANK(G92),NA(),IF($C$6="b",POWER(G$9,G$10-G92)/POWER($B$9,$B$10-$B92)/POWER($C$9,$C$10-$C92),IF($C$6=2,POWER(G$9,G$10-G92)/POWER($C$9,$C$10-$C92),POWER(G$9,G$10-G92)/POWER($B$9,$B$10-$B92))))</f>
        <v>#N/A</v>
      </c>
      <c r="I92" s="4" t="e">
        <f t="shared" ref="I92" si="1393">LOG(H92,2)</f>
        <v>#N/A</v>
      </c>
      <c r="J92" s="17"/>
      <c r="K92" s="1" t="e">
        <f t="shared" ref="K92" si="1394">IF(ISBLANK(J92),NA(),IF($C$6="b",POWER(J$9,J$10-J92)/POWER($B$9,$B$10-$B92)/POWER($C$9,$C$10-$C92),IF($C$6=2,POWER(J$9,J$10-J92)/POWER($C$9,$C$10-$C92),POWER(J$9,J$10-J92)/POWER($B$9,$B$10-$B92))))</f>
        <v>#N/A</v>
      </c>
      <c r="L92" s="4" t="e">
        <f t="shared" ref="L92" si="1395">LOG(K92,2)</f>
        <v>#N/A</v>
      </c>
      <c r="M92" s="17"/>
      <c r="N92" s="1" t="e">
        <f t="shared" ref="N92" si="1396">IF(ISBLANK(M92),NA(),IF($C$6="b",POWER(M$9,M$10-M92)/POWER($B$9,$B$10-$B92)/POWER($C$9,$C$10-$C92),IF($C$6=2,POWER(M$9,M$10-M92)/POWER($C$9,$C$10-$C92),POWER(M$9,M$10-M92)/POWER($B$9,$B$10-$B92))))</f>
        <v>#N/A</v>
      </c>
      <c r="O92" s="4" t="e">
        <f t="shared" ref="O92" si="1397">LOG(N92,2)</f>
        <v>#N/A</v>
      </c>
      <c r="P92" s="17"/>
      <c r="Q92" s="1" t="e">
        <f t="shared" ref="Q92" si="1398">IF(ISBLANK(P92),NA(),IF($C$6="b",POWER(P$9,P$10-P92)/POWER($B$9,$B$10-$B92)/POWER($C$9,$C$10-$C92),IF($C$6=2,POWER(P$9,P$10-P92)/POWER($C$9,$C$10-$C92),POWER(P$9,P$10-P92)/POWER($B$9,$B$10-$B92))))</f>
        <v>#N/A</v>
      </c>
      <c r="R92" s="4" t="e">
        <f t="shared" ref="R92" si="1399">LOG(Q92,2)</f>
        <v>#N/A</v>
      </c>
      <c r="S92" s="17"/>
      <c r="T92" s="1" t="e">
        <f t="shared" ref="T92" si="1400">IF(ISBLANK(S92),NA(),IF($C$6="b",POWER(S$9,S$10-S92)/POWER($B$9,$B$10-$B92)/POWER($C$9,$C$10-$C92),IF($C$6=2,POWER(S$9,S$10-S92)/POWER($C$9,$C$10-$C92),POWER(S$9,S$10-S92)/POWER($B$9,$B$10-$B92))))</f>
        <v>#N/A</v>
      </c>
      <c r="U92" s="4" t="e">
        <f t="shared" ref="U92" si="1401">LOG(T92,2)</f>
        <v>#N/A</v>
      </c>
      <c r="V92" s="17"/>
      <c r="W92" s="1" t="e">
        <f t="shared" ref="W92" si="1402">IF(ISBLANK(V92),NA(),IF($C$6="b",POWER(V$9,V$10-V92)/POWER($B$9,$B$10-$B92)/POWER($C$9,$C$10-$C92),IF($C$6=2,POWER(V$9,V$10-V92)/POWER($C$9,$C$10-$C92),POWER(V$9,V$10-V92)/POWER($B$9,$B$10-$B92))))</f>
        <v>#N/A</v>
      </c>
      <c r="X92" s="4" t="e">
        <f t="shared" ref="X92" si="1403">LOG(W92,2)</f>
        <v>#N/A</v>
      </c>
      <c r="Y92" s="17"/>
      <c r="Z92" s="1" t="e">
        <f t="shared" ref="Z92" si="1404">IF(ISBLANK(Y92),NA(),IF($C$6="b",POWER(Y$9,Y$10-Y92)/POWER($B$9,$B$10-$B92)/POWER($C$9,$C$10-$C92),IF($C$6=2,POWER(Y$9,Y$10-Y92)/POWER($C$9,$C$10-$C92),POWER(Y$9,Y$10-Y92)/POWER($B$9,$B$10-$B92))))</f>
        <v>#N/A</v>
      </c>
      <c r="AA92" s="4" t="e">
        <f t="shared" ref="AA92" si="1405">LOG(Z92,2)</f>
        <v>#N/A</v>
      </c>
      <c r="AB92" s="17"/>
      <c r="AC92" s="1" t="e">
        <f t="shared" ref="AC92" si="1406">IF(ISBLANK(AB92),NA(),IF($C$6="b",POWER(AB$9,AB$10-AB92)/POWER($B$9,$B$10-$B92)/POWER($C$9,$C$10-$C92),IF($C$6=2,POWER(AB$9,AB$10-AB92)/POWER($C$9,$C$10-$C92),POWER(AB$9,AB$10-AB92)/POWER($B$9,$B$10-$B92))))</f>
        <v>#N/A</v>
      </c>
      <c r="AD92" s="4" t="e">
        <f t="shared" ref="AD92" si="1407">LOG(AC92,2)</f>
        <v>#N/A</v>
      </c>
      <c r="AE92" s="17"/>
      <c r="AF92" s="1" t="e">
        <f t="shared" ref="AF92" si="1408">IF(ISBLANK(AE92),NA(),IF($C$6="b",POWER(AE$9,AE$10-AE92)/POWER($B$9,$B$10-$B92)/POWER($C$9,$C$10-$C92),IF($C$6=2,POWER(AE$9,AE$10-AE92)/POWER($C$9,$C$10-$C92),POWER(AE$9,AE$10-AE92)/POWER($B$9,$B$10-$B92))))</f>
        <v>#N/A</v>
      </c>
      <c r="AG92" s="4" t="e">
        <f t="shared" ref="AG92" si="1409">LOG(AF92,2)</f>
        <v>#N/A</v>
      </c>
      <c r="AH92" s="17"/>
      <c r="AI92" s="1" t="e">
        <f t="shared" ref="AI92" si="1410">IF(ISBLANK(AH92),NA(),IF($C$6="b",POWER(AH$9,AH$10-AH92)/POWER($B$9,$B$10-$B92)/POWER($C$9,$C$10-$C92),IF($C$6=2,POWER(AH$9,AH$10-AH92)/POWER($C$9,$C$10-$C92),POWER(AH$9,AH$10-AH92)/POWER($B$9,$B$10-$B92))))</f>
        <v>#N/A</v>
      </c>
      <c r="AJ92" s="4" t="e">
        <f t="shared" ref="AJ92" si="1411">LOG(AI92,2)</f>
        <v>#N/A</v>
      </c>
      <c r="AK92" s="17"/>
      <c r="AL92" s="1" t="e">
        <f t="shared" ref="AL92" si="1412">IF(ISBLANK(AK92),NA(),IF($C$6="b",POWER(AK$9,AK$10-AK92)/POWER($B$9,$B$10-$B92)/POWER($C$9,$C$10-$C92),IF($C$6=2,POWER(AK$9,AK$10-AK92)/POWER($C$9,$C$10-$C92),POWER(AK$9,AK$10-AK92)/POWER($B$9,$B$10-$B92))))</f>
        <v>#N/A</v>
      </c>
      <c r="AM92" s="4" t="e">
        <f t="shared" si="1305"/>
        <v>#N/A</v>
      </c>
    </row>
    <row r="93" spans="1:39" x14ac:dyDescent="0.25">
      <c r="A93" s="31"/>
      <c r="B93" s="32"/>
      <c r="C93" s="32"/>
      <c r="D93" s="17"/>
      <c r="E93" s="1" t="e">
        <f t="shared" si="1306"/>
        <v>#N/A</v>
      </c>
      <c r="F93" s="4" t="e">
        <f t="shared" si="1307"/>
        <v>#N/A</v>
      </c>
      <c r="G93" s="17"/>
      <c r="H93" s="1" t="e">
        <f t="shared" ref="H93" si="1413">IF(ISBLANK(G93),NA(),IF($C$6="b",POWER(G$9,G$10-G93)/POWER($B$9,$B$10-$B93)/POWER($C$9,$C$10-$C93),IF($C$6=2,POWER(G$9,G$10-G93)/POWER($C$9,$C$10-$C93),POWER(G$9,G$10-G93)/POWER($B$9,$B$10-$B93))))</f>
        <v>#N/A</v>
      </c>
      <c r="I93" s="4" t="e">
        <f t="shared" ref="I93" si="1414">LOG(H93,2)</f>
        <v>#N/A</v>
      </c>
      <c r="J93" s="17"/>
      <c r="K93" s="1" t="e">
        <f t="shared" ref="K93" si="1415">IF(ISBLANK(J93),NA(),IF($C$6="b",POWER(J$9,J$10-J93)/POWER($B$9,$B$10-$B93)/POWER($C$9,$C$10-$C93),IF($C$6=2,POWER(J$9,J$10-J93)/POWER($C$9,$C$10-$C93),POWER(J$9,J$10-J93)/POWER($B$9,$B$10-$B93))))</f>
        <v>#N/A</v>
      </c>
      <c r="L93" s="4" t="e">
        <f t="shared" ref="L93" si="1416">LOG(K93,2)</f>
        <v>#N/A</v>
      </c>
      <c r="M93" s="17"/>
      <c r="N93" s="1" t="e">
        <f t="shared" ref="N93" si="1417">IF(ISBLANK(M93),NA(),IF($C$6="b",POWER(M$9,M$10-M93)/POWER($B$9,$B$10-$B93)/POWER($C$9,$C$10-$C93),IF($C$6=2,POWER(M$9,M$10-M93)/POWER($C$9,$C$10-$C93),POWER(M$9,M$10-M93)/POWER($B$9,$B$10-$B93))))</f>
        <v>#N/A</v>
      </c>
      <c r="O93" s="4" t="e">
        <f t="shared" ref="O93" si="1418">LOG(N93,2)</f>
        <v>#N/A</v>
      </c>
      <c r="P93" s="17"/>
      <c r="Q93" s="1" t="e">
        <f t="shared" ref="Q93" si="1419">IF(ISBLANK(P93),NA(),IF($C$6="b",POWER(P$9,P$10-P93)/POWER($B$9,$B$10-$B93)/POWER($C$9,$C$10-$C93),IF($C$6=2,POWER(P$9,P$10-P93)/POWER($C$9,$C$10-$C93),POWER(P$9,P$10-P93)/POWER($B$9,$B$10-$B93))))</f>
        <v>#N/A</v>
      </c>
      <c r="R93" s="4" t="e">
        <f t="shared" ref="R93" si="1420">LOG(Q93,2)</f>
        <v>#N/A</v>
      </c>
      <c r="S93" s="17"/>
      <c r="T93" s="1" t="e">
        <f t="shared" ref="T93" si="1421">IF(ISBLANK(S93),NA(),IF($C$6="b",POWER(S$9,S$10-S93)/POWER($B$9,$B$10-$B93)/POWER($C$9,$C$10-$C93),IF($C$6=2,POWER(S$9,S$10-S93)/POWER($C$9,$C$10-$C93),POWER(S$9,S$10-S93)/POWER($B$9,$B$10-$B93))))</f>
        <v>#N/A</v>
      </c>
      <c r="U93" s="4" t="e">
        <f t="shared" ref="U93" si="1422">LOG(T93,2)</f>
        <v>#N/A</v>
      </c>
      <c r="V93" s="17"/>
      <c r="W93" s="1" t="e">
        <f t="shared" ref="W93" si="1423">IF(ISBLANK(V93),NA(),IF($C$6="b",POWER(V$9,V$10-V93)/POWER($B$9,$B$10-$B93)/POWER($C$9,$C$10-$C93),IF($C$6=2,POWER(V$9,V$10-V93)/POWER($C$9,$C$10-$C93),POWER(V$9,V$10-V93)/POWER($B$9,$B$10-$B93))))</f>
        <v>#N/A</v>
      </c>
      <c r="X93" s="4" t="e">
        <f t="shared" ref="X93" si="1424">LOG(W93,2)</f>
        <v>#N/A</v>
      </c>
      <c r="Y93" s="17"/>
      <c r="Z93" s="1" t="e">
        <f t="shared" ref="Z93" si="1425">IF(ISBLANK(Y93),NA(),IF($C$6="b",POWER(Y$9,Y$10-Y93)/POWER($B$9,$B$10-$B93)/POWER($C$9,$C$10-$C93),IF($C$6=2,POWER(Y$9,Y$10-Y93)/POWER($C$9,$C$10-$C93),POWER(Y$9,Y$10-Y93)/POWER($B$9,$B$10-$B93))))</f>
        <v>#N/A</v>
      </c>
      <c r="AA93" s="4" t="e">
        <f t="shared" ref="AA93" si="1426">LOG(Z93,2)</f>
        <v>#N/A</v>
      </c>
      <c r="AB93" s="17"/>
      <c r="AC93" s="1" t="e">
        <f t="shared" ref="AC93" si="1427">IF(ISBLANK(AB93),NA(),IF($C$6="b",POWER(AB$9,AB$10-AB93)/POWER($B$9,$B$10-$B93)/POWER($C$9,$C$10-$C93),IF($C$6=2,POWER(AB$9,AB$10-AB93)/POWER($C$9,$C$10-$C93),POWER(AB$9,AB$10-AB93)/POWER($B$9,$B$10-$B93))))</f>
        <v>#N/A</v>
      </c>
      <c r="AD93" s="4" t="e">
        <f t="shared" ref="AD93" si="1428">LOG(AC93,2)</f>
        <v>#N/A</v>
      </c>
      <c r="AE93" s="17"/>
      <c r="AF93" s="1" t="e">
        <f t="shared" ref="AF93" si="1429">IF(ISBLANK(AE93),NA(),IF($C$6="b",POWER(AE$9,AE$10-AE93)/POWER($B$9,$B$10-$B93)/POWER($C$9,$C$10-$C93),IF($C$6=2,POWER(AE$9,AE$10-AE93)/POWER($C$9,$C$10-$C93),POWER(AE$9,AE$10-AE93)/POWER($B$9,$B$10-$B93))))</f>
        <v>#N/A</v>
      </c>
      <c r="AG93" s="4" t="e">
        <f t="shared" ref="AG93" si="1430">LOG(AF93,2)</f>
        <v>#N/A</v>
      </c>
      <c r="AH93" s="17"/>
      <c r="AI93" s="1" t="e">
        <f t="shared" ref="AI93" si="1431">IF(ISBLANK(AH93),NA(),IF($C$6="b",POWER(AH$9,AH$10-AH93)/POWER($B$9,$B$10-$B93)/POWER($C$9,$C$10-$C93),IF($C$6=2,POWER(AH$9,AH$10-AH93)/POWER($C$9,$C$10-$C93),POWER(AH$9,AH$10-AH93)/POWER($B$9,$B$10-$B93))))</f>
        <v>#N/A</v>
      </c>
      <c r="AJ93" s="4" t="e">
        <f t="shared" ref="AJ93" si="1432">LOG(AI93,2)</f>
        <v>#N/A</v>
      </c>
      <c r="AK93" s="17"/>
      <c r="AL93" s="1" t="e">
        <f t="shared" ref="AL93" si="1433">IF(ISBLANK(AK93),NA(),IF($C$6="b",POWER(AK$9,AK$10-AK93)/POWER($B$9,$B$10-$B93)/POWER($C$9,$C$10-$C93),IF($C$6=2,POWER(AK$9,AK$10-AK93)/POWER($C$9,$C$10-$C93),POWER(AK$9,AK$10-AK93)/POWER($B$9,$B$10-$B93))))</f>
        <v>#N/A</v>
      </c>
      <c r="AM93" s="4" t="e">
        <f t="shared" si="1305"/>
        <v>#N/A</v>
      </c>
    </row>
    <row r="94" spans="1:39" x14ac:dyDescent="0.25">
      <c r="A94" s="31"/>
      <c r="B94" s="32"/>
      <c r="C94" s="32"/>
      <c r="D94" s="17"/>
      <c r="E94" s="1" t="e">
        <f t="shared" si="1306"/>
        <v>#N/A</v>
      </c>
      <c r="F94" s="4" t="e">
        <f t="shared" si="1307"/>
        <v>#N/A</v>
      </c>
      <c r="G94" s="17"/>
      <c r="H94" s="1" t="e">
        <f t="shared" ref="H94" si="1434">IF(ISBLANK(G94),NA(),IF($C$6="b",POWER(G$9,G$10-G94)/POWER($B$9,$B$10-$B94)/POWER($C$9,$C$10-$C94),IF($C$6=2,POWER(G$9,G$10-G94)/POWER($C$9,$C$10-$C94),POWER(G$9,G$10-G94)/POWER($B$9,$B$10-$B94))))</f>
        <v>#N/A</v>
      </c>
      <c r="I94" s="4" t="e">
        <f t="shared" ref="I94" si="1435">LOG(H94,2)</f>
        <v>#N/A</v>
      </c>
      <c r="J94" s="17"/>
      <c r="K94" s="1" t="e">
        <f t="shared" ref="K94" si="1436">IF(ISBLANK(J94),NA(),IF($C$6="b",POWER(J$9,J$10-J94)/POWER($B$9,$B$10-$B94)/POWER($C$9,$C$10-$C94),IF($C$6=2,POWER(J$9,J$10-J94)/POWER($C$9,$C$10-$C94),POWER(J$9,J$10-J94)/POWER($B$9,$B$10-$B94))))</f>
        <v>#N/A</v>
      </c>
      <c r="L94" s="4" t="e">
        <f t="shared" ref="L94" si="1437">LOG(K94,2)</f>
        <v>#N/A</v>
      </c>
      <c r="M94" s="17"/>
      <c r="N94" s="1" t="e">
        <f t="shared" ref="N94" si="1438">IF(ISBLANK(M94),NA(),IF($C$6="b",POWER(M$9,M$10-M94)/POWER($B$9,$B$10-$B94)/POWER($C$9,$C$10-$C94),IF($C$6=2,POWER(M$9,M$10-M94)/POWER($C$9,$C$10-$C94),POWER(M$9,M$10-M94)/POWER($B$9,$B$10-$B94))))</f>
        <v>#N/A</v>
      </c>
      <c r="O94" s="4" t="e">
        <f t="shared" ref="O94" si="1439">LOG(N94,2)</f>
        <v>#N/A</v>
      </c>
      <c r="P94" s="17"/>
      <c r="Q94" s="1" t="e">
        <f t="shared" ref="Q94" si="1440">IF(ISBLANK(P94),NA(),IF($C$6="b",POWER(P$9,P$10-P94)/POWER($B$9,$B$10-$B94)/POWER($C$9,$C$10-$C94),IF($C$6=2,POWER(P$9,P$10-P94)/POWER($C$9,$C$10-$C94),POWER(P$9,P$10-P94)/POWER($B$9,$B$10-$B94))))</f>
        <v>#N/A</v>
      </c>
      <c r="R94" s="4" t="e">
        <f t="shared" ref="R94" si="1441">LOG(Q94,2)</f>
        <v>#N/A</v>
      </c>
      <c r="S94" s="17"/>
      <c r="T94" s="1" t="e">
        <f t="shared" ref="T94" si="1442">IF(ISBLANK(S94),NA(),IF($C$6="b",POWER(S$9,S$10-S94)/POWER($B$9,$B$10-$B94)/POWER($C$9,$C$10-$C94),IF($C$6=2,POWER(S$9,S$10-S94)/POWER($C$9,$C$10-$C94),POWER(S$9,S$10-S94)/POWER($B$9,$B$10-$B94))))</f>
        <v>#N/A</v>
      </c>
      <c r="U94" s="4" t="e">
        <f t="shared" ref="U94" si="1443">LOG(T94,2)</f>
        <v>#N/A</v>
      </c>
      <c r="V94" s="17"/>
      <c r="W94" s="1" t="e">
        <f t="shared" ref="W94" si="1444">IF(ISBLANK(V94),NA(),IF($C$6="b",POWER(V$9,V$10-V94)/POWER($B$9,$B$10-$B94)/POWER($C$9,$C$10-$C94),IF($C$6=2,POWER(V$9,V$10-V94)/POWER($C$9,$C$10-$C94),POWER(V$9,V$10-V94)/POWER($B$9,$B$10-$B94))))</f>
        <v>#N/A</v>
      </c>
      <c r="X94" s="4" t="e">
        <f t="shared" ref="X94" si="1445">LOG(W94,2)</f>
        <v>#N/A</v>
      </c>
      <c r="Y94" s="17"/>
      <c r="Z94" s="1" t="e">
        <f t="shared" ref="Z94" si="1446">IF(ISBLANK(Y94),NA(),IF($C$6="b",POWER(Y$9,Y$10-Y94)/POWER($B$9,$B$10-$B94)/POWER($C$9,$C$10-$C94),IF($C$6=2,POWER(Y$9,Y$10-Y94)/POWER($C$9,$C$10-$C94),POWER(Y$9,Y$10-Y94)/POWER($B$9,$B$10-$B94))))</f>
        <v>#N/A</v>
      </c>
      <c r="AA94" s="4" t="e">
        <f t="shared" ref="AA94" si="1447">LOG(Z94,2)</f>
        <v>#N/A</v>
      </c>
      <c r="AB94" s="17"/>
      <c r="AC94" s="1" t="e">
        <f t="shared" ref="AC94" si="1448">IF(ISBLANK(AB94),NA(),IF($C$6="b",POWER(AB$9,AB$10-AB94)/POWER($B$9,$B$10-$B94)/POWER($C$9,$C$10-$C94),IF($C$6=2,POWER(AB$9,AB$10-AB94)/POWER($C$9,$C$10-$C94),POWER(AB$9,AB$10-AB94)/POWER($B$9,$B$10-$B94))))</f>
        <v>#N/A</v>
      </c>
      <c r="AD94" s="4" t="e">
        <f t="shared" ref="AD94" si="1449">LOG(AC94,2)</f>
        <v>#N/A</v>
      </c>
      <c r="AE94" s="17"/>
      <c r="AF94" s="1" t="e">
        <f t="shared" ref="AF94" si="1450">IF(ISBLANK(AE94),NA(),IF($C$6="b",POWER(AE$9,AE$10-AE94)/POWER($B$9,$B$10-$B94)/POWER($C$9,$C$10-$C94),IF($C$6=2,POWER(AE$9,AE$10-AE94)/POWER($C$9,$C$10-$C94),POWER(AE$9,AE$10-AE94)/POWER($B$9,$B$10-$B94))))</f>
        <v>#N/A</v>
      </c>
      <c r="AG94" s="4" t="e">
        <f t="shared" ref="AG94" si="1451">LOG(AF94,2)</f>
        <v>#N/A</v>
      </c>
      <c r="AH94" s="17"/>
      <c r="AI94" s="1" t="e">
        <f t="shared" ref="AI94" si="1452">IF(ISBLANK(AH94),NA(),IF($C$6="b",POWER(AH$9,AH$10-AH94)/POWER($B$9,$B$10-$B94)/POWER($C$9,$C$10-$C94),IF($C$6=2,POWER(AH$9,AH$10-AH94)/POWER($C$9,$C$10-$C94),POWER(AH$9,AH$10-AH94)/POWER($B$9,$B$10-$B94))))</f>
        <v>#N/A</v>
      </c>
      <c r="AJ94" s="4" t="e">
        <f t="shared" ref="AJ94" si="1453">LOG(AI94,2)</f>
        <v>#N/A</v>
      </c>
      <c r="AK94" s="17"/>
      <c r="AL94" s="1" t="e">
        <f t="shared" ref="AL94" si="1454">IF(ISBLANK(AK94),NA(),IF($C$6="b",POWER(AK$9,AK$10-AK94)/POWER($B$9,$B$10-$B94)/POWER($C$9,$C$10-$C94),IF($C$6=2,POWER(AK$9,AK$10-AK94)/POWER($C$9,$C$10-$C94),POWER(AK$9,AK$10-AK94)/POWER($B$9,$B$10-$B94))))</f>
        <v>#N/A</v>
      </c>
      <c r="AM94" s="4" t="e">
        <f t="shared" si="1305"/>
        <v>#N/A</v>
      </c>
    </row>
    <row r="95" spans="1:39" x14ac:dyDescent="0.25">
      <c r="A95" s="31"/>
      <c r="B95" s="32"/>
      <c r="C95" s="32"/>
      <c r="D95" s="17"/>
      <c r="E95" s="1" t="e">
        <f t="shared" si="1306"/>
        <v>#N/A</v>
      </c>
      <c r="F95" s="4" t="e">
        <f t="shared" si="1307"/>
        <v>#N/A</v>
      </c>
      <c r="G95" s="17"/>
      <c r="H95" s="1" t="e">
        <f t="shared" ref="H95" si="1455">IF(ISBLANK(G95),NA(),IF($C$6="b",POWER(G$9,G$10-G95)/POWER($B$9,$B$10-$B95)/POWER($C$9,$C$10-$C95),IF($C$6=2,POWER(G$9,G$10-G95)/POWER($C$9,$C$10-$C95),POWER(G$9,G$10-G95)/POWER($B$9,$B$10-$B95))))</f>
        <v>#N/A</v>
      </c>
      <c r="I95" s="4" t="e">
        <f t="shared" ref="I95" si="1456">LOG(H95,2)</f>
        <v>#N/A</v>
      </c>
      <c r="J95" s="17"/>
      <c r="K95" s="1" t="e">
        <f t="shared" ref="K95" si="1457">IF(ISBLANK(J95),NA(),IF($C$6="b",POWER(J$9,J$10-J95)/POWER($B$9,$B$10-$B95)/POWER($C$9,$C$10-$C95),IF($C$6=2,POWER(J$9,J$10-J95)/POWER($C$9,$C$10-$C95),POWER(J$9,J$10-J95)/POWER($B$9,$B$10-$B95))))</f>
        <v>#N/A</v>
      </c>
      <c r="L95" s="4" t="e">
        <f t="shared" ref="L95" si="1458">LOG(K95,2)</f>
        <v>#N/A</v>
      </c>
      <c r="M95" s="17"/>
      <c r="N95" s="1" t="e">
        <f t="shared" ref="N95" si="1459">IF(ISBLANK(M95),NA(),IF($C$6="b",POWER(M$9,M$10-M95)/POWER($B$9,$B$10-$B95)/POWER($C$9,$C$10-$C95),IF($C$6=2,POWER(M$9,M$10-M95)/POWER($C$9,$C$10-$C95),POWER(M$9,M$10-M95)/POWER($B$9,$B$10-$B95))))</f>
        <v>#N/A</v>
      </c>
      <c r="O95" s="4" t="e">
        <f t="shared" ref="O95" si="1460">LOG(N95,2)</f>
        <v>#N/A</v>
      </c>
      <c r="P95" s="17"/>
      <c r="Q95" s="1" t="e">
        <f t="shared" ref="Q95" si="1461">IF(ISBLANK(P95),NA(),IF($C$6="b",POWER(P$9,P$10-P95)/POWER($B$9,$B$10-$B95)/POWER($C$9,$C$10-$C95),IF($C$6=2,POWER(P$9,P$10-P95)/POWER($C$9,$C$10-$C95),POWER(P$9,P$10-P95)/POWER($B$9,$B$10-$B95))))</f>
        <v>#N/A</v>
      </c>
      <c r="R95" s="4" t="e">
        <f t="shared" ref="R95" si="1462">LOG(Q95,2)</f>
        <v>#N/A</v>
      </c>
      <c r="S95" s="17"/>
      <c r="T95" s="1" t="e">
        <f t="shared" ref="T95" si="1463">IF(ISBLANK(S95),NA(),IF($C$6="b",POWER(S$9,S$10-S95)/POWER($B$9,$B$10-$B95)/POWER($C$9,$C$10-$C95),IF($C$6=2,POWER(S$9,S$10-S95)/POWER($C$9,$C$10-$C95),POWER(S$9,S$10-S95)/POWER($B$9,$B$10-$B95))))</f>
        <v>#N/A</v>
      </c>
      <c r="U95" s="4" t="e">
        <f t="shared" ref="U95" si="1464">LOG(T95,2)</f>
        <v>#N/A</v>
      </c>
      <c r="V95" s="17"/>
      <c r="W95" s="1" t="e">
        <f t="shared" ref="W95" si="1465">IF(ISBLANK(V95),NA(),IF($C$6="b",POWER(V$9,V$10-V95)/POWER($B$9,$B$10-$B95)/POWER($C$9,$C$10-$C95),IF($C$6=2,POWER(V$9,V$10-V95)/POWER($C$9,$C$10-$C95),POWER(V$9,V$10-V95)/POWER($B$9,$B$10-$B95))))</f>
        <v>#N/A</v>
      </c>
      <c r="X95" s="4" t="e">
        <f t="shared" ref="X95" si="1466">LOG(W95,2)</f>
        <v>#N/A</v>
      </c>
      <c r="Y95" s="17"/>
      <c r="Z95" s="1" t="e">
        <f t="shared" ref="Z95" si="1467">IF(ISBLANK(Y95),NA(),IF($C$6="b",POWER(Y$9,Y$10-Y95)/POWER($B$9,$B$10-$B95)/POWER($C$9,$C$10-$C95),IF($C$6=2,POWER(Y$9,Y$10-Y95)/POWER($C$9,$C$10-$C95),POWER(Y$9,Y$10-Y95)/POWER($B$9,$B$10-$B95))))</f>
        <v>#N/A</v>
      </c>
      <c r="AA95" s="4" t="e">
        <f t="shared" ref="AA95" si="1468">LOG(Z95,2)</f>
        <v>#N/A</v>
      </c>
      <c r="AB95" s="17"/>
      <c r="AC95" s="1" t="e">
        <f t="shared" ref="AC95" si="1469">IF(ISBLANK(AB95),NA(),IF($C$6="b",POWER(AB$9,AB$10-AB95)/POWER($B$9,$B$10-$B95)/POWER($C$9,$C$10-$C95),IF($C$6=2,POWER(AB$9,AB$10-AB95)/POWER($C$9,$C$10-$C95),POWER(AB$9,AB$10-AB95)/POWER($B$9,$B$10-$B95))))</f>
        <v>#N/A</v>
      </c>
      <c r="AD95" s="4" t="e">
        <f t="shared" ref="AD95" si="1470">LOG(AC95,2)</f>
        <v>#N/A</v>
      </c>
      <c r="AE95" s="17"/>
      <c r="AF95" s="1" t="e">
        <f t="shared" ref="AF95" si="1471">IF(ISBLANK(AE95),NA(),IF($C$6="b",POWER(AE$9,AE$10-AE95)/POWER($B$9,$B$10-$B95)/POWER($C$9,$C$10-$C95),IF($C$6=2,POWER(AE$9,AE$10-AE95)/POWER($C$9,$C$10-$C95),POWER(AE$9,AE$10-AE95)/POWER($B$9,$B$10-$B95))))</f>
        <v>#N/A</v>
      </c>
      <c r="AG95" s="4" t="e">
        <f t="shared" ref="AG95" si="1472">LOG(AF95,2)</f>
        <v>#N/A</v>
      </c>
      <c r="AH95" s="17"/>
      <c r="AI95" s="1" t="e">
        <f t="shared" ref="AI95" si="1473">IF(ISBLANK(AH95),NA(),IF($C$6="b",POWER(AH$9,AH$10-AH95)/POWER($B$9,$B$10-$B95)/POWER($C$9,$C$10-$C95),IF($C$6=2,POWER(AH$9,AH$10-AH95)/POWER($C$9,$C$10-$C95),POWER(AH$9,AH$10-AH95)/POWER($B$9,$B$10-$B95))))</f>
        <v>#N/A</v>
      </c>
      <c r="AJ95" s="4" t="e">
        <f t="shared" ref="AJ95" si="1474">LOG(AI95,2)</f>
        <v>#N/A</v>
      </c>
      <c r="AK95" s="17"/>
      <c r="AL95" s="1" t="e">
        <f t="shared" ref="AL95" si="1475">IF(ISBLANK(AK95),NA(),IF($C$6="b",POWER(AK$9,AK$10-AK95)/POWER($B$9,$B$10-$B95)/POWER($C$9,$C$10-$C95),IF($C$6=2,POWER(AK$9,AK$10-AK95)/POWER($C$9,$C$10-$C95),POWER(AK$9,AK$10-AK95)/POWER($B$9,$B$10-$B95))))</f>
        <v>#N/A</v>
      </c>
      <c r="AM95" s="4" t="e">
        <f t="shared" si="1305"/>
        <v>#N/A</v>
      </c>
    </row>
    <row r="96" spans="1:39" x14ac:dyDescent="0.25">
      <c r="A96" s="31"/>
      <c r="B96" s="32"/>
      <c r="C96" s="32"/>
      <c r="D96" s="17"/>
      <c r="E96" s="1" t="e">
        <f t="shared" si="1306"/>
        <v>#N/A</v>
      </c>
      <c r="F96" s="4" t="e">
        <f t="shared" si="1307"/>
        <v>#N/A</v>
      </c>
      <c r="G96" s="17"/>
      <c r="H96" s="1" t="e">
        <f t="shared" ref="H96" si="1476">IF(ISBLANK(G96),NA(),IF($C$6="b",POWER(G$9,G$10-G96)/POWER($B$9,$B$10-$B96)/POWER($C$9,$C$10-$C96),IF($C$6=2,POWER(G$9,G$10-G96)/POWER($C$9,$C$10-$C96),POWER(G$9,G$10-G96)/POWER($B$9,$B$10-$B96))))</f>
        <v>#N/A</v>
      </c>
      <c r="I96" s="4" t="e">
        <f t="shared" ref="I96" si="1477">LOG(H96,2)</f>
        <v>#N/A</v>
      </c>
      <c r="J96" s="17"/>
      <c r="K96" s="1" t="e">
        <f t="shared" ref="K96" si="1478">IF(ISBLANK(J96),NA(),IF($C$6="b",POWER(J$9,J$10-J96)/POWER($B$9,$B$10-$B96)/POWER($C$9,$C$10-$C96),IF($C$6=2,POWER(J$9,J$10-J96)/POWER($C$9,$C$10-$C96),POWER(J$9,J$10-J96)/POWER($B$9,$B$10-$B96))))</f>
        <v>#N/A</v>
      </c>
      <c r="L96" s="4" t="e">
        <f t="shared" ref="L96" si="1479">LOG(K96,2)</f>
        <v>#N/A</v>
      </c>
      <c r="M96" s="17"/>
      <c r="N96" s="1" t="e">
        <f t="shared" ref="N96" si="1480">IF(ISBLANK(M96),NA(),IF($C$6="b",POWER(M$9,M$10-M96)/POWER($B$9,$B$10-$B96)/POWER($C$9,$C$10-$C96),IF($C$6=2,POWER(M$9,M$10-M96)/POWER($C$9,$C$10-$C96),POWER(M$9,M$10-M96)/POWER($B$9,$B$10-$B96))))</f>
        <v>#N/A</v>
      </c>
      <c r="O96" s="4" t="e">
        <f t="shared" ref="O96" si="1481">LOG(N96,2)</f>
        <v>#N/A</v>
      </c>
      <c r="P96" s="17"/>
      <c r="Q96" s="1" t="e">
        <f t="shared" ref="Q96" si="1482">IF(ISBLANK(P96),NA(),IF($C$6="b",POWER(P$9,P$10-P96)/POWER($B$9,$B$10-$B96)/POWER($C$9,$C$10-$C96),IF($C$6=2,POWER(P$9,P$10-P96)/POWER($C$9,$C$10-$C96),POWER(P$9,P$10-P96)/POWER($B$9,$B$10-$B96))))</f>
        <v>#N/A</v>
      </c>
      <c r="R96" s="4" t="e">
        <f t="shared" ref="R96" si="1483">LOG(Q96,2)</f>
        <v>#N/A</v>
      </c>
      <c r="S96" s="17"/>
      <c r="T96" s="1" t="e">
        <f t="shared" ref="T96" si="1484">IF(ISBLANK(S96),NA(),IF($C$6="b",POWER(S$9,S$10-S96)/POWER($B$9,$B$10-$B96)/POWER($C$9,$C$10-$C96),IF($C$6=2,POWER(S$9,S$10-S96)/POWER($C$9,$C$10-$C96),POWER(S$9,S$10-S96)/POWER($B$9,$B$10-$B96))))</f>
        <v>#N/A</v>
      </c>
      <c r="U96" s="4" t="e">
        <f t="shared" ref="U96" si="1485">LOG(T96,2)</f>
        <v>#N/A</v>
      </c>
      <c r="V96" s="17"/>
      <c r="W96" s="1" t="e">
        <f t="shared" ref="W96" si="1486">IF(ISBLANK(V96),NA(),IF($C$6="b",POWER(V$9,V$10-V96)/POWER($B$9,$B$10-$B96)/POWER($C$9,$C$10-$C96),IF($C$6=2,POWER(V$9,V$10-V96)/POWER($C$9,$C$10-$C96),POWER(V$9,V$10-V96)/POWER($B$9,$B$10-$B96))))</f>
        <v>#N/A</v>
      </c>
      <c r="X96" s="4" t="e">
        <f t="shared" ref="X96" si="1487">LOG(W96,2)</f>
        <v>#N/A</v>
      </c>
      <c r="Y96" s="17"/>
      <c r="Z96" s="1" t="e">
        <f t="shared" ref="Z96" si="1488">IF(ISBLANK(Y96),NA(),IF($C$6="b",POWER(Y$9,Y$10-Y96)/POWER($B$9,$B$10-$B96)/POWER($C$9,$C$10-$C96),IF($C$6=2,POWER(Y$9,Y$10-Y96)/POWER($C$9,$C$10-$C96),POWER(Y$9,Y$10-Y96)/POWER($B$9,$B$10-$B96))))</f>
        <v>#N/A</v>
      </c>
      <c r="AA96" s="4" t="e">
        <f t="shared" ref="AA96" si="1489">LOG(Z96,2)</f>
        <v>#N/A</v>
      </c>
      <c r="AB96" s="17"/>
      <c r="AC96" s="1" t="e">
        <f t="shared" ref="AC96" si="1490">IF(ISBLANK(AB96),NA(),IF($C$6="b",POWER(AB$9,AB$10-AB96)/POWER($B$9,$B$10-$B96)/POWER($C$9,$C$10-$C96),IF($C$6=2,POWER(AB$9,AB$10-AB96)/POWER($C$9,$C$10-$C96),POWER(AB$9,AB$10-AB96)/POWER($B$9,$B$10-$B96))))</f>
        <v>#N/A</v>
      </c>
      <c r="AD96" s="4" t="e">
        <f t="shared" ref="AD96" si="1491">LOG(AC96,2)</f>
        <v>#N/A</v>
      </c>
      <c r="AE96" s="17"/>
      <c r="AF96" s="1" t="e">
        <f t="shared" ref="AF96" si="1492">IF(ISBLANK(AE96),NA(),IF($C$6="b",POWER(AE$9,AE$10-AE96)/POWER($B$9,$B$10-$B96)/POWER($C$9,$C$10-$C96),IF($C$6=2,POWER(AE$9,AE$10-AE96)/POWER($C$9,$C$10-$C96),POWER(AE$9,AE$10-AE96)/POWER($B$9,$B$10-$B96))))</f>
        <v>#N/A</v>
      </c>
      <c r="AG96" s="4" t="e">
        <f t="shared" ref="AG96" si="1493">LOG(AF96,2)</f>
        <v>#N/A</v>
      </c>
      <c r="AH96" s="17"/>
      <c r="AI96" s="1" t="e">
        <f t="shared" ref="AI96" si="1494">IF(ISBLANK(AH96),NA(),IF($C$6="b",POWER(AH$9,AH$10-AH96)/POWER($B$9,$B$10-$B96)/POWER($C$9,$C$10-$C96),IF($C$6=2,POWER(AH$9,AH$10-AH96)/POWER($C$9,$C$10-$C96),POWER(AH$9,AH$10-AH96)/POWER($B$9,$B$10-$B96))))</f>
        <v>#N/A</v>
      </c>
      <c r="AJ96" s="4" t="e">
        <f t="shared" ref="AJ96" si="1495">LOG(AI96,2)</f>
        <v>#N/A</v>
      </c>
      <c r="AK96" s="17"/>
      <c r="AL96" s="1" t="e">
        <f t="shared" ref="AL96" si="1496">IF(ISBLANK(AK96),NA(),IF($C$6="b",POWER(AK$9,AK$10-AK96)/POWER($B$9,$B$10-$B96)/POWER($C$9,$C$10-$C96),IF($C$6=2,POWER(AK$9,AK$10-AK96)/POWER($C$9,$C$10-$C96),POWER(AK$9,AK$10-AK96)/POWER($B$9,$B$10-$B96))))</f>
        <v>#N/A</v>
      </c>
      <c r="AM96" s="4" t="e">
        <f t="shared" si="1305"/>
        <v>#N/A</v>
      </c>
    </row>
    <row r="97" spans="1:39" x14ac:dyDescent="0.25">
      <c r="A97" s="31"/>
      <c r="B97" s="32"/>
      <c r="C97" s="32"/>
      <c r="D97" s="17"/>
      <c r="E97" s="1" t="e">
        <f t="shared" si="1306"/>
        <v>#N/A</v>
      </c>
      <c r="F97" s="4" t="e">
        <f t="shared" si="1307"/>
        <v>#N/A</v>
      </c>
      <c r="G97" s="17"/>
      <c r="H97" s="1" t="e">
        <f t="shared" ref="H97" si="1497">IF(ISBLANK(G97),NA(),IF($C$6="b",POWER(G$9,G$10-G97)/POWER($B$9,$B$10-$B97)/POWER($C$9,$C$10-$C97),IF($C$6=2,POWER(G$9,G$10-G97)/POWER($C$9,$C$10-$C97),POWER(G$9,G$10-G97)/POWER($B$9,$B$10-$B97))))</f>
        <v>#N/A</v>
      </c>
      <c r="I97" s="4" t="e">
        <f t="shared" ref="I97" si="1498">LOG(H97,2)</f>
        <v>#N/A</v>
      </c>
      <c r="J97" s="17"/>
      <c r="K97" s="1" t="e">
        <f t="shared" ref="K97" si="1499">IF(ISBLANK(J97),NA(),IF($C$6="b",POWER(J$9,J$10-J97)/POWER($B$9,$B$10-$B97)/POWER($C$9,$C$10-$C97),IF($C$6=2,POWER(J$9,J$10-J97)/POWER($C$9,$C$10-$C97),POWER(J$9,J$10-J97)/POWER($B$9,$B$10-$B97))))</f>
        <v>#N/A</v>
      </c>
      <c r="L97" s="4" t="e">
        <f t="shared" ref="L97" si="1500">LOG(K97,2)</f>
        <v>#N/A</v>
      </c>
      <c r="M97" s="17"/>
      <c r="N97" s="1" t="e">
        <f t="shared" ref="N97" si="1501">IF(ISBLANK(M97),NA(),IF($C$6="b",POWER(M$9,M$10-M97)/POWER($B$9,$B$10-$B97)/POWER($C$9,$C$10-$C97),IF($C$6=2,POWER(M$9,M$10-M97)/POWER($C$9,$C$10-$C97),POWER(M$9,M$10-M97)/POWER($B$9,$B$10-$B97))))</f>
        <v>#N/A</v>
      </c>
      <c r="O97" s="4" t="e">
        <f t="shared" ref="O97" si="1502">LOG(N97,2)</f>
        <v>#N/A</v>
      </c>
      <c r="P97" s="17"/>
      <c r="Q97" s="1" t="e">
        <f t="shared" ref="Q97" si="1503">IF(ISBLANK(P97),NA(),IF($C$6="b",POWER(P$9,P$10-P97)/POWER($B$9,$B$10-$B97)/POWER($C$9,$C$10-$C97),IF($C$6=2,POWER(P$9,P$10-P97)/POWER($C$9,$C$10-$C97),POWER(P$9,P$10-P97)/POWER($B$9,$B$10-$B97))))</f>
        <v>#N/A</v>
      </c>
      <c r="R97" s="4" t="e">
        <f t="shared" ref="R97" si="1504">LOG(Q97,2)</f>
        <v>#N/A</v>
      </c>
      <c r="S97" s="17"/>
      <c r="T97" s="1" t="e">
        <f t="shared" ref="T97" si="1505">IF(ISBLANK(S97),NA(),IF($C$6="b",POWER(S$9,S$10-S97)/POWER($B$9,$B$10-$B97)/POWER($C$9,$C$10-$C97),IF($C$6=2,POWER(S$9,S$10-S97)/POWER($C$9,$C$10-$C97),POWER(S$9,S$10-S97)/POWER($B$9,$B$10-$B97))))</f>
        <v>#N/A</v>
      </c>
      <c r="U97" s="4" t="e">
        <f t="shared" ref="U97" si="1506">LOG(T97,2)</f>
        <v>#N/A</v>
      </c>
      <c r="V97" s="17"/>
      <c r="W97" s="1" t="e">
        <f t="shared" ref="W97" si="1507">IF(ISBLANK(V97),NA(),IF($C$6="b",POWER(V$9,V$10-V97)/POWER($B$9,$B$10-$B97)/POWER($C$9,$C$10-$C97),IF($C$6=2,POWER(V$9,V$10-V97)/POWER($C$9,$C$10-$C97),POWER(V$9,V$10-V97)/POWER($B$9,$B$10-$B97))))</f>
        <v>#N/A</v>
      </c>
      <c r="X97" s="4" t="e">
        <f t="shared" ref="X97" si="1508">LOG(W97,2)</f>
        <v>#N/A</v>
      </c>
      <c r="Y97" s="17"/>
      <c r="Z97" s="1" t="e">
        <f t="shared" ref="Z97" si="1509">IF(ISBLANK(Y97),NA(),IF($C$6="b",POWER(Y$9,Y$10-Y97)/POWER($B$9,$B$10-$B97)/POWER($C$9,$C$10-$C97),IF($C$6=2,POWER(Y$9,Y$10-Y97)/POWER($C$9,$C$10-$C97),POWER(Y$9,Y$10-Y97)/POWER($B$9,$B$10-$B97))))</f>
        <v>#N/A</v>
      </c>
      <c r="AA97" s="4" t="e">
        <f t="shared" ref="AA97" si="1510">LOG(Z97,2)</f>
        <v>#N/A</v>
      </c>
      <c r="AB97" s="17"/>
      <c r="AC97" s="1" t="e">
        <f t="shared" ref="AC97" si="1511">IF(ISBLANK(AB97),NA(),IF($C$6="b",POWER(AB$9,AB$10-AB97)/POWER($B$9,$B$10-$B97)/POWER($C$9,$C$10-$C97),IF($C$6=2,POWER(AB$9,AB$10-AB97)/POWER($C$9,$C$10-$C97),POWER(AB$9,AB$10-AB97)/POWER($B$9,$B$10-$B97))))</f>
        <v>#N/A</v>
      </c>
      <c r="AD97" s="4" t="e">
        <f t="shared" ref="AD97" si="1512">LOG(AC97,2)</f>
        <v>#N/A</v>
      </c>
      <c r="AE97" s="17"/>
      <c r="AF97" s="1" t="e">
        <f t="shared" ref="AF97" si="1513">IF(ISBLANK(AE97),NA(),IF($C$6="b",POWER(AE$9,AE$10-AE97)/POWER($B$9,$B$10-$B97)/POWER($C$9,$C$10-$C97),IF($C$6=2,POWER(AE$9,AE$10-AE97)/POWER($C$9,$C$10-$C97),POWER(AE$9,AE$10-AE97)/POWER($B$9,$B$10-$B97))))</f>
        <v>#N/A</v>
      </c>
      <c r="AG97" s="4" t="e">
        <f t="shared" ref="AG97" si="1514">LOG(AF97,2)</f>
        <v>#N/A</v>
      </c>
      <c r="AH97" s="17"/>
      <c r="AI97" s="1" t="e">
        <f t="shared" ref="AI97" si="1515">IF(ISBLANK(AH97),NA(),IF($C$6="b",POWER(AH$9,AH$10-AH97)/POWER($B$9,$B$10-$B97)/POWER($C$9,$C$10-$C97),IF($C$6=2,POWER(AH$9,AH$10-AH97)/POWER($C$9,$C$10-$C97),POWER(AH$9,AH$10-AH97)/POWER($B$9,$B$10-$B97))))</f>
        <v>#N/A</v>
      </c>
      <c r="AJ97" s="4" t="e">
        <f t="shared" ref="AJ97" si="1516">LOG(AI97,2)</f>
        <v>#N/A</v>
      </c>
      <c r="AK97" s="17"/>
      <c r="AL97" s="1" t="e">
        <f t="shared" ref="AL97" si="1517">IF(ISBLANK(AK97),NA(),IF($C$6="b",POWER(AK$9,AK$10-AK97)/POWER($B$9,$B$10-$B97)/POWER($C$9,$C$10-$C97),IF($C$6=2,POWER(AK$9,AK$10-AK97)/POWER($C$9,$C$10-$C97),POWER(AK$9,AK$10-AK97)/POWER($B$9,$B$10-$B97))))</f>
        <v>#N/A</v>
      </c>
      <c r="AM97" s="4" t="e">
        <f t="shared" si="1305"/>
        <v>#N/A</v>
      </c>
    </row>
    <row r="98" spans="1:39" ht="15.75" thickBot="1" x14ac:dyDescent="0.3">
      <c r="A98" s="35"/>
      <c r="B98" s="35"/>
      <c r="C98" s="35"/>
      <c r="D98" s="19"/>
      <c r="E98" s="6" t="e">
        <f t="shared" si="1306"/>
        <v>#N/A</v>
      </c>
      <c r="F98" s="7" t="e">
        <f t="shared" si="1307"/>
        <v>#N/A</v>
      </c>
      <c r="G98" s="19"/>
      <c r="H98" s="6" t="e">
        <f t="shared" ref="H98" si="1518">IF(ISBLANK(G98),NA(),IF($C$6="b",POWER(G$9,G$10-G98)/POWER($B$9,$B$10-$B98)/POWER($C$9,$C$10-$C98),IF($C$6=2,POWER(G$9,G$10-G98)/POWER($C$9,$C$10-$C98),POWER(G$9,G$10-G98)/POWER($B$9,$B$10-$B98))))</f>
        <v>#N/A</v>
      </c>
      <c r="I98" s="7" t="e">
        <f t="shared" ref="I98" si="1519">LOG(H98,2)</f>
        <v>#N/A</v>
      </c>
      <c r="J98" s="19"/>
      <c r="K98" s="6" t="e">
        <f t="shared" ref="K98" si="1520">IF(ISBLANK(J98),NA(),IF($C$6="b",POWER(J$9,J$10-J98)/POWER($B$9,$B$10-$B98)/POWER($C$9,$C$10-$C98),IF($C$6=2,POWER(J$9,J$10-J98)/POWER($C$9,$C$10-$C98),POWER(J$9,J$10-J98)/POWER($B$9,$B$10-$B98))))</f>
        <v>#N/A</v>
      </c>
      <c r="L98" s="7" t="e">
        <f t="shared" ref="L98" si="1521">LOG(K98,2)</f>
        <v>#N/A</v>
      </c>
      <c r="M98" s="19"/>
      <c r="N98" s="6" t="e">
        <f t="shared" ref="N98" si="1522">IF(ISBLANK(M98),NA(),IF($C$6="b",POWER(M$9,M$10-M98)/POWER($B$9,$B$10-$B98)/POWER($C$9,$C$10-$C98),IF($C$6=2,POWER(M$9,M$10-M98)/POWER($C$9,$C$10-$C98),POWER(M$9,M$10-M98)/POWER($B$9,$B$10-$B98))))</f>
        <v>#N/A</v>
      </c>
      <c r="O98" s="7" t="e">
        <f t="shared" ref="O98" si="1523">LOG(N98,2)</f>
        <v>#N/A</v>
      </c>
      <c r="P98" s="19"/>
      <c r="Q98" s="6" t="e">
        <f t="shared" ref="Q98" si="1524">IF(ISBLANK(P98),NA(),IF($C$6="b",POWER(P$9,P$10-P98)/POWER($B$9,$B$10-$B98)/POWER($C$9,$C$10-$C98),IF($C$6=2,POWER(P$9,P$10-P98)/POWER($C$9,$C$10-$C98),POWER(P$9,P$10-P98)/POWER($B$9,$B$10-$B98))))</f>
        <v>#N/A</v>
      </c>
      <c r="R98" s="7" t="e">
        <f t="shared" ref="R98" si="1525">LOG(Q98,2)</f>
        <v>#N/A</v>
      </c>
      <c r="S98" s="19"/>
      <c r="T98" s="6" t="e">
        <f t="shared" ref="T98" si="1526">IF(ISBLANK(S98),NA(),IF($C$6="b",POWER(S$9,S$10-S98)/POWER($B$9,$B$10-$B98)/POWER($C$9,$C$10-$C98),IF($C$6=2,POWER(S$9,S$10-S98)/POWER($C$9,$C$10-$C98),POWER(S$9,S$10-S98)/POWER($B$9,$B$10-$B98))))</f>
        <v>#N/A</v>
      </c>
      <c r="U98" s="7" t="e">
        <f t="shared" ref="U98" si="1527">LOG(T98,2)</f>
        <v>#N/A</v>
      </c>
      <c r="V98" s="19"/>
      <c r="W98" s="6" t="e">
        <f t="shared" ref="W98" si="1528">IF(ISBLANK(V98),NA(),IF($C$6="b",POWER(V$9,V$10-V98)/POWER($B$9,$B$10-$B98)/POWER($C$9,$C$10-$C98),IF($C$6=2,POWER(V$9,V$10-V98)/POWER($C$9,$C$10-$C98),POWER(V$9,V$10-V98)/POWER($B$9,$B$10-$B98))))</f>
        <v>#N/A</v>
      </c>
      <c r="X98" s="7" t="e">
        <f t="shared" ref="X98" si="1529">LOG(W98,2)</f>
        <v>#N/A</v>
      </c>
      <c r="Y98" s="19"/>
      <c r="Z98" s="6" t="e">
        <f t="shared" ref="Z98" si="1530">IF(ISBLANK(Y98),NA(),IF($C$6="b",POWER(Y$9,Y$10-Y98)/POWER($B$9,$B$10-$B98)/POWER($C$9,$C$10-$C98),IF($C$6=2,POWER(Y$9,Y$10-Y98)/POWER($C$9,$C$10-$C98),POWER(Y$9,Y$10-Y98)/POWER($B$9,$B$10-$B98))))</f>
        <v>#N/A</v>
      </c>
      <c r="AA98" s="7" t="e">
        <f t="shared" ref="AA98" si="1531">LOG(Z98,2)</f>
        <v>#N/A</v>
      </c>
      <c r="AB98" s="19"/>
      <c r="AC98" s="6" t="e">
        <f t="shared" ref="AC98" si="1532">IF(ISBLANK(AB98),NA(),IF($C$6="b",POWER(AB$9,AB$10-AB98)/POWER($B$9,$B$10-$B98)/POWER($C$9,$C$10-$C98),IF($C$6=2,POWER(AB$9,AB$10-AB98)/POWER($C$9,$C$10-$C98),POWER(AB$9,AB$10-AB98)/POWER($B$9,$B$10-$B98))))</f>
        <v>#N/A</v>
      </c>
      <c r="AD98" s="7" t="e">
        <f t="shared" ref="AD98" si="1533">LOG(AC98,2)</f>
        <v>#N/A</v>
      </c>
      <c r="AE98" s="19"/>
      <c r="AF98" s="6" t="e">
        <f t="shared" ref="AF98" si="1534">IF(ISBLANK(AE98),NA(),IF($C$6="b",POWER(AE$9,AE$10-AE98)/POWER($B$9,$B$10-$B98)/POWER($C$9,$C$10-$C98),IF($C$6=2,POWER(AE$9,AE$10-AE98)/POWER($C$9,$C$10-$C98),POWER(AE$9,AE$10-AE98)/POWER($B$9,$B$10-$B98))))</f>
        <v>#N/A</v>
      </c>
      <c r="AG98" s="7" t="e">
        <f t="shared" ref="AG98" si="1535">LOG(AF98,2)</f>
        <v>#N/A</v>
      </c>
      <c r="AH98" s="19"/>
      <c r="AI98" s="6" t="e">
        <f t="shared" ref="AI98" si="1536">IF(ISBLANK(AH98),NA(),IF($C$6="b",POWER(AH$9,AH$10-AH98)/POWER($B$9,$B$10-$B98)/POWER($C$9,$C$10-$C98),IF($C$6=2,POWER(AH$9,AH$10-AH98)/POWER($C$9,$C$10-$C98),POWER(AH$9,AH$10-AH98)/POWER($B$9,$B$10-$B98))))</f>
        <v>#N/A</v>
      </c>
      <c r="AJ98" s="7" t="e">
        <f t="shared" ref="AJ98" si="1537">LOG(AI98,2)</f>
        <v>#N/A</v>
      </c>
      <c r="AK98" s="19"/>
      <c r="AL98" s="6" t="e">
        <f t="shared" ref="AL98" si="1538">IF(ISBLANK(AK98),NA(),IF($C$6="b",POWER(AK$9,AK$10-AK98)/POWER($B$9,$B$10-$B98)/POWER($C$9,$C$10-$C98),IF($C$6=2,POWER(AK$9,AK$10-AK98)/POWER($C$9,$C$10-$C98),POWER(AK$9,AK$10-AK98)/POWER($B$9,$B$10-$B98))))</f>
        <v>#N/A</v>
      </c>
      <c r="AM98" s="7" t="e">
        <f t="shared" si="1305"/>
        <v>#N/A</v>
      </c>
    </row>
  </sheetData>
  <mergeCells count="75">
    <mergeCell ref="E4:G4"/>
    <mergeCell ref="V8:X8"/>
    <mergeCell ref="Y8:AA8"/>
    <mergeCell ref="AB8:AD8"/>
    <mergeCell ref="AE8:AG8"/>
    <mergeCell ref="AH8:AJ8"/>
    <mergeCell ref="AK8:AM8"/>
    <mergeCell ref="A6:B6"/>
    <mergeCell ref="E6:AH6"/>
    <mergeCell ref="D8:F8"/>
    <mergeCell ref="G8:I8"/>
    <mergeCell ref="J8:L8"/>
    <mergeCell ref="M8:O8"/>
    <mergeCell ref="P8:R8"/>
    <mergeCell ref="S8:U8"/>
    <mergeCell ref="Y25:AA25"/>
    <mergeCell ref="AB25:AD25"/>
    <mergeCell ref="AE25:AG25"/>
    <mergeCell ref="D25:F25"/>
    <mergeCell ref="G25:I25"/>
    <mergeCell ref="J25:L25"/>
    <mergeCell ref="M25:O25"/>
    <mergeCell ref="P25:R25"/>
    <mergeCell ref="AH25:AJ25"/>
    <mergeCell ref="AK25:AM25"/>
    <mergeCell ref="D40:F40"/>
    <mergeCell ref="G40:I40"/>
    <mergeCell ref="J40:L40"/>
    <mergeCell ref="M40:O40"/>
    <mergeCell ref="P40:R40"/>
    <mergeCell ref="S40:U40"/>
    <mergeCell ref="V40:X40"/>
    <mergeCell ref="Y40:AA40"/>
    <mergeCell ref="AB40:AD40"/>
    <mergeCell ref="AE40:AG40"/>
    <mergeCell ref="AH40:AJ40"/>
    <mergeCell ref="AK40:AM40"/>
    <mergeCell ref="S25:U25"/>
    <mergeCell ref="V25:X25"/>
    <mergeCell ref="Y55:AA55"/>
    <mergeCell ref="AB55:AD55"/>
    <mergeCell ref="AE55:AG55"/>
    <mergeCell ref="D55:F55"/>
    <mergeCell ref="G55:I55"/>
    <mergeCell ref="J55:L55"/>
    <mergeCell ref="M55:O55"/>
    <mergeCell ref="P55:R55"/>
    <mergeCell ref="AH55:AJ55"/>
    <mergeCell ref="AK55:AM55"/>
    <mergeCell ref="D70:F70"/>
    <mergeCell ref="G70:I70"/>
    <mergeCell ref="J70:L70"/>
    <mergeCell ref="M70:O70"/>
    <mergeCell ref="P70:R70"/>
    <mergeCell ref="S70:U70"/>
    <mergeCell ref="V70:X70"/>
    <mergeCell ref="Y70:AA70"/>
    <mergeCell ref="AB70:AD70"/>
    <mergeCell ref="AE70:AG70"/>
    <mergeCell ref="AH70:AJ70"/>
    <mergeCell ref="AK70:AM70"/>
    <mergeCell ref="S55:U55"/>
    <mergeCell ref="V55:X55"/>
    <mergeCell ref="D85:F85"/>
    <mergeCell ref="G85:I85"/>
    <mergeCell ref="J85:L85"/>
    <mergeCell ref="M85:O85"/>
    <mergeCell ref="P85:R85"/>
    <mergeCell ref="AH85:AJ85"/>
    <mergeCell ref="AK85:AM85"/>
    <mergeCell ref="S85:U85"/>
    <mergeCell ref="V85:X85"/>
    <mergeCell ref="Y85:AA85"/>
    <mergeCell ref="AB85:AD85"/>
    <mergeCell ref="AE85:AG8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6"/>
  <sheetViews>
    <sheetView workbookViewId="0">
      <selection activeCell="A2" sqref="A2:G14"/>
    </sheetView>
  </sheetViews>
  <sheetFormatPr defaultRowHeight="15" x14ac:dyDescent="0.25"/>
  <cols>
    <col min="1" max="1" width="9.5703125" customWidth="1"/>
  </cols>
  <sheetData>
    <row r="1" spans="1:7" x14ac:dyDescent="0.25">
      <c r="A1" s="1" t="s">
        <v>74</v>
      </c>
      <c r="B1" s="1" t="s">
        <v>73</v>
      </c>
    </row>
    <row r="2" spans="1:7" ht="15.75" thickBot="1" x14ac:dyDescent="0.3">
      <c r="A2" s="51"/>
      <c r="B2" s="51" t="str">
        <f>'(2a) fold change n&lt;=12'!A11</f>
        <v>ref. cond.</v>
      </c>
      <c r="C2" s="51" t="str">
        <f>'(2a) fold change n&lt;=12'!A26</f>
        <v>cond. 1</v>
      </c>
      <c r="D2" s="51" t="str">
        <f>'(2a) fold change n&lt;=12'!A41</f>
        <v>cond. 2</v>
      </c>
      <c r="E2" s="51" t="str">
        <f>'(2a) fold change n&lt;=12'!A56</f>
        <v>cond. 3</v>
      </c>
      <c r="F2" s="51" t="str">
        <f>'(2a) fold change n&lt;=12'!A71</f>
        <v>cond. 4</v>
      </c>
      <c r="G2" s="51" t="str">
        <f>'(2a) fold change n&lt;=12'!A86</f>
        <v>cond. 5</v>
      </c>
    </row>
    <row r="3" spans="1:7" x14ac:dyDescent="0.25">
      <c r="A3" s="52" t="str">
        <f t="shared" ref="A3:A14" si="0">gene1</f>
        <v>mitfa</v>
      </c>
      <c r="B3" s="53">
        <f>'(2a) fold change n&lt;=12'!E12</f>
        <v>0.65368462360105417</v>
      </c>
      <c r="C3" s="53">
        <f>'(2a) fold change n&lt;=12'!E27</f>
        <v>0.71038186956448834</v>
      </c>
      <c r="D3" s="53">
        <f>'(2a) fold change n&lt;=12'!E42</f>
        <v>1.2628354511916429</v>
      </c>
      <c r="E3" s="53">
        <f>'(2a) fold change n&lt;=12'!E57</f>
        <v>1.5333283446696049</v>
      </c>
      <c r="F3" s="53" t="e">
        <f>'(2a) fold change n&lt;=12'!E72</f>
        <v>#N/A</v>
      </c>
      <c r="G3" s="14" t="e">
        <f>'(2a) fold change n&lt;=12'!E87</f>
        <v>#N/A</v>
      </c>
    </row>
    <row r="4" spans="1:7" x14ac:dyDescent="0.25">
      <c r="A4" s="3" t="str">
        <f t="shared" si="0"/>
        <v>mitfa</v>
      </c>
      <c r="B4" s="1">
        <f>'(2a) fold change n&lt;=12'!E13</f>
        <v>1.3819128799677813</v>
      </c>
      <c r="C4" s="1">
        <f>'(2a) fold change n&lt;=12'!E28</f>
        <v>0.87458267005583945</v>
      </c>
      <c r="D4" s="1">
        <f>'(2a) fold change n&lt;=12'!E43</f>
        <v>0.93735449655998215</v>
      </c>
      <c r="E4" s="1">
        <f>'(2a) fold change n&lt;=12'!E58</f>
        <v>1.9679133070162289</v>
      </c>
      <c r="F4" s="1" t="e">
        <f>'(2a) fold change n&lt;=12'!E73</f>
        <v>#N/A</v>
      </c>
      <c r="G4" s="4" t="e">
        <f>'(2a) fold change n&lt;=12'!E88</f>
        <v>#N/A</v>
      </c>
    </row>
    <row r="5" spans="1:7" x14ac:dyDescent="0.25">
      <c r="A5" s="3" t="str">
        <f t="shared" si="0"/>
        <v>mitfa</v>
      </c>
      <c r="B5" s="1">
        <f>'(2a) fold change n&lt;=12'!E14</f>
        <v>1.1070087815953098</v>
      </c>
      <c r="C5" s="1">
        <f>'(2a) fold change n&lt;=12'!E29</f>
        <v>0.77736640535424928</v>
      </c>
      <c r="D5" s="1">
        <f>'(2a) fold change n&lt;=12'!E44</f>
        <v>0.56906551729391286</v>
      </c>
      <c r="E5" s="1">
        <f>'(2a) fold change n&lt;=12'!E59</f>
        <v>1.554732810708499</v>
      </c>
      <c r="F5" s="1" t="e">
        <f>'(2a) fold change n&lt;=12'!E74</f>
        <v>#N/A</v>
      </c>
      <c r="G5" s="4" t="e">
        <f>'(2a) fold change n&lt;=12'!E89</f>
        <v>#N/A</v>
      </c>
    </row>
    <row r="6" spans="1:7" x14ac:dyDescent="0.25">
      <c r="A6" s="3" t="str">
        <f t="shared" si="0"/>
        <v>mitfa</v>
      </c>
      <c r="B6" s="1" t="e">
        <f>'(2a) fold change n&lt;=12'!E15</f>
        <v>#N/A</v>
      </c>
      <c r="C6" s="1">
        <f>'(2a) fold change n&lt;=12'!E30</f>
        <v>0.86254203199219415</v>
      </c>
      <c r="D6" s="1">
        <f>'(2a) fold change n&lt;=12'!E45</f>
        <v>1.3819128799677778</v>
      </c>
      <c r="E6" s="1">
        <f>'(2a) fold change n&lt;=12'!E60</f>
        <v>2.5082248191005307</v>
      </c>
      <c r="F6" s="1" t="e">
        <f>'(2a) fold change n&lt;=12'!E75</f>
        <v>#N/A</v>
      </c>
      <c r="G6" s="4" t="e">
        <f>'(2a) fold change n&lt;=12'!E90</f>
        <v>#N/A</v>
      </c>
    </row>
    <row r="7" spans="1:7" x14ac:dyDescent="0.25">
      <c r="A7" s="3" t="str">
        <f t="shared" si="0"/>
        <v>mitfa</v>
      </c>
      <c r="B7" s="1" t="e">
        <f>'(2a) fold change n&lt;=12'!E16</f>
        <v>#N/A</v>
      </c>
      <c r="C7" s="1" t="e">
        <f>'(2a) fold change n&lt;=12'!E31</f>
        <v>#N/A</v>
      </c>
      <c r="D7" s="1" t="e">
        <f>'(2a) fold change n&lt;=12'!E46</f>
        <v>#N/A</v>
      </c>
      <c r="E7" s="1" t="e">
        <f>'(2a) fold change n&lt;=12'!E61</f>
        <v>#N/A</v>
      </c>
      <c r="F7" s="1" t="e">
        <f>'(2a) fold change n&lt;=12'!E76</f>
        <v>#N/A</v>
      </c>
      <c r="G7" s="4" t="e">
        <f>'(2a) fold change n&lt;=12'!E91</f>
        <v>#N/A</v>
      </c>
    </row>
    <row r="8" spans="1:7" x14ac:dyDescent="0.25">
      <c r="A8" s="3" t="str">
        <f t="shared" si="0"/>
        <v>mitfa</v>
      </c>
      <c r="B8" s="1" t="e">
        <f>'(2a) fold change n&lt;=12'!E17</f>
        <v>#N/A</v>
      </c>
      <c r="C8" s="1" t="e">
        <f>'(2a) fold change n&lt;=12'!E32</f>
        <v>#N/A</v>
      </c>
      <c r="D8" s="1" t="e">
        <f>'(2a) fold change n&lt;=12'!E47</f>
        <v>#N/A</v>
      </c>
      <c r="E8" s="1" t="e">
        <f>'(2a) fold change n&lt;=12'!E62</f>
        <v>#N/A</v>
      </c>
      <c r="F8" s="1" t="e">
        <f>'(2a) fold change n&lt;=12'!E77</f>
        <v>#N/A</v>
      </c>
      <c r="G8" s="4" t="e">
        <f>'(2a) fold change n&lt;=12'!E92</f>
        <v>#N/A</v>
      </c>
    </row>
    <row r="9" spans="1:7" x14ac:dyDescent="0.25">
      <c r="A9" s="3" t="str">
        <f t="shared" si="0"/>
        <v>mitfa</v>
      </c>
      <c r="B9" s="1" t="e">
        <f>'(2a) fold change n&lt;=12'!E18</f>
        <v>#N/A</v>
      </c>
      <c r="C9" s="1" t="e">
        <f>'(2a) fold change n&lt;=12'!E33</f>
        <v>#N/A</v>
      </c>
      <c r="D9" s="1" t="e">
        <f>'(2a) fold change n&lt;=12'!E48</f>
        <v>#N/A</v>
      </c>
      <c r="E9" s="1" t="e">
        <f>'(2a) fold change n&lt;=12'!E63</f>
        <v>#N/A</v>
      </c>
      <c r="F9" s="1" t="e">
        <f>'(2a) fold change n&lt;=12'!E78</f>
        <v>#N/A</v>
      </c>
      <c r="G9" s="4" t="e">
        <f>'(2a) fold change n&lt;=12'!E93</f>
        <v>#N/A</v>
      </c>
    </row>
    <row r="10" spans="1:7" x14ac:dyDescent="0.25">
      <c r="A10" s="3" t="str">
        <f t="shared" si="0"/>
        <v>mitfa</v>
      </c>
      <c r="B10" s="1" t="e">
        <f>'(2a) fold change n&lt;=12'!E19</f>
        <v>#N/A</v>
      </c>
      <c r="C10" s="1" t="e">
        <f>'(2a) fold change n&lt;=12'!E34</f>
        <v>#N/A</v>
      </c>
      <c r="D10" s="1" t="e">
        <f>'(2a) fold change n&lt;=12'!E49</f>
        <v>#N/A</v>
      </c>
      <c r="E10" s="1" t="e">
        <f>'(2a) fold change n&lt;=12'!E64</f>
        <v>#N/A</v>
      </c>
      <c r="F10" s="1" t="e">
        <f>'(2a) fold change n&lt;=12'!E79</f>
        <v>#N/A</v>
      </c>
      <c r="G10" s="4" t="e">
        <f>'(2a) fold change n&lt;=12'!E94</f>
        <v>#N/A</v>
      </c>
    </row>
    <row r="11" spans="1:7" x14ac:dyDescent="0.25">
      <c r="A11" s="3" t="str">
        <f t="shared" si="0"/>
        <v>mitfa</v>
      </c>
      <c r="B11" s="1" t="e">
        <f>'(2a) fold change n&lt;=12'!E20</f>
        <v>#N/A</v>
      </c>
      <c r="C11" s="1" t="e">
        <f>'(2a) fold change n&lt;=12'!E35</f>
        <v>#N/A</v>
      </c>
      <c r="D11" s="1" t="e">
        <f>'(2a) fold change n&lt;=12'!E50</f>
        <v>#N/A</v>
      </c>
      <c r="E11" s="1" t="e">
        <f>'(2a) fold change n&lt;=12'!E65</f>
        <v>#N/A</v>
      </c>
      <c r="F11" s="1" t="e">
        <f>'(2a) fold change n&lt;=12'!E80</f>
        <v>#N/A</v>
      </c>
      <c r="G11" s="4" t="e">
        <f>'(2a) fold change n&lt;=12'!E95</f>
        <v>#N/A</v>
      </c>
    </row>
    <row r="12" spans="1:7" x14ac:dyDescent="0.25">
      <c r="A12" s="3" t="str">
        <f t="shared" si="0"/>
        <v>mitfa</v>
      </c>
      <c r="B12" s="1" t="e">
        <f>'(2a) fold change n&lt;=12'!E21</f>
        <v>#N/A</v>
      </c>
      <c r="C12" s="1" t="e">
        <f>'(2a) fold change n&lt;=12'!E36</f>
        <v>#N/A</v>
      </c>
      <c r="D12" s="1" t="e">
        <f>'(2a) fold change n&lt;=12'!E51</f>
        <v>#N/A</v>
      </c>
      <c r="E12" s="1" t="e">
        <f>'(2a) fold change n&lt;=12'!E66</f>
        <v>#N/A</v>
      </c>
      <c r="F12" s="1" t="e">
        <f>'(2a) fold change n&lt;=12'!E81</f>
        <v>#N/A</v>
      </c>
      <c r="G12" s="4" t="e">
        <f>'(2a) fold change n&lt;=12'!E96</f>
        <v>#N/A</v>
      </c>
    </row>
    <row r="13" spans="1:7" x14ac:dyDescent="0.25">
      <c r="A13" s="3" t="str">
        <f t="shared" si="0"/>
        <v>mitfa</v>
      </c>
      <c r="B13" s="1" t="e">
        <f>'(2a) fold change n&lt;=12'!E22</f>
        <v>#N/A</v>
      </c>
      <c r="C13" s="1" t="e">
        <f>'(2a) fold change n&lt;=12'!E37</f>
        <v>#N/A</v>
      </c>
      <c r="D13" s="1" t="e">
        <f>'(2a) fold change n&lt;=12'!E52</f>
        <v>#N/A</v>
      </c>
      <c r="E13" s="1" t="e">
        <f>'(2a) fold change n&lt;=12'!E67</f>
        <v>#N/A</v>
      </c>
      <c r="F13" s="1" t="e">
        <f>'(2a) fold change n&lt;=12'!E82</f>
        <v>#N/A</v>
      </c>
      <c r="G13" s="4" t="e">
        <f>'(2a) fold change n&lt;=12'!E97</f>
        <v>#N/A</v>
      </c>
    </row>
    <row r="14" spans="1:7" ht="15.75" thickBot="1" x14ac:dyDescent="0.3">
      <c r="A14" s="5" t="str">
        <f t="shared" si="0"/>
        <v>mitfa</v>
      </c>
      <c r="B14" s="6" t="e">
        <f>'(2a) fold change n&lt;=12'!E23</f>
        <v>#N/A</v>
      </c>
      <c r="C14" s="6" t="e">
        <f>'(2a) fold change n&lt;=12'!E38</f>
        <v>#N/A</v>
      </c>
      <c r="D14" s="6" t="e">
        <f>'(2a) fold change n&lt;=12'!E53</f>
        <v>#N/A</v>
      </c>
      <c r="E14" s="6" t="e">
        <f>'(2a) fold change n&lt;=12'!E68</f>
        <v>#N/A</v>
      </c>
      <c r="F14" s="6" t="e">
        <f>'(2a) fold change n&lt;=12'!E83</f>
        <v>#N/A</v>
      </c>
      <c r="G14" s="7" t="e">
        <f>'(2a) fold change n&lt;=12'!E98</f>
        <v>#N/A</v>
      </c>
    </row>
    <row r="15" spans="1:7" x14ac:dyDescent="0.25">
      <c r="A15" s="52" t="str">
        <f t="shared" ref="A15:A26" si="1">gene2</f>
        <v>ltk</v>
      </c>
      <c r="B15" s="53">
        <f>'(2a) fold change n&lt;=12'!H12</f>
        <v>1.3103934038583671</v>
      </c>
      <c r="C15" s="53">
        <f>'(2a) fold change n&lt;=12'!H27</f>
        <v>1.717130872875513</v>
      </c>
      <c r="D15" s="53">
        <f>'(2a) fold change n&lt;=12'!H42</f>
        <v>13.086432936924535</v>
      </c>
      <c r="E15" s="53">
        <f>'(2a) fold change n&lt;=12'!H57</f>
        <v>15.348225909204281</v>
      </c>
      <c r="F15" s="53" t="e">
        <f>'(2a) fold change n&lt;=12'!H72</f>
        <v>#N/A</v>
      </c>
      <c r="G15" s="14" t="e">
        <f>'(2a) fold change n&lt;=12'!H87</f>
        <v>#N/A</v>
      </c>
    </row>
    <row r="16" spans="1:7" x14ac:dyDescent="0.25">
      <c r="A16" s="3" t="str">
        <f t="shared" si="1"/>
        <v>ltk</v>
      </c>
      <c r="B16" s="1">
        <f>'(2a) fold change n&lt;=12'!H13</f>
        <v>1.3566043274476765</v>
      </c>
      <c r="C16" s="1">
        <f>'(2a) fold change n&lt;=12'!H28</f>
        <v>3.2716082342311341</v>
      </c>
      <c r="D16" s="1">
        <f>'(2a) fold change n&lt;=12'!H43</f>
        <v>8.9382971045777815</v>
      </c>
      <c r="E16" s="1">
        <f>'(2a) fold change n&lt;=12'!H58</f>
        <v>9.9176615995119075</v>
      </c>
      <c r="F16" s="1" t="e">
        <f>'(2a) fold change n&lt;=12'!H73</f>
        <v>#N/A</v>
      </c>
      <c r="G16" s="4" t="e">
        <f>'(2a) fold change n&lt;=12'!H88</f>
        <v>#N/A</v>
      </c>
    </row>
    <row r="17" spans="1:7" x14ac:dyDescent="0.25">
      <c r="A17" s="3" t="str">
        <f t="shared" si="1"/>
        <v>ltk</v>
      </c>
      <c r="B17" s="1">
        <f>'(2a) fold change n&lt;=12'!H14</f>
        <v>0.56252924234440538</v>
      </c>
      <c r="C17" s="1">
        <f>'(2a) fold change n&lt;=12'!H29</f>
        <v>2.5491212546385333</v>
      </c>
      <c r="D17" s="1">
        <f>'(2a) fold change n&lt;=12'!H44</f>
        <v>5.2053674217677441</v>
      </c>
      <c r="E17" s="1">
        <f>'(2a) fold change n&lt;=12'!H59</f>
        <v>10.852834619581413</v>
      </c>
      <c r="F17" s="1" t="e">
        <f>'(2a) fold change n&lt;=12'!H74</f>
        <v>#N/A</v>
      </c>
      <c r="G17" s="4" t="e">
        <f>'(2a) fold change n&lt;=12'!H89</f>
        <v>#N/A</v>
      </c>
    </row>
    <row r="18" spans="1:7" x14ac:dyDescent="0.25">
      <c r="A18" s="3" t="str">
        <f t="shared" si="1"/>
        <v>ltk</v>
      </c>
      <c r="B18" s="1" t="e">
        <f>'(2a) fold change n&lt;=12'!H15</f>
        <v>#N/A</v>
      </c>
      <c r="C18" s="1">
        <f>'(2a) fold change n&lt;=12'!H30</f>
        <v>2.1885874025214882</v>
      </c>
      <c r="D18" s="1">
        <f>'(2a) fold change n&lt;=12'!H45</f>
        <v>5.8970768691644135</v>
      </c>
      <c r="E18" s="1">
        <f>'(2a) fold change n&lt;=12'!H60</f>
        <v>13.454342644059464</v>
      </c>
      <c r="F18" s="1" t="e">
        <f>'(2a) fold change n&lt;=12'!H75</f>
        <v>#N/A</v>
      </c>
      <c r="G18" s="4" t="e">
        <f>'(2a) fold change n&lt;=12'!H90</f>
        <v>#N/A</v>
      </c>
    </row>
    <row r="19" spans="1:7" x14ac:dyDescent="0.25">
      <c r="A19" s="3" t="str">
        <f t="shared" si="1"/>
        <v>ltk</v>
      </c>
      <c r="B19" s="1" t="e">
        <f>'(2a) fold change n&lt;=12'!H16</f>
        <v>#N/A</v>
      </c>
      <c r="C19" s="1" t="e">
        <f>'(2a) fold change n&lt;=12'!H31</f>
        <v>#N/A</v>
      </c>
      <c r="D19" s="1" t="e">
        <f>'(2a) fold change n&lt;=12'!H46</f>
        <v>#N/A</v>
      </c>
      <c r="E19" s="1" t="e">
        <f>'(2a) fold change n&lt;=12'!H61</f>
        <v>#N/A</v>
      </c>
      <c r="F19" s="1" t="e">
        <f>'(2a) fold change n&lt;=12'!H76</f>
        <v>#N/A</v>
      </c>
      <c r="G19" s="4" t="e">
        <f>'(2a) fold change n&lt;=12'!H91</f>
        <v>#N/A</v>
      </c>
    </row>
    <row r="20" spans="1:7" x14ac:dyDescent="0.25">
      <c r="A20" s="3" t="str">
        <f t="shared" si="1"/>
        <v>ltk</v>
      </c>
      <c r="B20" s="1" t="e">
        <f>'(2a) fold change n&lt;=12'!H17</f>
        <v>#N/A</v>
      </c>
      <c r="C20" s="1" t="e">
        <f>'(2a) fold change n&lt;=12'!H32</f>
        <v>#N/A</v>
      </c>
      <c r="D20" s="1" t="e">
        <f>'(2a) fold change n&lt;=12'!H47</f>
        <v>#N/A</v>
      </c>
      <c r="E20" s="1" t="e">
        <f>'(2a) fold change n&lt;=12'!H62</f>
        <v>#N/A</v>
      </c>
      <c r="F20" s="1" t="e">
        <f>'(2a) fold change n&lt;=12'!H77</f>
        <v>#N/A</v>
      </c>
      <c r="G20" s="4" t="e">
        <f>'(2a) fold change n&lt;=12'!H92</f>
        <v>#N/A</v>
      </c>
    </row>
    <row r="21" spans="1:7" x14ac:dyDescent="0.25">
      <c r="A21" s="3" t="str">
        <f t="shared" si="1"/>
        <v>ltk</v>
      </c>
      <c r="B21" s="1" t="e">
        <f>'(2a) fold change n&lt;=12'!H18</f>
        <v>#N/A</v>
      </c>
      <c r="C21" s="1" t="e">
        <f>'(2a) fold change n&lt;=12'!H33</f>
        <v>#N/A</v>
      </c>
      <c r="D21" s="1" t="e">
        <f>'(2a) fold change n&lt;=12'!H48</f>
        <v>#N/A</v>
      </c>
      <c r="E21" s="1" t="e">
        <f>'(2a) fold change n&lt;=12'!H63</f>
        <v>#N/A</v>
      </c>
      <c r="F21" s="1" t="e">
        <f>'(2a) fold change n&lt;=12'!H78</f>
        <v>#N/A</v>
      </c>
      <c r="G21" s="4" t="e">
        <f>'(2a) fold change n&lt;=12'!H93</f>
        <v>#N/A</v>
      </c>
    </row>
    <row r="22" spans="1:7" x14ac:dyDescent="0.25">
      <c r="A22" s="3" t="str">
        <f t="shared" si="1"/>
        <v>ltk</v>
      </c>
      <c r="B22" s="1" t="e">
        <f>'(2a) fold change n&lt;=12'!H19</f>
        <v>#N/A</v>
      </c>
      <c r="C22" s="1" t="e">
        <f>'(2a) fold change n&lt;=12'!H34</f>
        <v>#N/A</v>
      </c>
      <c r="D22" s="1" t="e">
        <f>'(2a) fold change n&lt;=12'!H49</f>
        <v>#N/A</v>
      </c>
      <c r="E22" s="1" t="e">
        <f>'(2a) fold change n&lt;=12'!H64</f>
        <v>#N/A</v>
      </c>
      <c r="F22" s="1" t="e">
        <f>'(2a) fold change n&lt;=12'!H79</f>
        <v>#N/A</v>
      </c>
      <c r="G22" s="4" t="e">
        <f>'(2a) fold change n&lt;=12'!H94</f>
        <v>#N/A</v>
      </c>
    </row>
    <row r="23" spans="1:7" x14ac:dyDescent="0.25">
      <c r="A23" s="3" t="str">
        <f t="shared" si="1"/>
        <v>ltk</v>
      </c>
      <c r="B23" s="1" t="e">
        <f>'(2a) fold change n&lt;=12'!H20</f>
        <v>#N/A</v>
      </c>
      <c r="C23" s="1" t="e">
        <f>'(2a) fold change n&lt;=12'!H35</f>
        <v>#N/A</v>
      </c>
      <c r="D23" s="1" t="e">
        <f>'(2a) fold change n&lt;=12'!H50</f>
        <v>#N/A</v>
      </c>
      <c r="E23" s="1" t="e">
        <f>'(2a) fold change n&lt;=12'!H65</f>
        <v>#N/A</v>
      </c>
      <c r="F23" s="1" t="e">
        <f>'(2a) fold change n&lt;=12'!H80</f>
        <v>#N/A</v>
      </c>
      <c r="G23" s="4" t="e">
        <f>'(2a) fold change n&lt;=12'!H95</f>
        <v>#N/A</v>
      </c>
    </row>
    <row r="24" spans="1:7" x14ac:dyDescent="0.25">
      <c r="A24" s="3" t="str">
        <f t="shared" si="1"/>
        <v>ltk</v>
      </c>
      <c r="B24" s="1" t="e">
        <f>'(2a) fold change n&lt;=12'!H21</f>
        <v>#N/A</v>
      </c>
      <c r="C24" s="1" t="e">
        <f>'(2a) fold change n&lt;=12'!H36</f>
        <v>#N/A</v>
      </c>
      <c r="D24" s="1" t="e">
        <f>'(2a) fold change n&lt;=12'!H51</f>
        <v>#N/A</v>
      </c>
      <c r="E24" s="1" t="e">
        <f>'(2a) fold change n&lt;=12'!H66</f>
        <v>#N/A</v>
      </c>
      <c r="F24" s="1" t="e">
        <f>'(2a) fold change n&lt;=12'!H81</f>
        <v>#N/A</v>
      </c>
      <c r="G24" s="4" t="e">
        <f>'(2a) fold change n&lt;=12'!H96</f>
        <v>#N/A</v>
      </c>
    </row>
    <row r="25" spans="1:7" x14ac:dyDescent="0.25">
      <c r="A25" s="3" t="str">
        <f t="shared" si="1"/>
        <v>ltk</v>
      </c>
      <c r="B25" s="1" t="e">
        <f>'(2a) fold change n&lt;=12'!H22</f>
        <v>#N/A</v>
      </c>
      <c r="C25" s="1" t="e">
        <f>'(2a) fold change n&lt;=12'!H37</f>
        <v>#N/A</v>
      </c>
      <c r="D25" s="1" t="e">
        <f>'(2a) fold change n&lt;=12'!H52</f>
        <v>#N/A</v>
      </c>
      <c r="E25" s="1" t="e">
        <f>'(2a) fold change n&lt;=12'!H67</f>
        <v>#N/A</v>
      </c>
      <c r="F25" s="1" t="e">
        <f>'(2a) fold change n&lt;=12'!H82</f>
        <v>#N/A</v>
      </c>
      <c r="G25" s="4" t="e">
        <f>'(2a) fold change n&lt;=12'!H97</f>
        <v>#N/A</v>
      </c>
    </row>
    <row r="26" spans="1:7" ht="15.75" thickBot="1" x14ac:dyDescent="0.3">
      <c r="A26" s="5" t="str">
        <f t="shared" si="1"/>
        <v>ltk</v>
      </c>
      <c r="B26" s="6" t="e">
        <f>'(2a) fold change n&lt;=12'!H23</f>
        <v>#N/A</v>
      </c>
      <c r="C26" s="6" t="e">
        <f>'(2a) fold change n&lt;=12'!H38</f>
        <v>#N/A</v>
      </c>
      <c r="D26" s="6" t="e">
        <f>'(2a) fold change n&lt;=12'!H53</f>
        <v>#N/A</v>
      </c>
      <c r="E26" s="6" t="e">
        <f>'(2a) fold change n&lt;=12'!H68</f>
        <v>#N/A</v>
      </c>
      <c r="F26" s="6" t="e">
        <f>'(2a) fold change n&lt;=12'!H83</f>
        <v>#N/A</v>
      </c>
      <c r="G26" s="7" t="e">
        <f>'(2a) fold change n&lt;=12'!H98</f>
        <v>#N/A</v>
      </c>
    </row>
    <row r="27" spans="1:7" x14ac:dyDescent="0.25">
      <c r="A27" s="52" t="str">
        <f t="shared" ref="A27:A38" si="2">gene3</f>
        <v>csf1ra</v>
      </c>
      <c r="B27" s="53">
        <f>'(2a) fold change n&lt;=12'!K12</f>
        <v>0.87055056329612679</v>
      </c>
      <c r="C27" s="53">
        <f>'(2a) fold change n&lt;=12'!K27</f>
        <v>0.8766057213160362</v>
      </c>
      <c r="D27" s="53">
        <f>'(2a) fold change n&lt;=12'!K42</f>
        <v>3.0314331330207986</v>
      </c>
      <c r="E27" s="53">
        <f>'(2a) fold change n&lt;=12'!K57</f>
        <v>1.3472335768656931</v>
      </c>
      <c r="F27" s="53" t="e">
        <f>'(2a) fold change n&lt;=12'!K72</f>
        <v>#N/A</v>
      </c>
      <c r="G27" s="14" t="e">
        <f>'(2a) fold change n&lt;=12'!K87</f>
        <v>#N/A</v>
      </c>
    </row>
    <row r="28" spans="1:7" x14ac:dyDescent="0.25">
      <c r="A28" s="3" t="str">
        <f t="shared" si="2"/>
        <v>csf1ra</v>
      </c>
      <c r="B28" s="1">
        <f>'(2a) fold change n&lt;=12'!K13</f>
        <v>1.4240501955970768</v>
      </c>
      <c r="C28" s="1">
        <f>'(2a) fold change n&lt;=12'!K28</f>
        <v>1.0069555500567222</v>
      </c>
      <c r="D28" s="1">
        <f>'(2a) fold change n&lt;=12'!K43</f>
        <v>1.5583291593210042</v>
      </c>
      <c r="E28" s="1">
        <f>'(2a) fold change n&lt;=12'!K58</f>
        <v>3.3403516777134818</v>
      </c>
      <c r="F28" s="1" t="e">
        <f>'(2a) fold change n&lt;=12'!K73</f>
        <v>#N/A</v>
      </c>
      <c r="G28" s="4" t="e">
        <f>'(2a) fold change n&lt;=12'!K88</f>
        <v>#N/A</v>
      </c>
    </row>
    <row r="29" spans="1:7" x14ac:dyDescent="0.25">
      <c r="A29" s="3" t="str">
        <f t="shared" si="2"/>
        <v>csf1ra</v>
      </c>
      <c r="B29" s="1">
        <f>'(2a) fold change n&lt;=12'!K14</f>
        <v>0.80664175922212722</v>
      </c>
      <c r="C29" s="1">
        <f>'(2a) fold change n&lt;=12'!K29</f>
        <v>0.74742462431747025</v>
      </c>
      <c r="D29" s="1">
        <f>'(2a) fold change n&lt;=12'!K44</f>
        <v>1.04971668362307</v>
      </c>
      <c r="E29" s="1">
        <f>'(2a) fold change n&lt;=12'!K59</f>
        <v>1.1566881839052912</v>
      </c>
      <c r="F29" s="1" t="e">
        <f>'(2a) fold change n&lt;=12'!K74</f>
        <v>#N/A</v>
      </c>
      <c r="G29" s="4" t="e">
        <f>'(2a) fold change n&lt;=12'!K89</f>
        <v>#N/A</v>
      </c>
    </row>
    <row r="30" spans="1:7" x14ac:dyDescent="0.25">
      <c r="A30" s="3" t="str">
        <f t="shared" si="2"/>
        <v>csf1ra</v>
      </c>
      <c r="B30" s="1" t="e">
        <f>'(2a) fold change n&lt;=12'!K15</f>
        <v>#N/A</v>
      </c>
      <c r="C30" s="1">
        <f>'(2a) fold change n&lt;=12'!K30</f>
        <v>1.0867348625260616</v>
      </c>
      <c r="D30" s="1">
        <f>'(2a) fold change n&lt;=12'!K45</f>
        <v>1.8150383106343251</v>
      </c>
      <c r="E30" s="1">
        <f>'(2a) fold change n&lt;=12'!K60</f>
        <v>2.2657677705916024</v>
      </c>
      <c r="F30" s="1" t="e">
        <f>'(2a) fold change n&lt;=12'!K75</f>
        <v>#N/A</v>
      </c>
      <c r="G30" s="4" t="e">
        <f>'(2a) fold change n&lt;=12'!K90</f>
        <v>#N/A</v>
      </c>
    </row>
    <row r="31" spans="1:7" x14ac:dyDescent="0.25">
      <c r="A31" s="3" t="str">
        <f t="shared" si="2"/>
        <v>csf1ra</v>
      </c>
      <c r="B31" s="1" t="e">
        <f>'(2a) fold change n&lt;=12'!K16</f>
        <v>#N/A</v>
      </c>
      <c r="C31" s="1" t="e">
        <f>'(2a) fold change n&lt;=12'!K31</f>
        <v>#N/A</v>
      </c>
      <c r="D31" s="1" t="e">
        <f>'(2a) fold change n&lt;=12'!K46</f>
        <v>#N/A</v>
      </c>
      <c r="E31" s="1" t="e">
        <f>'(2a) fold change n&lt;=12'!K61</f>
        <v>#N/A</v>
      </c>
      <c r="F31" s="1" t="e">
        <f>'(2a) fold change n&lt;=12'!K76</f>
        <v>#N/A</v>
      </c>
      <c r="G31" s="4" t="e">
        <f>'(2a) fold change n&lt;=12'!K91</f>
        <v>#N/A</v>
      </c>
    </row>
    <row r="32" spans="1:7" x14ac:dyDescent="0.25">
      <c r="A32" s="3" t="str">
        <f t="shared" si="2"/>
        <v>csf1ra</v>
      </c>
      <c r="B32" s="1" t="e">
        <f>'(2a) fold change n&lt;=12'!K17</f>
        <v>#N/A</v>
      </c>
      <c r="C32" s="1" t="e">
        <f>'(2a) fold change n&lt;=12'!K32</f>
        <v>#N/A</v>
      </c>
      <c r="D32" s="1" t="e">
        <f>'(2a) fold change n&lt;=12'!K47</f>
        <v>#N/A</v>
      </c>
      <c r="E32" s="1" t="e">
        <f>'(2a) fold change n&lt;=12'!K62</f>
        <v>#N/A</v>
      </c>
      <c r="F32" s="1" t="e">
        <f>'(2a) fold change n&lt;=12'!K77</f>
        <v>#N/A</v>
      </c>
      <c r="G32" s="4" t="e">
        <f>'(2a) fold change n&lt;=12'!K92</f>
        <v>#N/A</v>
      </c>
    </row>
    <row r="33" spans="1:7" x14ac:dyDescent="0.25">
      <c r="A33" s="3" t="str">
        <f t="shared" si="2"/>
        <v>csf1ra</v>
      </c>
      <c r="B33" s="1" t="e">
        <f>'(2a) fold change n&lt;=12'!K18</f>
        <v>#N/A</v>
      </c>
      <c r="C33" s="1" t="e">
        <f>'(2a) fold change n&lt;=12'!K33</f>
        <v>#N/A</v>
      </c>
      <c r="D33" s="1" t="e">
        <f>'(2a) fold change n&lt;=12'!K48</f>
        <v>#N/A</v>
      </c>
      <c r="E33" s="1" t="e">
        <f>'(2a) fold change n&lt;=12'!K63</f>
        <v>#N/A</v>
      </c>
      <c r="F33" s="1" t="e">
        <f>'(2a) fold change n&lt;=12'!K78</f>
        <v>#N/A</v>
      </c>
      <c r="G33" s="4" t="e">
        <f>'(2a) fold change n&lt;=12'!K93</f>
        <v>#N/A</v>
      </c>
    </row>
    <row r="34" spans="1:7" x14ac:dyDescent="0.25">
      <c r="A34" s="3" t="str">
        <f t="shared" si="2"/>
        <v>csf1ra</v>
      </c>
      <c r="B34" s="1" t="e">
        <f>'(2a) fold change n&lt;=12'!K19</f>
        <v>#N/A</v>
      </c>
      <c r="C34" s="1" t="e">
        <f>'(2a) fold change n&lt;=12'!K34</f>
        <v>#N/A</v>
      </c>
      <c r="D34" s="1" t="e">
        <f>'(2a) fold change n&lt;=12'!K49</f>
        <v>#N/A</v>
      </c>
      <c r="E34" s="1" t="e">
        <f>'(2a) fold change n&lt;=12'!K64</f>
        <v>#N/A</v>
      </c>
      <c r="F34" s="1" t="e">
        <f>'(2a) fold change n&lt;=12'!K79</f>
        <v>#N/A</v>
      </c>
      <c r="G34" s="4" t="e">
        <f>'(2a) fold change n&lt;=12'!K94</f>
        <v>#N/A</v>
      </c>
    </row>
    <row r="35" spans="1:7" x14ac:dyDescent="0.25">
      <c r="A35" s="3" t="str">
        <f t="shared" si="2"/>
        <v>csf1ra</v>
      </c>
      <c r="B35" s="1" t="e">
        <f>'(2a) fold change n&lt;=12'!K20</f>
        <v>#N/A</v>
      </c>
      <c r="C35" s="1" t="e">
        <f>'(2a) fold change n&lt;=12'!K35</f>
        <v>#N/A</v>
      </c>
      <c r="D35" s="1" t="e">
        <f>'(2a) fold change n&lt;=12'!K50</f>
        <v>#N/A</v>
      </c>
      <c r="E35" s="1" t="e">
        <f>'(2a) fold change n&lt;=12'!K65</f>
        <v>#N/A</v>
      </c>
      <c r="F35" s="1" t="e">
        <f>'(2a) fold change n&lt;=12'!K80</f>
        <v>#N/A</v>
      </c>
      <c r="G35" s="4" t="e">
        <f>'(2a) fold change n&lt;=12'!K95</f>
        <v>#N/A</v>
      </c>
    </row>
    <row r="36" spans="1:7" x14ac:dyDescent="0.25">
      <c r="A36" s="3" t="str">
        <f t="shared" si="2"/>
        <v>csf1ra</v>
      </c>
      <c r="B36" s="1" t="e">
        <f>'(2a) fold change n&lt;=12'!K21</f>
        <v>#N/A</v>
      </c>
      <c r="C36" s="1" t="e">
        <f>'(2a) fold change n&lt;=12'!K36</f>
        <v>#N/A</v>
      </c>
      <c r="D36" s="1" t="e">
        <f>'(2a) fold change n&lt;=12'!K51</f>
        <v>#N/A</v>
      </c>
      <c r="E36" s="1" t="e">
        <f>'(2a) fold change n&lt;=12'!K66</f>
        <v>#N/A</v>
      </c>
      <c r="F36" s="1" t="e">
        <f>'(2a) fold change n&lt;=12'!K81</f>
        <v>#N/A</v>
      </c>
      <c r="G36" s="4" t="e">
        <f>'(2a) fold change n&lt;=12'!K96</f>
        <v>#N/A</v>
      </c>
    </row>
    <row r="37" spans="1:7" x14ac:dyDescent="0.25">
      <c r="A37" s="3" t="str">
        <f t="shared" si="2"/>
        <v>csf1ra</v>
      </c>
      <c r="B37" s="1" t="e">
        <f>'(2a) fold change n&lt;=12'!K22</f>
        <v>#N/A</v>
      </c>
      <c r="C37" s="1" t="e">
        <f>'(2a) fold change n&lt;=12'!K37</f>
        <v>#N/A</v>
      </c>
      <c r="D37" s="1" t="e">
        <f>'(2a) fold change n&lt;=12'!K52</f>
        <v>#N/A</v>
      </c>
      <c r="E37" s="1" t="e">
        <f>'(2a) fold change n&lt;=12'!K67</f>
        <v>#N/A</v>
      </c>
      <c r="F37" s="1" t="e">
        <f>'(2a) fold change n&lt;=12'!K82</f>
        <v>#N/A</v>
      </c>
      <c r="G37" s="4" t="e">
        <f>'(2a) fold change n&lt;=12'!K97</f>
        <v>#N/A</v>
      </c>
    </row>
    <row r="38" spans="1:7" ht="15.75" thickBot="1" x14ac:dyDescent="0.3">
      <c r="A38" s="5" t="str">
        <f t="shared" si="2"/>
        <v>csf1ra</v>
      </c>
      <c r="B38" s="6" t="e">
        <f>'(2a) fold change n&lt;=12'!K23</f>
        <v>#N/A</v>
      </c>
      <c r="C38" s="6" t="e">
        <f>'(2a) fold change n&lt;=12'!K38</f>
        <v>#N/A</v>
      </c>
      <c r="D38" s="6" t="e">
        <f>'(2a) fold change n&lt;=12'!K53</f>
        <v>#N/A</v>
      </c>
      <c r="E38" s="6" t="e">
        <f>'(2a) fold change n&lt;=12'!K68</f>
        <v>#N/A</v>
      </c>
      <c r="F38" s="6" t="e">
        <f>'(2a) fold change n&lt;=12'!K83</f>
        <v>#N/A</v>
      </c>
      <c r="G38" s="7" t="e">
        <f>'(2a) fold change n&lt;=12'!K98</f>
        <v>#N/A</v>
      </c>
    </row>
    <row r="39" spans="1:7" x14ac:dyDescent="0.25">
      <c r="A39" s="52" t="str">
        <f t="shared" ref="A39:A50" si="3">gene4</f>
        <v>gene 4</v>
      </c>
      <c r="B39" s="53" t="e">
        <f>'(2a) fold change n&lt;=12'!N27</f>
        <v>#N/A</v>
      </c>
      <c r="C39" s="53" t="e">
        <f>'(2a) fold change n&lt;=12'!N27</f>
        <v>#N/A</v>
      </c>
      <c r="D39" s="53" t="e">
        <f>'(2a) fold change n&lt;=12'!N42</f>
        <v>#N/A</v>
      </c>
      <c r="E39" s="53" t="e">
        <f>'(2a) fold change n&lt;=12'!N57</f>
        <v>#N/A</v>
      </c>
      <c r="F39" s="53" t="e">
        <f>'(2a) fold change n&lt;=12'!N72</f>
        <v>#N/A</v>
      </c>
      <c r="G39" s="14" t="e">
        <f>'(2a) fold change n&lt;=12'!N87</f>
        <v>#N/A</v>
      </c>
    </row>
    <row r="40" spans="1:7" x14ac:dyDescent="0.25">
      <c r="A40" s="3" t="str">
        <f t="shared" si="3"/>
        <v>gene 4</v>
      </c>
      <c r="B40" s="1" t="e">
        <f>'(2a) fold change n&lt;=12'!N28</f>
        <v>#N/A</v>
      </c>
      <c r="C40" s="1" t="e">
        <f>'(2a) fold change n&lt;=12'!N28</f>
        <v>#N/A</v>
      </c>
      <c r="D40" s="1" t="e">
        <f>'(2a) fold change n&lt;=12'!N43</f>
        <v>#N/A</v>
      </c>
      <c r="E40" s="1" t="e">
        <f>'(2a) fold change n&lt;=12'!N58</f>
        <v>#N/A</v>
      </c>
      <c r="F40" s="1" t="e">
        <f>'(2a) fold change n&lt;=12'!N73</f>
        <v>#N/A</v>
      </c>
      <c r="G40" s="4" t="e">
        <f>'(2a) fold change n&lt;=12'!N88</f>
        <v>#N/A</v>
      </c>
    </row>
    <row r="41" spans="1:7" x14ac:dyDescent="0.25">
      <c r="A41" s="3" t="str">
        <f t="shared" si="3"/>
        <v>gene 4</v>
      </c>
      <c r="B41" s="1" t="e">
        <f>'(2a) fold change n&lt;=12'!N29</f>
        <v>#N/A</v>
      </c>
      <c r="C41" s="1" t="e">
        <f>'(2a) fold change n&lt;=12'!N29</f>
        <v>#N/A</v>
      </c>
      <c r="D41" s="1" t="e">
        <f>'(2a) fold change n&lt;=12'!N44</f>
        <v>#N/A</v>
      </c>
      <c r="E41" s="1" t="e">
        <f>'(2a) fold change n&lt;=12'!N59</f>
        <v>#N/A</v>
      </c>
      <c r="F41" s="1" t="e">
        <f>'(2a) fold change n&lt;=12'!N74</f>
        <v>#N/A</v>
      </c>
      <c r="G41" s="4" t="e">
        <f>'(2a) fold change n&lt;=12'!N89</f>
        <v>#N/A</v>
      </c>
    </row>
    <row r="42" spans="1:7" x14ac:dyDescent="0.25">
      <c r="A42" s="3" t="str">
        <f t="shared" si="3"/>
        <v>gene 4</v>
      </c>
      <c r="B42" s="1" t="e">
        <f>'(2a) fold change n&lt;=12'!N30</f>
        <v>#N/A</v>
      </c>
      <c r="C42" s="1" t="e">
        <f>'(2a) fold change n&lt;=12'!N30</f>
        <v>#N/A</v>
      </c>
      <c r="D42" s="1" t="e">
        <f>'(2a) fold change n&lt;=12'!N45</f>
        <v>#N/A</v>
      </c>
      <c r="E42" s="1" t="e">
        <f>'(2a) fold change n&lt;=12'!N60</f>
        <v>#N/A</v>
      </c>
      <c r="F42" s="1" t="e">
        <f>'(2a) fold change n&lt;=12'!N75</f>
        <v>#N/A</v>
      </c>
      <c r="G42" s="4" t="e">
        <f>'(2a) fold change n&lt;=12'!N90</f>
        <v>#N/A</v>
      </c>
    </row>
    <row r="43" spans="1:7" x14ac:dyDescent="0.25">
      <c r="A43" s="3" t="str">
        <f t="shared" si="3"/>
        <v>gene 4</v>
      </c>
      <c r="B43" s="1" t="e">
        <f>'(2a) fold change n&lt;=12'!N31</f>
        <v>#N/A</v>
      </c>
      <c r="C43" s="1" t="e">
        <f>'(2a) fold change n&lt;=12'!N31</f>
        <v>#N/A</v>
      </c>
      <c r="D43" s="1" t="e">
        <f>'(2a) fold change n&lt;=12'!N46</f>
        <v>#N/A</v>
      </c>
      <c r="E43" s="1" t="e">
        <f>'(2a) fold change n&lt;=12'!N61</f>
        <v>#N/A</v>
      </c>
      <c r="F43" s="1" t="e">
        <f>'(2a) fold change n&lt;=12'!N76</f>
        <v>#N/A</v>
      </c>
      <c r="G43" s="4" t="e">
        <f>'(2a) fold change n&lt;=12'!N91</f>
        <v>#N/A</v>
      </c>
    </row>
    <row r="44" spans="1:7" x14ac:dyDescent="0.25">
      <c r="A44" s="3" t="str">
        <f t="shared" si="3"/>
        <v>gene 4</v>
      </c>
      <c r="B44" s="1" t="e">
        <f>'(2a) fold change n&lt;=12'!N32</f>
        <v>#N/A</v>
      </c>
      <c r="C44" s="1" t="e">
        <f>'(2a) fold change n&lt;=12'!N32</f>
        <v>#N/A</v>
      </c>
      <c r="D44" s="1" t="e">
        <f>'(2a) fold change n&lt;=12'!N47</f>
        <v>#N/A</v>
      </c>
      <c r="E44" s="1" t="e">
        <f>'(2a) fold change n&lt;=12'!N62</f>
        <v>#N/A</v>
      </c>
      <c r="F44" s="1" t="e">
        <f>'(2a) fold change n&lt;=12'!N77</f>
        <v>#N/A</v>
      </c>
      <c r="G44" s="4" t="e">
        <f>'(2a) fold change n&lt;=12'!N92</f>
        <v>#N/A</v>
      </c>
    </row>
    <row r="45" spans="1:7" x14ac:dyDescent="0.25">
      <c r="A45" s="3" t="str">
        <f t="shared" si="3"/>
        <v>gene 4</v>
      </c>
      <c r="B45" s="1" t="e">
        <f>'(2a) fold change n&lt;=12'!N33</f>
        <v>#N/A</v>
      </c>
      <c r="C45" s="1" t="e">
        <f>'(2a) fold change n&lt;=12'!N33</f>
        <v>#N/A</v>
      </c>
      <c r="D45" s="1" t="e">
        <f>'(2a) fold change n&lt;=12'!N48</f>
        <v>#N/A</v>
      </c>
      <c r="E45" s="1" t="e">
        <f>'(2a) fold change n&lt;=12'!N63</f>
        <v>#N/A</v>
      </c>
      <c r="F45" s="1" t="e">
        <f>'(2a) fold change n&lt;=12'!N78</f>
        <v>#N/A</v>
      </c>
      <c r="G45" s="4" t="e">
        <f>'(2a) fold change n&lt;=12'!N93</f>
        <v>#N/A</v>
      </c>
    </row>
    <row r="46" spans="1:7" x14ac:dyDescent="0.25">
      <c r="A46" s="3" t="str">
        <f t="shared" si="3"/>
        <v>gene 4</v>
      </c>
      <c r="B46" s="1" t="e">
        <f>'(2a) fold change n&lt;=12'!N34</f>
        <v>#N/A</v>
      </c>
      <c r="C46" s="1" t="e">
        <f>'(2a) fold change n&lt;=12'!N34</f>
        <v>#N/A</v>
      </c>
      <c r="D46" s="1" t="e">
        <f>'(2a) fold change n&lt;=12'!N49</f>
        <v>#N/A</v>
      </c>
      <c r="E46" s="1" t="e">
        <f>'(2a) fold change n&lt;=12'!N64</f>
        <v>#N/A</v>
      </c>
      <c r="F46" s="1" t="e">
        <f>'(2a) fold change n&lt;=12'!N79</f>
        <v>#N/A</v>
      </c>
      <c r="G46" s="4" t="e">
        <f>'(2a) fold change n&lt;=12'!N94</f>
        <v>#N/A</v>
      </c>
    </row>
    <row r="47" spans="1:7" x14ac:dyDescent="0.25">
      <c r="A47" s="3" t="str">
        <f t="shared" si="3"/>
        <v>gene 4</v>
      </c>
      <c r="B47" s="1" t="e">
        <f>'(2a) fold change n&lt;=12'!N35</f>
        <v>#N/A</v>
      </c>
      <c r="C47" s="1" t="e">
        <f>'(2a) fold change n&lt;=12'!N35</f>
        <v>#N/A</v>
      </c>
      <c r="D47" s="1" t="e">
        <f>'(2a) fold change n&lt;=12'!N50</f>
        <v>#N/A</v>
      </c>
      <c r="E47" s="1" t="e">
        <f>'(2a) fold change n&lt;=12'!N65</f>
        <v>#N/A</v>
      </c>
      <c r="F47" s="1" t="e">
        <f>'(2a) fold change n&lt;=12'!N80</f>
        <v>#N/A</v>
      </c>
      <c r="G47" s="4" t="e">
        <f>'(2a) fold change n&lt;=12'!N95</f>
        <v>#N/A</v>
      </c>
    </row>
    <row r="48" spans="1:7" x14ac:dyDescent="0.25">
      <c r="A48" s="3" t="str">
        <f t="shared" si="3"/>
        <v>gene 4</v>
      </c>
      <c r="B48" s="1" t="e">
        <f>'(2a) fold change n&lt;=12'!N36</f>
        <v>#N/A</v>
      </c>
      <c r="C48" s="1" t="e">
        <f>'(2a) fold change n&lt;=12'!N36</f>
        <v>#N/A</v>
      </c>
      <c r="D48" s="1" t="e">
        <f>'(2a) fold change n&lt;=12'!N51</f>
        <v>#N/A</v>
      </c>
      <c r="E48" s="1" t="e">
        <f>'(2a) fold change n&lt;=12'!N66</f>
        <v>#N/A</v>
      </c>
      <c r="F48" s="1" t="e">
        <f>'(2a) fold change n&lt;=12'!N81</f>
        <v>#N/A</v>
      </c>
      <c r="G48" s="4" t="e">
        <f>'(2a) fold change n&lt;=12'!N96</f>
        <v>#N/A</v>
      </c>
    </row>
    <row r="49" spans="1:7" x14ac:dyDescent="0.25">
      <c r="A49" s="3" t="str">
        <f t="shared" si="3"/>
        <v>gene 4</v>
      </c>
      <c r="B49" s="1" t="e">
        <f>'(2a) fold change n&lt;=12'!N37</f>
        <v>#N/A</v>
      </c>
      <c r="C49" s="1" t="e">
        <f>'(2a) fold change n&lt;=12'!N37</f>
        <v>#N/A</v>
      </c>
      <c r="D49" s="1" t="e">
        <f>'(2a) fold change n&lt;=12'!N52</f>
        <v>#N/A</v>
      </c>
      <c r="E49" s="1" t="e">
        <f>'(2a) fold change n&lt;=12'!N67</f>
        <v>#N/A</v>
      </c>
      <c r="F49" s="1" t="e">
        <f>'(2a) fold change n&lt;=12'!N82</f>
        <v>#N/A</v>
      </c>
      <c r="G49" s="4" t="e">
        <f>'(2a) fold change n&lt;=12'!N97</f>
        <v>#N/A</v>
      </c>
    </row>
    <row r="50" spans="1:7" ht="15.75" thickBot="1" x14ac:dyDescent="0.3">
      <c r="A50" s="5" t="str">
        <f t="shared" si="3"/>
        <v>gene 4</v>
      </c>
      <c r="B50" s="6" t="e">
        <f>'(2a) fold change n&lt;=12'!N38</f>
        <v>#N/A</v>
      </c>
      <c r="C50" s="6" t="e">
        <f>'(2a) fold change n&lt;=12'!N38</f>
        <v>#N/A</v>
      </c>
      <c r="D50" s="6" t="e">
        <f>'(2a) fold change n&lt;=12'!N53</f>
        <v>#N/A</v>
      </c>
      <c r="E50" s="6" t="e">
        <f>'(2a) fold change n&lt;=12'!N68</f>
        <v>#N/A</v>
      </c>
      <c r="F50" s="6" t="e">
        <f>'(2a) fold change n&lt;=12'!N83</f>
        <v>#N/A</v>
      </c>
      <c r="G50" s="7" t="e">
        <f>'(2a) fold change n&lt;=12'!N98</f>
        <v>#N/A</v>
      </c>
    </row>
    <row r="51" spans="1:7" x14ac:dyDescent="0.25">
      <c r="A51" s="52" t="str">
        <f t="shared" ref="A51:A62" si="4">gene5</f>
        <v>gene 5</v>
      </c>
      <c r="B51" s="53" t="e">
        <f>'(2a) fold change n&lt;=12'!Q12</f>
        <v>#N/A</v>
      </c>
      <c r="C51" s="53" t="e">
        <f>'(2a) fold change n&lt;=12'!Q27</f>
        <v>#N/A</v>
      </c>
      <c r="D51" s="53" t="e">
        <f>'(2a) fold change n&lt;=12'!Q42</f>
        <v>#N/A</v>
      </c>
      <c r="E51" s="53" t="e">
        <f>'(2a) fold change n&lt;=12'!Q57</f>
        <v>#N/A</v>
      </c>
      <c r="F51" s="53" t="e">
        <f>'(2a) fold change n&lt;=12'!Q72</f>
        <v>#N/A</v>
      </c>
      <c r="G51" s="14" t="e">
        <f>'(2a) fold change n&lt;=12'!Q87</f>
        <v>#N/A</v>
      </c>
    </row>
    <row r="52" spans="1:7" x14ac:dyDescent="0.25">
      <c r="A52" s="3" t="str">
        <f t="shared" si="4"/>
        <v>gene 5</v>
      </c>
      <c r="B52" s="1" t="e">
        <f>'(2a) fold change n&lt;=12'!Q13</f>
        <v>#N/A</v>
      </c>
      <c r="C52" s="1" t="e">
        <f>'(2a) fold change n&lt;=12'!Q28</f>
        <v>#N/A</v>
      </c>
      <c r="D52" s="1" t="e">
        <f>'(2a) fold change n&lt;=12'!Q43</f>
        <v>#N/A</v>
      </c>
      <c r="E52" s="1" t="e">
        <f>'(2a) fold change n&lt;=12'!Q58</f>
        <v>#N/A</v>
      </c>
      <c r="F52" s="1" t="e">
        <f>'(2a) fold change n&lt;=12'!Q73</f>
        <v>#N/A</v>
      </c>
      <c r="G52" s="4" t="e">
        <f>'(2a) fold change n&lt;=12'!Q88</f>
        <v>#N/A</v>
      </c>
    </row>
    <row r="53" spans="1:7" x14ac:dyDescent="0.25">
      <c r="A53" s="3" t="str">
        <f t="shared" si="4"/>
        <v>gene 5</v>
      </c>
      <c r="B53" s="1" t="e">
        <f>'(2a) fold change n&lt;=12'!Q14</f>
        <v>#N/A</v>
      </c>
      <c r="C53" s="1" t="e">
        <f>'(2a) fold change n&lt;=12'!Q29</f>
        <v>#N/A</v>
      </c>
      <c r="D53" s="1" t="e">
        <f>'(2a) fold change n&lt;=12'!Q44</f>
        <v>#N/A</v>
      </c>
      <c r="E53" s="1" t="e">
        <f>'(2a) fold change n&lt;=12'!Q59</f>
        <v>#N/A</v>
      </c>
      <c r="F53" s="1" t="e">
        <f>'(2a) fold change n&lt;=12'!Q74</f>
        <v>#N/A</v>
      </c>
      <c r="G53" s="4" t="e">
        <f>'(2a) fold change n&lt;=12'!Q89</f>
        <v>#N/A</v>
      </c>
    </row>
    <row r="54" spans="1:7" x14ac:dyDescent="0.25">
      <c r="A54" s="3" t="str">
        <f t="shared" si="4"/>
        <v>gene 5</v>
      </c>
      <c r="B54" s="1" t="e">
        <f>'(2a) fold change n&lt;=12'!Q15</f>
        <v>#N/A</v>
      </c>
      <c r="C54" s="1" t="e">
        <f>'(2a) fold change n&lt;=12'!Q30</f>
        <v>#N/A</v>
      </c>
      <c r="D54" s="1" t="e">
        <f>'(2a) fold change n&lt;=12'!Q45</f>
        <v>#N/A</v>
      </c>
      <c r="E54" s="1" t="e">
        <f>'(2a) fold change n&lt;=12'!Q60</f>
        <v>#N/A</v>
      </c>
      <c r="F54" s="1" t="e">
        <f>'(2a) fold change n&lt;=12'!Q75</f>
        <v>#N/A</v>
      </c>
      <c r="G54" s="4" t="e">
        <f>'(2a) fold change n&lt;=12'!Q90</f>
        <v>#N/A</v>
      </c>
    </row>
    <row r="55" spans="1:7" x14ac:dyDescent="0.25">
      <c r="A55" s="3" t="str">
        <f t="shared" si="4"/>
        <v>gene 5</v>
      </c>
      <c r="B55" s="1" t="e">
        <f>'(2a) fold change n&lt;=12'!Q16</f>
        <v>#N/A</v>
      </c>
      <c r="C55" s="1" t="e">
        <f>'(2a) fold change n&lt;=12'!Q31</f>
        <v>#N/A</v>
      </c>
      <c r="D55" s="1" t="e">
        <f>'(2a) fold change n&lt;=12'!Q46</f>
        <v>#N/A</v>
      </c>
      <c r="E55" s="1" t="e">
        <f>'(2a) fold change n&lt;=12'!Q61</f>
        <v>#N/A</v>
      </c>
      <c r="F55" s="1" t="e">
        <f>'(2a) fold change n&lt;=12'!Q76</f>
        <v>#N/A</v>
      </c>
      <c r="G55" s="4" t="e">
        <f>'(2a) fold change n&lt;=12'!Q91</f>
        <v>#N/A</v>
      </c>
    </row>
    <row r="56" spans="1:7" x14ac:dyDescent="0.25">
      <c r="A56" s="3" t="str">
        <f t="shared" si="4"/>
        <v>gene 5</v>
      </c>
      <c r="B56" s="1" t="e">
        <f>'(2a) fold change n&lt;=12'!Q17</f>
        <v>#N/A</v>
      </c>
      <c r="C56" s="1" t="e">
        <f>'(2a) fold change n&lt;=12'!Q32</f>
        <v>#N/A</v>
      </c>
      <c r="D56" s="1" t="e">
        <f>'(2a) fold change n&lt;=12'!Q47</f>
        <v>#N/A</v>
      </c>
      <c r="E56" s="1" t="e">
        <f>'(2a) fold change n&lt;=12'!Q62</f>
        <v>#N/A</v>
      </c>
      <c r="F56" s="1" t="e">
        <f>'(2a) fold change n&lt;=12'!Q77</f>
        <v>#N/A</v>
      </c>
      <c r="G56" s="4" t="e">
        <f>'(2a) fold change n&lt;=12'!Q92</f>
        <v>#N/A</v>
      </c>
    </row>
    <row r="57" spans="1:7" x14ac:dyDescent="0.25">
      <c r="A57" s="3" t="str">
        <f t="shared" si="4"/>
        <v>gene 5</v>
      </c>
      <c r="B57" s="1" t="e">
        <f>'(2a) fold change n&lt;=12'!Q18</f>
        <v>#N/A</v>
      </c>
      <c r="C57" s="1" t="e">
        <f>'(2a) fold change n&lt;=12'!Q33</f>
        <v>#N/A</v>
      </c>
      <c r="D57" s="1" t="e">
        <f>'(2a) fold change n&lt;=12'!Q48</f>
        <v>#N/A</v>
      </c>
      <c r="E57" s="1" t="e">
        <f>'(2a) fold change n&lt;=12'!Q63</f>
        <v>#N/A</v>
      </c>
      <c r="F57" s="1" t="e">
        <f>'(2a) fold change n&lt;=12'!Q78</f>
        <v>#N/A</v>
      </c>
      <c r="G57" s="4" t="e">
        <f>'(2a) fold change n&lt;=12'!Q93</f>
        <v>#N/A</v>
      </c>
    </row>
    <row r="58" spans="1:7" x14ac:dyDescent="0.25">
      <c r="A58" s="3" t="str">
        <f t="shared" si="4"/>
        <v>gene 5</v>
      </c>
      <c r="B58" s="1" t="e">
        <f>'(2a) fold change n&lt;=12'!Q19</f>
        <v>#N/A</v>
      </c>
      <c r="C58" s="1" t="e">
        <f>'(2a) fold change n&lt;=12'!Q34</f>
        <v>#N/A</v>
      </c>
      <c r="D58" s="1" t="e">
        <f>'(2a) fold change n&lt;=12'!Q49</f>
        <v>#N/A</v>
      </c>
      <c r="E58" s="1" t="e">
        <f>'(2a) fold change n&lt;=12'!Q64</f>
        <v>#N/A</v>
      </c>
      <c r="F58" s="1" t="e">
        <f>'(2a) fold change n&lt;=12'!Q79</f>
        <v>#N/A</v>
      </c>
      <c r="G58" s="4" t="e">
        <f>'(2a) fold change n&lt;=12'!Q94</f>
        <v>#N/A</v>
      </c>
    </row>
    <row r="59" spans="1:7" x14ac:dyDescent="0.25">
      <c r="A59" s="3" t="str">
        <f t="shared" si="4"/>
        <v>gene 5</v>
      </c>
      <c r="B59" s="1" t="e">
        <f>'(2a) fold change n&lt;=12'!Q20</f>
        <v>#N/A</v>
      </c>
      <c r="C59" s="1" t="e">
        <f>'(2a) fold change n&lt;=12'!Q35</f>
        <v>#N/A</v>
      </c>
      <c r="D59" s="1" t="e">
        <f>'(2a) fold change n&lt;=12'!Q50</f>
        <v>#N/A</v>
      </c>
      <c r="E59" s="1" t="e">
        <f>'(2a) fold change n&lt;=12'!Q65</f>
        <v>#N/A</v>
      </c>
      <c r="F59" s="1" t="e">
        <f>'(2a) fold change n&lt;=12'!Q80</f>
        <v>#N/A</v>
      </c>
      <c r="G59" s="4" t="e">
        <f>'(2a) fold change n&lt;=12'!Q95</f>
        <v>#N/A</v>
      </c>
    </row>
    <row r="60" spans="1:7" x14ac:dyDescent="0.25">
      <c r="A60" s="3" t="str">
        <f t="shared" si="4"/>
        <v>gene 5</v>
      </c>
      <c r="B60" s="1" t="e">
        <f>'(2a) fold change n&lt;=12'!Q21</f>
        <v>#N/A</v>
      </c>
      <c r="C60" s="1" t="e">
        <f>'(2a) fold change n&lt;=12'!Q36</f>
        <v>#N/A</v>
      </c>
      <c r="D60" s="1" t="e">
        <f>'(2a) fold change n&lt;=12'!Q51</f>
        <v>#N/A</v>
      </c>
      <c r="E60" s="1" t="e">
        <f>'(2a) fold change n&lt;=12'!Q66</f>
        <v>#N/A</v>
      </c>
      <c r="F60" s="1" t="e">
        <f>'(2a) fold change n&lt;=12'!Q81</f>
        <v>#N/A</v>
      </c>
      <c r="G60" s="4" t="e">
        <f>'(2a) fold change n&lt;=12'!Q96</f>
        <v>#N/A</v>
      </c>
    </row>
    <row r="61" spans="1:7" x14ac:dyDescent="0.25">
      <c r="A61" s="3" t="str">
        <f t="shared" si="4"/>
        <v>gene 5</v>
      </c>
      <c r="B61" s="1" t="e">
        <f>'(2a) fold change n&lt;=12'!Q22</f>
        <v>#N/A</v>
      </c>
      <c r="C61" s="1" t="e">
        <f>'(2a) fold change n&lt;=12'!Q37</f>
        <v>#N/A</v>
      </c>
      <c r="D61" s="1" t="e">
        <f>'(2a) fold change n&lt;=12'!Q52</f>
        <v>#N/A</v>
      </c>
      <c r="E61" s="1" t="e">
        <f>'(2a) fold change n&lt;=12'!Q67</f>
        <v>#N/A</v>
      </c>
      <c r="F61" s="1" t="e">
        <f>'(2a) fold change n&lt;=12'!Q82</f>
        <v>#N/A</v>
      </c>
      <c r="G61" s="4" t="e">
        <f>'(2a) fold change n&lt;=12'!Q97</f>
        <v>#N/A</v>
      </c>
    </row>
    <row r="62" spans="1:7" ht="15.75" thickBot="1" x14ac:dyDescent="0.3">
      <c r="A62" s="5" t="str">
        <f t="shared" si="4"/>
        <v>gene 5</v>
      </c>
      <c r="B62" s="6" t="e">
        <f>'(2a) fold change n&lt;=12'!Q23</f>
        <v>#N/A</v>
      </c>
      <c r="C62" s="6" t="e">
        <f>'(2a) fold change n&lt;=12'!Q38</f>
        <v>#N/A</v>
      </c>
      <c r="D62" s="6" t="e">
        <f>'(2a) fold change n&lt;=12'!Q53</f>
        <v>#N/A</v>
      </c>
      <c r="E62" s="6" t="e">
        <f>'(2a) fold change n&lt;=12'!Q68</f>
        <v>#N/A</v>
      </c>
      <c r="F62" s="6" t="e">
        <f>'(2a) fold change n&lt;=12'!Q83</f>
        <v>#N/A</v>
      </c>
      <c r="G62" s="7" t="e">
        <f>'(2a) fold change n&lt;=12'!Q98</f>
        <v>#N/A</v>
      </c>
    </row>
    <row r="63" spans="1:7" x14ac:dyDescent="0.25">
      <c r="A63" s="52" t="str">
        <f t="shared" ref="A63:A74" si="5">gene6</f>
        <v>gene 6</v>
      </c>
      <c r="B63" s="53" t="e">
        <f>'(2a) fold change n&lt;=12'!T12</f>
        <v>#N/A</v>
      </c>
      <c r="C63" s="53" t="e">
        <f>'(2a) fold change n&lt;=12'!T27</f>
        <v>#N/A</v>
      </c>
      <c r="D63" s="53" t="e">
        <f>'(2a) fold change n&lt;=12'!T42</f>
        <v>#N/A</v>
      </c>
      <c r="E63" s="53" t="e">
        <f>'(2a) fold change n&lt;=12'!T57</f>
        <v>#N/A</v>
      </c>
      <c r="F63" s="53" t="e">
        <f>'(2a) fold change n&lt;=12'!T72</f>
        <v>#N/A</v>
      </c>
      <c r="G63" s="14" t="e">
        <f>'(2a) fold change n&lt;=12'!T87</f>
        <v>#N/A</v>
      </c>
    </row>
    <row r="64" spans="1:7" x14ac:dyDescent="0.25">
      <c r="A64" s="3" t="str">
        <f t="shared" si="5"/>
        <v>gene 6</v>
      </c>
      <c r="B64" s="1" t="e">
        <f>'(2a) fold change n&lt;=12'!T13</f>
        <v>#N/A</v>
      </c>
      <c r="C64" s="1" t="e">
        <f>'(2a) fold change n&lt;=12'!T28</f>
        <v>#N/A</v>
      </c>
      <c r="D64" s="1" t="e">
        <f>'(2a) fold change n&lt;=12'!T43</f>
        <v>#N/A</v>
      </c>
      <c r="E64" s="1" t="e">
        <f>'(2a) fold change n&lt;=12'!T58</f>
        <v>#N/A</v>
      </c>
      <c r="F64" s="1" t="e">
        <f>'(2a) fold change n&lt;=12'!T73</f>
        <v>#N/A</v>
      </c>
      <c r="G64" s="4" t="e">
        <f>'(2a) fold change n&lt;=12'!T88</f>
        <v>#N/A</v>
      </c>
    </row>
    <row r="65" spans="1:7" x14ac:dyDescent="0.25">
      <c r="A65" s="3" t="str">
        <f t="shared" si="5"/>
        <v>gene 6</v>
      </c>
      <c r="B65" s="1" t="e">
        <f>'(2a) fold change n&lt;=12'!T14</f>
        <v>#N/A</v>
      </c>
      <c r="C65" s="1" t="e">
        <f>'(2a) fold change n&lt;=12'!T29</f>
        <v>#N/A</v>
      </c>
      <c r="D65" s="1" t="e">
        <f>'(2a) fold change n&lt;=12'!T44</f>
        <v>#N/A</v>
      </c>
      <c r="E65" s="1" t="e">
        <f>'(2a) fold change n&lt;=12'!T59</f>
        <v>#N/A</v>
      </c>
      <c r="F65" s="1" t="e">
        <f>'(2a) fold change n&lt;=12'!T74</f>
        <v>#N/A</v>
      </c>
      <c r="G65" s="4" t="e">
        <f>'(2a) fold change n&lt;=12'!T89</f>
        <v>#N/A</v>
      </c>
    </row>
    <row r="66" spans="1:7" x14ac:dyDescent="0.25">
      <c r="A66" s="3" t="str">
        <f t="shared" si="5"/>
        <v>gene 6</v>
      </c>
      <c r="B66" s="1" t="e">
        <f>'(2a) fold change n&lt;=12'!T15</f>
        <v>#N/A</v>
      </c>
      <c r="C66" s="1" t="e">
        <f>'(2a) fold change n&lt;=12'!T30</f>
        <v>#N/A</v>
      </c>
      <c r="D66" s="1" t="e">
        <f>'(2a) fold change n&lt;=12'!T45</f>
        <v>#N/A</v>
      </c>
      <c r="E66" s="1" t="e">
        <f>'(2a) fold change n&lt;=12'!T60</f>
        <v>#N/A</v>
      </c>
      <c r="F66" s="1" t="e">
        <f>'(2a) fold change n&lt;=12'!T75</f>
        <v>#N/A</v>
      </c>
      <c r="G66" s="4" t="e">
        <f>'(2a) fold change n&lt;=12'!T90</f>
        <v>#N/A</v>
      </c>
    </row>
    <row r="67" spans="1:7" x14ac:dyDescent="0.25">
      <c r="A67" s="3" t="str">
        <f t="shared" si="5"/>
        <v>gene 6</v>
      </c>
      <c r="B67" s="1" t="e">
        <f>'(2a) fold change n&lt;=12'!T16</f>
        <v>#N/A</v>
      </c>
      <c r="C67" s="1" t="e">
        <f>'(2a) fold change n&lt;=12'!T31</f>
        <v>#N/A</v>
      </c>
      <c r="D67" s="1" t="e">
        <f>'(2a) fold change n&lt;=12'!T46</f>
        <v>#N/A</v>
      </c>
      <c r="E67" s="1" t="e">
        <f>'(2a) fold change n&lt;=12'!T61</f>
        <v>#N/A</v>
      </c>
      <c r="F67" s="1" t="e">
        <f>'(2a) fold change n&lt;=12'!T76</f>
        <v>#N/A</v>
      </c>
      <c r="G67" s="4" t="e">
        <f>'(2a) fold change n&lt;=12'!T91</f>
        <v>#N/A</v>
      </c>
    </row>
    <row r="68" spans="1:7" x14ac:dyDescent="0.25">
      <c r="A68" s="3" t="str">
        <f t="shared" si="5"/>
        <v>gene 6</v>
      </c>
      <c r="B68" s="1" t="e">
        <f>'(2a) fold change n&lt;=12'!T17</f>
        <v>#N/A</v>
      </c>
      <c r="C68" s="1" t="e">
        <f>'(2a) fold change n&lt;=12'!T32</f>
        <v>#N/A</v>
      </c>
      <c r="D68" s="1" t="e">
        <f>'(2a) fold change n&lt;=12'!T47</f>
        <v>#N/A</v>
      </c>
      <c r="E68" s="1" t="e">
        <f>'(2a) fold change n&lt;=12'!T62</f>
        <v>#N/A</v>
      </c>
      <c r="F68" s="1" t="e">
        <f>'(2a) fold change n&lt;=12'!T77</f>
        <v>#N/A</v>
      </c>
      <c r="G68" s="4" t="e">
        <f>'(2a) fold change n&lt;=12'!T92</f>
        <v>#N/A</v>
      </c>
    </row>
    <row r="69" spans="1:7" x14ac:dyDescent="0.25">
      <c r="A69" s="3" t="str">
        <f t="shared" si="5"/>
        <v>gene 6</v>
      </c>
      <c r="B69" s="1" t="e">
        <f>'(2a) fold change n&lt;=12'!T18</f>
        <v>#N/A</v>
      </c>
      <c r="C69" s="1" t="e">
        <f>'(2a) fold change n&lt;=12'!T33</f>
        <v>#N/A</v>
      </c>
      <c r="D69" s="1" t="e">
        <f>'(2a) fold change n&lt;=12'!T48</f>
        <v>#N/A</v>
      </c>
      <c r="E69" s="1" t="e">
        <f>'(2a) fold change n&lt;=12'!T63</f>
        <v>#N/A</v>
      </c>
      <c r="F69" s="1" t="e">
        <f>'(2a) fold change n&lt;=12'!T78</f>
        <v>#N/A</v>
      </c>
      <c r="G69" s="4" t="e">
        <f>'(2a) fold change n&lt;=12'!T93</f>
        <v>#N/A</v>
      </c>
    </row>
    <row r="70" spans="1:7" x14ac:dyDescent="0.25">
      <c r="A70" s="3" t="str">
        <f t="shared" si="5"/>
        <v>gene 6</v>
      </c>
      <c r="B70" s="1" t="e">
        <f>'(2a) fold change n&lt;=12'!T19</f>
        <v>#N/A</v>
      </c>
      <c r="C70" s="1" t="e">
        <f>'(2a) fold change n&lt;=12'!T34</f>
        <v>#N/A</v>
      </c>
      <c r="D70" s="1" t="e">
        <f>'(2a) fold change n&lt;=12'!T49</f>
        <v>#N/A</v>
      </c>
      <c r="E70" s="1" t="e">
        <f>'(2a) fold change n&lt;=12'!T64</f>
        <v>#N/A</v>
      </c>
      <c r="F70" s="1" t="e">
        <f>'(2a) fold change n&lt;=12'!T79</f>
        <v>#N/A</v>
      </c>
      <c r="G70" s="4" t="e">
        <f>'(2a) fold change n&lt;=12'!T94</f>
        <v>#N/A</v>
      </c>
    </row>
    <row r="71" spans="1:7" x14ac:dyDescent="0.25">
      <c r="A71" s="3" t="str">
        <f t="shared" si="5"/>
        <v>gene 6</v>
      </c>
      <c r="B71" s="1" t="e">
        <f>'(2a) fold change n&lt;=12'!T20</f>
        <v>#N/A</v>
      </c>
      <c r="C71" s="1" t="e">
        <f>'(2a) fold change n&lt;=12'!T35</f>
        <v>#N/A</v>
      </c>
      <c r="D71" s="1" t="e">
        <f>'(2a) fold change n&lt;=12'!T50</f>
        <v>#N/A</v>
      </c>
      <c r="E71" s="1" t="e">
        <f>'(2a) fold change n&lt;=12'!T65</f>
        <v>#N/A</v>
      </c>
      <c r="F71" s="1" t="e">
        <f>'(2a) fold change n&lt;=12'!T80</f>
        <v>#N/A</v>
      </c>
      <c r="G71" s="4" t="e">
        <f>'(2a) fold change n&lt;=12'!T95</f>
        <v>#N/A</v>
      </c>
    </row>
    <row r="72" spans="1:7" x14ac:dyDescent="0.25">
      <c r="A72" s="3" t="str">
        <f t="shared" si="5"/>
        <v>gene 6</v>
      </c>
      <c r="B72" s="1" t="e">
        <f>'(2a) fold change n&lt;=12'!T21</f>
        <v>#N/A</v>
      </c>
      <c r="C72" s="1" t="e">
        <f>'(2a) fold change n&lt;=12'!T36</f>
        <v>#N/A</v>
      </c>
      <c r="D72" s="1" t="e">
        <f>'(2a) fold change n&lt;=12'!T51</f>
        <v>#N/A</v>
      </c>
      <c r="E72" s="1" t="e">
        <f>'(2a) fold change n&lt;=12'!T66</f>
        <v>#N/A</v>
      </c>
      <c r="F72" s="1" t="e">
        <f>'(2a) fold change n&lt;=12'!T81</f>
        <v>#N/A</v>
      </c>
      <c r="G72" s="4" t="e">
        <f>'(2a) fold change n&lt;=12'!T96</f>
        <v>#N/A</v>
      </c>
    </row>
    <row r="73" spans="1:7" x14ac:dyDescent="0.25">
      <c r="A73" s="3" t="str">
        <f t="shared" si="5"/>
        <v>gene 6</v>
      </c>
      <c r="B73" s="1" t="e">
        <f>'(2a) fold change n&lt;=12'!T22</f>
        <v>#N/A</v>
      </c>
      <c r="C73" s="1" t="e">
        <f>'(2a) fold change n&lt;=12'!T37</f>
        <v>#N/A</v>
      </c>
      <c r="D73" s="1" t="e">
        <f>'(2a) fold change n&lt;=12'!T52</f>
        <v>#N/A</v>
      </c>
      <c r="E73" s="1" t="e">
        <f>'(2a) fold change n&lt;=12'!T67</f>
        <v>#N/A</v>
      </c>
      <c r="F73" s="1" t="e">
        <f>'(2a) fold change n&lt;=12'!T82</f>
        <v>#N/A</v>
      </c>
      <c r="G73" s="4" t="e">
        <f>'(2a) fold change n&lt;=12'!T97</f>
        <v>#N/A</v>
      </c>
    </row>
    <row r="74" spans="1:7" ht="15.75" thickBot="1" x14ac:dyDescent="0.3">
      <c r="A74" s="5" t="str">
        <f t="shared" si="5"/>
        <v>gene 6</v>
      </c>
      <c r="B74" s="6" t="e">
        <f>'(2a) fold change n&lt;=12'!T23</f>
        <v>#N/A</v>
      </c>
      <c r="C74" s="6" t="e">
        <f>'(2a) fold change n&lt;=12'!T38</f>
        <v>#N/A</v>
      </c>
      <c r="D74" s="6" t="e">
        <f>'(2a) fold change n&lt;=12'!T53</f>
        <v>#N/A</v>
      </c>
      <c r="E74" s="6" t="e">
        <f>'(2a) fold change n&lt;=12'!T68</f>
        <v>#N/A</v>
      </c>
      <c r="F74" s="6" t="e">
        <f>'(2a) fold change n&lt;=12'!T83</f>
        <v>#N/A</v>
      </c>
      <c r="G74" s="7" t="e">
        <f>'(2a) fold change n&lt;=12'!T98</f>
        <v>#N/A</v>
      </c>
    </row>
    <row r="75" spans="1:7" x14ac:dyDescent="0.25">
      <c r="A75" s="52" t="str">
        <f t="shared" ref="A75:A86" si="6">gene7</f>
        <v>gene 7</v>
      </c>
      <c r="B75" s="53" t="e">
        <f>'(2a) fold change n&lt;=12'!W12</f>
        <v>#N/A</v>
      </c>
      <c r="C75" s="53" t="e">
        <f>'(2a) fold change n&lt;=12'!W27</f>
        <v>#N/A</v>
      </c>
      <c r="D75" s="53" t="e">
        <f>'(2a) fold change n&lt;=12'!W42</f>
        <v>#N/A</v>
      </c>
      <c r="E75" s="53" t="e">
        <f>'(2a) fold change n&lt;=12'!W57</f>
        <v>#N/A</v>
      </c>
      <c r="F75" s="53" t="e">
        <f>'(2a) fold change n&lt;=12'!W72</f>
        <v>#N/A</v>
      </c>
      <c r="G75" s="14" t="e">
        <f>'(2a) fold change n&lt;=12'!W87</f>
        <v>#N/A</v>
      </c>
    </row>
    <row r="76" spans="1:7" x14ac:dyDescent="0.25">
      <c r="A76" s="3" t="str">
        <f t="shared" si="6"/>
        <v>gene 7</v>
      </c>
      <c r="B76" s="1" t="e">
        <f>'(2a) fold change n&lt;=12'!W13</f>
        <v>#N/A</v>
      </c>
      <c r="C76" s="1" t="e">
        <f>'(2a) fold change n&lt;=12'!W28</f>
        <v>#N/A</v>
      </c>
      <c r="D76" s="1" t="e">
        <f>'(2a) fold change n&lt;=12'!W43</f>
        <v>#N/A</v>
      </c>
      <c r="E76" s="1" t="e">
        <f>'(2a) fold change n&lt;=12'!W58</f>
        <v>#N/A</v>
      </c>
      <c r="F76" s="1" t="e">
        <f>'(2a) fold change n&lt;=12'!W73</f>
        <v>#N/A</v>
      </c>
      <c r="G76" s="4" t="e">
        <f>'(2a) fold change n&lt;=12'!W88</f>
        <v>#N/A</v>
      </c>
    </row>
    <row r="77" spans="1:7" x14ac:dyDescent="0.25">
      <c r="A77" s="3" t="str">
        <f t="shared" si="6"/>
        <v>gene 7</v>
      </c>
      <c r="B77" s="1" t="e">
        <f>'(2a) fold change n&lt;=12'!W14</f>
        <v>#N/A</v>
      </c>
      <c r="C77" s="1" t="e">
        <f>'(2a) fold change n&lt;=12'!W29</f>
        <v>#N/A</v>
      </c>
      <c r="D77" s="1" t="e">
        <f>'(2a) fold change n&lt;=12'!W44</f>
        <v>#N/A</v>
      </c>
      <c r="E77" s="1" t="e">
        <f>'(2a) fold change n&lt;=12'!W59</f>
        <v>#N/A</v>
      </c>
      <c r="F77" s="1" t="e">
        <f>'(2a) fold change n&lt;=12'!W74</f>
        <v>#N/A</v>
      </c>
      <c r="G77" s="4" t="e">
        <f>'(2a) fold change n&lt;=12'!W89</f>
        <v>#N/A</v>
      </c>
    </row>
    <row r="78" spans="1:7" x14ac:dyDescent="0.25">
      <c r="A78" s="3" t="str">
        <f t="shared" si="6"/>
        <v>gene 7</v>
      </c>
      <c r="B78" s="1" t="e">
        <f>'(2a) fold change n&lt;=12'!W15</f>
        <v>#N/A</v>
      </c>
      <c r="C78" s="1" t="e">
        <f>'(2a) fold change n&lt;=12'!W30</f>
        <v>#N/A</v>
      </c>
      <c r="D78" s="1" t="e">
        <f>'(2a) fold change n&lt;=12'!W45</f>
        <v>#N/A</v>
      </c>
      <c r="E78" s="1" t="e">
        <f>'(2a) fold change n&lt;=12'!W60</f>
        <v>#N/A</v>
      </c>
      <c r="F78" s="1" t="e">
        <f>'(2a) fold change n&lt;=12'!W75</f>
        <v>#N/A</v>
      </c>
      <c r="G78" s="4" t="e">
        <f>'(2a) fold change n&lt;=12'!W90</f>
        <v>#N/A</v>
      </c>
    </row>
    <row r="79" spans="1:7" x14ac:dyDescent="0.25">
      <c r="A79" s="3" t="str">
        <f t="shared" si="6"/>
        <v>gene 7</v>
      </c>
      <c r="B79" s="1" t="e">
        <f>'(2a) fold change n&lt;=12'!W16</f>
        <v>#N/A</v>
      </c>
      <c r="C79" s="1" t="e">
        <f>'(2a) fold change n&lt;=12'!W31</f>
        <v>#N/A</v>
      </c>
      <c r="D79" s="1" t="e">
        <f>'(2a) fold change n&lt;=12'!W46</f>
        <v>#N/A</v>
      </c>
      <c r="E79" s="1" t="e">
        <f>'(2a) fold change n&lt;=12'!W61</f>
        <v>#N/A</v>
      </c>
      <c r="F79" s="1" t="e">
        <f>'(2a) fold change n&lt;=12'!W76</f>
        <v>#N/A</v>
      </c>
      <c r="G79" s="4" t="e">
        <f>'(2a) fold change n&lt;=12'!W91</f>
        <v>#N/A</v>
      </c>
    </row>
    <row r="80" spans="1:7" x14ac:dyDescent="0.25">
      <c r="A80" s="3" t="str">
        <f t="shared" si="6"/>
        <v>gene 7</v>
      </c>
      <c r="B80" s="1" t="e">
        <f>'(2a) fold change n&lt;=12'!W17</f>
        <v>#N/A</v>
      </c>
      <c r="C80" s="1" t="e">
        <f>'(2a) fold change n&lt;=12'!W32</f>
        <v>#N/A</v>
      </c>
      <c r="D80" s="1" t="e">
        <f>'(2a) fold change n&lt;=12'!W47</f>
        <v>#N/A</v>
      </c>
      <c r="E80" s="1" t="e">
        <f>'(2a) fold change n&lt;=12'!W62</f>
        <v>#N/A</v>
      </c>
      <c r="F80" s="1" t="e">
        <f>'(2a) fold change n&lt;=12'!W77</f>
        <v>#N/A</v>
      </c>
      <c r="G80" s="4" t="e">
        <f>'(2a) fold change n&lt;=12'!W92</f>
        <v>#N/A</v>
      </c>
    </row>
    <row r="81" spans="1:7" x14ac:dyDescent="0.25">
      <c r="A81" s="3" t="str">
        <f t="shared" si="6"/>
        <v>gene 7</v>
      </c>
      <c r="B81" s="1" t="e">
        <f>'(2a) fold change n&lt;=12'!W18</f>
        <v>#N/A</v>
      </c>
      <c r="C81" s="1" t="e">
        <f>'(2a) fold change n&lt;=12'!W33</f>
        <v>#N/A</v>
      </c>
      <c r="D81" s="1" t="e">
        <f>'(2a) fold change n&lt;=12'!W48</f>
        <v>#N/A</v>
      </c>
      <c r="E81" s="1" t="e">
        <f>'(2a) fold change n&lt;=12'!W63</f>
        <v>#N/A</v>
      </c>
      <c r="F81" s="1" t="e">
        <f>'(2a) fold change n&lt;=12'!W78</f>
        <v>#N/A</v>
      </c>
      <c r="G81" s="4" t="e">
        <f>'(2a) fold change n&lt;=12'!W93</f>
        <v>#N/A</v>
      </c>
    </row>
    <row r="82" spans="1:7" x14ac:dyDescent="0.25">
      <c r="A82" s="3" t="str">
        <f t="shared" si="6"/>
        <v>gene 7</v>
      </c>
      <c r="B82" s="1" t="e">
        <f>'(2a) fold change n&lt;=12'!W19</f>
        <v>#N/A</v>
      </c>
      <c r="C82" s="1" t="e">
        <f>'(2a) fold change n&lt;=12'!W34</f>
        <v>#N/A</v>
      </c>
      <c r="D82" s="1" t="e">
        <f>'(2a) fold change n&lt;=12'!W49</f>
        <v>#N/A</v>
      </c>
      <c r="E82" s="1" t="e">
        <f>'(2a) fold change n&lt;=12'!W64</f>
        <v>#N/A</v>
      </c>
      <c r="F82" s="1" t="e">
        <f>'(2a) fold change n&lt;=12'!W79</f>
        <v>#N/A</v>
      </c>
      <c r="G82" s="4" t="e">
        <f>'(2a) fold change n&lt;=12'!W94</f>
        <v>#N/A</v>
      </c>
    </row>
    <row r="83" spans="1:7" x14ac:dyDescent="0.25">
      <c r="A83" s="3" t="str">
        <f t="shared" si="6"/>
        <v>gene 7</v>
      </c>
      <c r="B83" s="1" t="e">
        <f>'(2a) fold change n&lt;=12'!W20</f>
        <v>#N/A</v>
      </c>
      <c r="C83" s="1" t="e">
        <f>'(2a) fold change n&lt;=12'!W35</f>
        <v>#N/A</v>
      </c>
      <c r="D83" s="1" t="e">
        <f>'(2a) fold change n&lt;=12'!W50</f>
        <v>#N/A</v>
      </c>
      <c r="E83" s="1" t="e">
        <f>'(2a) fold change n&lt;=12'!W65</f>
        <v>#N/A</v>
      </c>
      <c r="F83" s="1" t="e">
        <f>'(2a) fold change n&lt;=12'!W80</f>
        <v>#N/A</v>
      </c>
      <c r="G83" s="4" t="e">
        <f>'(2a) fold change n&lt;=12'!W95</f>
        <v>#N/A</v>
      </c>
    </row>
    <row r="84" spans="1:7" x14ac:dyDescent="0.25">
      <c r="A84" s="3" t="str">
        <f t="shared" si="6"/>
        <v>gene 7</v>
      </c>
      <c r="B84" s="1" t="e">
        <f>'(2a) fold change n&lt;=12'!W21</f>
        <v>#N/A</v>
      </c>
      <c r="C84" s="1" t="e">
        <f>'(2a) fold change n&lt;=12'!W36</f>
        <v>#N/A</v>
      </c>
      <c r="D84" s="1" t="e">
        <f>'(2a) fold change n&lt;=12'!W51</f>
        <v>#N/A</v>
      </c>
      <c r="E84" s="1" t="e">
        <f>'(2a) fold change n&lt;=12'!W66</f>
        <v>#N/A</v>
      </c>
      <c r="F84" s="1" t="e">
        <f>'(2a) fold change n&lt;=12'!W81</f>
        <v>#N/A</v>
      </c>
      <c r="G84" s="4" t="e">
        <f>'(2a) fold change n&lt;=12'!W96</f>
        <v>#N/A</v>
      </c>
    </row>
    <row r="85" spans="1:7" x14ac:dyDescent="0.25">
      <c r="A85" s="3" t="str">
        <f t="shared" si="6"/>
        <v>gene 7</v>
      </c>
      <c r="B85" s="1" t="e">
        <f>'(2a) fold change n&lt;=12'!W22</f>
        <v>#N/A</v>
      </c>
      <c r="C85" s="1" t="e">
        <f>'(2a) fold change n&lt;=12'!W37</f>
        <v>#N/A</v>
      </c>
      <c r="D85" s="1" t="e">
        <f>'(2a) fold change n&lt;=12'!W52</f>
        <v>#N/A</v>
      </c>
      <c r="E85" s="1" t="e">
        <f>'(2a) fold change n&lt;=12'!W67</f>
        <v>#N/A</v>
      </c>
      <c r="F85" s="1" t="e">
        <f>'(2a) fold change n&lt;=12'!W82</f>
        <v>#N/A</v>
      </c>
      <c r="G85" s="4" t="e">
        <f>'(2a) fold change n&lt;=12'!W97</f>
        <v>#N/A</v>
      </c>
    </row>
    <row r="86" spans="1:7" ht="15.75" thickBot="1" x14ac:dyDescent="0.3">
      <c r="A86" s="5" t="str">
        <f t="shared" si="6"/>
        <v>gene 7</v>
      </c>
      <c r="B86" s="6" t="e">
        <f>'(2a) fold change n&lt;=12'!W23</f>
        <v>#N/A</v>
      </c>
      <c r="C86" s="6" t="e">
        <f>'(2a) fold change n&lt;=12'!W38</f>
        <v>#N/A</v>
      </c>
      <c r="D86" s="6" t="e">
        <f>'(2a) fold change n&lt;=12'!W53</f>
        <v>#N/A</v>
      </c>
      <c r="E86" s="6" t="e">
        <f>'(2a) fold change n&lt;=12'!W68</f>
        <v>#N/A</v>
      </c>
      <c r="F86" s="6" t="e">
        <f>'(2a) fold change n&lt;=12'!W83</f>
        <v>#N/A</v>
      </c>
      <c r="G86" s="7" t="e">
        <f>'(2a) fold change n&lt;=12'!W98</f>
        <v>#N/A</v>
      </c>
    </row>
    <row r="87" spans="1:7" x14ac:dyDescent="0.25">
      <c r="A87" s="52" t="str">
        <f t="shared" ref="A87:A98" si="7">gene8</f>
        <v>gene 8</v>
      </c>
      <c r="B87" s="53" t="e">
        <f>'(2a) fold change n&lt;=12'!Z12</f>
        <v>#N/A</v>
      </c>
      <c r="C87" s="53" t="e">
        <f>'(2a) fold change n&lt;=12'!Z27</f>
        <v>#N/A</v>
      </c>
      <c r="D87" s="53" t="e">
        <f>'(2a) fold change n&lt;=12'!Z42</f>
        <v>#N/A</v>
      </c>
      <c r="E87" s="53" t="e">
        <f>'(2a) fold change n&lt;=12'!Z57</f>
        <v>#N/A</v>
      </c>
      <c r="F87" s="53" t="e">
        <f>'(2a) fold change n&lt;=12'!Z72</f>
        <v>#N/A</v>
      </c>
      <c r="G87" s="14" t="e">
        <f>'(2a) fold change n&lt;=12'!Z87</f>
        <v>#N/A</v>
      </c>
    </row>
    <row r="88" spans="1:7" x14ac:dyDescent="0.25">
      <c r="A88" s="3" t="str">
        <f t="shared" si="7"/>
        <v>gene 8</v>
      </c>
      <c r="B88" s="1" t="e">
        <f>'(2a) fold change n&lt;=12'!Z13</f>
        <v>#N/A</v>
      </c>
      <c r="C88" s="1" t="e">
        <f>'(2a) fold change n&lt;=12'!Z28</f>
        <v>#N/A</v>
      </c>
      <c r="D88" s="1" t="e">
        <f>'(2a) fold change n&lt;=12'!Z43</f>
        <v>#N/A</v>
      </c>
      <c r="E88" s="1" t="e">
        <f>'(2a) fold change n&lt;=12'!Z58</f>
        <v>#N/A</v>
      </c>
      <c r="F88" s="1" t="e">
        <f>'(2a) fold change n&lt;=12'!Z73</f>
        <v>#N/A</v>
      </c>
      <c r="G88" s="4" t="e">
        <f>'(2a) fold change n&lt;=12'!Z88</f>
        <v>#N/A</v>
      </c>
    </row>
    <row r="89" spans="1:7" x14ac:dyDescent="0.25">
      <c r="A89" s="3" t="str">
        <f t="shared" si="7"/>
        <v>gene 8</v>
      </c>
      <c r="B89" s="1" t="e">
        <f>'(2a) fold change n&lt;=12'!Z14</f>
        <v>#N/A</v>
      </c>
      <c r="C89" s="1" t="e">
        <f>'(2a) fold change n&lt;=12'!Z29</f>
        <v>#N/A</v>
      </c>
      <c r="D89" s="1" t="e">
        <f>'(2a) fold change n&lt;=12'!Z44</f>
        <v>#N/A</v>
      </c>
      <c r="E89" s="1" t="e">
        <f>'(2a) fold change n&lt;=12'!Z59</f>
        <v>#N/A</v>
      </c>
      <c r="F89" s="1" t="e">
        <f>'(2a) fold change n&lt;=12'!Z74</f>
        <v>#N/A</v>
      </c>
      <c r="G89" s="4" t="e">
        <f>'(2a) fold change n&lt;=12'!Z89</f>
        <v>#N/A</v>
      </c>
    </row>
    <row r="90" spans="1:7" x14ac:dyDescent="0.25">
      <c r="A90" s="3" t="str">
        <f t="shared" si="7"/>
        <v>gene 8</v>
      </c>
      <c r="B90" s="1" t="e">
        <f>'(2a) fold change n&lt;=12'!Z15</f>
        <v>#N/A</v>
      </c>
      <c r="C90" s="1" t="e">
        <f>'(2a) fold change n&lt;=12'!Z30</f>
        <v>#N/A</v>
      </c>
      <c r="D90" s="1" t="e">
        <f>'(2a) fold change n&lt;=12'!Z45</f>
        <v>#N/A</v>
      </c>
      <c r="E90" s="1" t="e">
        <f>'(2a) fold change n&lt;=12'!Z60</f>
        <v>#N/A</v>
      </c>
      <c r="F90" s="1" t="e">
        <f>'(2a) fold change n&lt;=12'!Z75</f>
        <v>#N/A</v>
      </c>
      <c r="G90" s="4" t="e">
        <f>'(2a) fold change n&lt;=12'!Z90</f>
        <v>#N/A</v>
      </c>
    </row>
    <row r="91" spans="1:7" x14ac:dyDescent="0.25">
      <c r="A91" s="3" t="str">
        <f t="shared" si="7"/>
        <v>gene 8</v>
      </c>
      <c r="B91" s="1" t="e">
        <f>'(2a) fold change n&lt;=12'!Z16</f>
        <v>#N/A</v>
      </c>
      <c r="C91" s="1" t="e">
        <f>'(2a) fold change n&lt;=12'!Z31</f>
        <v>#N/A</v>
      </c>
      <c r="D91" s="1" t="e">
        <f>'(2a) fold change n&lt;=12'!Z46</f>
        <v>#N/A</v>
      </c>
      <c r="E91" s="1" t="e">
        <f>'(2a) fold change n&lt;=12'!Z61</f>
        <v>#N/A</v>
      </c>
      <c r="F91" s="1" t="e">
        <f>'(2a) fold change n&lt;=12'!Z76</f>
        <v>#N/A</v>
      </c>
      <c r="G91" s="4" t="e">
        <f>'(2a) fold change n&lt;=12'!Z91</f>
        <v>#N/A</v>
      </c>
    </row>
    <row r="92" spans="1:7" x14ac:dyDescent="0.25">
      <c r="A92" s="3" t="str">
        <f t="shared" si="7"/>
        <v>gene 8</v>
      </c>
      <c r="B92" s="1" t="e">
        <f>'(2a) fold change n&lt;=12'!Z17</f>
        <v>#N/A</v>
      </c>
      <c r="C92" s="1" t="e">
        <f>'(2a) fold change n&lt;=12'!Z32</f>
        <v>#N/A</v>
      </c>
      <c r="D92" s="1" t="e">
        <f>'(2a) fold change n&lt;=12'!Z47</f>
        <v>#N/A</v>
      </c>
      <c r="E92" s="1" t="e">
        <f>'(2a) fold change n&lt;=12'!Z62</f>
        <v>#N/A</v>
      </c>
      <c r="F92" s="1" t="e">
        <f>'(2a) fold change n&lt;=12'!Z77</f>
        <v>#N/A</v>
      </c>
      <c r="G92" s="4" t="e">
        <f>'(2a) fold change n&lt;=12'!Z92</f>
        <v>#N/A</v>
      </c>
    </row>
    <row r="93" spans="1:7" x14ac:dyDescent="0.25">
      <c r="A93" s="3" t="str">
        <f t="shared" si="7"/>
        <v>gene 8</v>
      </c>
      <c r="B93" s="1" t="e">
        <f>'(2a) fold change n&lt;=12'!Z18</f>
        <v>#N/A</v>
      </c>
      <c r="C93" s="1" t="e">
        <f>'(2a) fold change n&lt;=12'!Z33</f>
        <v>#N/A</v>
      </c>
      <c r="D93" s="1" t="e">
        <f>'(2a) fold change n&lt;=12'!Z48</f>
        <v>#N/A</v>
      </c>
      <c r="E93" s="1" t="e">
        <f>'(2a) fold change n&lt;=12'!Z63</f>
        <v>#N/A</v>
      </c>
      <c r="F93" s="1" t="e">
        <f>'(2a) fold change n&lt;=12'!Z78</f>
        <v>#N/A</v>
      </c>
      <c r="G93" s="4" t="e">
        <f>'(2a) fold change n&lt;=12'!Z93</f>
        <v>#N/A</v>
      </c>
    </row>
    <row r="94" spans="1:7" x14ac:dyDescent="0.25">
      <c r="A94" s="3" t="str">
        <f t="shared" si="7"/>
        <v>gene 8</v>
      </c>
      <c r="B94" s="1" t="e">
        <f>'(2a) fold change n&lt;=12'!Z19</f>
        <v>#N/A</v>
      </c>
      <c r="C94" s="1" t="e">
        <f>'(2a) fold change n&lt;=12'!Z34</f>
        <v>#N/A</v>
      </c>
      <c r="D94" s="1" t="e">
        <f>'(2a) fold change n&lt;=12'!Z49</f>
        <v>#N/A</v>
      </c>
      <c r="E94" s="1" t="e">
        <f>'(2a) fold change n&lt;=12'!Z64</f>
        <v>#N/A</v>
      </c>
      <c r="F94" s="1" t="e">
        <f>'(2a) fold change n&lt;=12'!Z79</f>
        <v>#N/A</v>
      </c>
      <c r="G94" s="4" t="e">
        <f>'(2a) fold change n&lt;=12'!Z94</f>
        <v>#N/A</v>
      </c>
    </row>
    <row r="95" spans="1:7" x14ac:dyDescent="0.25">
      <c r="A95" s="3" t="str">
        <f t="shared" si="7"/>
        <v>gene 8</v>
      </c>
      <c r="B95" s="1" t="e">
        <f>'(2a) fold change n&lt;=12'!Z20</f>
        <v>#N/A</v>
      </c>
      <c r="C95" s="1" t="e">
        <f>'(2a) fold change n&lt;=12'!Z35</f>
        <v>#N/A</v>
      </c>
      <c r="D95" s="1" t="e">
        <f>'(2a) fold change n&lt;=12'!Z50</f>
        <v>#N/A</v>
      </c>
      <c r="E95" s="1" t="e">
        <f>'(2a) fold change n&lt;=12'!Z65</f>
        <v>#N/A</v>
      </c>
      <c r="F95" s="1" t="e">
        <f>'(2a) fold change n&lt;=12'!Z80</f>
        <v>#N/A</v>
      </c>
      <c r="G95" s="4" t="e">
        <f>'(2a) fold change n&lt;=12'!Z95</f>
        <v>#N/A</v>
      </c>
    </row>
    <row r="96" spans="1:7" x14ac:dyDescent="0.25">
      <c r="A96" s="3" t="str">
        <f t="shared" si="7"/>
        <v>gene 8</v>
      </c>
      <c r="B96" s="1" t="e">
        <f>'(2a) fold change n&lt;=12'!Z21</f>
        <v>#N/A</v>
      </c>
      <c r="C96" s="1" t="e">
        <f>'(2a) fold change n&lt;=12'!Z36</f>
        <v>#N/A</v>
      </c>
      <c r="D96" s="1" t="e">
        <f>'(2a) fold change n&lt;=12'!Z51</f>
        <v>#N/A</v>
      </c>
      <c r="E96" s="1" t="e">
        <f>'(2a) fold change n&lt;=12'!Z66</f>
        <v>#N/A</v>
      </c>
      <c r="F96" s="1" t="e">
        <f>'(2a) fold change n&lt;=12'!Z81</f>
        <v>#N/A</v>
      </c>
      <c r="G96" s="4" t="e">
        <f>'(2a) fold change n&lt;=12'!Z96</f>
        <v>#N/A</v>
      </c>
    </row>
    <row r="97" spans="1:7" x14ac:dyDescent="0.25">
      <c r="A97" s="3" t="str">
        <f t="shared" si="7"/>
        <v>gene 8</v>
      </c>
      <c r="B97" s="1" t="e">
        <f>'(2a) fold change n&lt;=12'!Z22</f>
        <v>#N/A</v>
      </c>
      <c r="C97" s="1" t="e">
        <f>'(2a) fold change n&lt;=12'!Z37</f>
        <v>#N/A</v>
      </c>
      <c r="D97" s="1" t="e">
        <f>'(2a) fold change n&lt;=12'!Z52</f>
        <v>#N/A</v>
      </c>
      <c r="E97" s="1" t="e">
        <f>'(2a) fold change n&lt;=12'!Z67</f>
        <v>#N/A</v>
      </c>
      <c r="F97" s="1" t="e">
        <f>'(2a) fold change n&lt;=12'!Z82</f>
        <v>#N/A</v>
      </c>
      <c r="G97" s="4" t="e">
        <f>'(2a) fold change n&lt;=12'!Z97</f>
        <v>#N/A</v>
      </c>
    </row>
    <row r="98" spans="1:7" ht="15.75" thickBot="1" x14ac:dyDescent="0.3">
      <c r="A98" s="5" t="str">
        <f t="shared" si="7"/>
        <v>gene 8</v>
      </c>
      <c r="B98" s="6" t="e">
        <f>'(2a) fold change n&lt;=12'!Z23</f>
        <v>#N/A</v>
      </c>
      <c r="C98" s="6" t="e">
        <f>'(2a) fold change n&lt;=12'!Z38</f>
        <v>#N/A</v>
      </c>
      <c r="D98" s="6" t="e">
        <f>'(2a) fold change n&lt;=12'!Z53</f>
        <v>#N/A</v>
      </c>
      <c r="E98" s="6" t="e">
        <f>'(2a) fold change n&lt;=12'!Z68</f>
        <v>#N/A</v>
      </c>
      <c r="F98" s="6" t="e">
        <f>'(2a) fold change n&lt;=12'!Z83</f>
        <v>#N/A</v>
      </c>
      <c r="G98" s="7" t="e">
        <f>'(2a) fold change n&lt;=12'!Z98</f>
        <v>#N/A</v>
      </c>
    </row>
    <row r="99" spans="1:7" x14ac:dyDescent="0.25">
      <c r="A99" s="52" t="str">
        <f t="shared" ref="A99:A110" si="8">gene9</f>
        <v>gene 9</v>
      </c>
      <c r="B99" s="53" t="e">
        <f>'(2a) fold change n&lt;=12'!AC12</f>
        <v>#N/A</v>
      </c>
      <c r="C99" s="53" t="e">
        <f>'(2a) fold change n&lt;=12'!AC27</f>
        <v>#N/A</v>
      </c>
      <c r="D99" s="53" t="e">
        <f>'(2a) fold change n&lt;=12'!AC42</f>
        <v>#N/A</v>
      </c>
      <c r="E99" s="53" t="e">
        <f>'(2a) fold change n&lt;=12'!AC57</f>
        <v>#N/A</v>
      </c>
      <c r="F99" s="53" t="e">
        <f>'(2a) fold change n&lt;=12'!AC72</f>
        <v>#N/A</v>
      </c>
      <c r="G99" s="14" t="e">
        <f>'(2a) fold change n&lt;=12'!AC87</f>
        <v>#N/A</v>
      </c>
    </row>
    <row r="100" spans="1:7" x14ac:dyDescent="0.25">
      <c r="A100" s="3" t="str">
        <f t="shared" si="8"/>
        <v>gene 9</v>
      </c>
      <c r="B100" s="1" t="e">
        <f>'(2a) fold change n&lt;=12'!AC13</f>
        <v>#N/A</v>
      </c>
      <c r="C100" s="1" t="e">
        <f>'(2a) fold change n&lt;=12'!AC28</f>
        <v>#N/A</v>
      </c>
      <c r="D100" s="1" t="e">
        <f>'(2a) fold change n&lt;=12'!AC43</f>
        <v>#N/A</v>
      </c>
      <c r="E100" s="1" t="e">
        <f>'(2a) fold change n&lt;=12'!AC58</f>
        <v>#N/A</v>
      </c>
      <c r="F100" s="1" t="e">
        <f>'(2a) fold change n&lt;=12'!AC73</f>
        <v>#N/A</v>
      </c>
      <c r="G100" s="4" t="e">
        <f>'(2a) fold change n&lt;=12'!AC88</f>
        <v>#N/A</v>
      </c>
    </row>
    <row r="101" spans="1:7" x14ac:dyDescent="0.25">
      <c r="A101" s="3" t="str">
        <f t="shared" si="8"/>
        <v>gene 9</v>
      </c>
      <c r="B101" s="1" t="e">
        <f>'(2a) fold change n&lt;=12'!AC14</f>
        <v>#N/A</v>
      </c>
      <c r="C101" s="1" t="e">
        <f>'(2a) fold change n&lt;=12'!AC29</f>
        <v>#N/A</v>
      </c>
      <c r="D101" s="1" t="e">
        <f>'(2a) fold change n&lt;=12'!AC44</f>
        <v>#N/A</v>
      </c>
      <c r="E101" s="1" t="e">
        <f>'(2a) fold change n&lt;=12'!AC59</f>
        <v>#N/A</v>
      </c>
      <c r="F101" s="1" t="e">
        <f>'(2a) fold change n&lt;=12'!AC74</f>
        <v>#N/A</v>
      </c>
      <c r="G101" s="4" t="e">
        <f>'(2a) fold change n&lt;=12'!AC89</f>
        <v>#N/A</v>
      </c>
    </row>
    <row r="102" spans="1:7" x14ac:dyDescent="0.25">
      <c r="A102" s="3" t="str">
        <f t="shared" si="8"/>
        <v>gene 9</v>
      </c>
      <c r="B102" s="1" t="e">
        <f>'(2a) fold change n&lt;=12'!AC15</f>
        <v>#N/A</v>
      </c>
      <c r="C102" s="1" t="e">
        <f>'(2a) fold change n&lt;=12'!AC30</f>
        <v>#N/A</v>
      </c>
      <c r="D102" s="1" t="e">
        <f>'(2a) fold change n&lt;=12'!AC45</f>
        <v>#N/A</v>
      </c>
      <c r="E102" s="1" t="e">
        <f>'(2a) fold change n&lt;=12'!AC60</f>
        <v>#N/A</v>
      </c>
      <c r="F102" s="1" t="e">
        <f>'(2a) fold change n&lt;=12'!AC75</f>
        <v>#N/A</v>
      </c>
      <c r="G102" s="4" t="e">
        <f>'(2a) fold change n&lt;=12'!AC90</f>
        <v>#N/A</v>
      </c>
    </row>
    <row r="103" spans="1:7" x14ac:dyDescent="0.25">
      <c r="A103" s="3" t="str">
        <f t="shared" si="8"/>
        <v>gene 9</v>
      </c>
      <c r="B103" s="1" t="e">
        <f>'(2a) fold change n&lt;=12'!AC16</f>
        <v>#N/A</v>
      </c>
      <c r="C103" s="1" t="e">
        <f>'(2a) fold change n&lt;=12'!AC31</f>
        <v>#N/A</v>
      </c>
      <c r="D103" s="1" t="e">
        <f>'(2a) fold change n&lt;=12'!AC46</f>
        <v>#N/A</v>
      </c>
      <c r="E103" s="1" t="e">
        <f>'(2a) fold change n&lt;=12'!AC61</f>
        <v>#N/A</v>
      </c>
      <c r="F103" s="1" t="e">
        <f>'(2a) fold change n&lt;=12'!AC76</f>
        <v>#N/A</v>
      </c>
      <c r="G103" s="4" t="e">
        <f>'(2a) fold change n&lt;=12'!AC91</f>
        <v>#N/A</v>
      </c>
    </row>
    <row r="104" spans="1:7" x14ac:dyDescent="0.25">
      <c r="A104" s="3" t="str">
        <f t="shared" si="8"/>
        <v>gene 9</v>
      </c>
      <c r="B104" s="1" t="e">
        <f>'(2a) fold change n&lt;=12'!AC17</f>
        <v>#N/A</v>
      </c>
      <c r="C104" s="1" t="e">
        <f>'(2a) fold change n&lt;=12'!AC32</f>
        <v>#N/A</v>
      </c>
      <c r="D104" s="1" t="e">
        <f>'(2a) fold change n&lt;=12'!AC47</f>
        <v>#N/A</v>
      </c>
      <c r="E104" s="1" t="e">
        <f>'(2a) fold change n&lt;=12'!AC62</f>
        <v>#N/A</v>
      </c>
      <c r="F104" s="1" t="e">
        <f>'(2a) fold change n&lt;=12'!AC77</f>
        <v>#N/A</v>
      </c>
      <c r="G104" s="4" t="e">
        <f>'(2a) fold change n&lt;=12'!AC92</f>
        <v>#N/A</v>
      </c>
    </row>
    <row r="105" spans="1:7" x14ac:dyDescent="0.25">
      <c r="A105" s="3" t="str">
        <f t="shared" si="8"/>
        <v>gene 9</v>
      </c>
      <c r="B105" s="1" t="e">
        <f>'(2a) fold change n&lt;=12'!AC18</f>
        <v>#N/A</v>
      </c>
      <c r="C105" s="1" t="e">
        <f>'(2a) fold change n&lt;=12'!AC33</f>
        <v>#N/A</v>
      </c>
      <c r="D105" s="1" t="e">
        <f>'(2a) fold change n&lt;=12'!AC48</f>
        <v>#N/A</v>
      </c>
      <c r="E105" s="1" t="e">
        <f>'(2a) fold change n&lt;=12'!AC63</f>
        <v>#N/A</v>
      </c>
      <c r="F105" s="1" t="e">
        <f>'(2a) fold change n&lt;=12'!AC78</f>
        <v>#N/A</v>
      </c>
      <c r="G105" s="4" t="e">
        <f>'(2a) fold change n&lt;=12'!AC93</f>
        <v>#N/A</v>
      </c>
    </row>
    <row r="106" spans="1:7" x14ac:dyDescent="0.25">
      <c r="A106" s="3" t="str">
        <f t="shared" si="8"/>
        <v>gene 9</v>
      </c>
      <c r="B106" s="1" t="e">
        <f>'(2a) fold change n&lt;=12'!AC19</f>
        <v>#N/A</v>
      </c>
      <c r="C106" s="1" t="e">
        <f>'(2a) fold change n&lt;=12'!AC34</f>
        <v>#N/A</v>
      </c>
      <c r="D106" s="1" t="e">
        <f>'(2a) fold change n&lt;=12'!AC49</f>
        <v>#N/A</v>
      </c>
      <c r="E106" s="1" t="e">
        <f>'(2a) fold change n&lt;=12'!AC64</f>
        <v>#N/A</v>
      </c>
      <c r="F106" s="1" t="e">
        <f>'(2a) fold change n&lt;=12'!AC79</f>
        <v>#N/A</v>
      </c>
      <c r="G106" s="4" t="e">
        <f>'(2a) fold change n&lt;=12'!AC94</f>
        <v>#N/A</v>
      </c>
    </row>
    <row r="107" spans="1:7" x14ac:dyDescent="0.25">
      <c r="A107" s="3" t="str">
        <f t="shared" si="8"/>
        <v>gene 9</v>
      </c>
      <c r="B107" s="1" t="e">
        <f>'(2a) fold change n&lt;=12'!AC20</f>
        <v>#N/A</v>
      </c>
      <c r="C107" s="1" t="e">
        <f>'(2a) fold change n&lt;=12'!AC35</f>
        <v>#N/A</v>
      </c>
      <c r="D107" s="1" t="e">
        <f>'(2a) fold change n&lt;=12'!AC50</f>
        <v>#N/A</v>
      </c>
      <c r="E107" s="1" t="e">
        <f>'(2a) fold change n&lt;=12'!AC65</f>
        <v>#N/A</v>
      </c>
      <c r="F107" s="1" t="e">
        <f>'(2a) fold change n&lt;=12'!AC80</f>
        <v>#N/A</v>
      </c>
      <c r="G107" s="4" t="e">
        <f>'(2a) fold change n&lt;=12'!AC95</f>
        <v>#N/A</v>
      </c>
    </row>
    <row r="108" spans="1:7" x14ac:dyDescent="0.25">
      <c r="A108" s="3" t="str">
        <f t="shared" si="8"/>
        <v>gene 9</v>
      </c>
      <c r="B108" s="1" t="e">
        <f>'(2a) fold change n&lt;=12'!AC21</f>
        <v>#N/A</v>
      </c>
      <c r="C108" s="1" t="e">
        <f>'(2a) fold change n&lt;=12'!AC36</f>
        <v>#N/A</v>
      </c>
      <c r="D108" s="1" t="e">
        <f>'(2a) fold change n&lt;=12'!AC51</f>
        <v>#N/A</v>
      </c>
      <c r="E108" s="1" t="e">
        <f>'(2a) fold change n&lt;=12'!AC66</f>
        <v>#N/A</v>
      </c>
      <c r="F108" s="1" t="e">
        <f>'(2a) fold change n&lt;=12'!AC81</f>
        <v>#N/A</v>
      </c>
      <c r="G108" s="4" t="e">
        <f>'(2a) fold change n&lt;=12'!AC96</f>
        <v>#N/A</v>
      </c>
    </row>
    <row r="109" spans="1:7" x14ac:dyDescent="0.25">
      <c r="A109" s="3" t="str">
        <f t="shared" si="8"/>
        <v>gene 9</v>
      </c>
      <c r="B109" s="1" t="e">
        <f>'(2a) fold change n&lt;=12'!AC22</f>
        <v>#N/A</v>
      </c>
      <c r="C109" s="1" t="e">
        <f>'(2a) fold change n&lt;=12'!AC37</f>
        <v>#N/A</v>
      </c>
      <c r="D109" s="1" t="e">
        <f>'(2a) fold change n&lt;=12'!AC52</f>
        <v>#N/A</v>
      </c>
      <c r="E109" s="1" t="e">
        <f>'(2a) fold change n&lt;=12'!AC67</f>
        <v>#N/A</v>
      </c>
      <c r="F109" s="1" t="e">
        <f>'(2a) fold change n&lt;=12'!AC82</f>
        <v>#N/A</v>
      </c>
      <c r="G109" s="4" t="e">
        <f>'(2a) fold change n&lt;=12'!AC97</f>
        <v>#N/A</v>
      </c>
    </row>
    <row r="110" spans="1:7" ht="15.75" thickBot="1" x14ac:dyDescent="0.3">
      <c r="A110" s="5" t="str">
        <f t="shared" si="8"/>
        <v>gene 9</v>
      </c>
      <c r="B110" s="6" t="e">
        <f>'(2a) fold change n&lt;=12'!AC23</f>
        <v>#N/A</v>
      </c>
      <c r="C110" s="6" t="e">
        <f>'(2a) fold change n&lt;=12'!AC38</f>
        <v>#N/A</v>
      </c>
      <c r="D110" s="6" t="e">
        <f>'(2a) fold change n&lt;=12'!AC53</f>
        <v>#N/A</v>
      </c>
      <c r="E110" s="6" t="e">
        <f>'(2a) fold change n&lt;=12'!AC68</f>
        <v>#N/A</v>
      </c>
      <c r="F110" s="6" t="e">
        <f>'(2a) fold change n&lt;=12'!AC83</f>
        <v>#N/A</v>
      </c>
      <c r="G110" s="7" t="e">
        <f>'(2a) fold change n&lt;=12'!AC98</f>
        <v>#N/A</v>
      </c>
    </row>
    <row r="111" spans="1:7" x14ac:dyDescent="0.25">
      <c r="A111" s="52" t="str">
        <f t="shared" ref="A111:A122" si="9">gene10</f>
        <v>gene 10</v>
      </c>
      <c r="B111" s="53" t="e">
        <f>'(2a) fold change n&lt;=12'!AF12</f>
        <v>#N/A</v>
      </c>
      <c r="C111" s="53" t="e">
        <f>'(2a) fold change n&lt;=12'!AF27</f>
        <v>#N/A</v>
      </c>
      <c r="D111" s="53" t="e">
        <f>'(2a) fold change n&lt;=12'!AF42</f>
        <v>#N/A</v>
      </c>
      <c r="E111" s="53" t="e">
        <f>'(2a) fold change n&lt;=12'!AF57</f>
        <v>#N/A</v>
      </c>
      <c r="F111" s="53" t="e">
        <f>'(2a) fold change n&lt;=12'!AF72</f>
        <v>#N/A</v>
      </c>
      <c r="G111" s="14" t="e">
        <f>'(2a) fold change n&lt;=12'!AF87</f>
        <v>#N/A</v>
      </c>
    </row>
    <row r="112" spans="1:7" x14ac:dyDescent="0.25">
      <c r="A112" s="3" t="str">
        <f t="shared" si="9"/>
        <v>gene 10</v>
      </c>
      <c r="B112" s="1" t="e">
        <f>'(2a) fold change n&lt;=12'!AF13</f>
        <v>#N/A</v>
      </c>
      <c r="C112" s="1" t="e">
        <f>'(2a) fold change n&lt;=12'!AF28</f>
        <v>#N/A</v>
      </c>
      <c r="D112" s="1" t="e">
        <f>'(2a) fold change n&lt;=12'!AF43</f>
        <v>#N/A</v>
      </c>
      <c r="E112" s="1" t="e">
        <f>'(2a) fold change n&lt;=12'!AF58</f>
        <v>#N/A</v>
      </c>
      <c r="F112" s="1" t="e">
        <f>'(2a) fold change n&lt;=12'!AF73</f>
        <v>#N/A</v>
      </c>
      <c r="G112" s="4" t="e">
        <f>'(2a) fold change n&lt;=12'!AF88</f>
        <v>#N/A</v>
      </c>
    </row>
    <row r="113" spans="1:7" x14ac:dyDescent="0.25">
      <c r="A113" s="3" t="str">
        <f t="shared" si="9"/>
        <v>gene 10</v>
      </c>
      <c r="B113" s="1" t="e">
        <f>'(2a) fold change n&lt;=12'!AF14</f>
        <v>#N/A</v>
      </c>
      <c r="C113" s="1" t="e">
        <f>'(2a) fold change n&lt;=12'!AF29</f>
        <v>#N/A</v>
      </c>
      <c r="D113" s="1" t="e">
        <f>'(2a) fold change n&lt;=12'!AF44</f>
        <v>#N/A</v>
      </c>
      <c r="E113" s="1" t="e">
        <f>'(2a) fold change n&lt;=12'!AF59</f>
        <v>#N/A</v>
      </c>
      <c r="F113" s="1" t="e">
        <f>'(2a) fold change n&lt;=12'!AF74</f>
        <v>#N/A</v>
      </c>
      <c r="G113" s="4" t="e">
        <f>'(2a) fold change n&lt;=12'!AF89</f>
        <v>#N/A</v>
      </c>
    </row>
    <row r="114" spans="1:7" x14ac:dyDescent="0.25">
      <c r="A114" s="3" t="str">
        <f t="shared" si="9"/>
        <v>gene 10</v>
      </c>
      <c r="B114" s="1" t="e">
        <f>'(2a) fold change n&lt;=12'!AF15</f>
        <v>#N/A</v>
      </c>
      <c r="C114" s="1" t="e">
        <f>'(2a) fold change n&lt;=12'!AF30</f>
        <v>#N/A</v>
      </c>
      <c r="D114" s="1" t="e">
        <f>'(2a) fold change n&lt;=12'!AF45</f>
        <v>#N/A</v>
      </c>
      <c r="E114" s="1" t="e">
        <f>'(2a) fold change n&lt;=12'!AF60</f>
        <v>#N/A</v>
      </c>
      <c r="F114" s="1" t="e">
        <f>'(2a) fold change n&lt;=12'!AF75</f>
        <v>#N/A</v>
      </c>
      <c r="G114" s="4" t="e">
        <f>'(2a) fold change n&lt;=12'!AF90</f>
        <v>#N/A</v>
      </c>
    </row>
    <row r="115" spans="1:7" x14ac:dyDescent="0.25">
      <c r="A115" s="3" t="str">
        <f t="shared" si="9"/>
        <v>gene 10</v>
      </c>
      <c r="B115" s="1" t="e">
        <f>'(2a) fold change n&lt;=12'!AF16</f>
        <v>#N/A</v>
      </c>
      <c r="C115" s="1" t="e">
        <f>'(2a) fold change n&lt;=12'!AF31</f>
        <v>#N/A</v>
      </c>
      <c r="D115" s="1" t="e">
        <f>'(2a) fold change n&lt;=12'!AF46</f>
        <v>#N/A</v>
      </c>
      <c r="E115" s="1" t="e">
        <f>'(2a) fold change n&lt;=12'!AF61</f>
        <v>#N/A</v>
      </c>
      <c r="F115" s="1" t="e">
        <f>'(2a) fold change n&lt;=12'!AF76</f>
        <v>#N/A</v>
      </c>
      <c r="G115" s="4" t="e">
        <f>'(2a) fold change n&lt;=12'!AF91</f>
        <v>#N/A</v>
      </c>
    </row>
    <row r="116" spans="1:7" x14ac:dyDescent="0.25">
      <c r="A116" s="3" t="str">
        <f t="shared" si="9"/>
        <v>gene 10</v>
      </c>
      <c r="B116" s="1" t="e">
        <f>'(2a) fold change n&lt;=12'!AF17</f>
        <v>#N/A</v>
      </c>
      <c r="C116" s="1" t="e">
        <f>'(2a) fold change n&lt;=12'!AF32</f>
        <v>#N/A</v>
      </c>
      <c r="D116" s="1" t="e">
        <f>'(2a) fold change n&lt;=12'!AF47</f>
        <v>#N/A</v>
      </c>
      <c r="E116" s="1" t="e">
        <f>'(2a) fold change n&lt;=12'!AF62</f>
        <v>#N/A</v>
      </c>
      <c r="F116" s="1" t="e">
        <f>'(2a) fold change n&lt;=12'!AF77</f>
        <v>#N/A</v>
      </c>
      <c r="G116" s="4" t="e">
        <f>'(2a) fold change n&lt;=12'!AF92</f>
        <v>#N/A</v>
      </c>
    </row>
    <row r="117" spans="1:7" x14ac:dyDescent="0.25">
      <c r="A117" s="3" t="str">
        <f t="shared" si="9"/>
        <v>gene 10</v>
      </c>
      <c r="B117" s="1" t="e">
        <f>'(2a) fold change n&lt;=12'!AF18</f>
        <v>#N/A</v>
      </c>
      <c r="C117" s="1" t="e">
        <f>'(2a) fold change n&lt;=12'!AF33</f>
        <v>#N/A</v>
      </c>
      <c r="D117" s="1" t="e">
        <f>'(2a) fold change n&lt;=12'!AF48</f>
        <v>#N/A</v>
      </c>
      <c r="E117" s="1" t="e">
        <f>'(2a) fold change n&lt;=12'!AF63</f>
        <v>#N/A</v>
      </c>
      <c r="F117" s="1" t="e">
        <f>'(2a) fold change n&lt;=12'!AF78</f>
        <v>#N/A</v>
      </c>
      <c r="G117" s="4" t="e">
        <f>'(2a) fold change n&lt;=12'!AF93</f>
        <v>#N/A</v>
      </c>
    </row>
    <row r="118" spans="1:7" x14ac:dyDescent="0.25">
      <c r="A118" s="3" t="str">
        <f t="shared" si="9"/>
        <v>gene 10</v>
      </c>
      <c r="B118" s="1" t="e">
        <f>'(2a) fold change n&lt;=12'!AF19</f>
        <v>#N/A</v>
      </c>
      <c r="C118" s="1" t="e">
        <f>'(2a) fold change n&lt;=12'!AF34</f>
        <v>#N/A</v>
      </c>
      <c r="D118" s="1" t="e">
        <f>'(2a) fold change n&lt;=12'!AF49</f>
        <v>#N/A</v>
      </c>
      <c r="E118" s="1" t="e">
        <f>'(2a) fold change n&lt;=12'!AF64</f>
        <v>#N/A</v>
      </c>
      <c r="F118" s="1" t="e">
        <f>'(2a) fold change n&lt;=12'!AF79</f>
        <v>#N/A</v>
      </c>
      <c r="G118" s="4" t="e">
        <f>'(2a) fold change n&lt;=12'!AF94</f>
        <v>#N/A</v>
      </c>
    </row>
    <row r="119" spans="1:7" x14ac:dyDescent="0.25">
      <c r="A119" s="3" t="str">
        <f t="shared" si="9"/>
        <v>gene 10</v>
      </c>
      <c r="B119" s="1" t="e">
        <f>'(2a) fold change n&lt;=12'!AF20</f>
        <v>#N/A</v>
      </c>
      <c r="C119" s="1" t="e">
        <f>'(2a) fold change n&lt;=12'!AF35</f>
        <v>#N/A</v>
      </c>
      <c r="D119" s="1" t="e">
        <f>'(2a) fold change n&lt;=12'!AF50</f>
        <v>#N/A</v>
      </c>
      <c r="E119" s="1" t="e">
        <f>'(2a) fold change n&lt;=12'!AF65</f>
        <v>#N/A</v>
      </c>
      <c r="F119" s="1" t="e">
        <f>'(2a) fold change n&lt;=12'!AF80</f>
        <v>#N/A</v>
      </c>
      <c r="G119" s="4" t="e">
        <f>'(2a) fold change n&lt;=12'!AF95</f>
        <v>#N/A</v>
      </c>
    </row>
    <row r="120" spans="1:7" x14ac:dyDescent="0.25">
      <c r="A120" s="3" t="str">
        <f t="shared" si="9"/>
        <v>gene 10</v>
      </c>
      <c r="B120" s="1" t="e">
        <f>'(2a) fold change n&lt;=12'!AF21</f>
        <v>#N/A</v>
      </c>
      <c r="C120" s="1" t="e">
        <f>'(2a) fold change n&lt;=12'!AF36</f>
        <v>#N/A</v>
      </c>
      <c r="D120" s="1" t="e">
        <f>'(2a) fold change n&lt;=12'!AF51</f>
        <v>#N/A</v>
      </c>
      <c r="E120" s="1" t="e">
        <f>'(2a) fold change n&lt;=12'!AF66</f>
        <v>#N/A</v>
      </c>
      <c r="F120" s="1" t="e">
        <f>'(2a) fold change n&lt;=12'!AF81</f>
        <v>#N/A</v>
      </c>
      <c r="G120" s="4" t="e">
        <f>'(2a) fold change n&lt;=12'!AF96</f>
        <v>#N/A</v>
      </c>
    </row>
    <row r="121" spans="1:7" x14ac:dyDescent="0.25">
      <c r="A121" s="3" t="str">
        <f t="shared" si="9"/>
        <v>gene 10</v>
      </c>
      <c r="B121" s="1" t="e">
        <f>'(2a) fold change n&lt;=12'!AF22</f>
        <v>#N/A</v>
      </c>
      <c r="C121" s="1" t="e">
        <f>'(2a) fold change n&lt;=12'!AF37</f>
        <v>#N/A</v>
      </c>
      <c r="D121" s="1" t="e">
        <f>'(2a) fold change n&lt;=12'!AF52</f>
        <v>#N/A</v>
      </c>
      <c r="E121" s="1" t="e">
        <f>'(2a) fold change n&lt;=12'!AF67</f>
        <v>#N/A</v>
      </c>
      <c r="F121" s="1" t="e">
        <f>'(2a) fold change n&lt;=12'!AF82</f>
        <v>#N/A</v>
      </c>
      <c r="G121" s="4" t="e">
        <f>'(2a) fold change n&lt;=12'!AF97</f>
        <v>#N/A</v>
      </c>
    </row>
    <row r="122" spans="1:7" ht="15.75" thickBot="1" x14ac:dyDescent="0.3">
      <c r="A122" s="5" t="str">
        <f t="shared" si="9"/>
        <v>gene 10</v>
      </c>
      <c r="B122" s="6" t="e">
        <f>'(2a) fold change n&lt;=12'!AF23</f>
        <v>#N/A</v>
      </c>
      <c r="C122" s="6" t="e">
        <f>'(2a) fold change n&lt;=12'!AF38</f>
        <v>#N/A</v>
      </c>
      <c r="D122" s="6" t="e">
        <f>'(2a) fold change n&lt;=12'!AF53</f>
        <v>#N/A</v>
      </c>
      <c r="E122" s="6" t="e">
        <f>'(2a) fold change n&lt;=12'!AF68</f>
        <v>#N/A</v>
      </c>
      <c r="F122" s="6" t="e">
        <f>'(2a) fold change n&lt;=12'!AF83</f>
        <v>#N/A</v>
      </c>
      <c r="G122" s="7" t="e">
        <f>'(2a) fold change n&lt;=12'!AF98</f>
        <v>#N/A</v>
      </c>
    </row>
    <row r="123" spans="1:7" x14ac:dyDescent="0.25">
      <c r="A123" s="52" t="str">
        <f t="shared" ref="A123:A134" si="10">gene11</f>
        <v>gene 11</v>
      </c>
      <c r="B123" s="53" t="e">
        <f>'(2a) fold change n&lt;=12'!AI12</f>
        <v>#N/A</v>
      </c>
      <c r="C123" s="53" t="e">
        <f>'(2a) fold change n&lt;=12'!AI27</f>
        <v>#N/A</v>
      </c>
      <c r="D123" s="53" t="e">
        <f>'(2a) fold change n&lt;=12'!AI42</f>
        <v>#N/A</v>
      </c>
      <c r="E123" s="53" t="e">
        <f>'(2a) fold change n&lt;=12'!AI57</f>
        <v>#N/A</v>
      </c>
      <c r="F123" s="53" t="e">
        <f>'(2a) fold change n&lt;=12'!AI72</f>
        <v>#N/A</v>
      </c>
      <c r="G123" s="14" t="e">
        <f>'(2a) fold change n&lt;=12'!AI87</f>
        <v>#N/A</v>
      </c>
    </row>
    <row r="124" spans="1:7" x14ac:dyDescent="0.25">
      <c r="A124" s="3" t="str">
        <f t="shared" si="10"/>
        <v>gene 11</v>
      </c>
      <c r="B124" s="1" t="e">
        <f>'(2a) fold change n&lt;=12'!AI13</f>
        <v>#N/A</v>
      </c>
      <c r="C124" s="1" t="e">
        <f>'(2a) fold change n&lt;=12'!AI28</f>
        <v>#N/A</v>
      </c>
      <c r="D124" s="1" t="e">
        <f>'(2a) fold change n&lt;=12'!AI43</f>
        <v>#N/A</v>
      </c>
      <c r="E124" s="1" t="e">
        <f>'(2a) fold change n&lt;=12'!AI58</f>
        <v>#N/A</v>
      </c>
      <c r="F124" s="1" t="e">
        <f>'(2a) fold change n&lt;=12'!AI73</f>
        <v>#N/A</v>
      </c>
      <c r="G124" s="4" t="e">
        <f>'(2a) fold change n&lt;=12'!AI88</f>
        <v>#N/A</v>
      </c>
    </row>
    <row r="125" spans="1:7" x14ac:dyDescent="0.25">
      <c r="A125" s="3" t="str">
        <f t="shared" si="10"/>
        <v>gene 11</v>
      </c>
      <c r="B125" s="1" t="e">
        <f>'(2a) fold change n&lt;=12'!AI14</f>
        <v>#N/A</v>
      </c>
      <c r="C125" s="1" t="e">
        <f>'(2a) fold change n&lt;=12'!AI29</f>
        <v>#N/A</v>
      </c>
      <c r="D125" s="1" t="e">
        <f>'(2a) fold change n&lt;=12'!AI44</f>
        <v>#N/A</v>
      </c>
      <c r="E125" s="1" t="e">
        <f>'(2a) fold change n&lt;=12'!AI59</f>
        <v>#N/A</v>
      </c>
      <c r="F125" s="1" t="e">
        <f>'(2a) fold change n&lt;=12'!AI74</f>
        <v>#N/A</v>
      </c>
      <c r="G125" s="4" t="e">
        <f>'(2a) fold change n&lt;=12'!AI89</f>
        <v>#N/A</v>
      </c>
    </row>
    <row r="126" spans="1:7" x14ac:dyDescent="0.25">
      <c r="A126" s="3" t="str">
        <f t="shared" si="10"/>
        <v>gene 11</v>
      </c>
      <c r="B126" s="1" t="e">
        <f>'(2a) fold change n&lt;=12'!AI15</f>
        <v>#N/A</v>
      </c>
      <c r="C126" s="1" t="e">
        <f>'(2a) fold change n&lt;=12'!AI30</f>
        <v>#N/A</v>
      </c>
      <c r="D126" s="1" t="e">
        <f>'(2a) fold change n&lt;=12'!AI45</f>
        <v>#N/A</v>
      </c>
      <c r="E126" s="1" t="e">
        <f>'(2a) fold change n&lt;=12'!AI60</f>
        <v>#N/A</v>
      </c>
      <c r="F126" s="1" t="e">
        <f>'(2a) fold change n&lt;=12'!AI75</f>
        <v>#N/A</v>
      </c>
      <c r="G126" s="4" t="e">
        <f>'(2a) fold change n&lt;=12'!AI90</f>
        <v>#N/A</v>
      </c>
    </row>
    <row r="127" spans="1:7" x14ac:dyDescent="0.25">
      <c r="A127" s="3" t="str">
        <f t="shared" si="10"/>
        <v>gene 11</v>
      </c>
      <c r="B127" s="1" t="e">
        <f>'(2a) fold change n&lt;=12'!AI16</f>
        <v>#N/A</v>
      </c>
      <c r="C127" s="1" t="e">
        <f>'(2a) fold change n&lt;=12'!AI31</f>
        <v>#N/A</v>
      </c>
      <c r="D127" s="1" t="e">
        <f>'(2a) fold change n&lt;=12'!AI46</f>
        <v>#N/A</v>
      </c>
      <c r="E127" s="1" t="e">
        <f>'(2a) fold change n&lt;=12'!AI61</f>
        <v>#N/A</v>
      </c>
      <c r="F127" s="1" t="e">
        <f>'(2a) fold change n&lt;=12'!AI76</f>
        <v>#N/A</v>
      </c>
      <c r="G127" s="4" t="e">
        <f>'(2a) fold change n&lt;=12'!AI91</f>
        <v>#N/A</v>
      </c>
    </row>
    <row r="128" spans="1:7" x14ac:dyDescent="0.25">
      <c r="A128" s="3" t="str">
        <f t="shared" si="10"/>
        <v>gene 11</v>
      </c>
      <c r="B128" s="1" t="e">
        <f>'(2a) fold change n&lt;=12'!AI17</f>
        <v>#N/A</v>
      </c>
      <c r="C128" s="1" t="e">
        <f>'(2a) fold change n&lt;=12'!AI32</f>
        <v>#N/A</v>
      </c>
      <c r="D128" s="1" t="e">
        <f>'(2a) fold change n&lt;=12'!AI47</f>
        <v>#N/A</v>
      </c>
      <c r="E128" s="1" t="e">
        <f>'(2a) fold change n&lt;=12'!AI62</f>
        <v>#N/A</v>
      </c>
      <c r="F128" s="1" t="e">
        <f>'(2a) fold change n&lt;=12'!AI77</f>
        <v>#N/A</v>
      </c>
      <c r="G128" s="4" t="e">
        <f>'(2a) fold change n&lt;=12'!AI92</f>
        <v>#N/A</v>
      </c>
    </row>
    <row r="129" spans="1:7" x14ac:dyDescent="0.25">
      <c r="A129" s="3" t="str">
        <f t="shared" si="10"/>
        <v>gene 11</v>
      </c>
      <c r="B129" s="1" t="e">
        <f>'(2a) fold change n&lt;=12'!AI18</f>
        <v>#N/A</v>
      </c>
      <c r="C129" s="1" t="e">
        <f>'(2a) fold change n&lt;=12'!AI33</f>
        <v>#N/A</v>
      </c>
      <c r="D129" s="1" t="e">
        <f>'(2a) fold change n&lt;=12'!AI48</f>
        <v>#N/A</v>
      </c>
      <c r="E129" s="1" t="e">
        <f>'(2a) fold change n&lt;=12'!AI63</f>
        <v>#N/A</v>
      </c>
      <c r="F129" s="1" t="e">
        <f>'(2a) fold change n&lt;=12'!AI78</f>
        <v>#N/A</v>
      </c>
      <c r="G129" s="4" t="e">
        <f>'(2a) fold change n&lt;=12'!AI93</f>
        <v>#N/A</v>
      </c>
    </row>
    <row r="130" spans="1:7" x14ac:dyDescent="0.25">
      <c r="A130" s="3" t="str">
        <f t="shared" si="10"/>
        <v>gene 11</v>
      </c>
      <c r="B130" s="1" t="e">
        <f>'(2a) fold change n&lt;=12'!AI19</f>
        <v>#N/A</v>
      </c>
      <c r="C130" s="1" t="e">
        <f>'(2a) fold change n&lt;=12'!AI34</f>
        <v>#N/A</v>
      </c>
      <c r="D130" s="1" t="e">
        <f>'(2a) fold change n&lt;=12'!AI49</f>
        <v>#N/A</v>
      </c>
      <c r="E130" s="1" t="e">
        <f>'(2a) fold change n&lt;=12'!AI64</f>
        <v>#N/A</v>
      </c>
      <c r="F130" s="1" t="e">
        <f>'(2a) fold change n&lt;=12'!AI79</f>
        <v>#N/A</v>
      </c>
      <c r="G130" s="4" t="e">
        <f>'(2a) fold change n&lt;=12'!AI94</f>
        <v>#N/A</v>
      </c>
    </row>
    <row r="131" spans="1:7" x14ac:dyDescent="0.25">
      <c r="A131" s="3" t="str">
        <f t="shared" si="10"/>
        <v>gene 11</v>
      </c>
      <c r="B131" s="1" t="e">
        <f>'(2a) fold change n&lt;=12'!AI20</f>
        <v>#N/A</v>
      </c>
      <c r="C131" s="1" t="e">
        <f>'(2a) fold change n&lt;=12'!AI35</f>
        <v>#N/A</v>
      </c>
      <c r="D131" s="1" t="e">
        <f>'(2a) fold change n&lt;=12'!AI50</f>
        <v>#N/A</v>
      </c>
      <c r="E131" s="1" t="e">
        <f>'(2a) fold change n&lt;=12'!AI65</f>
        <v>#N/A</v>
      </c>
      <c r="F131" s="1" t="e">
        <f>'(2a) fold change n&lt;=12'!AI80</f>
        <v>#N/A</v>
      </c>
      <c r="G131" s="4" t="e">
        <f>'(2a) fold change n&lt;=12'!AI95</f>
        <v>#N/A</v>
      </c>
    </row>
    <row r="132" spans="1:7" x14ac:dyDescent="0.25">
      <c r="A132" s="3" t="str">
        <f t="shared" si="10"/>
        <v>gene 11</v>
      </c>
      <c r="B132" s="1" t="e">
        <f>'(2a) fold change n&lt;=12'!AI21</f>
        <v>#N/A</v>
      </c>
      <c r="C132" s="1" t="e">
        <f>'(2a) fold change n&lt;=12'!AI36</f>
        <v>#N/A</v>
      </c>
      <c r="D132" s="1" t="e">
        <f>'(2a) fold change n&lt;=12'!AI51</f>
        <v>#N/A</v>
      </c>
      <c r="E132" s="1" t="e">
        <f>'(2a) fold change n&lt;=12'!AI66</f>
        <v>#N/A</v>
      </c>
      <c r="F132" s="1" t="e">
        <f>'(2a) fold change n&lt;=12'!AI81</f>
        <v>#N/A</v>
      </c>
      <c r="G132" s="4" t="e">
        <f>'(2a) fold change n&lt;=12'!AI96</f>
        <v>#N/A</v>
      </c>
    </row>
    <row r="133" spans="1:7" x14ac:dyDescent="0.25">
      <c r="A133" s="3" t="str">
        <f t="shared" si="10"/>
        <v>gene 11</v>
      </c>
      <c r="B133" s="1" t="e">
        <f>'(2a) fold change n&lt;=12'!AI22</f>
        <v>#N/A</v>
      </c>
      <c r="C133" s="1" t="e">
        <f>'(2a) fold change n&lt;=12'!AI37</f>
        <v>#N/A</v>
      </c>
      <c r="D133" s="1" t="e">
        <f>'(2a) fold change n&lt;=12'!AI52</f>
        <v>#N/A</v>
      </c>
      <c r="E133" s="1" t="e">
        <f>'(2a) fold change n&lt;=12'!AI67</f>
        <v>#N/A</v>
      </c>
      <c r="F133" s="1" t="e">
        <f>'(2a) fold change n&lt;=12'!AI82</f>
        <v>#N/A</v>
      </c>
      <c r="G133" s="4" t="e">
        <f>'(2a) fold change n&lt;=12'!AI97</f>
        <v>#N/A</v>
      </c>
    </row>
    <row r="134" spans="1:7" ht="15.75" thickBot="1" x14ac:dyDescent="0.3">
      <c r="A134" s="5" t="str">
        <f t="shared" si="10"/>
        <v>gene 11</v>
      </c>
      <c r="B134" s="6" t="e">
        <f>'(2a) fold change n&lt;=12'!AI23</f>
        <v>#N/A</v>
      </c>
      <c r="C134" s="6" t="e">
        <f>'(2a) fold change n&lt;=12'!AI38</f>
        <v>#N/A</v>
      </c>
      <c r="D134" s="6" t="e">
        <f>'(2a) fold change n&lt;=12'!AI53</f>
        <v>#N/A</v>
      </c>
      <c r="E134" s="6" t="e">
        <f>'(2a) fold change n&lt;=12'!AI68</f>
        <v>#N/A</v>
      </c>
      <c r="F134" s="6" t="e">
        <f>'(2a) fold change n&lt;=12'!AI83</f>
        <v>#N/A</v>
      </c>
      <c r="G134" s="7" t="e">
        <f>'(2a) fold change n&lt;=12'!AI98</f>
        <v>#N/A</v>
      </c>
    </row>
    <row r="135" spans="1:7" x14ac:dyDescent="0.25">
      <c r="A135" s="52" t="str">
        <f t="shared" ref="A135:A146" si="11">gene12</f>
        <v>gene 12</v>
      </c>
      <c r="B135" s="53" t="e">
        <f>'(2a) fold change n&lt;=12'!AL12</f>
        <v>#N/A</v>
      </c>
      <c r="C135" s="53" t="e">
        <f>'(2a) fold change n&lt;=12'!AL27</f>
        <v>#N/A</v>
      </c>
      <c r="D135" s="53" t="e">
        <f>'(2a) fold change n&lt;=12'!AL42</f>
        <v>#N/A</v>
      </c>
      <c r="E135" s="53" t="e">
        <f>'(2a) fold change n&lt;=12'!AL57</f>
        <v>#N/A</v>
      </c>
      <c r="F135" s="53" t="e">
        <f>'(2a) fold change n&lt;=12'!AL72</f>
        <v>#N/A</v>
      </c>
      <c r="G135" s="14" t="e">
        <f>'(2a) fold change n&lt;=12'!AL87</f>
        <v>#N/A</v>
      </c>
    </row>
    <row r="136" spans="1:7" x14ac:dyDescent="0.25">
      <c r="A136" s="3" t="str">
        <f t="shared" si="11"/>
        <v>gene 12</v>
      </c>
      <c r="B136" s="1" t="e">
        <f>'(2a) fold change n&lt;=12'!AL13</f>
        <v>#N/A</v>
      </c>
      <c r="C136" s="1" t="e">
        <f>'(2a) fold change n&lt;=12'!AL28</f>
        <v>#N/A</v>
      </c>
      <c r="D136" s="1" t="e">
        <f>'(2a) fold change n&lt;=12'!AL43</f>
        <v>#N/A</v>
      </c>
      <c r="E136" s="1" t="e">
        <f>'(2a) fold change n&lt;=12'!AL58</f>
        <v>#N/A</v>
      </c>
      <c r="F136" s="1" t="e">
        <f>'(2a) fold change n&lt;=12'!AL73</f>
        <v>#N/A</v>
      </c>
      <c r="G136" s="4" t="e">
        <f>'(2a) fold change n&lt;=12'!AL88</f>
        <v>#N/A</v>
      </c>
    </row>
    <row r="137" spans="1:7" x14ac:dyDescent="0.25">
      <c r="A137" s="3" t="str">
        <f t="shared" si="11"/>
        <v>gene 12</v>
      </c>
      <c r="B137" s="1" t="e">
        <f>'(2a) fold change n&lt;=12'!AL14</f>
        <v>#N/A</v>
      </c>
      <c r="C137" s="1" t="e">
        <f>'(2a) fold change n&lt;=12'!AL29</f>
        <v>#N/A</v>
      </c>
      <c r="D137" s="1" t="e">
        <f>'(2a) fold change n&lt;=12'!AL44</f>
        <v>#N/A</v>
      </c>
      <c r="E137" s="1" t="e">
        <f>'(2a) fold change n&lt;=12'!AL59</f>
        <v>#N/A</v>
      </c>
      <c r="F137" s="1" t="e">
        <f>'(2a) fold change n&lt;=12'!AL74</f>
        <v>#N/A</v>
      </c>
      <c r="G137" s="4" t="e">
        <f>'(2a) fold change n&lt;=12'!AL89</f>
        <v>#N/A</v>
      </c>
    </row>
    <row r="138" spans="1:7" x14ac:dyDescent="0.25">
      <c r="A138" s="3" t="str">
        <f t="shared" si="11"/>
        <v>gene 12</v>
      </c>
      <c r="B138" s="1" t="e">
        <f>'(2a) fold change n&lt;=12'!AL15</f>
        <v>#N/A</v>
      </c>
      <c r="C138" s="1" t="e">
        <f>'(2a) fold change n&lt;=12'!AL30</f>
        <v>#N/A</v>
      </c>
      <c r="D138" s="1" t="e">
        <f>'(2a) fold change n&lt;=12'!AL45</f>
        <v>#N/A</v>
      </c>
      <c r="E138" s="1" t="e">
        <f>'(2a) fold change n&lt;=12'!AL60</f>
        <v>#N/A</v>
      </c>
      <c r="F138" s="1" t="e">
        <f>'(2a) fold change n&lt;=12'!AL75</f>
        <v>#N/A</v>
      </c>
      <c r="G138" s="4" t="e">
        <f>'(2a) fold change n&lt;=12'!AL90</f>
        <v>#N/A</v>
      </c>
    </row>
    <row r="139" spans="1:7" x14ac:dyDescent="0.25">
      <c r="A139" s="3" t="str">
        <f t="shared" si="11"/>
        <v>gene 12</v>
      </c>
      <c r="B139" s="1" t="e">
        <f>'(2a) fold change n&lt;=12'!AL16</f>
        <v>#N/A</v>
      </c>
      <c r="C139" s="1" t="e">
        <f>'(2a) fold change n&lt;=12'!AL31</f>
        <v>#N/A</v>
      </c>
      <c r="D139" s="1" t="e">
        <f>'(2a) fold change n&lt;=12'!AL46</f>
        <v>#N/A</v>
      </c>
      <c r="E139" s="1" t="e">
        <f>'(2a) fold change n&lt;=12'!AL61</f>
        <v>#N/A</v>
      </c>
      <c r="F139" s="1" t="e">
        <f>'(2a) fold change n&lt;=12'!AL76</f>
        <v>#N/A</v>
      </c>
      <c r="G139" s="4" t="e">
        <f>'(2a) fold change n&lt;=12'!AL91</f>
        <v>#N/A</v>
      </c>
    </row>
    <row r="140" spans="1:7" x14ac:dyDescent="0.25">
      <c r="A140" s="3" t="str">
        <f t="shared" si="11"/>
        <v>gene 12</v>
      </c>
      <c r="B140" s="1" t="e">
        <f>'(2a) fold change n&lt;=12'!AL17</f>
        <v>#N/A</v>
      </c>
      <c r="C140" s="1" t="e">
        <f>'(2a) fold change n&lt;=12'!AL32</f>
        <v>#N/A</v>
      </c>
      <c r="D140" s="1" t="e">
        <f>'(2a) fold change n&lt;=12'!AL47</f>
        <v>#N/A</v>
      </c>
      <c r="E140" s="1" t="e">
        <f>'(2a) fold change n&lt;=12'!AL62</f>
        <v>#N/A</v>
      </c>
      <c r="F140" s="1" t="e">
        <f>'(2a) fold change n&lt;=12'!AL77</f>
        <v>#N/A</v>
      </c>
      <c r="G140" s="4" t="e">
        <f>'(2a) fold change n&lt;=12'!AL92</f>
        <v>#N/A</v>
      </c>
    </row>
    <row r="141" spans="1:7" x14ac:dyDescent="0.25">
      <c r="A141" s="3" t="str">
        <f t="shared" si="11"/>
        <v>gene 12</v>
      </c>
      <c r="B141" s="1" t="e">
        <f>'(2a) fold change n&lt;=12'!AL18</f>
        <v>#N/A</v>
      </c>
      <c r="C141" s="1" t="e">
        <f>'(2a) fold change n&lt;=12'!AL33</f>
        <v>#N/A</v>
      </c>
      <c r="D141" s="1" t="e">
        <f>'(2a) fold change n&lt;=12'!AL48</f>
        <v>#N/A</v>
      </c>
      <c r="E141" s="1" t="e">
        <f>'(2a) fold change n&lt;=12'!AL63</f>
        <v>#N/A</v>
      </c>
      <c r="F141" s="1" t="e">
        <f>'(2a) fold change n&lt;=12'!AL78</f>
        <v>#N/A</v>
      </c>
      <c r="G141" s="4" t="e">
        <f>'(2a) fold change n&lt;=12'!AL93</f>
        <v>#N/A</v>
      </c>
    </row>
    <row r="142" spans="1:7" x14ac:dyDescent="0.25">
      <c r="A142" s="3" t="str">
        <f t="shared" si="11"/>
        <v>gene 12</v>
      </c>
      <c r="B142" s="1" t="e">
        <f>'(2a) fold change n&lt;=12'!AL19</f>
        <v>#N/A</v>
      </c>
      <c r="C142" s="1" t="e">
        <f>'(2a) fold change n&lt;=12'!AL34</f>
        <v>#N/A</v>
      </c>
      <c r="D142" s="1" t="e">
        <f>'(2a) fold change n&lt;=12'!AL49</f>
        <v>#N/A</v>
      </c>
      <c r="E142" s="1" t="e">
        <f>'(2a) fold change n&lt;=12'!AL64</f>
        <v>#N/A</v>
      </c>
      <c r="F142" s="1" t="e">
        <f>'(2a) fold change n&lt;=12'!AL79</f>
        <v>#N/A</v>
      </c>
      <c r="G142" s="4" t="e">
        <f>'(2a) fold change n&lt;=12'!AL94</f>
        <v>#N/A</v>
      </c>
    </row>
    <row r="143" spans="1:7" x14ac:dyDescent="0.25">
      <c r="A143" s="3" t="str">
        <f t="shared" si="11"/>
        <v>gene 12</v>
      </c>
      <c r="B143" s="1" t="e">
        <f>'(2a) fold change n&lt;=12'!AL20</f>
        <v>#N/A</v>
      </c>
      <c r="C143" s="1" t="e">
        <f>'(2a) fold change n&lt;=12'!AL35</f>
        <v>#N/A</v>
      </c>
      <c r="D143" s="1" t="e">
        <f>'(2a) fold change n&lt;=12'!AL50</f>
        <v>#N/A</v>
      </c>
      <c r="E143" s="1" t="e">
        <f>'(2a) fold change n&lt;=12'!AL65</f>
        <v>#N/A</v>
      </c>
      <c r="F143" s="1" t="e">
        <f>'(2a) fold change n&lt;=12'!AL80</f>
        <v>#N/A</v>
      </c>
      <c r="G143" s="4" t="e">
        <f>'(2a) fold change n&lt;=12'!AL95</f>
        <v>#N/A</v>
      </c>
    </row>
    <row r="144" spans="1:7" x14ac:dyDescent="0.25">
      <c r="A144" s="3" t="str">
        <f t="shared" si="11"/>
        <v>gene 12</v>
      </c>
      <c r="B144" s="1" t="e">
        <f>'(2a) fold change n&lt;=12'!AL21</f>
        <v>#N/A</v>
      </c>
      <c r="C144" s="1" t="e">
        <f>'(2a) fold change n&lt;=12'!AL36</f>
        <v>#N/A</v>
      </c>
      <c r="D144" s="1" t="e">
        <f>'(2a) fold change n&lt;=12'!AL51</f>
        <v>#N/A</v>
      </c>
      <c r="E144" s="1" t="e">
        <f>'(2a) fold change n&lt;=12'!AL66</f>
        <v>#N/A</v>
      </c>
      <c r="F144" s="1" t="e">
        <f>'(2a) fold change n&lt;=12'!AL81</f>
        <v>#N/A</v>
      </c>
      <c r="G144" s="4" t="e">
        <f>'(2a) fold change n&lt;=12'!AL96</f>
        <v>#N/A</v>
      </c>
    </row>
    <row r="145" spans="1:7" x14ac:dyDescent="0.25">
      <c r="A145" s="3" t="str">
        <f t="shared" si="11"/>
        <v>gene 12</v>
      </c>
      <c r="B145" s="1" t="e">
        <f>'(2a) fold change n&lt;=12'!AL22</f>
        <v>#N/A</v>
      </c>
      <c r="C145" s="1" t="e">
        <f>'(2a) fold change n&lt;=12'!AL37</f>
        <v>#N/A</v>
      </c>
      <c r="D145" s="1" t="e">
        <f>'(2a) fold change n&lt;=12'!AL52</f>
        <v>#N/A</v>
      </c>
      <c r="E145" s="1" t="e">
        <f>'(2a) fold change n&lt;=12'!AL67</f>
        <v>#N/A</v>
      </c>
      <c r="F145" s="1" t="e">
        <f>'(2a) fold change n&lt;=12'!AL82</f>
        <v>#N/A</v>
      </c>
      <c r="G145" s="4" t="e">
        <f>'(2a) fold change n&lt;=12'!AL97</f>
        <v>#N/A</v>
      </c>
    </row>
    <row r="146" spans="1:7" ht="15.75" thickBot="1" x14ac:dyDescent="0.3">
      <c r="A146" s="5" t="str">
        <f t="shared" si="11"/>
        <v>gene 12</v>
      </c>
      <c r="B146" s="6" t="e">
        <f>'(2a) fold change n&lt;=12'!AL23</f>
        <v>#N/A</v>
      </c>
      <c r="C146" s="6" t="e">
        <f>'(2a) fold change n&lt;=12'!AL38</f>
        <v>#N/A</v>
      </c>
      <c r="D146" s="6" t="e">
        <f>'(2a) fold change n&lt;=12'!AL53</f>
        <v>#N/A</v>
      </c>
      <c r="E146" s="6" t="e">
        <f>'(2a) fold change n&lt;=12'!AL68</f>
        <v>#N/A</v>
      </c>
      <c r="F146" s="6" t="e">
        <f>'(2a) fold change n&lt;=12'!AL83</f>
        <v>#N/A</v>
      </c>
      <c r="G146" s="7" t="e">
        <f>'(2a) fold change n&lt;=12'!AL98</f>
        <v>#N/A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39"/>
  <sheetViews>
    <sheetView zoomScale="70" zoomScaleNormal="70" workbookViewId="0">
      <selection activeCell="T35" sqref="T35"/>
    </sheetView>
  </sheetViews>
  <sheetFormatPr defaultColWidth="4.7109375" defaultRowHeight="15" x14ac:dyDescent="0.25"/>
  <cols>
    <col min="1" max="1" width="20.42578125" customWidth="1"/>
    <col min="2" max="2" width="12" customWidth="1"/>
    <col min="3" max="3" width="11.42578125" customWidth="1"/>
    <col min="4" max="39" width="8.7109375" customWidth="1"/>
    <col min="41" max="41" width="4.85546875" customWidth="1"/>
  </cols>
  <sheetData>
    <row r="2" spans="1:45" x14ac:dyDescent="0.25">
      <c r="A2" t="s">
        <v>54</v>
      </c>
      <c r="I2" t="s">
        <v>53</v>
      </c>
      <c r="K2" t="s">
        <v>56</v>
      </c>
      <c r="M2" t="s">
        <v>57</v>
      </c>
    </row>
    <row r="4" spans="1:45" x14ac:dyDescent="0.25">
      <c r="A4" s="15" t="s">
        <v>48</v>
      </c>
      <c r="C4" s="72" t="s">
        <v>62</v>
      </c>
      <c r="D4" s="72"/>
      <c r="E4" s="72"/>
      <c r="F4" s="72"/>
      <c r="G4" s="72"/>
      <c r="H4" s="72"/>
      <c r="J4" s="58" t="s">
        <v>72</v>
      </c>
      <c r="K4" s="58"/>
      <c r="L4" s="58"/>
    </row>
    <row r="6" spans="1:45" x14ac:dyDescent="0.25">
      <c r="A6" s="69" t="s">
        <v>65</v>
      </c>
      <c r="B6" s="70"/>
      <c r="C6" s="18"/>
      <c r="E6" s="71" t="s">
        <v>64</v>
      </c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</row>
    <row r="7" spans="1:45" ht="15.75" thickBot="1" x14ac:dyDescent="0.3"/>
    <row r="8" spans="1:45" x14ac:dyDescent="0.25">
      <c r="B8" s="45" t="str">
        <f>refgen1</f>
        <v>rpl13a</v>
      </c>
      <c r="C8" s="45" t="str">
        <f>refgen2</f>
        <v>ref. gene 2</v>
      </c>
      <c r="D8" s="66" t="str">
        <f>gene1</f>
        <v>mitfa</v>
      </c>
      <c r="E8" s="67"/>
      <c r="F8" s="68"/>
      <c r="G8" s="66" t="str">
        <f>gene2</f>
        <v>ltk</v>
      </c>
      <c r="H8" s="67"/>
      <c r="I8" s="68"/>
      <c r="J8" s="66" t="str">
        <f>gene3</f>
        <v>csf1ra</v>
      </c>
      <c r="K8" s="67"/>
      <c r="L8" s="68"/>
      <c r="M8" s="66" t="str">
        <f>gene4</f>
        <v>gene 4</v>
      </c>
      <c r="N8" s="67"/>
      <c r="O8" s="68"/>
      <c r="P8" s="66" t="str">
        <f>gene5</f>
        <v>gene 5</v>
      </c>
      <c r="Q8" s="67"/>
      <c r="R8" s="68"/>
      <c r="S8" s="66" t="str">
        <f>gene6</f>
        <v>gene 6</v>
      </c>
      <c r="T8" s="67"/>
      <c r="U8" s="68"/>
      <c r="V8" s="66" t="str">
        <f>gene7</f>
        <v>gene 7</v>
      </c>
      <c r="W8" s="67"/>
      <c r="X8" s="68"/>
      <c r="Y8" s="66" t="str">
        <f>gene8</f>
        <v>gene 8</v>
      </c>
      <c r="Z8" s="67"/>
      <c r="AA8" s="68"/>
      <c r="AB8" s="66" t="str">
        <f>gene9</f>
        <v>gene 9</v>
      </c>
      <c r="AC8" s="67"/>
      <c r="AD8" s="68"/>
      <c r="AE8" s="66" t="str">
        <f>gene10</f>
        <v>gene 10</v>
      </c>
      <c r="AF8" s="67"/>
      <c r="AG8" s="68"/>
      <c r="AH8" s="66" t="str">
        <f>gene11</f>
        <v>gene 11</v>
      </c>
      <c r="AI8" s="67"/>
      <c r="AJ8" s="68"/>
      <c r="AK8" s="66" t="str">
        <f>gene12</f>
        <v>gene 12</v>
      </c>
      <c r="AL8" s="67"/>
      <c r="AM8" s="68"/>
    </row>
    <row r="9" spans="1:45" x14ac:dyDescent="0.25">
      <c r="A9" s="2" t="s">
        <v>51</v>
      </c>
      <c r="B9" s="25">
        <f>IF(ISERROR('(1) primer efficiency'!$K10)=TRUE,2,IF(AND('(1) primer efficiency'!$K10&gt;1.5,'(1) primer efficiency'!$K10&lt;2.3,'(1) primer efficiency'!J10&gt;0.7),'(1) primer efficiency'!$K10,2))</f>
        <v>2</v>
      </c>
      <c r="C9" s="25">
        <f>IF(ISERROR('(1) primer efficiency'!$K16)=TRUE,2,IF(AND('(1) primer efficiency'!$K16&gt;1.5,'(1) primer efficiency'!$K16&lt;2.3,'(1) primer efficiency'!$J16&gt;0.7),'(1) primer efficiency'!$K16,2))</f>
        <v>2</v>
      </c>
      <c r="D9" s="33">
        <f>IF(ISERROR('(1) primer efficiency'!$K22)=TRUE,2,IF(AND('(1) primer efficiency'!$K22&gt;1.5,'(1) primer efficiency'!$K22&lt;2.3,'(1) primer efficiency'!$J22&gt;0.7),'(1) primer efficiency'!$K22,2))</f>
        <v>2</v>
      </c>
      <c r="E9" s="1" t="s">
        <v>63</v>
      </c>
      <c r="F9" s="34">
        <v>24</v>
      </c>
      <c r="G9" s="33">
        <f>IF(ISERROR('(1) primer efficiency'!$K28)=TRUE,2,IF(AND('(1) primer efficiency'!$K28&gt;1.5,'(1) primer efficiency'!$K28&lt;2.3,'(1) primer efficiency'!$J28&gt;0.7),'(1) primer efficiency'!$K28,2))</f>
        <v>2</v>
      </c>
      <c r="H9" s="1" t="s">
        <v>63</v>
      </c>
      <c r="I9" s="34">
        <f>F9+7</f>
        <v>31</v>
      </c>
      <c r="J9" s="33">
        <f>IF(ISERROR('(1) primer efficiency'!$K34)=TRUE,2,IF(AND('(1) primer efficiency'!$K34&gt;1.5,'(1) primer efficiency'!$K34&lt;2.3,'(1) primer efficiency'!$J34&gt;0.7),'(1) primer efficiency'!$K34,2))</f>
        <v>2</v>
      </c>
      <c r="K9" s="1" t="s">
        <v>63</v>
      </c>
      <c r="L9" s="34">
        <f>I9+7</f>
        <v>38</v>
      </c>
      <c r="M9" s="33">
        <f>IF(ISERROR('(1) primer efficiency'!$K40)=TRUE,2,IF(AND('(1) primer efficiency'!$K40&gt;1.5,'(1) primer efficiency'!$K40&lt;2.3,'(1) primer efficiency'!$J40&gt;0.7),'(1) primer efficiency'!$K40,2))</f>
        <v>2</v>
      </c>
      <c r="N9" s="1" t="s">
        <v>63</v>
      </c>
      <c r="O9" s="34">
        <f>L9+7</f>
        <v>45</v>
      </c>
      <c r="P9" s="33">
        <f>IF(ISERROR('(1) primer efficiency'!$K47)=TRUE,2,IF(AND('(1) primer efficiency'!$K47&gt;1.5,'(1) primer efficiency'!$K47&lt;2.3,'(1) primer efficiency'!$J47&gt;0.7),'(1) primer efficiency'!$K47,2))</f>
        <v>2</v>
      </c>
      <c r="Q9" s="1" t="s">
        <v>63</v>
      </c>
      <c r="R9" s="34">
        <f>O9+7</f>
        <v>52</v>
      </c>
      <c r="S9" s="33">
        <f>IF(ISERROR('(1) primer efficiency'!$K54)=TRUE,2,IF(AND('(1) primer efficiency'!$K54&gt;1.5,'(1) primer efficiency'!$K54&lt;2.3,'(1) primer efficiency'!$J54&gt;0.7),'(1) primer efficiency'!$K54,2))</f>
        <v>2</v>
      </c>
      <c r="T9" s="1" t="s">
        <v>63</v>
      </c>
      <c r="U9" s="34">
        <f>R9+7</f>
        <v>59</v>
      </c>
      <c r="V9" s="33">
        <f>IF(ISERROR('(1) primer efficiency'!$K61)=TRUE,2,IF(AND('(1) primer efficiency'!$K61&gt;1.5,'(1) primer efficiency'!$K61&lt;2.3,'(1) primer efficiency'!$J61&gt;0.7),'(1) primer efficiency'!$K61,2))</f>
        <v>2</v>
      </c>
      <c r="W9" s="1" t="s">
        <v>63</v>
      </c>
      <c r="X9" s="34">
        <f>U9+7</f>
        <v>66</v>
      </c>
      <c r="Y9" s="33">
        <f>IF(ISERROR('(1) primer efficiency'!$K68)=TRUE,2,IF(AND('(1) primer efficiency'!$K68&gt;1.5,'(1) primer efficiency'!$K68&lt;2.3,'(1) primer efficiency'!$J68&gt;0.7),'(1) primer efficiency'!$K68,2))</f>
        <v>2</v>
      </c>
      <c r="Z9" s="1" t="s">
        <v>63</v>
      </c>
      <c r="AA9" s="34">
        <f>X9+7</f>
        <v>73</v>
      </c>
      <c r="AB9" s="33">
        <f>IF(ISERROR('(1) primer efficiency'!$K75)=TRUE,2,IF(AND('(1) primer efficiency'!$K75&gt;1.5,'(1) primer efficiency'!$K75&lt;2.3,'(1) primer efficiency'!$J75&gt;0.7),'(1) primer efficiency'!$K75,2))</f>
        <v>2</v>
      </c>
      <c r="AC9" s="1" t="s">
        <v>63</v>
      </c>
      <c r="AD9" s="34">
        <f>AA9+7</f>
        <v>80</v>
      </c>
      <c r="AE9" s="33">
        <f>IF(ISERROR('(1) primer efficiency'!$K82)=TRUE,2,IF(AND('(1) primer efficiency'!$K82&gt;1.5,'(1) primer efficiency'!$K82&lt;2.3,'(1) primer efficiency'!$J82&gt;0.7),'(1) primer efficiency'!$K82,2))</f>
        <v>2</v>
      </c>
      <c r="AF9" s="1" t="s">
        <v>63</v>
      </c>
      <c r="AG9" s="34">
        <f>AD9+7</f>
        <v>87</v>
      </c>
      <c r="AH9" s="33">
        <f>IF(ISERROR('(1) primer efficiency'!$K89)=TRUE,2,IF(AND('(1) primer efficiency'!$K89&gt;1.5,'(1) primer efficiency'!$K89&lt;2.3,'(1) primer efficiency'!$J89&gt;0.7),'(1) primer efficiency'!$K89,2))</f>
        <v>2</v>
      </c>
      <c r="AI9" s="1" t="s">
        <v>63</v>
      </c>
      <c r="AJ9" s="34">
        <f>AG9+7</f>
        <v>94</v>
      </c>
      <c r="AK9" s="33">
        <f>IF(ISERROR('(1) primer efficiency'!$K96)=TRUE,2,IF(AND('(1) primer efficiency'!$K96&gt;1.5,'(1) primer efficiency'!$K96&lt;2.3,'(1) primer efficiency'!$J96&gt;0.7),'(1) primer efficiency'!$K96,2))</f>
        <v>2</v>
      </c>
      <c r="AL9" s="1" t="s">
        <v>63</v>
      </c>
      <c r="AM9" s="34">
        <f>AJ9+7</f>
        <v>101</v>
      </c>
    </row>
    <row r="10" spans="1:45" x14ac:dyDescent="0.25">
      <c r="A10" s="2" t="s">
        <v>52</v>
      </c>
      <c r="B10" s="26"/>
      <c r="C10" s="26"/>
      <c r="D10" s="29"/>
      <c r="G10" s="29"/>
      <c r="J10" s="29"/>
      <c r="M10" s="29"/>
      <c r="P10" s="29"/>
      <c r="S10" s="29"/>
      <c r="V10" s="29"/>
      <c r="Y10" s="29"/>
      <c r="AB10" s="29"/>
      <c r="AE10" s="29"/>
      <c r="AH10" s="29"/>
      <c r="AK10" s="29"/>
      <c r="AM10" s="44"/>
    </row>
    <row r="11" spans="1:45" ht="18" x14ac:dyDescent="0.35">
      <c r="A11" s="2" t="s">
        <v>9</v>
      </c>
      <c r="B11" s="27" t="s">
        <v>55</v>
      </c>
      <c r="C11" s="27" t="s">
        <v>55</v>
      </c>
      <c r="D11" s="30" t="s">
        <v>55</v>
      </c>
      <c r="E11" s="40" t="s">
        <v>58</v>
      </c>
      <c r="F11" s="41" t="s">
        <v>59</v>
      </c>
      <c r="G11" s="30" t="s">
        <v>55</v>
      </c>
      <c r="H11" s="40" t="s">
        <v>58</v>
      </c>
      <c r="I11" s="41" t="s">
        <v>59</v>
      </c>
      <c r="J11" s="30" t="s">
        <v>55</v>
      </c>
      <c r="K11" s="40" t="s">
        <v>58</v>
      </c>
      <c r="L11" s="41" t="s">
        <v>59</v>
      </c>
      <c r="M11" s="30" t="s">
        <v>55</v>
      </c>
      <c r="N11" s="40" t="s">
        <v>58</v>
      </c>
      <c r="O11" s="41" t="s">
        <v>59</v>
      </c>
      <c r="P11" s="30" t="s">
        <v>55</v>
      </c>
      <c r="Q11" s="40" t="s">
        <v>58</v>
      </c>
      <c r="R11" s="41" t="s">
        <v>59</v>
      </c>
      <c r="S11" s="30" t="s">
        <v>55</v>
      </c>
      <c r="T11" s="40" t="s">
        <v>58</v>
      </c>
      <c r="U11" s="41" t="s">
        <v>59</v>
      </c>
      <c r="V11" s="30" t="s">
        <v>55</v>
      </c>
      <c r="W11" s="40" t="s">
        <v>58</v>
      </c>
      <c r="X11" s="41" t="s">
        <v>59</v>
      </c>
      <c r="Y11" s="30" t="s">
        <v>55</v>
      </c>
      <c r="Z11" s="40" t="s">
        <v>58</v>
      </c>
      <c r="AA11" s="41" t="s">
        <v>59</v>
      </c>
      <c r="AB11" s="30" t="s">
        <v>55</v>
      </c>
      <c r="AC11" s="40" t="s">
        <v>58</v>
      </c>
      <c r="AD11" s="41" t="s">
        <v>59</v>
      </c>
      <c r="AE11" s="30" t="s">
        <v>55</v>
      </c>
      <c r="AF11" s="40" t="s">
        <v>58</v>
      </c>
      <c r="AG11" s="41" t="s">
        <v>59</v>
      </c>
      <c r="AH11" s="30" t="s">
        <v>55</v>
      </c>
      <c r="AI11" s="40" t="s">
        <v>58</v>
      </c>
      <c r="AJ11" s="41" t="s">
        <v>59</v>
      </c>
      <c r="AK11" s="30" t="s">
        <v>55</v>
      </c>
      <c r="AL11" s="40" t="s">
        <v>58</v>
      </c>
      <c r="AM11" s="41" t="s">
        <v>59</v>
      </c>
    </row>
    <row r="12" spans="1:45" x14ac:dyDescent="0.25">
      <c r="A12" s="39"/>
      <c r="B12" s="31"/>
      <c r="C12" s="31"/>
      <c r="D12" s="17"/>
      <c r="E12" s="1" t="e">
        <f>IF(ISBLANK(D12),NA(),IF($C$6="b",POWER(D$9,D$10-D12)/POWER($B$9,$B$10-$B12)/POWER($C$9,$C$10-$C12),IF($C$6=2,POWER(D$9,D$10-D12)/POWER($C$9,$C$10-$C12),POWER(D$9,D$10-D12)/POWER($B$9,$B$10-$B12))))</f>
        <v>#N/A</v>
      </c>
      <c r="F12" s="4" t="e">
        <f>LOG(E12,2)</f>
        <v>#N/A</v>
      </c>
      <c r="G12" s="17"/>
      <c r="H12" s="1" t="e">
        <f t="shared" ref="H12:H23" si="0">IF(ISBLANK(G12),NA(),IF($C$6="b",POWER(G$9,G$10-G12)/POWER($B$9,$B$10-$B12)/POWER($C$9,$C$10-$C12),IF($C$6=2,POWER(G$9,G$10-G12)/POWER($C$9,$C$10-$C12),POWER(G$9,G$10-G12)/POWER($B$9,$B$10-$B12))))</f>
        <v>#N/A</v>
      </c>
      <c r="I12" s="4" t="e">
        <f t="shared" ref="I12:I23" si="1">LOG(H12,2)</f>
        <v>#N/A</v>
      </c>
      <c r="J12" s="17"/>
      <c r="K12" s="1" t="e">
        <f t="shared" ref="K12:K23" si="2">IF(ISBLANK(J12),NA(),IF($C$6="b",POWER(J$9,J$10-J12)/POWER($B$9,$B$10-$B12)/POWER($C$9,$C$10-$C12),IF($C$6=2,POWER(J$9,J$10-J12)/POWER($C$9,$C$10-$C12),POWER(J$9,J$10-J12)/POWER($B$9,$B$10-$B12))))</f>
        <v>#N/A</v>
      </c>
      <c r="L12" s="4" t="e">
        <f t="shared" ref="L12:L23" si="3">LOG(K12,2)</f>
        <v>#N/A</v>
      </c>
      <c r="M12" s="17"/>
      <c r="N12" s="1" t="e">
        <f t="shared" ref="N12:N23" si="4">IF(ISBLANK(M12),NA(),IF($C$6="b",POWER(M$9,M$10-M12)/POWER($B$9,$B$10-$B12)/POWER($C$9,$C$10-$C12),IF($C$6=2,POWER(M$9,M$10-M12)/POWER($C$9,$C$10-$C12),POWER(M$9,M$10-M12)/POWER($B$9,$B$10-$B12))))</f>
        <v>#N/A</v>
      </c>
      <c r="O12" s="4" t="e">
        <f t="shared" ref="O12:O23" si="5">LOG(N12,2)</f>
        <v>#N/A</v>
      </c>
      <c r="P12" s="17"/>
      <c r="Q12" s="1" t="e">
        <f t="shared" ref="Q12:Q23" si="6">IF(ISBLANK(P12),NA(),IF($C$6="b",POWER(P$9,P$10-P12)/POWER($B$9,$B$10-$B12)/POWER($C$9,$C$10-$C12),IF($C$6=2,POWER(P$9,P$10-P12)/POWER($C$9,$C$10-$C12),POWER(P$9,P$10-P12)/POWER($B$9,$B$10-$B12))))</f>
        <v>#N/A</v>
      </c>
      <c r="R12" s="4" t="e">
        <f t="shared" ref="R12:R23" si="7">LOG(Q12,2)</f>
        <v>#N/A</v>
      </c>
      <c r="S12" s="17"/>
      <c r="T12" s="1" t="e">
        <f t="shared" ref="T12:T23" si="8">IF(ISBLANK(S12),NA(),IF($C$6="b",POWER(S$9,S$10-S12)/POWER($B$9,$B$10-$B12)/POWER($C$9,$C$10-$C12),IF($C$6=2,POWER(S$9,S$10-S12)/POWER($C$9,$C$10-$C12),POWER(S$9,S$10-S12)/POWER($B$9,$B$10-$B12))))</f>
        <v>#N/A</v>
      </c>
      <c r="U12" s="4" t="e">
        <f t="shared" ref="U12:U23" si="9">LOG(T12,2)</f>
        <v>#N/A</v>
      </c>
      <c r="V12" s="17"/>
      <c r="W12" s="1" t="e">
        <f t="shared" ref="W12:W23" si="10">IF(ISBLANK(V12),NA(),IF($C$6="b",POWER(V$9,V$10-V12)/POWER($B$9,$B$10-$B12)/POWER($C$9,$C$10-$C12),IF($C$6=2,POWER(V$9,V$10-V12)/POWER($C$9,$C$10-$C12),POWER(V$9,V$10-V12)/POWER($B$9,$B$10-$B12))))</f>
        <v>#N/A</v>
      </c>
      <c r="X12" s="4" t="e">
        <f t="shared" ref="X12:X23" si="11">LOG(W12,2)</f>
        <v>#N/A</v>
      </c>
      <c r="Y12" s="17"/>
      <c r="Z12" s="1" t="e">
        <f t="shared" ref="Z12:Z23" si="12">IF(ISBLANK(Y12),NA(),IF($C$6="b",POWER(Y$9,Y$10-Y12)/POWER($B$9,$B$10-$B12)/POWER($C$9,$C$10-$C12),IF($C$6=2,POWER(Y$9,Y$10-Y12)/POWER($C$9,$C$10-$C12),POWER(Y$9,Y$10-Y12)/POWER($B$9,$B$10-$B12))))</f>
        <v>#N/A</v>
      </c>
      <c r="AA12" s="4" t="e">
        <f t="shared" ref="AA12:AA23" si="13">LOG(Z12,2)</f>
        <v>#N/A</v>
      </c>
      <c r="AB12" s="17"/>
      <c r="AC12" s="1" t="e">
        <f t="shared" ref="AC12:AC23" si="14">IF(ISBLANK(AB12),NA(),IF($C$6="b",POWER(AB$9,AB$10-AB12)/POWER($B$9,$B$10-$B12)/POWER($C$9,$C$10-$C12),IF($C$6=2,POWER(AB$9,AB$10-AB12)/POWER($C$9,$C$10-$C12),POWER(AB$9,AB$10-AB12)/POWER($B$9,$B$10-$B12))))</f>
        <v>#N/A</v>
      </c>
      <c r="AD12" s="4" t="e">
        <f t="shared" ref="AD12:AD23" si="15">LOG(AC12,2)</f>
        <v>#N/A</v>
      </c>
      <c r="AE12" s="17"/>
      <c r="AF12" s="1" t="e">
        <f t="shared" ref="AF12:AF23" si="16">IF(ISBLANK(AE12),NA(),IF($C$6="b",POWER(AE$9,AE$10-AE12)/POWER($B$9,$B$10-$B12)/POWER($C$9,$C$10-$C12),IF($C$6=2,POWER(AE$9,AE$10-AE12)/POWER($C$9,$C$10-$C12),POWER(AE$9,AE$10-AE12)/POWER($B$9,$B$10-$B12))))</f>
        <v>#N/A</v>
      </c>
      <c r="AG12" s="4" t="e">
        <f t="shared" ref="AG12:AG23" si="17">LOG(AF12,2)</f>
        <v>#N/A</v>
      </c>
      <c r="AH12" s="17"/>
      <c r="AI12" s="1" t="e">
        <f t="shared" ref="AI12:AI23" si="18">IF(ISBLANK(AH12),NA(),IF($C$6="b",POWER(AH$9,AH$10-AH12)/POWER($B$9,$B$10-$B12)/POWER($C$9,$C$10-$C12),IF($C$6=2,POWER(AH$9,AH$10-AH12)/POWER($C$9,$C$10-$C12),POWER(AH$9,AH$10-AH12)/POWER($B$9,$B$10-$B12))))</f>
        <v>#N/A</v>
      </c>
      <c r="AJ12" s="4" t="e">
        <f t="shared" ref="AJ12:AJ23" si="19">LOG(AI12,2)</f>
        <v>#N/A</v>
      </c>
      <c r="AK12" s="17"/>
      <c r="AL12" s="1" t="e">
        <f t="shared" ref="AL12:AL23" si="20">IF(ISBLANK(AK12),NA(),IF($C$6="b",POWER(AK$9,AK$10-AK12)/POWER($B$9,$B$10-$B12)/POWER($C$9,$C$10-$C12),IF($C$6=2,POWER(AK$9,AK$10-AK12)/POWER($C$9,$C$10-$C12),POWER(AK$9,AK$10-AK12)/POWER($B$9,$B$10-$B12))))</f>
        <v>#N/A</v>
      </c>
      <c r="AM12" s="4" t="e">
        <f t="shared" ref="AM12:AM39" si="21">LOG(AL12,2)</f>
        <v>#N/A</v>
      </c>
    </row>
    <row r="13" spans="1:45" x14ac:dyDescent="0.25">
      <c r="A13" s="39"/>
      <c r="B13" s="31"/>
      <c r="C13" s="31"/>
      <c r="D13" s="17"/>
      <c r="E13" s="1" t="e">
        <f t="shared" ref="E13:E39" si="22">IF(ISBLANK(D13),NA(),IF($C$6="b",POWER(D$9,D$10-D13)/POWER($B$9,$B$10-$B13)/POWER($C$9,$C$10-$C13),IF($C$6=2,POWER(D$9,D$10-D13)/POWER($C$9,$C$10-$C13),POWER(D$9,D$10-D13)/POWER($B$9,$B$10-$B13))))</f>
        <v>#N/A</v>
      </c>
      <c r="F13" s="4" t="e">
        <f t="shared" ref="F13:F39" si="23">LOG(E13,2)</f>
        <v>#N/A</v>
      </c>
      <c r="G13" s="17"/>
      <c r="H13" s="1" t="e">
        <f t="shared" si="0"/>
        <v>#N/A</v>
      </c>
      <c r="I13" s="4" t="e">
        <f t="shared" si="1"/>
        <v>#N/A</v>
      </c>
      <c r="J13" s="17"/>
      <c r="K13" s="1" t="e">
        <f t="shared" si="2"/>
        <v>#N/A</v>
      </c>
      <c r="L13" s="4" t="e">
        <f t="shared" si="3"/>
        <v>#N/A</v>
      </c>
      <c r="M13" s="17"/>
      <c r="N13" s="1" t="e">
        <f t="shared" si="4"/>
        <v>#N/A</v>
      </c>
      <c r="O13" s="4" t="e">
        <f t="shared" si="5"/>
        <v>#N/A</v>
      </c>
      <c r="P13" s="17"/>
      <c r="Q13" s="1" t="e">
        <f t="shared" si="6"/>
        <v>#N/A</v>
      </c>
      <c r="R13" s="4" t="e">
        <f t="shared" si="7"/>
        <v>#N/A</v>
      </c>
      <c r="S13" s="17"/>
      <c r="T13" s="1" t="e">
        <f t="shared" si="8"/>
        <v>#N/A</v>
      </c>
      <c r="U13" s="4" t="e">
        <f t="shared" si="9"/>
        <v>#N/A</v>
      </c>
      <c r="V13" s="17"/>
      <c r="W13" s="1" t="e">
        <f t="shared" si="10"/>
        <v>#N/A</v>
      </c>
      <c r="X13" s="4" t="e">
        <f t="shared" si="11"/>
        <v>#N/A</v>
      </c>
      <c r="Y13" s="17"/>
      <c r="Z13" s="1" t="e">
        <f t="shared" si="12"/>
        <v>#N/A</v>
      </c>
      <c r="AA13" s="4" t="e">
        <f t="shared" si="13"/>
        <v>#N/A</v>
      </c>
      <c r="AB13" s="17"/>
      <c r="AC13" s="1" t="e">
        <f t="shared" si="14"/>
        <v>#N/A</v>
      </c>
      <c r="AD13" s="4" t="e">
        <f t="shared" si="15"/>
        <v>#N/A</v>
      </c>
      <c r="AE13" s="17"/>
      <c r="AF13" s="1" t="e">
        <f t="shared" si="16"/>
        <v>#N/A</v>
      </c>
      <c r="AG13" s="4" t="e">
        <f t="shared" si="17"/>
        <v>#N/A</v>
      </c>
      <c r="AH13" s="17"/>
      <c r="AI13" s="1" t="e">
        <f t="shared" si="18"/>
        <v>#N/A</v>
      </c>
      <c r="AJ13" s="4" t="e">
        <f t="shared" si="19"/>
        <v>#N/A</v>
      </c>
      <c r="AK13" s="17"/>
      <c r="AL13" s="1" t="e">
        <f t="shared" si="20"/>
        <v>#N/A</v>
      </c>
      <c r="AM13" s="4" t="e">
        <f t="shared" si="21"/>
        <v>#N/A</v>
      </c>
    </row>
    <row r="14" spans="1:45" x14ac:dyDescent="0.25">
      <c r="A14" s="39"/>
      <c r="B14" s="31"/>
      <c r="C14" s="31"/>
      <c r="D14" s="17"/>
      <c r="E14" s="1" t="e">
        <f t="shared" si="22"/>
        <v>#N/A</v>
      </c>
      <c r="F14" s="4" t="e">
        <f t="shared" si="23"/>
        <v>#N/A</v>
      </c>
      <c r="G14" s="17"/>
      <c r="H14" s="1" t="e">
        <f t="shared" si="0"/>
        <v>#N/A</v>
      </c>
      <c r="I14" s="4" t="e">
        <f t="shared" si="1"/>
        <v>#N/A</v>
      </c>
      <c r="J14" s="17"/>
      <c r="K14" s="1" t="e">
        <f t="shared" si="2"/>
        <v>#N/A</v>
      </c>
      <c r="L14" s="4" t="e">
        <f t="shared" si="3"/>
        <v>#N/A</v>
      </c>
      <c r="M14" s="17"/>
      <c r="N14" s="1" t="e">
        <f t="shared" si="4"/>
        <v>#N/A</v>
      </c>
      <c r="O14" s="4" t="e">
        <f t="shared" si="5"/>
        <v>#N/A</v>
      </c>
      <c r="P14" s="17"/>
      <c r="Q14" s="1" t="e">
        <f t="shared" si="6"/>
        <v>#N/A</v>
      </c>
      <c r="R14" s="4" t="e">
        <f t="shared" si="7"/>
        <v>#N/A</v>
      </c>
      <c r="S14" s="17"/>
      <c r="T14" s="1" t="e">
        <f t="shared" si="8"/>
        <v>#N/A</v>
      </c>
      <c r="U14" s="4" t="e">
        <f t="shared" si="9"/>
        <v>#N/A</v>
      </c>
      <c r="V14" s="17"/>
      <c r="W14" s="1" t="e">
        <f t="shared" si="10"/>
        <v>#N/A</v>
      </c>
      <c r="X14" s="4" t="e">
        <f t="shared" si="11"/>
        <v>#N/A</v>
      </c>
      <c r="Y14" s="17"/>
      <c r="Z14" s="1" t="e">
        <f t="shared" si="12"/>
        <v>#N/A</v>
      </c>
      <c r="AA14" s="4" t="e">
        <f t="shared" si="13"/>
        <v>#N/A</v>
      </c>
      <c r="AB14" s="17"/>
      <c r="AC14" s="1" t="e">
        <f t="shared" si="14"/>
        <v>#N/A</v>
      </c>
      <c r="AD14" s="4" t="e">
        <f t="shared" si="15"/>
        <v>#N/A</v>
      </c>
      <c r="AE14" s="17"/>
      <c r="AF14" s="1" t="e">
        <f t="shared" si="16"/>
        <v>#N/A</v>
      </c>
      <c r="AG14" s="4" t="e">
        <f t="shared" si="17"/>
        <v>#N/A</v>
      </c>
      <c r="AH14" s="17"/>
      <c r="AI14" s="1" t="e">
        <f t="shared" si="18"/>
        <v>#N/A</v>
      </c>
      <c r="AJ14" s="4" t="e">
        <f t="shared" si="19"/>
        <v>#N/A</v>
      </c>
      <c r="AK14" s="17"/>
      <c r="AL14" s="1" t="e">
        <f t="shared" si="20"/>
        <v>#N/A</v>
      </c>
      <c r="AM14" s="4" t="e">
        <f t="shared" si="21"/>
        <v>#N/A</v>
      </c>
    </row>
    <row r="15" spans="1:45" x14ac:dyDescent="0.25">
      <c r="A15" s="39"/>
      <c r="B15" s="31"/>
      <c r="C15" s="31"/>
      <c r="D15" s="17"/>
      <c r="E15" s="1" t="e">
        <f t="shared" si="22"/>
        <v>#N/A</v>
      </c>
      <c r="F15" s="4" t="e">
        <f t="shared" si="23"/>
        <v>#N/A</v>
      </c>
      <c r="G15" s="17"/>
      <c r="H15" s="1" t="e">
        <f t="shared" si="0"/>
        <v>#N/A</v>
      </c>
      <c r="I15" s="4" t="e">
        <f t="shared" si="1"/>
        <v>#N/A</v>
      </c>
      <c r="J15" s="17"/>
      <c r="K15" s="1" t="e">
        <f t="shared" si="2"/>
        <v>#N/A</v>
      </c>
      <c r="L15" s="4" t="e">
        <f t="shared" si="3"/>
        <v>#N/A</v>
      </c>
      <c r="M15" s="17"/>
      <c r="N15" s="1" t="e">
        <f t="shared" si="4"/>
        <v>#N/A</v>
      </c>
      <c r="O15" s="4" t="e">
        <f t="shared" si="5"/>
        <v>#N/A</v>
      </c>
      <c r="P15" s="17"/>
      <c r="Q15" s="1" t="e">
        <f t="shared" si="6"/>
        <v>#N/A</v>
      </c>
      <c r="R15" s="4" t="e">
        <f t="shared" si="7"/>
        <v>#N/A</v>
      </c>
      <c r="S15" s="17"/>
      <c r="T15" s="1" t="e">
        <f t="shared" si="8"/>
        <v>#N/A</v>
      </c>
      <c r="U15" s="4" t="e">
        <f t="shared" si="9"/>
        <v>#N/A</v>
      </c>
      <c r="V15" s="17"/>
      <c r="W15" s="1" t="e">
        <f t="shared" si="10"/>
        <v>#N/A</v>
      </c>
      <c r="X15" s="4" t="e">
        <f t="shared" si="11"/>
        <v>#N/A</v>
      </c>
      <c r="Y15" s="17"/>
      <c r="Z15" s="1" t="e">
        <f t="shared" si="12"/>
        <v>#N/A</v>
      </c>
      <c r="AA15" s="4" t="e">
        <f t="shared" si="13"/>
        <v>#N/A</v>
      </c>
      <c r="AB15" s="17"/>
      <c r="AC15" s="1" t="e">
        <f t="shared" si="14"/>
        <v>#N/A</v>
      </c>
      <c r="AD15" s="4" t="e">
        <f t="shared" si="15"/>
        <v>#N/A</v>
      </c>
      <c r="AE15" s="17"/>
      <c r="AF15" s="1" t="e">
        <f t="shared" si="16"/>
        <v>#N/A</v>
      </c>
      <c r="AG15" s="4" t="e">
        <f t="shared" si="17"/>
        <v>#N/A</v>
      </c>
      <c r="AH15" s="17"/>
      <c r="AI15" s="1" t="e">
        <f t="shared" si="18"/>
        <v>#N/A</v>
      </c>
      <c r="AJ15" s="4" t="e">
        <f t="shared" si="19"/>
        <v>#N/A</v>
      </c>
      <c r="AK15" s="17"/>
      <c r="AL15" s="1" t="e">
        <f t="shared" si="20"/>
        <v>#N/A</v>
      </c>
      <c r="AM15" s="4" t="e">
        <f t="shared" si="21"/>
        <v>#N/A</v>
      </c>
    </row>
    <row r="16" spans="1:45" x14ac:dyDescent="0.25">
      <c r="A16" s="39"/>
      <c r="B16" s="31"/>
      <c r="C16" s="31"/>
      <c r="D16" s="17"/>
      <c r="E16" s="1" t="e">
        <f t="shared" si="22"/>
        <v>#N/A</v>
      </c>
      <c r="F16" s="4" t="e">
        <f t="shared" si="23"/>
        <v>#N/A</v>
      </c>
      <c r="G16" s="17"/>
      <c r="H16" s="1" t="e">
        <f t="shared" si="0"/>
        <v>#N/A</v>
      </c>
      <c r="I16" s="4" t="e">
        <f t="shared" si="1"/>
        <v>#N/A</v>
      </c>
      <c r="J16" s="17"/>
      <c r="K16" s="1" t="e">
        <f t="shared" si="2"/>
        <v>#N/A</v>
      </c>
      <c r="L16" s="4" t="e">
        <f t="shared" si="3"/>
        <v>#N/A</v>
      </c>
      <c r="M16" s="17"/>
      <c r="N16" s="1" t="e">
        <f t="shared" si="4"/>
        <v>#N/A</v>
      </c>
      <c r="O16" s="4" t="e">
        <f t="shared" si="5"/>
        <v>#N/A</v>
      </c>
      <c r="P16" s="17"/>
      <c r="Q16" s="1" t="e">
        <f t="shared" si="6"/>
        <v>#N/A</v>
      </c>
      <c r="R16" s="4" t="e">
        <f t="shared" si="7"/>
        <v>#N/A</v>
      </c>
      <c r="S16" s="17"/>
      <c r="T16" s="1" t="e">
        <f t="shared" si="8"/>
        <v>#N/A</v>
      </c>
      <c r="U16" s="4" t="e">
        <f t="shared" si="9"/>
        <v>#N/A</v>
      </c>
      <c r="V16" s="17"/>
      <c r="W16" s="1" t="e">
        <f t="shared" si="10"/>
        <v>#N/A</v>
      </c>
      <c r="X16" s="4" t="e">
        <f t="shared" si="11"/>
        <v>#N/A</v>
      </c>
      <c r="Y16" s="17"/>
      <c r="Z16" s="1" t="e">
        <f t="shared" si="12"/>
        <v>#N/A</v>
      </c>
      <c r="AA16" s="4" t="e">
        <f t="shared" si="13"/>
        <v>#N/A</v>
      </c>
      <c r="AB16" s="17"/>
      <c r="AC16" s="1" t="e">
        <f t="shared" si="14"/>
        <v>#N/A</v>
      </c>
      <c r="AD16" s="4" t="e">
        <f t="shared" si="15"/>
        <v>#N/A</v>
      </c>
      <c r="AE16" s="17"/>
      <c r="AF16" s="1" t="e">
        <f t="shared" si="16"/>
        <v>#N/A</v>
      </c>
      <c r="AG16" s="4" t="e">
        <f t="shared" si="17"/>
        <v>#N/A</v>
      </c>
      <c r="AH16" s="17"/>
      <c r="AI16" s="1" t="e">
        <f t="shared" si="18"/>
        <v>#N/A</v>
      </c>
      <c r="AJ16" s="4" t="e">
        <f t="shared" si="19"/>
        <v>#N/A</v>
      </c>
      <c r="AK16" s="17"/>
      <c r="AL16" s="1" t="e">
        <f t="shared" si="20"/>
        <v>#N/A</v>
      </c>
      <c r="AM16" s="4" t="e">
        <f t="shared" si="21"/>
        <v>#N/A</v>
      </c>
    </row>
    <row r="17" spans="1:39" x14ac:dyDescent="0.25">
      <c r="A17" s="39"/>
      <c r="B17" s="31"/>
      <c r="C17" s="31"/>
      <c r="D17" s="17"/>
      <c r="E17" s="1" t="e">
        <f t="shared" si="22"/>
        <v>#N/A</v>
      </c>
      <c r="F17" s="4" t="e">
        <f t="shared" si="23"/>
        <v>#N/A</v>
      </c>
      <c r="G17" s="17"/>
      <c r="H17" s="1" t="e">
        <f t="shared" si="0"/>
        <v>#N/A</v>
      </c>
      <c r="I17" s="4" t="e">
        <f t="shared" si="1"/>
        <v>#N/A</v>
      </c>
      <c r="J17" s="17"/>
      <c r="K17" s="1" t="e">
        <f t="shared" si="2"/>
        <v>#N/A</v>
      </c>
      <c r="L17" s="4" t="e">
        <f t="shared" si="3"/>
        <v>#N/A</v>
      </c>
      <c r="M17" s="17"/>
      <c r="N17" s="1" t="e">
        <f t="shared" si="4"/>
        <v>#N/A</v>
      </c>
      <c r="O17" s="4" t="e">
        <f t="shared" si="5"/>
        <v>#N/A</v>
      </c>
      <c r="P17" s="17"/>
      <c r="Q17" s="1" t="e">
        <f t="shared" si="6"/>
        <v>#N/A</v>
      </c>
      <c r="R17" s="4" t="e">
        <f t="shared" si="7"/>
        <v>#N/A</v>
      </c>
      <c r="S17" s="17"/>
      <c r="T17" s="1" t="e">
        <f t="shared" si="8"/>
        <v>#N/A</v>
      </c>
      <c r="U17" s="4" t="e">
        <f t="shared" si="9"/>
        <v>#N/A</v>
      </c>
      <c r="V17" s="17"/>
      <c r="W17" s="1" t="e">
        <f t="shared" si="10"/>
        <v>#N/A</v>
      </c>
      <c r="X17" s="4" t="e">
        <f t="shared" si="11"/>
        <v>#N/A</v>
      </c>
      <c r="Y17" s="17"/>
      <c r="Z17" s="1" t="e">
        <f t="shared" si="12"/>
        <v>#N/A</v>
      </c>
      <c r="AA17" s="4" t="e">
        <f t="shared" si="13"/>
        <v>#N/A</v>
      </c>
      <c r="AB17" s="17"/>
      <c r="AC17" s="1" t="e">
        <f t="shared" si="14"/>
        <v>#N/A</v>
      </c>
      <c r="AD17" s="4" t="e">
        <f t="shared" si="15"/>
        <v>#N/A</v>
      </c>
      <c r="AE17" s="17"/>
      <c r="AF17" s="1" t="e">
        <f t="shared" si="16"/>
        <v>#N/A</v>
      </c>
      <c r="AG17" s="4" t="e">
        <f t="shared" si="17"/>
        <v>#N/A</v>
      </c>
      <c r="AH17" s="17"/>
      <c r="AI17" s="1" t="e">
        <f t="shared" si="18"/>
        <v>#N/A</v>
      </c>
      <c r="AJ17" s="4" t="e">
        <f t="shared" si="19"/>
        <v>#N/A</v>
      </c>
      <c r="AK17" s="17"/>
      <c r="AL17" s="1" t="e">
        <f t="shared" si="20"/>
        <v>#N/A</v>
      </c>
      <c r="AM17" s="4" t="e">
        <f t="shared" si="21"/>
        <v>#N/A</v>
      </c>
    </row>
    <row r="18" spans="1:39" x14ac:dyDescent="0.25">
      <c r="A18" s="39"/>
      <c r="B18" s="31"/>
      <c r="C18" s="31"/>
      <c r="D18" s="17"/>
      <c r="E18" s="1" t="e">
        <f t="shared" si="22"/>
        <v>#N/A</v>
      </c>
      <c r="F18" s="4" t="e">
        <f t="shared" si="23"/>
        <v>#N/A</v>
      </c>
      <c r="G18" s="17"/>
      <c r="H18" s="1" t="e">
        <f t="shared" si="0"/>
        <v>#N/A</v>
      </c>
      <c r="I18" s="4" t="e">
        <f t="shared" si="1"/>
        <v>#N/A</v>
      </c>
      <c r="J18" s="17"/>
      <c r="K18" s="1" t="e">
        <f t="shared" si="2"/>
        <v>#N/A</v>
      </c>
      <c r="L18" s="4" t="e">
        <f t="shared" si="3"/>
        <v>#N/A</v>
      </c>
      <c r="M18" s="17"/>
      <c r="N18" s="1" t="e">
        <f t="shared" si="4"/>
        <v>#N/A</v>
      </c>
      <c r="O18" s="4" t="e">
        <f t="shared" si="5"/>
        <v>#N/A</v>
      </c>
      <c r="P18" s="17"/>
      <c r="Q18" s="1" t="e">
        <f t="shared" si="6"/>
        <v>#N/A</v>
      </c>
      <c r="R18" s="4" t="e">
        <f t="shared" si="7"/>
        <v>#N/A</v>
      </c>
      <c r="S18" s="17"/>
      <c r="T18" s="1" t="e">
        <f t="shared" si="8"/>
        <v>#N/A</v>
      </c>
      <c r="U18" s="4" t="e">
        <f t="shared" si="9"/>
        <v>#N/A</v>
      </c>
      <c r="V18" s="17"/>
      <c r="W18" s="1" t="e">
        <f t="shared" si="10"/>
        <v>#N/A</v>
      </c>
      <c r="X18" s="4" t="e">
        <f t="shared" si="11"/>
        <v>#N/A</v>
      </c>
      <c r="Y18" s="17"/>
      <c r="Z18" s="1" t="e">
        <f t="shared" si="12"/>
        <v>#N/A</v>
      </c>
      <c r="AA18" s="4" t="e">
        <f t="shared" si="13"/>
        <v>#N/A</v>
      </c>
      <c r="AB18" s="17"/>
      <c r="AC18" s="1" t="e">
        <f t="shared" si="14"/>
        <v>#N/A</v>
      </c>
      <c r="AD18" s="4" t="e">
        <f t="shared" si="15"/>
        <v>#N/A</v>
      </c>
      <c r="AE18" s="17"/>
      <c r="AF18" s="1" t="e">
        <f t="shared" si="16"/>
        <v>#N/A</v>
      </c>
      <c r="AG18" s="4" t="e">
        <f t="shared" si="17"/>
        <v>#N/A</v>
      </c>
      <c r="AH18" s="17"/>
      <c r="AI18" s="1" t="e">
        <f t="shared" si="18"/>
        <v>#N/A</v>
      </c>
      <c r="AJ18" s="4" t="e">
        <f t="shared" si="19"/>
        <v>#N/A</v>
      </c>
      <c r="AK18" s="17"/>
      <c r="AL18" s="1" t="e">
        <f t="shared" si="20"/>
        <v>#N/A</v>
      </c>
      <c r="AM18" s="4" t="e">
        <f t="shared" si="21"/>
        <v>#N/A</v>
      </c>
    </row>
    <row r="19" spans="1:39" x14ac:dyDescent="0.25">
      <c r="A19" s="39"/>
      <c r="B19" s="31"/>
      <c r="C19" s="31"/>
      <c r="D19" s="17"/>
      <c r="E19" s="1" t="e">
        <f t="shared" si="22"/>
        <v>#N/A</v>
      </c>
      <c r="F19" s="4" t="e">
        <f t="shared" si="23"/>
        <v>#N/A</v>
      </c>
      <c r="G19" s="17"/>
      <c r="H19" s="1" t="e">
        <f t="shared" si="0"/>
        <v>#N/A</v>
      </c>
      <c r="I19" s="4" t="e">
        <f t="shared" si="1"/>
        <v>#N/A</v>
      </c>
      <c r="J19" s="17"/>
      <c r="K19" s="1" t="e">
        <f t="shared" si="2"/>
        <v>#N/A</v>
      </c>
      <c r="L19" s="4" t="e">
        <f t="shared" si="3"/>
        <v>#N/A</v>
      </c>
      <c r="M19" s="17"/>
      <c r="N19" s="1" t="e">
        <f t="shared" si="4"/>
        <v>#N/A</v>
      </c>
      <c r="O19" s="4" t="e">
        <f t="shared" si="5"/>
        <v>#N/A</v>
      </c>
      <c r="P19" s="17"/>
      <c r="Q19" s="1" t="e">
        <f t="shared" si="6"/>
        <v>#N/A</v>
      </c>
      <c r="R19" s="4" t="e">
        <f t="shared" si="7"/>
        <v>#N/A</v>
      </c>
      <c r="S19" s="17"/>
      <c r="T19" s="1" t="e">
        <f t="shared" si="8"/>
        <v>#N/A</v>
      </c>
      <c r="U19" s="4" t="e">
        <f t="shared" si="9"/>
        <v>#N/A</v>
      </c>
      <c r="V19" s="17"/>
      <c r="W19" s="1" t="e">
        <f t="shared" si="10"/>
        <v>#N/A</v>
      </c>
      <c r="X19" s="4" t="e">
        <f t="shared" si="11"/>
        <v>#N/A</v>
      </c>
      <c r="Y19" s="17"/>
      <c r="Z19" s="1" t="e">
        <f t="shared" si="12"/>
        <v>#N/A</v>
      </c>
      <c r="AA19" s="4" t="e">
        <f t="shared" si="13"/>
        <v>#N/A</v>
      </c>
      <c r="AB19" s="17"/>
      <c r="AC19" s="1" t="e">
        <f t="shared" si="14"/>
        <v>#N/A</v>
      </c>
      <c r="AD19" s="4" t="e">
        <f t="shared" si="15"/>
        <v>#N/A</v>
      </c>
      <c r="AE19" s="17"/>
      <c r="AF19" s="1" t="e">
        <f t="shared" si="16"/>
        <v>#N/A</v>
      </c>
      <c r="AG19" s="4" t="e">
        <f t="shared" si="17"/>
        <v>#N/A</v>
      </c>
      <c r="AH19" s="17"/>
      <c r="AI19" s="1" t="e">
        <f t="shared" si="18"/>
        <v>#N/A</v>
      </c>
      <c r="AJ19" s="4" t="e">
        <f t="shared" si="19"/>
        <v>#N/A</v>
      </c>
      <c r="AK19" s="17"/>
      <c r="AL19" s="1" t="e">
        <f t="shared" si="20"/>
        <v>#N/A</v>
      </c>
      <c r="AM19" s="4" t="e">
        <f t="shared" si="21"/>
        <v>#N/A</v>
      </c>
    </row>
    <row r="20" spans="1:39" x14ac:dyDescent="0.25">
      <c r="A20" s="39"/>
      <c r="B20" s="31"/>
      <c r="C20" s="31"/>
      <c r="D20" s="17"/>
      <c r="E20" s="1" t="e">
        <f t="shared" si="22"/>
        <v>#N/A</v>
      </c>
      <c r="F20" s="4" t="e">
        <f t="shared" si="23"/>
        <v>#N/A</v>
      </c>
      <c r="G20" s="17"/>
      <c r="H20" s="1" t="e">
        <f t="shared" si="0"/>
        <v>#N/A</v>
      </c>
      <c r="I20" s="4" t="e">
        <f t="shared" si="1"/>
        <v>#N/A</v>
      </c>
      <c r="J20" s="17"/>
      <c r="K20" s="1" t="e">
        <f t="shared" si="2"/>
        <v>#N/A</v>
      </c>
      <c r="L20" s="4" t="e">
        <f t="shared" si="3"/>
        <v>#N/A</v>
      </c>
      <c r="M20" s="17"/>
      <c r="N20" s="1" t="e">
        <f t="shared" si="4"/>
        <v>#N/A</v>
      </c>
      <c r="O20" s="4" t="e">
        <f t="shared" si="5"/>
        <v>#N/A</v>
      </c>
      <c r="P20" s="17"/>
      <c r="Q20" s="1" t="e">
        <f t="shared" si="6"/>
        <v>#N/A</v>
      </c>
      <c r="R20" s="4" t="e">
        <f t="shared" si="7"/>
        <v>#N/A</v>
      </c>
      <c r="S20" s="17"/>
      <c r="T20" s="1" t="e">
        <f t="shared" si="8"/>
        <v>#N/A</v>
      </c>
      <c r="U20" s="4" t="e">
        <f t="shared" si="9"/>
        <v>#N/A</v>
      </c>
      <c r="V20" s="17"/>
      <c r="W20" s="1" t="e">
        <f t="shared" si="10"/>
        <v>#N/A</v>
      </c>
      <c r="X20" s="4" t="e">
        <f t="shared" si="11"/>
        <v>#N/A</v>
      </c>
      <c r="Y20" s="17"/>
      <c r="Z20" s="1" t="e">
        <f t="shared" si="12"/>
        <v>#N/A</v>
      </c>
      <c r="AA20" s="4" t="e">
        <f t="shared" si="13"/>
        <v>#N/A</v>
      </c>
      <c r="AB20" s="17"/>
      <c r="AC20" s="1" t="e">
        <f t="shared" si="14"/>
        <v>#N/A</v>
      </c>
      <c r="AD20" s="4" t="e">
        <f t="shared" si="15"/>
        <v>#N/A</v>
      </c>
      <c r="AE20" s="17"/>
      <c r="AF20" s="1" t="e">
        <f t="shared" si="16"/>
        <v>#N/A</v>
      </c>
      <c r="AG20" s="4" t="e">
        <f t="shared" si="17"/>
        <v>#N/A</v>
      </c>
      <c r="AH20" s="17"/>
      <c r="AI20" s="1" t="e">
        <f t="shared" si="18"/>
        <v>#N/A</v>
      </c>
      <c r="AJ20" s="4" t="e">
        <f t="shared" si="19"/>
        <v>#N/A</v>
      </c>
      <c r="AK20" s="17"/>
      <c r="AL20" s="1" t="e">
        <f t="shared" si="20"/>
        <v>#N/A</v>
      </c>
      <c r="AM20" s="4" t="e">
        <f t="shared" si="21"/>
        <v>#N/A</v>
      </c>
    </row>
    <row r="21" spans="1:39" x14ac:dyDescent="0.25">
      <c r="A21" s="39"/>
      <c r="B21" s="31"/>
      <c r="C21" s="31"/>
      <c r="D21" s="17"/>
      <c r="E21" s="1" t="e">
        <f t="shared" si="22"/>
        <v>#N/A</v>
      </c>
      <c r="F21" s="4" t="e">
        <f t="shared" si="23"/>
        <v>#N/A</v>
      </c>
      <c r="G21" s="17"/>
      <c r="H21" s="1" t="e">
        <f t="shared" si="0"/>
        <v>#N/A</v>
      </c>
      <c r="I21" s="4" t="e">
        <f t="shared" si="1"/>
        <v>#N/A</v>
      </c>
      <c r="J21" s="17"/>
      <c r="K21" s="1" t="e">
        <f t="shared" si="2"/>
        <v>#N/A</v>
      </c>
      <c r="L21" s="4" t="e">
        <f t="shared" si="3"/>
        <v>#N/A</v>
      </c>
      <c r="M21" s="17"/>
      <c r="N21" s="1" t="e">
        <f t="shared" si="4"/>
        <v>#N/A</v>
      </c>
      <c r="O21" s="4" t="e">
        <f t="shared" si="5"/>
        <v>#N/A</v>
      </c>
      <c r="P21" s="17"/>
      <c r="Q21" s="1" t="e">
        <f t="shared" si="6"/>
        <v>#N/A</v>
      </c>
      <c r="R21" s="4" t="e">
        <f t="shared" si="7"/>
        <v>#N/A</v>
      </c>
      <c r="S21" s="17"/>
      <c r="T21" s="1" t="e">
        <f t="shared" si="8"/>
        <v>#N/A</v>
      </c>
      <c r="U21" s="4" t="e">
        <f t="shared" si="9"/>
        <v>#N/A</v>
      </c>
      <c r="V21" s="17"/>
      <c r="W21" s="1" t="e">
        <f t="shared" si="10"/>
        <v>#N/A</v>
      </c>
      <c r="X21" s="4" t="e">
        <f t="shared" si="11"/>
        <v>#N/A</v>
      </c>
      <c r="Y21" s="17"/>
      <c r="Z21" s="1" t="e">
        <f t="shared" si="12"/>
        <v>#N/A</v>
      </c>
      <c r="AA21" s="4" t="e">
        <f t="shared" si="13"/>
        <v>#N/A</v>
      </c>
      <c r="AB21" s="17"/>
      <c r="AC21" s="1" t="e">
        <f t="shared" si="14"/>
        <v>#N/A</v>
      </c>
      <c r="AD21" s="4" t="e">
        <f t="shared" si="15"/>
        <v>#N/A</v>
      </c>
      <c r="AE21" s="17"/>
      <c r="AF21" s="1" t="e">
        <f t="shared" si="16"/>
        <v>#N/A</v>
      </c>
      <c r="AG21" s="4" t="e">
        <f t="shared" si="17"/>
        <v>#N/A</v>
      </c>
      <c r="AH21" s="17"/>
      <c r="AI21" s="1" t="e">
        <f t="shared" si="18"/>
        <v>#N/A</v>
      </c>
      <c r="AJ21" s="4" t="e">
        <f t="shared" si="19"/>
        <v>#N/A</v>
      </c>
      <c r="AK21" s="17"/>
      <c r="AL21" s="1" t="e">
        <f t="shared" si="20"/>
        <v>#N/A</v>
      </c>
      <c r="AM21" s="4" t="e">
        <f t="shared" si="21"/>
        <v>#N/A</v>
      </c>
    </row>
    <row r="22" spans="1:39" x14ac:dyDescent="0.25">
      <c r="A22" s="39"/>
      <c r="B22" s="31"/>
      <c r="C22" s="31"/>
      <c r="D22" s="17"/>
      <c r="E22" s="1" t="e">
        <f t="shared" si="22"/>
        <v>#N/A</v>
      </c>
      <c r="F22" s="4" t="e">
        <f t="shared" si="23"/>
        <v>#N/A</v>
      </c>
      <c r="G22" s="17"/>
      <c r="H22" s="1" t="e">
        <f t="shared" si="0"/>
        <v>#N/A</v>
      </c>
      <c r="I22" s="4" t="e">
        <f t="shared" si="1"/>
        <v>#N/A</v>
      </c>
      <c r="J22" s="17"/>
      <c r="K22" s="1" t="e">
        <f t="shared" si="2"/>
        <v>#N/A</v>
      </c>
      <c r="L22" s="4" t="e">
        <f t="shared" si="3"/>
        <v>#N/A</v>
      </c>
      <c r="M22" s="17"/>
      <c r="N22" s="1" t="e">
        <f t="shared" si="4"/>
        <v>#N/A</v>
      </c>
      <c r="O22" s="4" t="e">
        <f t="shared" si="5"/>
        <v>#N/A</v>
      </c>
      <c r="P22" s="17"/>
      <c r="Q22" s="1" t="e">
        <f t="shared" si="6"/>
        <v>#N/A</v>
      </c>
      <c r="R22" s="4" t="e">
        <f t="shared" si="7"/>
        <v>#N/A</v>
      </c>
      <c r="S22" s="17"/>
      <c r="T22" s="1" t="e">
        <f t="shared" si="8"/>
        <v>#N/A</v>
      </c>
      <c r="U22" s="4" t="e">
        <f t="shared" si="9"/>
        <v>#N/A</v>
      </c>
      <c r="V22" s="17"/>
      <c r="W22" s="1" t="e">
        <f t="shared" si="10"/>
        <v>#N/A</v>
      </c>
      <c r="X22" s="4" t="e">
        <f t="shared" si="11"/>
        <v>#N/A</v>
      </c>
      <c r="Y22" s="17"/>
      <c r="Z22" s="1" t="e">
        <f t="shared" si="12"/>
        <v>#N/A</v>
      </c>
      <c r="AA22" s="4" t="e">
        <f t="shared" si="13"/>
        <v>#N/A</v>
      </c>
      <c r="AB22" s="17"/>
      <c r="AC22" s="1" t="e">
        <f t="shared" si="14"/>
        <v>#N/A</v>
      </c>
      <c r="AD22" s="4" t="e">
        <f t="shared" si="15"/>
        <v>#N/A</v>
      </c>
      <c r="AE22" s="17"/>
      <c r="AF22" s="1" t="e">
        <f t="shared" si="16"/>
        <v>#N/A</v>
      </c>
      <c r="AG22" s="4" t="e">
        <f t="shared" si="17"/>
        <v>#N/A</v>
      </c>
      <c r="AH22" s="17"/>
      <c r="AI22" s="1" t="e">
        <f t="shared" si="18"/>
        <v>#N/A</v>
      </c>
      <c r="AJ22" s="4" t="e">
        <f t="shared" si="19"/>
        <v>#N/A</v>
      </c>
      <c r="AK22" s="17"/>
      <c r="AL22" s="1" t="e">
        <f t="shared" si="20"/>
        <v>#N/A</v>
      </c>
      <c r="AM22" s="4" t="e">
        <f t="shared" si="21"/>
        <v>#N/A</v>
      </c>
    </row>
    <row r="23" spans="1:39" x14ac:dyDescent="0.25">
      <c r="A23" s="39"/>
      <c r="B23" s="31"/>
      <c r="C23" s="31"/>
      <c r="D23" s="17"/>
      <c r="E23" s="1" t="e">
        <f t="shared" si="22"/>
        <v>#N/A</v>
      </c>
      <c r="F23" s="4" t="e">
        <f t="shared" si="23"/>
        <v>#N/A</v>
      </c>
      <c r="G23" s="17"/>
      <c r="H23" s="1" t="e">
        <f t="shared" si="0"/>
        <v>#N/A</v>
      </c>
      <c r="I23" s="4" t="e">
        <f t="shared" si="1"/>
        <v>#N/A</v>
      </c>
      <c r="J23" s="17"/>
      <c r="K23" s="1" t="e">
        <f t="shared" si="2"/>
        <v>#N/A</v>
      </c>
      <c r="L23" s="4" t="e">
        <f t="shared" si="3"/>
        <v>#N/A</v>
      </c>
      <c r="M23" s="17"/>
      <c r="N23" s="1" t="e">
        <f t="shared" si="4"/>
        <v>#N/A</v>
      </c>
      <c r="O23" s="4" t="e">
        <f t="shared" si="5"/>
        <v>#N/A</v>
      </c>
      <c r="P23" s="17"/>
      <c r="Q23" s="1" t="e">
        <f t="shared" si="6"/>
        <v>#N/A</v>
      </c>
      <c r="R23" s="4" t="e">
        <f t="shared" si="7"/>
        <v>#N/A</v>
      </c>
      <c r="S23" s="17"/>
      <c r="T23" s="1" t="e">
        <f t="shared" si="8"/>
        <v>#N/A</v>
      </c>
      <c r="U23" s="4" t="e">
        <f t="shared" si="9"/>
        <v>#N/A</v>
      </c>
      <c r="V23" s="17"/>
      <c r="W23" s="1" t="e">
        <f t="shared" si="10"/>
        <v>#N/A</v>
      </c>
      <c r="X23" s="4" t="e">
        <f t="shared" si="11"/>
        <v>#N/A</v>
      </c>
      <c r="Y23" s="17"/>
      <c r="Z23" s="1" t="e">
        <f t="shared" si="12"/>
        <v>#N/A</v>
      </c>
      <c r="AA23" s="4" t="e">
        <f t="shared" si="13"/>
        <v>#N/A</v>
      </c>
      <c r="AB23" s="17"/>
      <c r="AC23" s="1" t="e">
        <f t="shared" si="14"/>
        <v>#N/A</v>
      </c>
      <c r="AD23" s="4" t="e">
        <f t="shared" si="15"/>
        <v>#N/A</v>
      </c>
      <c r="AE23" s="17"/>
      <c r="AF23" s="1" t="e">
        <f t="shared" si="16"/>
        <v>#N/A</v>
      </c>
      <c r="AG23" s="4" t="e">
        <f t="shared" si="17"/>
        <v>#N/A</v>
      </c>
      <c r="AH23" s="17"/>
      <c r="AI23" s="1" t="e">
        <f t="shared" si="18"/>
        <v>#N/A</v>
      </c>
      <c r="AJ23" s="4" t="e">
        <f t="shared" si="19"/>
        <v>#N/A</v>
      </c>
      <c r="AK23" s="17"/>
      <c r="AL23" s="1" t="e">
        <f t="shared" si="20"/>
        <v>#N/A</v>
      </c>
      <c r="AM23" s="4" t="e">
        <f t="shared" si="21"/>
        <v>#N/A</v>
      </c>
    </row>
    <row r="24" spans="1:39" x14ac:dyDescent="0.25">
      <c r="A24" s="39"/>
      <c r="B24" s="31"/>
      <c r="C24" s="31"/>
      <c r="D24" s="17"/>
      <c r="E24" s="1" t="e">
        <f t="shared" si="22"/>
        <v>#N/A</v>
      </c>
      <c r="F24" s="4" t="e">
        <f t="shared" si="23"/>
        <v>#N/A</v>
      </c>
      <c r="G24" s="17"/>
      <c r="H24" s="1" t="e">
        <f t="shared" ref="H24" si="24">IF(ISBLANK(G24),NA(),IF($C$6="b",POWER(G$9,G$10-G24)/POWER($B$9,$B$10-$B24)/POWER($C$9,$C$10-$C24),IF($C$6=2,POWER(G$9,G$10-G24)/POWER($C$9,$C$10-$C24),POWER(G$9,G$10-G24)/POWER($B$9,$B$10-$B24))))</f>
        <v>#N/A</v>
      </c>
      <c r="I24" s="4" t="e">
        <f t="shared" ref="I24" si="25">LOG(H24,2)</f>
        <v>#N/A</v>
      </c>
      <c r="J24" s="17"/>
      <c r="K24" s="1" t="e">
        <f t="shared" ref="K24" si="26">IF(ISBLANK(J24),NA(),IF($C$6="b",POWER(J$9,J$10-J24)/POWER($B$9,$B$10-$B24)/POWER($C$9,$C$10-$C24),IF($C$6=2,POWER(J$9,J$10-J24)/POWER($C$9,$C$10-$C24),POWER(J$9,J$10-J24)/POWER($B$9,$B$10-$B24))))</f>
        <v>#N/A</v>
      </c>
      <c r="L24" s="4" t="e">
        <f t="shared" ref="L24" si="27">LOG(K24,2)</f>
        <v>#N/A</v>
      </c>
      <c r="M24" s="17"/>
      <c r="N24" s="1" t="e">
        <f t="shared" ref="N24" si="28">IF(ISBLANK(M24),NA(),IF($C$6="b",POWER(M$9,M$10-M24)/POWER($B$9,$B$10-$B24)/POWER($C$9,$C$10-$C24),IF($C$6=2,POWER(M$9,M$10-M24)/POWER($C$9,$C$10-$C24),POWER(M$9,M$10-M24)/POWER($B$9,$B$10-$B24))))</f>
        <v>#N/A</v>
      </c>
      <c r="O24" s="4" t="e">
        <f t="shared" ref="O24" si="29">LOG(N24,2)</f>
        <v>#N/A</v>
      </c>
      <c r="P24" s="17"/>
      <c r="Q24" s="1" t="e">
        <f t="shared" ref="Q24" si="30">IF(ISBLANK(P24),NA(),IF($C$6="b",POWER(P$9,P$10-P24)/POWER($B$9,$B$10-$B24)/POWER($C$9,$C$10-$C24),IF($C$6=2,POWER(P$9,P$10-P24)/POWER($C$9,$C$10-$C24),POWER(P$9,P$10-P24)/POWER($B$9,$B$10-$B24))))</f>
        <v>#N/A</v>
      </c>
      <c r="R24" s="4" t="e">
        <f t="shared" ref="R24" si="31">LOG(Q24,2)</f>
        <v>#N/A</v>
      </c>
      <c r="S24" s="17"/>
      <c r="T24" s="1" t="e">
        <f t="shared" ref="T24" si="32">IF(ISBLANK(S24),NA(),IF($C$6="b",POWER(S$9,S$10-S24)/POWER($B$9,$B$10-$B24)/POWER($C$9,$C$10-$C24),IF($C$6=2,POWER(S$9,S$10-S24)/POWER($C$9,$C$10-$C24),POWER(S$9,S$10-S24)/POWER($B$9,$B$10-$B24))))</f>
        <v>#N/A</v>
      </c>
      <c r="U24" s="4" t="e">
        <f t="shared" ref="U24" si="33">LOG(T24,2)</f>
        <v>#N/A</v>
      </c>
      <c r="V24" s="17"/>
      <c r="W24" s="1" t="e">
        <f t="shared" ref="W24" si="34">IF(ISBLANK(V24),NA(),IF($C$6="b",POWER(V$9,V$10-V24)/POWER($B$9,$B$10-$B24)/POWER($C$9,$C$10-$C24),IF($C$6=2,POWER(V$9,V$10-V24)/POWER($C$9,$C$10-$C24),POWER(V$9,V$10-V24)/POWER($B$9,$B$10-$B24))))</f>
        <v>#N/A</v>
      </c>
      <c r="X24" s="4" t="e">
        <f t="shared" ref="X24" si="35">LOG(W24,2)</f>
        <v>#N/A</v>
      </c>
      <c r="Y24" s="17"/>
      <c r="Z24" s="1" t="e">
        <f t="shared" ref="Z24" si="36">IF(ISBLANK(Y24),NA(),IF($C$6="b",POWER(Y$9,Y$10-Y24)/POWER($B$9,$B$10-$B24)/POWER($C$9,$C$10-$C24),IF($C$6=2,POWER(Y$9,Y$10-Y24)/POWER($C$9,$C$10-$C24),POWER(Y$9,Y$10-Y24)/POWER($B$9,$B$10-$B24))))</f>
        <v>#N/A</v>
      </c>
      <c r="AA24" s="4" t="e">
        <f t="shared" ref="AA24" si="37">LOG(Z24,2)</f>
        <v>#N/A</v>
      </c>
      <c r="AB24" s="17"/>
      <c r="AC24" s="1" t="e">
        <f t="shared" ref="AC24" si="38">IF(ISBLANK(AB24),NA(),IF($C$6="b",POWER(AB$9,AB$10-AB24)/POWER($B$9,$B$10-$B24)/POWER($C$9,$C$10-$C24),IF($C$6=2,POWER(AB$9,AB$10-AB24)/POWER($C$9,$C$10-$C24),POWER(AB$9,AB$10-AB24)/POWER($B$9,$B$10-$B24))))</f>
        <v>#N/A</v>
      </c>
      <c r="AD24" s="4" t="e">
        <f t="shared" ref="AD24" si="39">LOG(AC24,2)</f>
        <v>#N/A</v>
      </c>
      <c r="AE24" s="17"/>
      <c r="AF24" s="1" t="e">
        <f t="shared" ref="AF24" si="40">IF(ISBLANK(AE24),NA(),IF($C$6="b",POWER(AE$9,AE$10-AE24)/POWER($B$9,$B$10-$B24)/POWER($C$9,$C$10-$C24),IF($C$6=2,POWER(AE$9,AE$10-AE24)/POWER($C$9,$C$10-$C24),POWER(AE$9,AE$10-AE24)/POWER($B$9,$B$10-$B24))))</f>
        <v>#N/A</v>
      </c>
      <c r="AG24" s="4" t="e">
        <f t="shared" ref="AG24" si="41">LOG(AF24,2)</f>
        <v>#N/A</v>
      </c>
      <c r="AH24" s="17"/>
      <c r="AI24" s="1" t="e">
        <f t="shared" ref="AI24" si="42">IF(ISBLANK(AH24),NA(),IF($C$6="b",POWER(AH$9,AH$10-AH24)/POWER($B$9,$B$10-$B24)/POWER($C$9,$C$10-$C24),IF($C$6=2,POWER(AH$9,AH$10-AH24)/POWER($C$9,$C$10-$C24),POWER(AH$9,AH$10-AH24)/POWER($B$9,$B$10-$B24))))</f>
        <v>#N/A</v>
      </c>
      <c r="AJ24" s="4" t="e">
        <f t="shared" ref="AJ24" si="43">LOG(AI24,2)</f>
        <v>#N/A</v>
      </c>
      <c r="AK24" s="17"/>
      <c r="AL24" s="1" t="e">
        <f t="shared" ref="AL24" si="44">IF(ISBLANK(AK24),NA(),IF($C$6="b",POWER(AK$9,AK$10-AK24)/POWER($B$9,$B$10-$B24)/POWER($C$9,$C$10-$C24),IF($C$6=2,POWER(AK$9,AK$10-AK24)/POWER($C$9,$C$10-$C24),POWER(AK$9,AK$10-AK24)/POWER($B$9,$B$10-$B24))))</f>
        <v>#N/A</v>
      </c>
      <c r="AM24" s="4" t="e">
        <f t="shared" si="21"/>
        <v>#N/A</v>
      </c>
    </row>
    <row r="25" spans="1:39" x14ac:dyDescent="0.25">
      <c r="A25" s="39"/>
      <c r="B25" s="31"/>
      <c r="C25" s="31"/>
      <c r="D25" s="17"/>
      <c r="E25" s="1" t="e">
        <f t="shared" si="22"/>
        <v>#N/A</v>
      </c>
      <c r="F25" s="4" t="e">
        <f t="shared" si="23"/>
        <v>#N/A</v>
      </c>
      <c r="G25" s="17"/>
      <c r="H25" s="1" t="e">
        <f t="shared" ref="H25" si="45">IF(ISBLANK(G25),NA(),IF($C$6="b",POWER(G$9,G$10-G25)/POWER($B$9,$B$10-$B25)/POWER($C$9,$C$10-$C25),IF($C$6=2,POWER(G$9,G$10-G25)/POWER($C$9,$C$10-$C25),POWER(G$9,G$10-G25)/POWER($B$9,$B$10-$B25))))</f>
        <v>#N/A</v>
      </c>
      <c r="I25" s="4" t="e">
        <f t="shared" ref="I25" si="46">LOG(H25,2)</f>
        <v>#N/A</v>
      </c>
      <c r="J25" s="17"/>
      <c r="K25" s="1" t="e">
        <f t="shared" ref="K25" si="47">IF(ISBLANK(J25),NA(),IF($C$6="b",POWER(J$9,J$10-J25)/POWER($B$9,$B$10-$B25)/POWER($C$9,$C$10-$C25),IF($C$6=2,POWER(J$9,J$10-J25)/POWER($C$9,$C$10-$C25),POWER(J$9,J$10-J25)/POWER($B$9,$B$10-$B25))))</f>
        <v>#N/A</v>
      </c>
      <c r="L25" s="4" t="e">
        <f t="shared" ref="L25" si="48">LOG(K25,2)</f>
        <v>#N/A</v>
      </c>
      <c r="M25" s="17"/>
      <c r="N25" s="1" t="e">
        <f t="shared" ref="N25" si="49">IF(ISBLANK(M25),NA(),IF($C$6="b",POWER(M$9,M$10-M25)/POWER($B$9,$B$10-$B25)/POWER($C$9,$C$10-$C25),IF($C$6=2,POWER(M$9,M$10-M25)/POWER($C$9,$C$10-$C25),POWER(M$9,M$10-M25)/POWER($B$9,$B$10-$B25))))</f>
        <v>#N/A</v>
      </c>
      <c r="O25" s="4" t="e">
        <f t="shared" ref="O25" si="50">LOG(N25,2)</f>
        <v>#N/A</v>
      </c>
      <c r="P25" s="17"/>
      <c r="Q25" s="1" t="e">
        <f t="shared" ref="Q25" si="51">IF(ISBLANK(P25),NA(),IF($C$6="b",POWER(P$9,P$10-P25)/POWER($B$9,$B$10-$B25)/POWER($C$9,$C$10-$C25),IF($C$6=2,POWER(P$9,P$10-P25)/POWER($C$9,$C$10-$C25),POWER(P$9,P$10-P25)/POWER($B$9,$B$10-$B25))))</f>
        <v>#N/A</v>
      </c>
      <c r="R25" s="4" t="e">
        <f t="shared" ref="R25" si="52">LOG(Q25,2)</f>
        <v>#N/A</v>
      </c>
      <c r="S25" s="17"/>
      <c r="T25" s="1" t="e">
        <f t="shared" ref="T25" si="53">IF(ISBLANK(S25),NA(),IF($C$6="b",POWER(S$9,S$10-S25)/POWER($B$9,$B$10-$B25)/POWER($C$9,$C$10-$C25),IF($C$6=2,POWER(S$9,S$10-S25)/POWER($C$9,$C$10-$C25),POWER(S$9,S$10-S25)/POWER($B$9,$B$10-$B25))))</f>
        <v>#N/A</v>
      </c>
      <c r="U25" s="4" t="e">
        <f t="shared" ref="U25" si="54">LOG(T25,2)</f>
        <v>#N/A</v>
      </c>
      <c r="V25" s="17"/>
      <c r="W25" s="1" t="e">
        <f t="shared" ref="W25" si="55">IF(ISBLANK(V25),NA(),IF($C$6="b",POWER(V$9,V$10-V25)/POWER($B$9,$B$10-$B25)/POWER($C$9,$C$10-$C25),IF($C$6=2,POWER(V$9,V$10-V25)/POWER($C$9,$C$10-$C25),POWER(V$9,V$10-V25)/POWER($B$9,$B$10-$B25))))</f>
        <v>#N/A</v>
      </c>
      <c r="X25" s="4" t="e">
        <f t="shared" ref="X25" si="56">LOG(W25,2)</f>
        <v>#N/A</v>
      </c>
      <c r="Y25" s="17"/>
      <c r="Z25" s="1" t="e">
        <f t="shared" ref="Z25" si="57">IF(ISBLANK(Y25),NA(),IF($C$6="b",POWER(Y$9,Y$10-Y25)/POWER($B$9,$B$10-$B25)/POWER($C$9,$C$10-$C25),IF($C$6=2,POWER(Y$9,Y$10-Y25)/POWER($C$9,$C$10-$C25),POWER(Y$9,Y$10-Y25)/POWER($B$9,$B$10-$B25))))</f>
        <v>#N/A</v>
      </c>
      <c r="AA25" s="4" t="e">
        <f t="shared" ref="AA25" si="58">LOG(Z25,2)</f>
        <v>#N/A</v>
      </c>
      <c r="AB25" s="17"/>
      <c r="AC25" s="1" t="e">
        <f t="shared" ref="AC25" si="59">IF(ISBLANK(AB25),NA(),IF($C$6="b",POWER(AB$9,AB$10-AB25)/POWER($B$9,$B$10-$B25)/POWER($C$9,$C$10-$C25),IF($C$6=2,POWER(AB$9,AB$10-AB25)/POWER($C$9,$C$10-$C25),POWER(AB$9,AB$10-AB25)/POWER($B$9,$B$10-$B25))))</f>
        <v>#N/A</v>
      </c>
      <c r="AD25" s="4" t="e">
        <f t="shared" ref="AD25" si="60">LOG(AC25,2)</f>
        <v>#N/A</v>
      </c>
      <c r="AE25" s="17"/>
      <c r="AF25" s="1" t="e">
        <f t="shared" ref="AF25" si="61">IF(ISBLANK(AE25),NA(),IF($C$6="b",POWER(AE$9,AE$10-AE25)/POWER($B$9,$B$10-$B25)/POWER($C$9,$C$10-$C25),IF($C$6=2,POWER(AE$9,AE$10-AE25)/POWER($C$9,$C$10-$C25),POWER(AE$9,AE$10-AE25)/POWER($B$9,$B$10-$B25))))</f>
        <v>#N/A</v>
      </c>
      <c r="AG25" s="4" t="e">
        <f t="shared" ref="AG25" si="62">LOG(AF25,2)</f>
        <v>#N/A</v>
      </c>
      <c r="AH25" s="17"/>
      <c r="AI25" s="1" t="e">
        <f t="shared" ref="AI25" si="63">IF(ISBLANK(AH25),NA(),IF($C$6="b",POWER(AH$9,AH$10-AH25)/POWER($B$9,$B$10-$B25)/POWER($C$9,$C$10-$C25),IF($C$6=2,POWER(AH$9,AH$10-AH25)/POWER($C$9,$C$10-$C25),POWER(AH$9,AH$10-AH25)/POWER($B$9,$B$10-$B25))))</f>
        <v>#N/A</v>
      </c>
      <c r="AJ25" s="4" t="e">
        <f t="shared" ref="AJ25" si="64">LOG(AI25,2)</f>
        <v>#N/A</v>
      </c>
      <c r="AK25" s="17"/>
      <c r="AL25" s="1" t="e">
        <f t="shared" ref="AL25" si="65">IF(ISBLANK(AK25),NA(),IF($C$6="b",POWER(AK$9,AK$10-AK25)/POWER($B$9,$B$10-$B25)/POWER($C$9,$C$10-$C25),IF($C$6=2,POWER(AK$9,AK$10-AK25)/POWER($C$9,$C$10-$C25),POWER(AK$9,AK$10-AK25)/POWER($B$9,$B$10-$B25))))</f>
        <v>#N/A</v>
      </c>
      <c r="AM25" s="4" t="e">
        <f t="shared" si="21"/>
        <v>#N/A</v>
      </c>
    </row>
    <row r="26" spans="1:39" x14ac:dyDescent="0.25">
      <c r="A26" s="39"/>
      <c r="B26" s="31"/>
      <c r="C26" s="31"/>
      <c r="D26" s="17"/>
      <c r="E26" s="1" t="e">
        <f t="shared" si="22"/>
        <v>#N/A</v>
      </c>
      <c r="F26" s="4" t="e">
        <f t="shared" si="23"/>
        <v>#N/A</v>
      </c>
      <c r="G26" s="17"/>
      <c r="H26" s="1" t="e">
        <f t="shared" ref="H26" si="66">IF(ISBLANK(G26),NA(),IF($C$6="b",POWER(G$9,G$10-G26)/POWER($B$9,$B$10-$B26)/POWER($C$9,$C$10-$C26),IF($C$6=2,POWER(G$9,G$10-G26)/POWER($C$9,$C$10-$C26),POWER(G$9,G$10-G26)/POWER($B$9,$B$10-$B26))))</f>
        <v>#N/A</v>
      </c>
      <c r="I26" s="4" t="e">
        <f t="shared" ref="I26" si="67">LOG(H26,2)</f>
        <v>#N/A</v>
      </c>
      <c r="J26" s="17"/>
      <c r="K26" s="1" t="e">
        <f t="shared" ref="K26" si="68">IF(ISBLANK(J26),NA(),IF($C$6="b",POWER(J$9,J$10-J26)/POWER($B$9,$B$10-$B26)/POWER($C$9,$C$10-$C26),IF($C$6=2,POWER(J$9,J$10-J26)/POWER($C$9,$C$10-$C26),POWER(J$9,J$10-J26)/POWER($B$9,$B$10-$B26))))</f>
        <v>#N/A</v>
      </c>
      <c r="L26" s="4" t="e">
        <f t="shared" ref="L26" si="69">LOG(K26,2)</f>
        <v>#N/A</v>
      </c>
      <c r="M26" s="17"/>
      <c r="N26" s="1" t="e">
        <f t="shared" ref="N26" si="70">IF(ISBLANK(M26),NA(),IF($C$6="b",POWER(M$9,M$10-M26)/POWER($B$9,$B$10-$B26)/POWER($C$9,$C$10-$C26),IF($C$6=2,POWER(M$9,M$10-M26)/POWER($C$9,$C$10-$C26),POWER(M$9,M$10-M26)/POWER($B$9,$B$10-$B26))))</f>
        <v>#N/A</v>
      </c>
      <c r="O26" s="4" t="e">
        <f t="shared" ref="O26" si="71">LOG(N26,2)</f>
        <v>#N/A</v>
      </c>
      <c r="P26" s="17"/>
      <c r="Q26" s="1" t="e">
        <f t="shared" ref="Q26" si="72">IF(ISBLANK(P26),NA(),IF($C$6="b",POWER(P$9,P$10-P26)/POWER($B$9,$B$10-$B26)/POWER($C$9,$C$10-$C26),IF($C$6=2,POWER(P$9,P$10-P26)/POWER($C$9,$C$10-$C26),POWER(P$9,P$10-P26)/POWER($B$9,$B$10-$B26))))</f>
        <v>#N/A</v>
      </c>
      <c r="R26" s="4" t="e">
        <f t="shared" ref="R26" si="73">LOG(Q26,2)</f>
        <v>#N/A</v>
      </c>
      <c r="S26" s="17"/>
      <c r="T26" s="1" t="e">
        <f t="shared" ref="T26" si="74">IF(ISBLANK(S26),NA(),IF($C$6="b",POWER(S$9,S$10-S26)/POWER($B$9,$B$10-$B26)/POWER($C$9,$C$10-$C26),IF($C$6=2,POWER(S$9,S$10-S26)/POWER($C$9,$C$10-$C26),POWER(S$9,S$10-S26)/POWER($B$9,$B$10-$B26))))</f>
        <v>#N/A</v>
      </c>
      <c r="U26" s="4" t="e">
        <f t="shared" ref="U26" si="75">LOG(T26,2)</f>
        <v>#N/A</v>
      </c>
      <c r="V26" s="17"/>
      <c r="W26" s="1" t="e">
        <f t="shared" ref="W26" si="76">IF(ISBLANK(V26),NA(),IF($C$6="b",POWER(V$9,V$10-V26)/POWER($B$9,$B$10-$B26)/POWER($C$9,$C$10-$C26),IF($C$6=2,POWER(V$9,V$10-V26)/POWER($C$9,$C$10-$C26),POWER(V$9,V$10-V26)/POWER($B$9,$B$10-$B26))))</f>
        <v>#N/A</v>
      </c>
      <c r="X26" s="4" t="e">
        <f t="shared" ref="X26" si="77">LOG(W26,2)</f>
        <v>#N/A</v>
      </c>
      <c r="Y26" s="17"/>
      <c r="Z26" s="1" t="e">
        <f t="shared" ref="Z26" si="78">IF(ISBLANK(Y26),NA(),IF($C$6="b",POWER(Y$9,Y$10-Y26)/POWER($B$9,$B$10-$B26)/POWER($C$9,$C$10-$C26),IF($C$6=2,POWER(Y$9,Y$10-Y26)/POWER($C$9,$C$10-$C26),POWER(Y$9,Y$10-Y26)/POWER($B$9,$B$10-$B26))))</f>
        <v>#N/A</v>
      </c>
      <c r="AA26" s="4" t="e">
        <f t="shared" ref="AA26" si="79">LOG(Z26,2)</f>
        <v>#N/A</v>
      </c>
      <c r="AB26" s="17"/>
      <c r="AC26" s="1" t="e">
        <f t="shared" ref="AC26" si="80">IF(ISBLANK(AB26),NA(),IF($C$6="b",POWER(AB$9,AB$10-AB26)/POWER($B$9,$B$10-$B26)/POWER($C$9,$C$10-$C26),IF($C$6=2,POWER(AB$9,AB$10-AB26)/POWER($C$9,$C$10-$C26),POWER(AB$9,AB$10-AB26)/POWER($B$9,$B$10-$B26))))</f>
        <v>#N/A</v>
      </c>
      <c r="AD26" s="4" t="e">
        <f t="shared" ref="AD26" si="81">LOG(AC26,2)</f>
        <v>#N/A</v>
      </c>
      <c r="AE26" s="17"/>
      <c r="AF26" s="1" t="e">
        <f t="shared" ref="AF26" si="82">IF(ISBLANK(AE26),NA(),IF($C$6="b",POWER(AE$9,AE$10-AE26)/POWER($B$9,$B$10-$B26)/POWER($C$9,$C$10-$C26),IF($C$6=2,POWER(AE$9,AE$10-AE26)/POWER($C$9,$C$10-$C26),POWER(AE$9,AE$10-AE26)/POWER($B$9,$B$10-$B26))))</f>
        <v>#N/A</v>
      </c>
      <c r="AG26" s="4" t="e">
        <f t="shared" ref="AG26" si="83">LOG(AF26,2)</f>
        <v>#N/A</v>
      </c>
      <c r="AH26" s="17"/>
      <c r="AI26" s="1" t="e">
        <f t="shared" ref="AI26" si="84">IF(ISBLANK(AH26),NA(),IF($C$6="b",POWER(AH$9,AH$10-AH26)/POWER($B$9,$B$10-$B26)/POWER($C$9,$C$10-$C26),IF($C$6=2,POWER(AH$9,AH$10-AH26)/POWER($C$9,$C$10-$C26),POWER(AH$9,AH$10-AH26)/POWER($B$9,$B$10-$B26))))</f>
        <v>#N/A</v>
      </c>
      <c r="AJ26" s="4" t="e">
        <f t="shared" ref="AJ26" si="85">LOG(AI26,2)</f>
        <v>#N/A</v>
      </c>
      <c r="AK26" s="17"/>
      <c r="AL26" s="1" t="e">
        <f t="shared" ref="AL26" si="86">IF(ISBLANK(AK26),NA(),IF($C$6="b",POWER(AK$9,AK$10-AK26)/POWER($B$9,$B$10-$B26)/POWER($C$9,$C$10-$C26),IF($C$6=2,POWER(AK$9,AK$10-AK26)/POWER($C$9,$C$10-$C26),POWER(AK$9,AK$10-AK26)/POWER($B$9,$B$10-$B26))))</f>
        <v>#N/A</v>
      </c>
      <c r="AM26" s="4" t="e">
        <f t="shared" si="21"/>
        <v>#N/A</v>
      </c>
    </row>
    <row r="27" spans="1:39" x14ac:dyDescent="0.25">
      <c r="A27" s="39"/>
      <c r="B27" s="31"/>
      <c r="C27" s="31"/>
      <c r="D27" s="17"/>
      <c r="E27" s="1" t="e">
        <f t="shared" si="22"/>
        <v>#N/A</v>
      </c>
      <c r="F27" s="4" t="e">
        <f t="shared" si="23"/>
        <v>#N/A</v>
      </c>
      <c r="G27" s="17"/>
      <c r="H27" s="1" t="e">
        <f t="shared" ref="H27" si="87">IF(ISBLANK(G27),NA(),IF($C$6="b",POWER(G$9,G$10-G27)/POWER($B$9,$B$10-$B27)/POWER($C$9,$C$10-$C27),IF($C$6=2,POWER(G$9,G$10-G27)/POWER($C$9,$C$10-$C27),POWER(G$9,G$10-G27)/POWER($B$9,$B$10-$B27))))</f>
        <v>#N/A</v>
      </c>
      <c r="I27" s="4" t="e">
        <f t="shared" ref="I27" si="88">LOG(H27,2)</f>
        <v>#N/A</v>
      </c>
      <c r="J27" s="17"/>
      <c r="K27" s="1" t="e">
        <f t="shared" ref="K27" si="89">IF(ISBLANK(J27),NA(),IF($C$6="b",POWER(J$9,J$10-J27)/POWER($B$9,$B$10-$B27)/POWER($C$9,$C$10-$C27),IF($C$6=2,POWER(J$9,J$10-J27)/POWER($C$9,$C$10-$C27),POWER(J$9,J$10-J27)/POWER($B$9,$B$10-$B27))))</f>
        <v>#N/A</v>
      </c>
      <c r="L27" s="4" t="e">
        <f t="shared" ref="L27" si="90">LOG(K27,2)</f>
        <v>#N/A</v>
      </c>
      <c r="M27" s="17"/>
      <c r="N27" s="1" t="e">
        <f t="shared" ref="N27" si="91">IF(ISBLANK(M27),NA(),IF($C$6="b",POWER(M$9,M$10-M27)/POWER($B$9,$B$10-$B27)/POWER($C$9,$C$10-$C27),IF($C$6=2,POWER(M$9,M$10-M27)/POWER($C$9,$C$10-$C27),POWER(M$9,M$10-M27)/POWER($B$9,$B$10-$B27))))</f>
        <v>#N/A</v>
      </c>
      <c r="O27" s="4" t="e">
        <f t="shared" ref="O27" si="92">LOG(N27,2)</f>
        <v>#N/A</v>
      </c>
      <c r="P27" s="17"/>
      <c r="Q27" s="1" t="e">
        <f t="shared" ref="Q27" si="93">IF(ISBLANK(P27),NA(),IF($C$6="b",POWER(P$9,P$10-P27)/POWER($B$9,$B$10-$B27)/POWER($C$9,$C$10-$C27),IF($C$6=2,POWER(P$9,P$10-P27)/POWER($C$9,$C$10-$C27),POWER(P$9,P$10-P27)/POWER($B$9,$B$10-$B27))))</f>
        <v>#N/A</v>
      </c>
      <c r="R27" s="4" t="e">
        <f t="shared" ref="R27" si="94">LOG(Q27,2)</f>
        <v>#N/A</v>
      </c>
      <c r="S27" s="17"/>
      <c r="T27" s="1" t="e">
        <f t="shared" ref="T27" si="95">IF(ISBLANK(S27),NA(),IF($C$6="b",POWER(S$9,S$10-S27)/POWER($B$9,$B$10-$B27)/POWER($C$9,$C$10-$C27),IF($C$6=2,POWER(S$9,S$10-S27)/POWER($C$9,$C$10-$C27),POWER(S$9,S$10-S27)/POWER($B$9,$B$10-$B27))))</f>
        <v>#N/A</v>
      </c>
      <c r="U27" s="4" t="e">
        <f t="shared" ref="U27" si="96">LOG(T27,2)</f>
        <v>#N/A</v>
      </c>
      <c r="V27" s="17"/>
      <c r="W27" s="1" t="e">
        <f t="shared" ref="W27" si="97">IF(ISBLANK(V27),NA(),IF($C$6="b",POWER(V$9,V$10-V27)/POWER($B$9,$B$10-$B27)/POWER($C$9,$C$10-$C27),IF($C$6=2,POWER(V$9,V$10-V27)/POWER($C$9,$C$10-$C27),POWER(V$9,V$10-V27)/POWER($B$9,$B$10-$B27))))</f>
        <v>#N/A</v>
      </c>
      <c r="X27" s="4" t="e">
        <f t="shared" ref="X27" si="98">LOG(W27,2)</f>
        <v>#N/A</v>
      </c>
      <c r="Y27" s="17"/>
      <c r="Z27" s="1" t="e">
        <f t="shared" ref="Z27" si="99">IF(ISBLANK(Y27),NA(),IF($C$6="b",POWER(Y$9,Y$10-Y27)/POWER($B$9,$B$10-$B27)/POWER($C$9,$C$10-$C27),IF($C$6=2,POWER(Y$9,Y$10-Y27)/POWER($C$9,$C$10-$C27),POWER(Y$9,Y$10-Y27)/POWER($B$9,$B$10-$B27))))</f>
        <v>#N/A</v>
      </c>
      <c r="AA27" s="4" t="e">
        <f t="shared" ref="AA27" si="100">LOG(Z27,2)</f>
        <v>#N/A</v>
      </c>
      <c r="AB27" s="17"/>
      <c r="AC27" s="1" t="e">
        <f t="shared" ref="AC27" si="101">IF(ISBLANK(AB27),NA(),IF($C$6="b",POWER(AB$9,AB$10-AB27)/POWER($B$9,$B$10-$B27)/POWER($C$9,$C$10-$C27),IF($C$6=2,POWER(AB$9,AB$10-AB27)/POWER($C$9,$C$10-$C27),POWER(AB$9,AB$10-AB27)/POWER($B$9,$B$10-$B27))))</f>
        <v>#N/A</v>
      </c>
      <c r="AD27" s="4" t="e">
        <f t="shared" ref="AD27" si="102">LOG(AC27,2)</f>
        <v>#N/A</v>
      </c>
      <c r="AE27" s="17"/>
      <c r="AF27" s="1" t="e">
        <f t="shared" ref="AF27" si="103">IF(ISBLANK(AE27),NA(),IF($C$6="b",POWER(AE$9,AE$10-AE27)/POWER($B$9,$B$10-$B27)/POWER($C$9,$C$10-$C27),IF($C$6=2,POWER(AE$9,AE$10-AE27)/POWER($C$9,$C$10-$C27),POWER(AE$9,AE$10-AE27)/POWER($B$9,$B$10-$B27))))</f>
        <v>#N/A</v>
      </c>
      <c r="AG27" s="4" t="e">
        <f t="shared" ref="AG27" si="104">LOG(AF27,2)</f>
        <v>#N/A</v>
      </c>
      <c r="AH27" s="17"/>
      <c r="AI27" s="1" t="e">
        <f t="shared" ref="AI27" si="105">IF(ISBLANK(AH27),NA(),IF($C$6="b",POWER(AH$9,AH$10-AH27)/POWER($B$9,$B$10-$B27)/POWER($C$9,$C$10-$C27),IF($C$6=2,POWER(AH$9,AH$10-AH27)/POWER($C$9,$C$10-$C27),POWER(AH$9,AH$10-AH27)/POWER($B$9,$B$10-$B27))))</f>
        <v>#N/A</v>
      </c>
      <c r="AJ27" s="4" t="e">
        <f t="shared" ref="AJ27" si="106">LOG(AI27,2)</f>
        <v>#N/A</v>
      </c>
      <c r="AK27" s="17"/>
      <c r="AL27" s="1" t="e">
        <f t="shared" ref="AL27" si="107">IF(ISBLANK(AK27),NA(),IF($C$6="b",POWER(AK$9,AK$10-AK27)/POWER($B$9,$B$10-$B27)/POWER($C$9,$C$10-$C27),IF($C$6=2,POWER(AK$9,AK$10-AK27)/POWER($C$9,$C$10-$C27),POWER(AK$9,AK$10-AK27)/POWER($B$9,$B$10-$B27))))</f>
        <v>#N/A</v>
      </c>
      <c r="AM27" s="4" t="e">
        <f t="shared" si="21"/>
        <v>#N/A</v>
      </c>
    </row>
    <row r="28" spans="1:39" x14ac:dyDescent="0.25">
      <c r="A28" s="39"/>
      <c r="B28" s="31"/>
      <c r="C28" s="31"/>
      <c r="D28" s="17"/>
      <c r="E28" s="1" t="e">
        <f t="shared" si="22"/>
        <v>#N/A</v>
      </c>
      <c r="F28" s="4" t="e">
        <f t="shared" si="23"/>
        <v>#N/A</v>
      </c>
      <c r="G28" s="17"/>
      <c r="H28" s="1" t="e">
        <f t="shared" ref="H28" si="108">IF(ISBLANK(G28),NA(),IF($C$6="b",POWER(G$9,G$10-G28)/POWER($B$9,$B$10-$B28)/POWER($C$9,$C$10-$C28),IF($C$6=2,POWER(G$9,G$10-G28)/POWER($C$9,$C$10-$C28),POWER(G$9,G$10-G28)/POWER($B$9,$B$10-$B28))))</f>
        <v>#N/A</v>
      </c>
      <c r="I28" s="4" t="e">
        <f t="shared" ref="I28" si="109">LOG(H28,2)</f>
        <v>#N/A</v>
      </c>
      <c r="J28" s="17"/>
      <c r="K28" s="1" t="e">
        <f t="shared" ref="K28" si="110">IF(ISBLANK(J28),NA(),IF($C$6="b",POWER(J$9,J$10-J28)/POWER($B$9,$B$10-$B28)/POWER($C$9,$C$10-$C28),IF($C$6=2,POWER(J$9,J$10-J28)/POWER($C$9,$C$10-$C28),POWER(J$9,J$10-J28)/POWER($B$9,$B$10-$B28))))</f>
        <v>#N/A</v>
      </c>
      <c r="L28" s="4" t="e">
        <f t="shared" ref="L28" si="111">LOG(K28,2)</f>
        <v>#N/A</v>
      </c>
      <c r="M28" s="17"/>
      <c r="N28" s="1" t="e">
        <f t="shared" ref="N28" si="112">IF(ISBLANK(M28),NA(),IF($C$6="b",POWER(M$9,M$10-M28)/POWER($B$9,$B$10-$B28)/POWER($C$9,$C$10-$C28),IF($C$6=2,POWER(M$9,M$10-M28)/POWER($C$9,$C$10-$C28),POWER(M$9,M$10-M28)/POWER($B$9,$B$10-$B28))))</f>
        <v>#N/A</v>
      </c>
      <c r="O28" s="4" t="e">
        <f t="shared" ref="O28" si="113">LOG(N28,2)</f>
        <v>#N/A</v>
      </c>
      <c r="P28" s="17"/>
      <c r="Q28" s="1" t="e">
        <f t="shared" ref="Q28" si="114">IF(ISBLANK(P28),NA(),IF($C$6="b",POWER(P$9,P$10-P28)/POWER($B$9,$B$10-$B28)/POWER($C$9,$C$10-$C28),IF($C$6=2,POWER(P$9,P$10-P28)/POWER($C$9,$C$10-$C28),POWER(P$9,P$10-P28)/POWER($B$9,$B$10-$B28))))</f>
        <v>#N/A</v>
      </c>
      <c r="R28" s="4" t="e">
        <f t="shared" ref="R28" si="115">LOG(Q28,2)</f>
        <v>#N/A</v>
      </c>
      <c r="S28" s="17"/>
      <c r="T28" s="1" t="e">
        <f t="shared" ref="T28" si="116">IF(ISBLANK(S28),NA(),IF($C$6="b",POWER(S$9,S$10-S28)/POWER($B$9,$B$10-$B28)/POWER($C$9,$C$10-$C28),IF($C$6=2,POWER(S$9,S$10-S28)/POWER($C$9,$C$10-$C28),POWER(S$9,S$10-S28)/POWER($B$9,$B$10-$B28))))</f>
        <v>#N/A</v>
      </c>
      <c r="U28" s="4" t="e">
        <f t="shared" ref="U28" si="117">LOG(T28,2)</f>
        <v>#N/A</v>
      </c>
      <c r="V28" s="17"/>
      <c r="W28" s="1" t="e">
        <f t="shared" ref="W28" si="118">IF(ISBLANK(V28),NA(),IF($C$6="b",POWER(V$9,V$10-V28)/POWER($B$9,$B$10-$B28)/POWER($C$9,$C$10-$C28),IF($C$6=2,POWER(V$9,V$10-V28)/POWER($C$9,$C$10-$C28),POWER(V$9,V$10-V28)/POWER($B$9,$B$10-$B28))))</f>
        <v>#N/A</v>
      </c>
      <c r="X28" s="4" t="e">
        <f t="shared" ref="X28" si="119">LOG(W28,2)</f>
        <v>#N/A</v>
      </c>
      <c r="Y28" s="17"/>
      <c r="Z28" s="1" t="e">
        <f t="shared" ref="Z28" si="120">IF(ISBLANK(Y28),NA(),IF($C$6="b",POWER(Y$9,Y$10-Y28)/POWER($B$9,$B$10-$B28)/POWER($C$9,$C$10-$C28),IF($C$6=2,POWER(Y$9,Y$10-Y28)/POWER($C$9,$C$10-$C28),POWER(Y$9,Y$10-Y28)/POWER($B$9,$B$10-$B28))))</f>
        <v>#N/A</v>
      </c>
      <c r="AA28" s="4" t="e">
        <f t="shared" ref="AA28" si="121">LOG(Z28,2)</f>
        <v>#N/A</v>
      </c>
      <c r="AB28" s="17"/>
      <c r="AC28" s="1" t="e">
        <f t="shared" ref="AC28" si="122">IF(ISBLANK(AB28),NA(),IF($C$6="b",POWER(AB$9,AB$10-AB28)/POWER($B$9,$B$10-$B28)/POWER($C$9,$C$10-$C28),IF($C$6=2,POWER(AB$9,AB$10-AB28)/POWER($C$9,$C$10-$C28),POWER(AB$9,AB$10-AB28)/POWER($B$9,$B$10-$B28))))</f>
        <v>#N/A</v>
      </c>
      <c r="AD28" s="4" t="e">
        <f t="shared" ref="AD28" si="123">LOG(AC28,2)</f>
        <v>#N/A</v>
      </c>
      <c r="AE28" s="17"/>
      <c r="AF28" s="1" t="e">
        <f t="shared" ref="AF28" si="124">IF(ISBLANK(AE28),NA(),IF($C$6="b",POWER(AE$9,AE$10-AE28)/POWER($B$9,$B$10-$B28)/POWER($C$9,$C$10-$C28),IF($C$6=2,POWER(AE$9,AE$10-AE28)/POWER($C$9,$C$10-$C28),POWER(AE$9,AE$10-AE28)/POWER($B$9,$B$10-$B28))))</f>
        <v>#N/A</v>
      </c>
      <c r="AG28" s="4" t="e">
        <f t="shared" ref="AG28" si="125">LOG(AF28,2)</f>
        <v>#N/A</v>
      </c>
      <c r="AH28" s="17"/>
      <c r="AI28" s="1" t="e">
        <f t="shared" ref="AI28" si="126">IF(ISBLANK(AH28),NA(),IF($C$6="b",POWER(AH$9,AH$10-AH28)/POWER($B$9,$B$10-$B28)/POWER($C$9,$C$10-$C28),IF($C$6=2,POWER(AH$9,AH$10-AH28)/POWER($C$9,$C$10-$C28),POWER(AH$9,AH$10-AH28)/POWER($B$9,$B$10-$B28))))</f>
        <v>#N/A</v>
      </c>
      <c r="AJ28" s="4" t="e">
        <f t="shared" ref="AJ28" si="127">LOG(AI28,2)</f>
        <v>#N/A</v>
      </c>
      <c r="AK28" s="17"/>
      <c r="AL28" s="1" t="e">
        <f t="shared" ref="AL28" si="128">IF(ISBLANK(AK28),NA(),IF($C$6="b",POWER(AK$9,AK$10-AK28)/POWER($B$9,$B$10-$B28)/POWER($C$9,$C$10-$C28),IF($C$6=2,POWER(AK$9,AK$10-AK28)/POWER($C$9,$C$10-$C28),POWER(AK$9,AK$10-AK28)/POWER($B$9,$B$10-$B28))))</f>
        <v>#N/A</v>
      </c>
      <c r="AM28" s="4" t="e">
        <f t="shared" si="21"/>
        <v>#N/A</v>
      </c>
    </row>
    <row r="29" spans="1:39" x14ac:dyDescent="0.25">
      <c r="A29" s="39"/>
      <c r="B29" s="31"/>
      <c r="C29" s="31"/>
      <c r="D29" s="17"/>
      <c r="E29" s="1" t="e">
        <f t="shared" si="22"/>
        <v>#N/A</v>
      </c>
      <c r="F29" s="4" t="e">
        <f t="shared" si="23"/>
        <v>#N/A</v>
      </c>
      <c r="G29" s="17"/>
      <c r="H29" s="1" t="e">
        <f t="shared" ref="H29" si="129">IF(ISBLANK(G29),NA(),IF($C$6="b",POWER(G$9,G$10-G29)/POWER($B$9,$B$10-$B29)/POWER($C$9,$C$10-$C29),IF($C$6=2,POWER(G$9,G$10-G29)/POWER($C$9,$C$10-$C29),POWER(G$9,G$10-G29)/POWER($B$9,$B$10-$B29))))</f>
        <v>#N/A</v>
      </c>
      <c r="I29" s="4" t="e">
        <f t="shared" ref="I29" si="130">LOG(H29,2)</f>
        <v>#N/A</v>
      </c>
      <c r="J29" s="17"/>
      <c r="K29" s="1" t="e">
        <f t="shared" ref="K29" si="131">IF(ISBLANK(J29),NA(),IF($C$6="b",POWER(J$9,J$10-J29)/POWER($B$9,$B$10-$B29)/POWER($C$9,$C$10-$C29),IF($C$6=2,POWER(J$9,J$10-J29)/POWER($C$9,$C$10-$C29),POWER(J$9,J$10-J29)/POWER($B$9,$B$10-$B29))))</f>
        <v>#N/A</v>
      </c>
      <c r="L29" s="4" t="e">
        <f t="shared" ref="L29" si="132">LOG(K29,2)</f>
        <v>#N/A</v>
      </c>
      <c r="M29" s="17"/>
      <c r="N29" s="1" t="e">
        <f t="shared" ref="N29" si="133">IF(ISBLANK(M29),NA(),IF($C$6="b",POWER(M$9,M$10-M29)/POWER($B$9,$B$10-$B29)/POWER($C$9,$C$10-$C29),IF($C$6=2,POWER(M$9,M$10-M29)/POWER($C$9,$C$10-$C29),POWER(M$9,M$10-M29)/POWER($B$9,$B$10-$B29))))</f>
        <v>#N/A</v>
      </c>
      <c r="O29" s="4" t="e">
        <f t="shared" ref="O29" si="134">LOG(N29,2)</f>
        <v>#N/A</v>
      </c>
      <c r="P29" s="17"/>
      <c r="Q29" s="1" t="e">
        <f t="shared" ref="Q29" si="135">IF(ISBLANK(P29),NA(),IF($C$6="b",POWER(P$9,P$10-P29)/POWER($B$9,$B$10-$B29)/POWER($C$9,$C$10-$C29),IF($C$6=2,POWER(P$9,P$10-P29)/POWER($C$9,$C$10-$C29),POWER(P$9,P$10-P29)/POWER($B$9,$B$10-$B29))))</f>
        <v>#N/A</v>
      </c>
      <c r="R29" s="4" t="e">
        <f t="shared" ref="R29" si="136">LOG(Q29,2)</f>
        <v>#N/A</v>
      </c>
      <c r="S29" s="17"/>
      <c r="T29" s="1" t="e">
        <f t="shared" ref="T29" si="137">IF(ISBLANK(S29),NA(),IF($C$6="b",POWER(S$9,S$10-S29)/POWER($B$9,$B$10-$B29)/POWER($C$9,$C$10-$C29),IF($C$6=2,POWER(S$9,S$10-S29)/POWER($C$9,$C$10-$C29),POWER(S$9,S$10-S29)/POWER($B$9,$B$10-$B29))))</f>
        <v>#N/A</v>
      </c>
      <c r="U29" s="4" t="e">
        <f t="shared" ref="U29" si="138">LOG(T29,2)</f>
        <v>#N/A</v>
      </c>
      <c r="V29" s="17"/>
      <c r="W29" s="1" t="e">
        <f t="shared" ref="W29" si="139">IF(ISBLANK(V29),NA(),IF($C$6="b",POWER(V$9,V$10-V29)/POWER($B$9,$B$10-$B29)/POWER($C$9,$C$10-$C29),IF($C$6=2,POWER(V$9,V$10-V29)/POWER($C$9,$C$10-$C29),POWER(V$9,V$10-V29)/POWER($B$9,$B$10-$B29))))</f>
        <v>#N/A</v>
      </c>
      <c r="X29" s="4" t="e">
        <f t="shared" ref="X29" si="140">LOG(W29,2)</f>
        <v>#N/A</v>
      </c>
      <c r="Y29" s="17"/>
      <c r="Z29" s="1" t="e">
        <f t="shared" ref="Z29" si="141">IF(ISBLANK(Y29),NA(),IF($C$6="b",POWER(Y$9,Y$10-Y29)/POWER($B$9,$B$10-$B29)/POWER($C$9,$C$10-$C29),IF($C$6=2,POWER(Y$9,Y$10-Y29)/POWER($C$9,$C$10-$C29),POWER(Y$9,Y$10-Y29)/POWER($B$9,$B$10-$B29))))</f>
        <v>#N/A</v>
      </c>
      <c r="AA29" s="4" t="e">
        <f t="shared" ref="AA29" si="142">LOG(Z29,2)</f>
        <v>#N/A</v>
      </c>
      <c r="AB29" s="17"/>
      <c r="AC29" s="1" t="e">
        <f t="shared" ref="AC29" si="143">IF(ISBLANK(AB29),NA(),IF($C$6="b",POWER(AB$9,AB$10-AB29)/POWER($B$9,$B$10-$B29)/POWER($C$9,$C$10-$C29),IF($C$6=2,POWER(AB$9,AB$10-AB29)/POWER($C$9,$C$10-$C29),POWER(AB$9,AB$10-AB29)/POWER($B$9,$B$10-$B29))))</f>
        <v>#N/A</v>
      </c>
      <c r="AD29" s="4" t="e">
        <f t="shared" ref="AD29" si="144">LOG(AC29,2)</f>
        <v>#N/A</v>
      </c>
      <c r="AE29" s="17"/>
      <c r="AF29" s="1" t="e">
        <f t="shared" ref="AF29" si="145">IF(ISBLANK(AE29),NA(),IF($C$6="b",POWER(AE$9,AE$10-AE29)/POWER($B$9,$B$10-$B29)/POWER($C$9,$C$10-$C29),IF($C$6=2,POWER(AE$9,AE$10-AE29)/POWER($C$9,$C$10-$C29),POWER(AE$9,AE$10-AE29)/POWER($B$9,$B$10-$B29))))</f>
        <v>#N/A</v>
      </c>
      <c r="AG29" s="4" t="e">
        <f t="shared" ref="AG29" si="146">LOG(AF29,2)</f>
        <v>#N/A</v>
      </c>
      <c r="AH29" s="17"/>
      <c r="AI29" s="1" t="e">
        <f t="shared" ref="AI29" si="147">IF(ISBLANK(AH29),NA(),IF($C$6="b",POWER(AH$9,AH$10-AH29)/POWER($B$9,$B$10-$B29)/POWER($C$9,$C$10-$C29),IF($C$6=2,POWER(AH$9,AH$10-AH29)/POWER($C$9,$C$10-$C29),POWER(AH$9,AH$10-AH29)/POWER($B$9,$B$10-$B29))))</f>
        <v>#N/A</v>
      </c>
      <c r="AJ29" s="4" t="e">
        <f t="shared" ref="AJ29" si="148">LOG(AI29,2)</f>
        <v>#N/A</v>
      </c>
      <c r="AK29" s="17"/>
      <c r="AL29" s="1" t="e">
        <f t="shared" ref="AL29" si="149">IF(ISBLANK(AK29),NA(),IF($C$6="b",POWER(AK$9,AK$10-AK29)/POWER($B$9,$B$10-$B29)/POWER($C$9,$C$10-$C29),IF($C$6=2,POWER(AK$9,AK$10-AK29)/POWER($C$9,$C$10-$C29),POWER(AK$9,AK$10-AK29)/POWER($B$9,$B$10-$B29))))</f>
        <v>#N/A</v>
      </c>
      <c r="AM29" s="4" t="e">
        <f t="shared" si="21"/>
        <v>#N/A</v>
      </c>
    </row>
    <row r="30" spans="1:39" x14ac:dyDescent="0.25">
      <c r="A30" s="39"/>
      <c r="B30" s="31"/>
      <c r="C30" s="31"/>
      <c r="D30" s="17"/>
      <c r="E30" s="1" t="e">
        <f t="shared" si="22"/>
        <v>#N/A</v>
      </c>
      <c r="F30" s="4" t="e">
        <f t="shared" si="23"/>
        <v>#N/A</v>
      </c>
      <c r="G30" s="17"/>
      <c r="H30" s="1" t="e">
        <f t="shared" ref="H30" si="150">IF(ISBLANK(G30),NA(),IF($C$6="b",POWER(G$9,G$10-G30)/POWER($B$9,$B$10-$B30)/POWER($C$9,$C$10-$C30),IF($C$6=2,POWER(G$9,G$10-G30)/POWER($C$9,$C$10-$C30),POWER(G$9,G$10-G30)/POWER($B$9,$B$10-$B30))))</f>
        <v>#N/A</v>
      </c>
      <c r="I30" s="4" t="e">
        <f t="shared" ref="I30" si="151">LOG(H30,2)</f>
        <v>#N/A</v>
      </c>
      <c r="J30" s="17"/>
      <c r="K30" s="1" t="e">
        <f t="shared" ref="K30" si="152">IF(ISBLANK(J30),NA(),IF($C$6="b",POWER(J$9,J$10-J30)/POWER($B$9,$B$10-$B30)/POWER($C$9,$C$10-$C30),IF($C$6=2,POWER(J$9,J$10-J30)/POWER($C$9,$C$10-$C30),POWER(J$9,J$10-J30)/POWER($B$9,$B$10-$B30))))</f>
        <v>#N/A</v>
      </c>
      <c r="L30" s="4" t="e">
        <f t="shared" ref="L30" si="153">LOG(K30,2)</f>
        <v>#N/A</v>
      </c>
      <c r="M30" s="17"/>
      <c r="N30" s="1" t="e">
        <f t="shared" ref="N30" si="154">IF(ISBLANK(M30),NA(),IF($C$6="b",POWER(M$9,M$10-M30)/POWER($B$9,$B$10-$B30)/POWER($C$9,$C$10-$C30),IF($C$6=2,POWER(M$9,M$10-M30)/POWER($C$9,$C$10-$C30),POWER(M$9,M$10-M30)/POWER($B$9,$B$10-$B30))))</f>
        <v>#N/A</v>
      </c>
      <c r="O30" s="4" t="e">
        <f t="shared" ref="O30" si="155">LOG(N30,2)</f>
        <v>#N/A</v>
      </c>
      <c r="P30" s="17"/>
      <c r="Q30" s="1" t="e">
        <f t="shared" ref="Q30" si="156">IF(ISBLANK(P30),NA(),IF($C$6="b",POWER(P$9,P$10-P30)/POWER($B$9,$B$10-$B30)/POWER($C$9,$C$10-$C30),IF($C$6=2,POWER(P$9,P$10-P30)/POWER($C$9,$C$10-$C30),POWER(P$9,P$10-P30)/POWER($B$9,$B$10-$B30))))</f>
        <v>#N/A</v>
      </c>
      <c r="R30" s="4" t="e">
        <f t="shared" ref="R30" si="157">LOG(Q30,2)</f>
        <v>#N/A</v>
      </c>
      <c r="S30" s="17"/>
      <c r="T30" s="1" t="e">
        <f t="shared" ref="T30" si="158">IF(ISBLANK(S30),NA(),IF($C$6="b",POWER(S$9,S$10-S30)/POWER($B$9,$B$10-$B30)/POWER($C$9,$C$10-$C30),IF($C$6=2,POWER(S$9,S$10-S30)/POWER($C$9,$C$10-$C30),POWER(S$9,S$10-S30)/POWER($B$9,$B$10-$B30))))</f>
        <v>#N/A</v>
      </c>
      <c r="U30" s="4" t="e">
        <f t="shared" ref="U30" si="159">LOG(T30,2)</f>
        <v>#N/A</v>
      </c>
      <c r="V30" s="17"/>
      <c r="W30" s="1" t="e">
        <f t="shared" ref="W30" si="160">IF(ISBLANK(V30),NA(),IF($C$6="b",POWER(V$9,V$10-V30)/POWER($B$9,$B$10-$B30)/POWER($C$9,$C$10-$C30),IF($C$6=2,POWER(V$9,V$10-V30)/POWER($C$9,$C$10-$C30),POWER(V$9,V$10-V30)/POWER($B$9,$B$10-$B30))))</f>
        <v>#N/A</v>
      </c>
      <c r="X30" s="4" t="e">
        <f t="shared" ref="X30" si="161">LOG(W30,2)</f>
        <v>#N/A</v>
      </c>
      <c r="Y30" s="17"/>
      <c r="Z30" s="1" t="e">
        <f t="shared" ref="Z30" si="162">IF(ISBLANK(Y30),NA(),IF($C$6="b",POWER(Y$9,Y$10-Y30)/POWER($B$9,$B$10-$B30)/POWER($C$9,$C$10-$C30),IF($C$6=2,POWER(Y$9,Y$10-Y30)/POWER($C$9,$C$10-$C30),POWER(Y$9,Y$10-Y30)/POWER($B$9,$B$10-$B30))))</f>
        <v>#N/A</v>
      </c>
      <c r="AA30" s="4" t="e">
        <f t="shared" ref="AA30" si="163">LOG(Z30,2)</f>
        <v>#N/A</v>
      </c>
      <c r="AB30" s="17"/>
      <c r="AC30" s="1" t="e">
        <f t="shared" ref="AC30" si="164">IF(ISBLANK(AB30),NA(),IF($C$6="b",POWER(AB$9,AB$10-AB30)/POWER($B$9,$B$10-$B30)/POWER($C$9,$C$10-$C30),IF($C$6=2,POWER(AB$9,AB$10-AB30)/POWER($C$9,$C$10-$C30),POWER(AB$9,AB$10-AB30)/POWER($B$9,$B$10-$B30))))</f>
        <v>#N/A</v>
      </c>
      <c r="AD30" s="4" t="e">
        <f t="shared" ref="AD30" si="165">LOG(AC30,2)</f>
        <v>#N/A</v>
      </c>
      <c r="AE30" s="17"/>
      <c r="AF30" s="1" t="e">
        <f t="shared" ref="AF30" si="166">IF(ISBLANK(AE30),NA(),IF($C$6="b",POWER(AE$9,AE$10-AE30)/POWER($B$9,$B$10-$B30)/POWER($C$9,$C$10-$C30),IF($C$6=2,POWER(AE$9,AE$10-AE30)/POWER($C$9,$C$10-$C30),POWER(AE$9,AE$10-AE30)/POWER($B$9,$B$10-$B30))))</f>
        <v>#N/A</v>
      </c>
      <c r="AG30" s="4" t="e">
        <f t="shared" ref="AG30" si="167">LOG(AF30,2)</f>
        <v>#N/A</v>
      </c>
      <c r="AH30" s="17"/>
      <c r="AI30" s="1" t="e">
        <f t="shared" ref="AI30" si="168">IF(ISBLANK(AH30),NA(),IF($C$6="b",POWER(AH$9,AH$10-AH30)/POWER($B$9,$B$10-$B30)/POWER($C$9,$C$10-$C30),IF($C$6=2,POWER(AH$9,AH$10-AH30)/POWER($C$9,$C$10-$C30),POWER(AH$9,AH$10-AH30)/POWER($B$9,$B$10-$B30))))</f>
        <v>#N/A</v>
      </c>
      <c r="AJ30" s="4" t="e">
        <f t="shared" ref="AJ30" si="169">LOG(AI30,2)</f>
        <v>#N/A</v>
      </c>
      <c r="AK30" s="17"/>
      <c r="AL30" s="1" t="e">
        <f t="shared" ref="AL30" si="170">IF(ISBLANK(AK30),NA(),IF($C$6="b",POWER(AK$9,AK$10-AK30)/POWER($B$9,$B$10-$B30)/POWER($C$9,$C$10-$C30),IF($C$6=2,POWER(AK$9,AK$10-AK30)/POWER($C$9,$C$10-$C30),POWER(AK$9,AK$10-AK30)/POWER($B$9,$B$10-$B30))))</f>
        <v>#N/A</v>
      </c>
      <c r="AM30" s="4" t="e">
        <f t="shared" si="21"/>
        <v>#N/A</v>
      </c>
    </row>
    <row r="31" spans="1:39" x14ac:dyDescent="0.25">
      <c r="A31" s="39"/>
      <c r="B31" s="31"/>
      <c r="C31" s="31"/>
      <c r="D31" s="17"/>
      <c r="E31" s="1" t="e">
        <f t="shared" si="22"/>
        <v>#N/A</v>
      </c>
      <c r="F31" s="4" t="e">
        <f t="shared" si="23"/>
        <v>#N/A</v>
      </c>
      <c r="G31" s="17"/>
      <c r="H31" s="1" t="e">
        <f t="shared" ref="H31" si="171">IF(ISBLANK(G31),NA(),IF($C$6="b",POWER(G$9,G$10-G31)/POWER($B$9,$B$10-$B31)/POWER($C$9,$C$10-$C31),IF($C$6=2,POWER(G$9,G$10-G31)/POWER($C$9,$C$10-$C31),POWER(G$9,G$10-G31)/POWER($B$9,$B$10-$B31))))</f>
        <v>#N/A</v>
      </c>
      <c r="I31" s="4" t="e">
        <f t="shared" ref="I31" si="172">LOG(H31,2)</f>
        <v>#N/A</v>
      </c>
      <c r="J31" s="17"/>
      <c r="K31" s="1" t="e">
        <f t="shared" ref="K31" si="173">IF(ISBLANK(J31),NA(),IF($C$6="b",POWER(J$9,J$10-J31)/POWER($B$9,$B$10-$B31)/POWER($C$9,$C$10-$C31),IF($C$6=2,POWER(J$9,J$10-J31)/POWER($C$9,$C$10-$C31),POWER(J$9,J$10-J31)/POWER($B$9,$B$10-$B31))))</f>
        <v>#N/A</v>
      </c>
      <c r="L31" s="4" t="e">
        <f t="shared" ref="L31" si="174">LOG(K31,2)</f>
        <v>#N/A</v>
      </c>
      <c r="M31" s="17"/>
      <c r="N31" s="1" t="e">
        <f t="shared" ref="N31" si="175">IF(ISBLANK(M31),NA(),IF($C$6="b",POWER(M$9,M$10-M31)/POWER($B$9,$B$10-$B31)/POWER($C$9,$C$10-$C31),IF($C$6=2,POWER(M$9,M$10-M31)/POWER($C$9,$C$10-$C31),POWER(M$9,M$10-M31)/POWER($B$9,$B$10-$B31))))</f>
        <v>#N/A</v>
      </c>
      <c r="O31" s="4" t="e">
        <f t="shared" ref="O31" si="176">LOG(N31,2)</f>
        <v>#N/A</v>
      </c>
      <c r="P31" s="17"/>
      <c r="Q31" s="1" t="e">
        <f t="shared" ref="Q31" si="177">IF(ISBLANK(P31),NA(),IF($C$6="b",POWER(P$9,P$10-P31)/POWER($B$9,$B$10-$B31)/POWER($C$9,$C$10-$C31),IF($C$6=2,POWER(P$9,P$10-P31)/POWER($C$9,$C$10-$C31),POWER(P$9,P$10-P31)/POWER($B$9,$B$10-$B31))))</f>
        <v>#N/A</v>
      </c>
      <c r="R31" s="4" t="e">
        <f t="shared" ref="R31" si="178">LOG(Q31,2)</f>
        <v>#N/A</v>
      </c>
      <c r="S31" s="17"/>
      <c r="T31" s="1" t="e">
        <f t="shared" ref="T31" si="179">IF(ISBLANK(S31),NA(),IF($C$6="b",POWER(S$9,S$10-S31)/POWER($B$9,$B$10-$B31)/POWER($C$9,$C$10-$C31),IF($C$6=2,POWER(S$9,S$10-S31)/POWER($C$9,$C$10-$C31),POWER(S$9,S$10-S31)/POWER($B$9,$B$10-$B31))))</f>
        <v>#N/A</v>
      </c>
      <c r="U31" s="4" t="e">
        <f t="shared" ref="U31" si="180">LOG(T31,2)</f>
        <v>#N/A</v>
      </c>
      <c r="V31" s="17"/>
      <c r="W31" s="1" t="e">
        <f t="shared" ref="W31" si="181">IF(ISBLANK(V31),NA(),IF($C$6="b",POWER(V$9,V$10-V31)/POWER($B$9,$B$10-$B31)/POWER($C$9,$C$10-$C31),IF($C$6=2,POWER(V$9,V$10-V31)/POWER($C$9,$C$10-$C31),POWER(V$9,V$10-V31)/POWER($B$9,$B$10-$B31))))</f>
        <v>#N/A</v>
      </c>
      <c r="X31" s="4" t="e">
        <f t="shared" ref="X31" si="182">LOG(W31,2)</f>
        <v>#N/A</v>
      </c>
      <c r="Y31" s="17"/>
      <c r="Z31" s="1" t="e">
        <f t="shared" ref="Z31" si="183">IF(ISBLANK(Y31),NA(),IF($C$6="b",POWER(Y$9,Y$10-Y31)/POWER($B$9,$B$10-$B31)/POWER($C$9,$C$10-$C31),IF($C$6=2,POWER(Y$9,Y$10-Y31)/POWER($C$9,$C$10-$C31),POWER(Y$9,Y$10-Y31)/POWER($B$9,$B$10-$B31))))</f>
        <v>#N/A</v>
      </c>
      <c r="AA31" s="4" t="e">
        <f t="shared" ref="AA31" si="184">LOG(Z31,2)</f>
        <v>#N/A</v>
      </c>
      <c r="AB31" s="17"/>
      <c r="AC31" s="1" t="e">
        <f t="shared" ref="AC31" si="185">IF(ISBLANK(AB31),NA(),IF($C$6="b",POWER(AB$9,AB$10-AB31)/POWER($B$9,$B$10-$B31)/POWER($C$9,$C$10-$C31),IF($C$6=2,POWER(AB$9,AB$10-AB31)/POWER($C$9,$C$10-$C31),POWER(AB$9,AB$10-AB31)/POWER($B$9,$B$10-$B31))))</f>
        <v>#N/A</v>
      </c>
      <c r="AD31" s="4" t="e">
        <f t="shared" ref="AD31" si="186">LOG(AC31,2)</f>
        <v>#N/A</v>
      </c>
      <c r="AE31" s="17"/>
      <c r="AF31" s="1" t="e">
        <f t="shared" ref="AF31" si="187">IF(ISBLANK(AE31),NA(),IF($C$6="b",POWER(AE$9,AE$10-AE31)/POWER($B$9,$B$10-$B31)/POWER($C$9,$C$10-$C31),IF($C$6=2,POWER(AE$9,AE$10-AE31)/POWER($C$9,$C$10-$C31),POWER(AE$9,AE$10-AE31)/POWER($B$9,$B$10-$B31))))</f>
        <v>#N/A</v>
      </c>
      <c r="AG31" s="4" t="e">
        <f t="shared" ref="AG31" si="188">LOG(AF31,2)</f>
        <v>#N/A</v>
      </c>
      <c r="AH31" s="17"/>
      <c r="AI31" s="1" t="e">
        <f t="shared" ref="AI31" si="189">IF(ISBLANK(AH31),NA(),IF($C$6="b",POWER(AH$9,AH$10-AH31)/POWER($B$9,$B$10-$B31)/POWER($C$9,$C$10-$C31),IF($C$6=2,POWER(AH$9,AH$10-AH31)/POWER($C$9,$C$10-$C31),POWER(AH$9,AH$10-AH31)/POWER($B$9,$B$10-$B31))))</f>
        <v>#N/A</v>
      </c>
      <c r="AJ31" s="4" t="e">
        <f t="shared" ref="AJ31" si="190">LOG(AI31,2)</f>
        <v>#N/A</v>
      </c>
      <c r="AK31" s="17"/>
      <c r="AL31" s="1" t="e">
        <f t="shared" ref="AL31" si="191">IF(ISBLANK(AK31),NA(),IF($C$6="b",POWER(AK$9,AK$10-AK31)/POWER($B$9,$B$10-$B31)/POWER($C$9,$C$10-$C31),IF($C$6=2,POWER(AK$9,AK$10-AK31)/POWER($C$9,$C$10-$C31),POWER(AK$9,AK$10-AK31)/POWER($B$9,$B$10-$B31))))</f>
        <v>#N/A</v>
      </c>
      <c r="AM31" s="4" t="e">
        <f t="shared" si="21"/>
        <v>#N/A</v>
      </c>
    </row>
    <row r="32" spans="1:39" x14ac:dyDescent="0.25">
      <c r="A32" s="39"/>
      <c r="B32" s="31"/>
      <c r="C32" s="31"/>
      <c r="D32" s="17"/>
      <c r="E32" s="1" t="e">
        <f t="shared" si="22"/>
        <v>#N/A</v>
      </c>
      <c r="F32" s="4" t="e">
        <f t="shared" si="23"/>
        <v>#N/A</v>
      </c>
      <c r="G32" s="17"/>
      <c r="H32" s="1" t="e">
        <f t="shared" ref="H32" si="192">IF(ISBLANK(G32),NA(),IF($C$6="b",POWER(G$9,G$10-G32)/POWER($B$9,$B$10-$B32)/POWER($C$9,$C$10-$C32),IF($C$6=2,POWER(G$9,G$10-G32)/POWER($C$9,$C$10-$C32),POWER(G$9,G$10-G32)/POWER($B$9,$B$10-$B32))))</f>
        <v>#N/A</v>
      </c>
      <c r="I32" s="4" t="e">
        <f t="shared" ref="I32" si="193">LOG(H32,2)</f>
        <v>#N/A</v>
      </c>
      <c r="J32" s="17"/>
      <c r="K32" s="1" t="e">
        <f t="shared" ref="K32" si="194">IF(ISBLANK(J32),NA(),IF($C$6="b",POWER(J$9,J$10-J32)/POWER($B$9,$B$10-$B32)/POWER($C$9,$C$10-$C32),IF($C$6=2,POWER(J$9,J$10-J32)/POWER($C$9,$C$10-$C32),POWER(J$9,J$10-J32)/POWER($B$9,$B$10-$B32))))</f>
        <v>#N/A</v>
      </c>
      <c r="L32" s="4" t="e">
        <f t="shared" ref="L32" si="195">LOG(K32,2)</f>
        <v>#N/A</v>
      </c>
      <c r="M32" s="17"/>
      <c r="N32" s="1" t="e">
        <f t="shared" ref="N32" si="196">IF(ISBLANK(M32),NA(),IF($C$6="b",POWER(M$9,M$10-M32)/POWER($B$9,$B$10-$B32)/POWER($C$9,$C$10-$C32),IF($C$6=2,POWER(M$9,M$10-M32)/POWER($C$9,$C$10-$C32),POWER(M$9,M$10-M32)/POWER($B$9,$B$10-$B32))))</f>
        <v>#N/A</v>
      </c>
      <c r="O32" s="4" t="e">
        <f t="shared" ref="O32" si="197">LOG(N32,2)</f>
        <v>#N/A</v>
      </c>
      <c r="P32" s="17"/>
      <c r="Q32" s="1" t="e">
        <f t="shared" ref="Q32" si="198">IF(ISBLANK(P32),NA(),IF($C$6="b",POWER(P$9,P$10-P32)/POWER($B$9,$B$10-$B32)/POWER($C$9,$C$10-$C32),IF($C$6=2,POWER(P$9,P$10-P32)/POWER($C$9,$C$10-$C32),POWER(P$9,P$10-P32)/POWER($B$9,$B$10-$B32))))</f>
        <v>#N/A</v>
      </c>
      <c r="R32" s="4" t="e">
        <f t="shared" ref="R32" si="199">LOG(Q32,2)</f>
        <v>#N/A</v>
      </c>
      <c r="S32" s="17"/>
      <c r="T32" s="1" t="e">
        <f t="shared" ref="T32" si="200">IF(ISBLANK(S32),NA(),IF($C$6="b",POWER(S$9,S$10-S32)/POWER($B$9,$B$10-$B32)/POWER($C$9,$C$10-$C32),IF($C$6=2,POWER(S$9,S$10-S32)/POWER($C$9,$C$10-$C32),POWER(S$9,S$10-S32)/POWER($B$9,$B$10-$B32))))</f>
        <v>#N/A</v>
      </c>
      <c r="U32" s="4" t="e">
        <f t="shared" ref="U32" si="201">LOG(T32,2)</f>
        <v>#N/A</v>
      </c>
      <c r="V32" s="17"/>
      <c r="W32" s="1" t="e">
        <f t="shared" ref="W32" si="202">IF(ISBLANK(V32),NA(),IF($C$6="b",POWER(V$9,V$10-V32)/POWER($B$9,$B$10-$B32)/POWER($C$9,$C$10-$C32),IF($C$6=2,POWER(V$9,V$10-V32)/POWER($C$9,$C$10-$C32),POWER(V$9,V$10-V32)/POWER($B$9,$B$10-$B32))))</f>
        <v>#N/A</v>
      </c>
      <c r="X32" s="4" t="e">
        <f t="shared" ref="X32" si="203">LOG(W32,2)</f>
        <v>#N/A</v>
      </c>
      <c r="Y32" s="17"/>
      <c r="Z32" s="1" t="e">
        <f t="shared" ref="Z32" si="204">IF(ISBLANK(Y32),NA(),IF($C$6="b",POWER(Y$9,Y$10-Y32)/POWER($B$9,$B$10-$B32)/POWER($C$9,$C$10-$C32),IF($C$6=2,POWER(Y$9,Y$10-Y32)/POWER($C$9,$C$10-$C32),POWER(Y$9,Y$10-Y32)/POWER($B$9,$B$10-$B32))))</f>
        <v>#N/A</v>
      </c>
      <c r="AA32" s="4" t="e">
        <f t="shared" ref="AA32" si="205">LOG(Z32,2)</f>
        <v>#N/A</v>
      </c>
      <c r="AB32" s="17"/>
      <c r="AC32" s="1" t="e">
        <f t="shared" ref="AC32" si="206">IF(ISBLANK(AB32),NA(),IF($C$6="b",POWER(AB$9,AB$10-AB32)/POWER($B$9,$B$10-$B32)/POWER($C$9,$C$10-$C32),IF($C$6=2,POWER(AB$9,AB$10-AB32)/POWER($C$9,$C$10-$C32),POWER(AB$9,AB$10-AB32)/POWER($B$9,$B$10-$B32))))</f>
        <v>#N/A</v>
      </c>
      <c r="AD32" s="4" t="e">
        <f t="shared" ref="AD32" si="207">LOG(AC32,2)</f>
        <v>#N/A</v>
      </c>
      <c r="AE32" s="17"/>
      <c r="AF32" s="1" t="e">
        <f t="shared" ref="AF32" si="208">IF(ISBLANK(AE32),NA(),IF($C$6="b",POWER(AE$9,AE$10-AE32)/POWER($B$9,$B$10-$B32)/POWER($C$9,$C$10-$C32),IF($C$6=2,POWER(AE$9,AE$10-AE32)/POWER($C$9,$C$10-$C32),POWER(AE$9,AE$10-AE32)/POWER($B$9,$B$10-$B32))))</f>
        <v>#N/A</v>
      </c>
      <c r="AG32" s="4" t="e">
        <f t="shared" ref="AG32" si="209">LOG(AF32,2)</f>
        <v>#N/A</v>
      </c>
      <c r="AH32" s="17"/>
      <c r="AI32" s="1" t="e">
        <f t="shared" ref="AI32" si="210">IF(ISBLANK(AH32),NA(),IF($C$6="b",POWER(AH$9,AH$10-AH32)/POWER($B$9,$B$10-$B32)/POWER($C$9,$C$10-$C32),IF($C$6=2,POWER(AH$9,AH$10-AH32)/POWER($C$9,$C$10-$C32),POWER(AH$9,AH$10-AH32)/POWER($B$9,$B$10-$B32))))</f>
        <v>#N/A</v>
      </c>
      <c r="AJ32" s="4" t="e">
        <f t="shared" ref="AJ32" si="211">LOG(AI32,2)</f>
        <v>#N/A</v>
      </c>
      <c r="AK32" s="17"/>
      <c r="AL32" s="1" t="e">
        <f t="shared" ref="AL32" si="212">IF(ISBLANK(AK32),NA(),IF($C$6="b",POWER(AK$9,AK$10-AK32)/POWER($B$9,$B$10-$B32)/POWER($C$9,$C$10-$C32),IF($C$6=2,POWER(AK$9,AK$10-AK32)/POWER($C$9,$C$10-$C32),POWER(AK$9,AK$10-AK32)/POWER($B$9,$B$10-$B32))))</f>
        <v>#N/A</v>
      </c>
      <c r="AM32" s="4" t="e">
        <f t="shared" si="21"/>
        <v>#N/A</v>
      </c>
    </row>
    <row r="33" spans="1:39" x14ac:dyDescent="0.25">
      <c r="A33" s="39"/>
      <c r="B33" s="31"/>
      <c r="C33" s="31"/>
      <c r="D33" s="17"/>
      <c r="E33" s="1" t="e">
        <f t="shared" si="22"/>
        <v>#N/A</v>
      </c>
      <c r="F33" s="4" t="e">
        <f t="shared" si="23"/>
        <v>#N/A</v>
      </c>
      <c r="G33" s="17"/>
      <c r="H33" s="1" t="e">
        <f t="shared" ref="H33" si="213">IF(ISBLANK(G33),NA(),IF($C$6="b",POWER(G$9,G$10-G33)/POWER($B$9,$B$10-$B33)/POWER($C$9,$C$10-$C33),IF($C$6=2,POWER(G$9,G$10-G33)/POWER($C$9,$C$10-$C33),POWER(G$9,G$10-G33)/POWER($B$9,$B$10-$B33))))</f>
        <v>#N/A</v>
      </c>
      <c r="I33" s="4" t="e">
        <f t="shared" ref="I33" si="214">LOG(H33,2)</f>
        <v>#N/A</v>
      </c>
      <c r="J33" s="17"/>
      <c r="K33" s="1" t="e">
        <f t="shared" ref="K33" si="215">IF(ISBLANK(J33),NA(),IF($C$6="b",POWER(J$9,J$10-J33)/POWER($B$9,$B$10-$B33)/POWER($C$9,$C$10-$C33),IF($C$6=2,POWER(J$9,J$10-J33)/POWER($C$9,$C$10-$C33),POWER(J$9,J$10-J33)/POWER($B$9,$B$10-$B33))))</f>
        <v>#N/A</v>
      </c>
      <c r="L33" s="4" t="e">
        <f t="shared" ref="L33" si="216">LOG(K33,2)</f>
        <v>#N/A</v>
      </c>
      <c r="M33" s="17"/>
      <c r="N33" s="1" t="e">
        <f t="shared" ref="N33" si="217">IF(ISBLANK(M33),NA(),IF($C$6="b",POWER(M$9,M$10-M33)/POWER($B$9,$B$10-$B33)/POWER($C$9,$C$10-$C33),IF($C$6=2,POWER(M$9,M$10-M33)/POWER($C$9,$C$10-$C33),POWER(M$9,M$10-M33)/POWER($B$9,$B$10-$B33))))</f>
        <v>#N/A</v>
      </c>
      <c r="O33" s="4" t="e">
        <f t="shared" ref="O33" si="218">LOG(N33,2)</f>
        <v>#N/A</v>
      </c>
      <c r="P33" s="17"/>
      <c r="Q33" s="1" t="e">
        <f t="shared" ref="Q33" si="219">IF(ISBLANK(P33),NA(),IF($C$6="b",POWER(P$9,P$10-P33)/POWER($B$9,$B$10-$B33)/POWER($C$9,$C$10-$C33),IF($C$6=2,POWER(P$9,P$10-P33)/POWER($C$9,$C$10-$C33),POWER(P$9,P$10-P33)/POWER($B$9,$B$10-$B33))))</f>
        <v>#N/A</v>
      </c>
      <c r="R33" s="4" t="e">
        <f t="shared" ref="R33" si="220">LOG(Q33,2)</f>
        <v>#N/A</v>
      </c>
      <c r="S33" s="17"/>
      <c r="T33" s="1" t="e">
        <f t="shared" ref="T33" si="221">IF(ISBLANK(S33),NA(),IF($C$6="b",POWER(S$9,S$10-S33)/POWER($B$9,$B$10-$B33)/POWER($C$9,$C$10-$C33),IF($C$6=2,POWER(S$9,S$10-S33)/POWER($C$9,$C$10-$C33),POWER(S$9,S$10-S33)/POWER($B$9,$B$10-$B33))))</f>
        <v>#N/A</v>
      </c>
      <c r="U33" s="4" t="e">
        <f t="shared" ref="U33" si="222">LOG(T33,2)</f>
        <v>#N/A</v>
      </c>
      <c r="V33" s="17"/>
      <c r="W33" s="1" t="e">
        <f t="shared" ref="W33" si="223">IF(ISBLANK(V33),NA(),IF($C$6="b",POWER(V$9,V$10-V33)/POWER($B$9,$B$10-$B33)/POWER($C$9,$C$10-$C33),IF($C$6=2,POWER(V$9,V$10-V33)/POWER($C$9,$C$10-$C33),POWER(V$9,V$10-V33)/POWER($B$9,$B$10-$B33))))</f>
        <v>#N/A</v>
      </c>
      <c r="X33" s="4" t="e">
        <f t="shared" ref="X33" si="224">LOG(W33,2)</f>
        <v>#N/A</v>
      </c>
      <c r="Y33" s="17"/>
      <c r="Z33" s="1" t="e">
        <f t="shared" ref="Z33" si="225">IF(ISBLANK(Y33),NA(),IF($C$6="b",POWER(Y$9,Y$10-Y33)/POWER($B$9,$B$10-$B33)/POWER($C$9,$C$10-$C33),IF($C$6=2,POWER(Y$9,Y$10-Y33)/POWER($C$9,$C$10-$C33),POWER(Y$9,Y$10-Y33)/POWER($B$9,$B$10-$B33))))</f>
        <v>#N/A</v>
      </c>
      <c r="AA33" s="4" t="e">
        <f t="shared" ref="AA33" si="226">LOG(Z33,2)</f>
        <v>#N/A</v>
      </c>
      <c r="AB33" s="17"/>
      <c r="AC33" s="1" t="e">
        <f t="shared" ref="AC33" si="227">IF(ISBLANK(AB33),NA(),IF($C$6="b",POWER(AB$9,AB$10-AB33)/POWER($B$9,$B$10-$B33)/POWER($C$9,$C$10-$C33),IF($C$6=2,POWER(AB$9,AB$10-AB33)/POWER($C$9,$C$10-$C33),POWER(AB$9,AB$10-AB33)/POWER($B$9,$B$10-$B33))))</f>
        <v>#N/A</v>
      </c>
      <c r="AD33" s="4" t="e">
        <f t="shared" ref="AD33" si="228">LOG(AC33,2)</f>
        <v>#N/A</v>
      </c>
      <c r="AE33" s="17"/>
      <c r="AF33" s="1" t="e">
        <f t="shared" ref="AF33" si="229">IF(ISBLANK(AE33),NA(),IF($C$6="b",POWER(AE$9,AE$10-AE33)/POWER($B$9,$B$10-$B33)/POWER($C$9,$C$10-$C33),IF($C$6=2,POWER(AE$9,AE$10-AE33)/POWER($C$9,$C$10-$C33),POWER(AE$9,AE$10-AE33)/POWER($B$9,$B$10-$B33))))</f>
        <v>#N/A</v>
      </c>
      <c r="AG33" s="4" t="e">
        <f t="shared" ref="AG33" si="230">LOG(AF33,2)</f>
        <v>#N/A</v>
      </c>
      <c r="AH33" s="17"/>
      <c r="AI33" s="1" t="e">
        <f t="shared" ref="AI33" si="231">IF(ISBLANK(AH33),NA(),IF($C$6="b",POWER(AH$9,AH$10-AH33)/POWER($B$9,$B$10-$B33)/POWER($C$9,$C$10-$C33),IF($C$6=2,POWER(AH$9,AH$10-AH33)/POWER($C$9,$C$10-$C33),POWER(AH$9,AH$10-AH33)/POWER($B$9,$B$10-$B33))))</f>
        <v>#N/A</v>
      </c>
      <c r="AJ33" s="4" t="e">
        <f t="shared" ref="AJ33" si="232">LOG(AI33,2)</f>
        <v>#N/A</v>
      </c>
      <c r="AK33" s="17"/>
      <c r="AL33" s="1" t="e">
        <f t="shared" ref="AL33" si="233">IF(ISBLANK(AK33),NA(),IF($C$6="b",POWER(AK$9,AK$10-AK33)/POWER($B$9,$B$10-$B33)/POWER($C$9,$C$10-$C33),IF($C$6=2,POWER(AK$9,AK$10-AK33)/POWER($C$9,$C$10-$C33),POWER(AK$9,AK$10-AK33)/POWER($B$9,$B$10-$B33))))</f>
        <v>#N/A</v>
      </c>
      <c r="AM33" s="4" t="e">
        <f t="shared" si="21"/>
        <v>#N/A</v>
      </c>
    </row>
    <row r="34" spans="1:39" x14ac:dyDescent="0.25">
      <c r="A34" s="39"/>
      <c r="B34" s="31"/>
      <c r="C34" s="31"/>
      <c r="D34" s="17"/>
      <c r="E34" s="1" t="e">
        <f t="shared" si="22"/>
        <v>#N/A</v>
      </c>
      <c r="F34" s="4" t="e">
        <f t="shared" si="23"/>
        <v>#N/A</v>
      </c>
      <c r="G34" s="17"/>
      <c r="H34" s="1" t="e">
        <f t="shared" ref="H34" si="234">IF(ISBLANK(G34),NA(),IF($C$6="b",POWER(G$9,G$10-G34)/POWER($B$9,$B$10-$B34)/POWER($C$9,$C$10-$C34),IF($C$6=2,POWER(G$9,G$10-G34)/POWER($C$9,$C$10-$C34),POWER(G$9,G$10-G34)/POWER($B$9,$B$10-$B34))))</f>
        <v>#N/A</v>
      </c>
      <c r="I34" s="4" t="e">
        <f t="shared" ref="I34" si="235">LOG(H34,2)</f>
        <v>#N/A</v>
      </c>
      <c r="J34" s="17"/>
      <c r="K34" s="1" t="e">
        <f t="shared" ref="K34" si="236">IF(ISBLANK(J34),NA(),IF($C$6="b",POWER(J$9,J$10-J34)/POWER($B$9,$B$10-$B34)/POWER($C$9,$C$10-$C34),IF($C$6=2,POWER(J$9,J$10-J34)/POWER($C$9,$C$10-$C34),POWER(J$9,J$10-J34)/POWER($B$9,$B$10-$B34))))</f>
        <v>#N/A</v>
      </c>
      <c r="L34" s="4" t="e">
        <f t="shared" ref="L34" si="237">LOG(K34,2)</f>
        <v>#N/A</v>
      </c>
      <c r="M34" s="17"/>
      <c r="N34" s="1" t="e">
        <f t="shared" ref="N34" si="238">IF(ISBLANK(M34),NA(),IF($C$6="b",POWER(M$9,M$10-M34)/POWER($B$9,$B$10-$B34)/POWER($C$9,$C$10-$C34),IF($C$6=2,POWER(M$9,M$10-M34)/POWER($C$9,$C$10-$C34),POWER(M$9,M$10-M34)/POWER($B$9,$B$10-$B34))))</f>
        <v>#N/A</v>
      </c>
      <c r="O34" s="4" t="e">
        <f t="shared" ref="O34" si="239">LOG(N34,2)</f>
        <v>#N/A</v>
      </c>
      <c r="P34" s="17"/>
      <c r="Q34" s="1" t="e">
        <f t="shared" ref="Q34" si="240">IF(ISBLANK(P34),NA(),IF($C$6="b",POWER(P$9,P$10-P34)/POWER($B$9,$B$10-$B34)/POWER($C$9,$C$10-$C34),IF($C$6=2,POWER(P$9,P$10-P34)/POWER($C$9,$C$10-$C34),POWER(P$9,P$10-P34)/POWER($B$9,$B$10-$B34))))</f>
        <v>#N/A</v>
      </c>
      <c r="R34" s="4" t="e">
        <f t="shared" ref="R34" si="241">LOG(Q34,2)</f>
        <v>#N/A</v>
      </c>
      <c r="S34" s="17"/>
      <c r="T34" s="1" t="e">
        <f>IF(ISBLANK(S34),NA(),IF($C$6="b",POWER(S$9,S$10-S34)/POWER($B$9,$B$10-$B34)/POWER($C$9,$C$10-$C34),IF($C$6=2,POWER(S$9,S$10-S34)/POWER($C$9,$C$10-$C34),POWER(S$9,S$10-S34)/POWER($B$9,$B$10-$B34))))</f>
        <v>#N/A</v>
      </c>
      <c r="U34" s="4" t="e">
        <f t="shared" ref="U34" si="242">LOG(T34,2)</f>
        <v>#N/A</v>
      </c>
      <c r="V34" s="17"/>
      <c r="W34" s="1" t="e">
        <f t="shared" ref="W34" si="243">IF(ISBLANK(V34),NA(),IF($C$6="b",POWER(V$9,V$10-V34)/POWER($B$9,$B$10-$B34)/POWER($C$9,$C$10-$C34),IF($C$6=2,POWER(V$9,V$10-V34)/POWER($C$9,$C$10-$C34),POWER(V$9,V$10-V34)/POWER($B$9,$B$10-$B34))))</f>
        <v>#N/A</v>
      </c>
      <c r="X34" s="4" t="e">
        <f t="shared" ref="X34" si="244">LOG(W34,2)</f>
        <v>#N/A</v>
      </c>
      <c r="Y34" s="17"/>
      <c r="Z34" s="1" t="e">
        <f t="shared" ref="Z34" si="245">IF(ISBLANK(Y34),NA(),IF($C$6="b",POWER(Y$9,Y$10-Y34)/POWER($B$9,$B$10-$B34)/POWER($C$9,$C$10-$C34),IF($C$6=2,POWER(Y$9,Y$10-Y34)/POWER($C$9,$C$10-$C34),POWER(Y$9,Y$10-Y34)/POWER($B$9,$B$10-$B34))))</f>
        <v>#N/A</v>
      </c>
      <c r="AA34" s="4" t="e">
        <f t="shared" ref="AA34" si="246">LOG(Z34,2)</f>
        <v>#N/A</v>
      </c>
      <c r="AB34" s="17"/>
      <c r="AC34" s="1" t="e">
        <f t="shared" ref="AC34" si="247">IF(ISBLANK(AB34),NA(),IF($C$6="b",POWER(AB$9,AB$10-AB34)/POWER($B$9,$B$10-$B34)/POWER($C$9,$C$10-$C34),IF($C$6=2,POWER(AB$9,AB$10-AB34)/POWER($C$9,$C$10-$C34),POWER(AB$9,AB$10-AB34)/POWER($B$9,$B$10-$B34))))</f>
        <v>#N/A</v>
      </c>
      <c r="AD34" s="4" t="e">
        <f t="shared" ref="AD34" si="248">LOG(AC34,2)</f>
        <v>#N/A</v>
      </c>
      <c r="AE34" s="17"/>
      <c r="AF34" s="1" t="e">
        <f t="shared" ref="AF34" si="249">IF(ISBLANK(AE34),NA(),IF($C$6="b",POWER(AE$9,AE$10-AE34)/POWER($B$9,$B$10-$B34)/POWER($C$9,$C$10-$C34),IF($C$6=2,POWER(AE$9,AE$10-AE34)/POWER($C$9,$C$10-$C34),POWER(AE$9,AE$10-AE34)/POWER($B$9,$B$10-$B34))))</f>
        <v>#N/A</v>
      </c>
      <c r="AG34" s="4" t="e">
        <f t="shared" ref="AG34" si="250">LOG(AF34,2)</f>
        <v>#N/A</v>
      </c>
      <c r="AH34" s="17"/>
      <c r="AI34" s="1" t="e">
        <f t="shared" ref="AI34" si="251">IF(ISBLANK(AH34),NA(),IF($C$6="b",POWER(AH$9,AH$10-AH34)/POWER($B$9,$B$10-$B34)/POWER($C$9,$C$10-$C34),IF($C$6=2,POWER(AH$9,AH$10-AH34)/POWER($C$9,$C$10-$C34),POWER(AH$9,AH$10-AH34)/POWER($B$9,$B$10-$B34))))</f>
        <v>#N/A</v>
      </c>
      <c r="AJ34" s="4" t="e">
        <f t="shared" ref="AJ34" si="252">LOG(AI34,2)</f>
        <v>#N/A</v>
      </c>
      <c r="AK34" s="17"/>
      <c r="AL34" s="1" t="e">
        <f t="shared" ref="AL34" si="253">IF(ISBLANK(AK34),NA(),IF($C$6="b",POWER(AK$9,AK$10-AK34)/POWER($B$9,$B$10-$B34)/POWER($C$9,$C$10-$C34),IF($C$6=2,POWER(AK$9,AK$10-AK34)/POWER($C$9,$C$10-$C34),POWER(AK$9,AK$10-AK34)/POWER($B$9,$B$10-$B34))))</f>
        <v>#N/A</v>
      </c>
      <c r="AM34" s="4" t="e">
        <f t="shared" si="21"/>
        <v>#N/A</v>
      </c>
    </row>
    <row r="35" spans="1:39" x14ac:dyDescent="0.25">
      <c r="A35" s="39"/>
      <c r="B35" s="31"/>
      <c r="C35" s="31"/>
      <c r="D35" s="17"/>
      <c r="E35" s="1" t="e">
        <f t="shared" si="22"/>
        <v>#N/A</v>
      </c>
      <c r="F35" s="4" t="e">
        <f t="shared" si="23"/>
        <v>#N/A</v>
      </c>
      <c r="G35" s="17"/>
      <c r="H35" s="1" t="e">
        <f t="shared" ref="H35" si="254">IF(ISBLANK(G35),NA(),IF($C$6="b",POWER(G$9,G$10-G35)/POWER($B$9,$B$10-$B35)/POWER($C$9,$C$10-$C35),IF($C$6=2,POWER(G$9,G$10-G35)/POWER($C$9,$C$10-$C35),POWER(G$9,G$10-G35)/POWER($B$9,$B$10-$B35))))</f>
        <v>#N/A</v>
      </c>
      <c r="I35" s="4" t="e">
        <f t="shared" ref="I35" si="255">LOG(H35,2)</f>
        <v>#N/A</v>
      </c>
      <c r="J35" s="17"/>
      <c r="K35" s="1" t="e">
        <f t="shared" ref="K35" si="256">IF(ISBLANK(J35),NA(),IF($C$6="b",POWER(J$9,J$10-J35)/POWER($B$9,$B$10-$B35)/POWER($C$9,$C$10-$C35),IF($C$6=2,POWER(J$9,J$10-J35)/POWER($C$9,$C$10-$C35),POWER(J$9,J$10-J35)/POWER($B$9,$B$10-$B35))))</f>
        <v>#N/A</v>
      </c>
      <c r="L35" s="4" t="e">
        <f t="shared" ref="L35" si="257">LOG(K35,2)</f>
        <v>#N/A</v>
      </c>
      <c r="M35" s="17"/>
      <c r="N35" s="1" t="e">
        <f t="shared" ref="N35" si="258">IF(ISBLANK(M35),NA(),IF($C$6="b",POWER(M$9,M$10-M35)/POWER($B$9,$B$10-$B35)/POWER($C$9,$C$10-$C35),IF($C$6=2,POWER(M$9,M$10-M35)/POWER($C$9,$C$10-$C35),POWER(M$9,M$10-M35)/POWER($B$9,$B$10-$B35))))</f>
        <v>#N/A</v>
      </c>
      <c r="O35" s="4" t="e">
        <f t="shared" ref="O35" si="259">LOG(N35,2)</f>
        <v>#N/A</v>
      </c>
      <c r="P35" s="17"/>
      <c r="Q35" s="1" t="e">
        <f t="shared" ref="Q35" si="260">IF(ISBLANK(P35),NA(),IF($C$6="b",POWER(P$9,P$10-P35)/POWER($B$9,$B$10-$B35)/POWER($C$9,$C$10-$C35),IF($C$6=2,POWER(P$9,P$10-P35)/POWER($C$9,$C$10-$C35),POWER(P$9,P$10-P35)/POWER($B$9,$B$10-$B35))))</f>
        <v>#N/A</v>
      </c>
      <c r="R35" s="4" t="e">
        <f t="shared" ref="R35" si="261">LOG(Q35,2)</f>
        <v>#N/A</v>
      </c>
      <c r="S35" s="17"/>
      <c r="T35" s="1" t="e">
        <f t="shared" ref="T35" si="262">IF(ISBLANK(S35),NA(),IF($C$6="b",POWER(S$9,S$10-S35)/POWER($B$9,$B$10-$B35)/POWER($C$9,$C$10-$C35),IF($C$6=2,POWER(S$9,S$10-S35)/POWER($C$9,$C$10-$C35),POWER(S$9,S$10-S35)/POWER($B$9,$B$10-$B35))))</f>
        <v>#N/A</v>
      </c>
      <c r="U35" s="4" t="e">
        <f t="shared" ref="U35" si="263">LOG(T35,2)</f>
        <v>#N/A</v>
      </c>
      <c r="V35" s="17"/>
      <c r="W35" s="1" t="e">
        <f t="shared" ref="W35" si="264">IF(ISBLANK(V35),NA(),IF($C$6="b",POWER(V$9,V$10-V35)/POWER($B$9,$B$10-$B35)/POWER($C$9,$C$10-$C35),IF($C$6=2,POWER(V$9,V$10-V35)/POWER($C$9,$C$10-$C35),POWER(V$9,V$10-V35)/POWER($B$9,$B$10-$B35))))</f>
        <v>#N/A</v>
      </c>
      <c r="X35" s="4" t="e">
        <f t="shared" ref="X35" si="265">LOG(W35,2)</f>
        <v>#N/A</v>
      </c>
      <c r="Y35" s="17"/>
      <c r="Z35" s="1" t="e">
        <f t="shared" ref="Z35" si="266">IF(ISBLANK(Y35),NA(),IF($C$6="b",POWER(Y$9,Y$10-Y35)/POWER($B$9,$B$10-$B35)/POWER($C$9,$C$10-$C35),IF($C$6=2,POWER(Y$9,Y$10-Y35)/POWER($C$9,$C$10-$C35),POWER(Y$9,Y$10-Y35)/POWER($B$9,$B$10-$B35))))</f>
        <v>#N/A</v>
      </c>
      <c r="AA35" s="4" t="e">
        <f t="shared" ref="AA35" si="267">LOG(Z35,2)</f>
        <v>#N/A</v>
      </c>
      <c r="AB35" s="17"/>
      <c r="AC35" s="1" t="e">
        <f t="shared" ref="AC35" si="268">IF(ISBLANK(AB35),NA(),IF($C$6="b",POWER(AB$9,AB$10-AB35)/POWER($B$9,$B$10-$B35)/POWER($C$9,$C$10-$C35),IF($C$6=2,POWER(AB$9,AB$10-AB35)/POWER($C$9,$C$10-$C35),POWER(AB$9,AB$10-AB35)/POWER($B$9,$B$10-$B35))))</f>
        <v>#N/A</v>
      </c>
      <c r="AD35" s="4" t="e">
        <f t="shared" ref="AD35" si="269">LOG(AC35,2)</f>
        <v>#N/A</v>
      </c>
      <c r="AE35" s="17"/>
      <c r="AF35" s="1" t="e">
        <f t="shared" ref="AF35" si="270">IF(ISBLANK(AE35),NA(),IF($C$6="b",POWER(AE$9,AE$10-AE35)/POWER($B$9,$B$10-$B35)/POWER($C$9,$C$10-$C35),IF($C$6=2,POWER(AE$9,AE$10-AE35)/POWER($C$9,$C$10-$C35),POWER(AE$9,AE$10-AE35)/POWER($B$9,$B$10-$B35))))</f>
        <v>#N/A</v>
      </c>
      <c r="AG35" s="4" t="e">
        <f t="shared" ref="AG35" si="271">LOG(AF35,2)</f>
        <v>#N/A</v>
      </c>
      <c r="AH35" s="17"/>
      <c r="AI35" s="1" t="e">
        <f t="shared" ref="AI35" si="272">IF(ISBLANK(AH35),NA(),IF($C$6="b",POWER(AH$9,AH$10-AH35)/POWER($B$9,$B$10-$B35)/POWER($C$9,$C$10-$C35),IF($C$6=2,POWER(AH$9,AH$10-AH35)/POWER($C$9,$C$10-$C35),POWER(AH$9,AH$10-AH35)/POWER($B$9,$B$10-$B35))))</f>
        <v>#N/A</v>
      </c>
      <c r="AJ35" s="4" t="e">
        <f t="shared" ref="AJ35" si="273">LOG(AI35,2)</f>
        <v>#N/A</v>
      </c>
      <c r="AK35" s="17"/>
      <c r="AL35" s="1" t="e">
        <f t="shared" ref="AL35" si="274">IF(ISBLANK(AK35),NA(),IF($C$6="b",POWER(AK$9,AK$10-AK35)/POWER($B$9,$B$10-$B35)/POWER($C$9,$C$10-$C35),IF($C$6=2,POWER(AK$9,AK$10-AK35)/POWER($C$9,$C$10-$C35),POWER(AK$9,AK$10-AK35)/POWER($B$9,$B$10-$B35))))</f>
        <v>#N/A</v>
      </c>
      <c r="AM35" s="4" t="e">
        <f t="shared" si="21"/>
        <v>#N/A</v>
      </c>
    </row>
    <row r="36" spans="1:39" x14ac:dyDescent="0.25">
      <c r="A36" s="39"/>
      <c r="B36" s="31"/>
      <c r="C36" s="31"/>
      <c r="D36" s="17"/>
      <c r="E36" s="1" t="e">
        <f t="shared" si="22"/>
        <v>#N/A</v>
      </c>
      <c r="F36" s="4" t="e">
        <f t="shared" si="23"/>
        <v>#N/A</v>
      </c>
      <c r="G36" s="17"/>
      <c r="H36" s="1" t="e">
        <f t="shared" ref="H36" si="275">IF(ISBLANK(G36),NA(),IF($C$6="b",POWER(G$9,G$10-G36)/POWER($B$9,$B$10-$B36)/POWER($C$9,$C$10-$C36),IF($C$6=2,POWER(G$9,G$10-G36)/POWER($C$9,$C$10-$C36),POWER(G$9,G$10-G36)/POWER($B$9,$B$10-$B36))))</f>
        <v>#N/A</v>
      </c>
      <c r="I36" s="4" t="e">
        <f t="shared" ref="I36" si="276">LOG(H36,2)</f>
        <v>#N/A</v>
      </c>
      <c r="J36" s="17"/>
      <c r="K36" s="1" t="e">
        <f t="shared" ref="K36" si="277">IF(ISBLANK(J36),NA(),IF($C$6="b",POWER(J$9,J$10-J36)/POWER($B$9,$B$10-$B36)/POWER($C$9,$C$10-$C36),IF($C$6=2,POWER(J$9,J$10-J36)/POWER($C$9,$C$10-$C36),POWER(J$9,J$10-J36)/POWER($B$9,$B$10-$B36))))</f>
        <v>#N/A</v>
      </c>
      <c r="L36" s="4" t="e">
        <f t="shared" ref="L36" si="278">LOG(K36,2)</f>
        <v>#N/A</v>
      </c>
      <c r="M36" s="17"/>
      <c r="N36" s="1" t="e">
        <f t="shared" ref="N36" si="279">IF(ISBLANK(M36),NA(),IF($C$6="b",POWER(M$9,M$10-M36)/POWER($B$9,$B$10-$B36)/POWER($C$9,$C$10-$C36),IF($C$6=2,POWER(M$9,M$10-M36)/POWER($C$9,$C$10-$C36),POWER(M$9,M$10-M36)/POWER($B$9,$B$10-$B36))))</f>
        <v>#N/A</v>
      </c>
      <c r="O36" s="4" t="e">
        <f t="shared" ref="O36" si="280">LOG(N36,2)</f>
        <v>#N/A</v>
      </c>
      <c r="P36" s="17"/>
      <c r="Q36" s="1" t="e">
        <f t="shared" ref="Q36" si="281">IF(ISBLANK(P36),NA(),IF($C$6="b",POWER(P$9,P$10-P36)/POWER($B$9,$B$10-$B36)/POWER($C$9,$C$10-$C36),IF($C$6=2,POWER(P$9,P$10-P36)/POWER($C$9,$C$10-$C36),POWER(P$9,P$10-P36)/POWER($B$9,$B$10-$B36))))</f>
        <v>#N/A</v>
      </c>
      <c r="R36" s="4" t="e">
        <f t="shared" ref="R36" si="282">LOG(Q36,2)</f>
        <v>#N/A</v>
      </c>
      <c r="S36" s="17"/>
      <c r="T36" s="1" t="e">
        <f t="shared" ref="T36" si="283">IF(ISBLANK(S36),NA(),IF($C$6="b",POWER(S$9,S$10-S36)/POWER($B$9,$B$10-$B36)/POWER($C$9,$C$10-$C36),IF($C$6=2,POWER(S$9,S$10-S36)/POWER($C$9,$C$10-$C36),POWER(S$9,S$10-S36)/POWER($B$9,$B$10-$B36))))</f>
        <v>#N/A</v>
      </c>
      <c r="U36" s="4" t="e">
        <f t="shared" ref="U36" si="284">LOG(T36,2)</f>
        <v>#N/A</v>
      </c>
      <c r="V36" s="17"/>
      <c r="W36" s="1" t="e">
        <f t="shared" ref="W36" si="285">IF(ISBLANK(V36),NA(),IF($C$6="b",POWER(V$9,V$10-V36)/POWER($B$9,$B$10-$B36)/POWER($C$9,$C$10-$C36),IF($C$6=2,POWER(V$9,V$10-V36)/POWER($C$9,$C$10-$C36),POWER(V$9,V$10-V36)/POWER($B$9,$B$10-$B36))))</f>
        <v>#N/A</v>
      </c>
      <c r="X36" s="4" t="e">
        <f t="shared" ref="X36" si="286">LOG(W36,2)</f>
        <v>#N/A</v>
      </c>
      <c r="Y36" s="17"/>
      <c r="Z36" s="1" t="e">
        <f t="shared" ref="Z36" si="287">IF(ISBLANK(Y36),NA(),IF($C$6="b",POWER(Y$9,Y$10-Y36)/POWER($B$9,$B$10-$B36)/POWER($C$9,$C$10-$C36),IF($C$6=2,POWER(Y$9,Y$10-Y36)/POWER($C$9,$C$10-$C36),POWER(Y$9,Y$10-Y36)/POWER($B$9,$B$10-$B36))))</f>
        <v>#N/A</v>
      </c>
      <c r="AA36" s="4" t="e">
        <f t="shared" ref="AA36" si="288">LOG(Z36,2)</f>
        <v>#N/A</v>
      </c>
      <c r="AB36" s="17"/>
      <c r="AC36" s="1" t="e">
        <f t="shared" ref="AC36" si="289">IF(ISBLANK(AB36),NA(),IF($C$6="b",POWER(AB$9,AB$10-AB36)/POWER($B$9,$B$10-$B36)/POWER($C$9,$C$10-$C36),IF($C$6=2,POWER(AB$9,AB$10-AB36)/POWER($C$9,$C$10-$C36),POWER(AB$9,AB$10-AB36)/POWER($B$9,$B$10-$B36))))</f>
        <v>#N/A</v>
      </c>
      <c r="AD36" s="4" t="e">
        <f t="shared" ref="AD36" si="290">LOG(AC36,2)</f>
        <v>#N/A</v>
      </c>
      <c r="AE36" s="17"/>
      <c r="AF36" s="1" t="e">
        <f t="shared" ref="AF36" si="291">IF(ISBLANK(AE36),NA(),IF($C$6="b",POWER(AE$9,AE$10-AE36)/POWER($B$9,$B$10-$B36)/POWER($C$9,$C$10-$C36),IF($C$6=2,POWER(AE$9,AE$10-AE36)/POWER($C$9,$C$10-$C36),POWER(AE$9,AE$10-AE36)/POWER($B$9,$B$10-$B36))))</f>
        <v>#N/A</v>
      </c>
      <c r="AG36" s="4" t="e">
        <f t="shared" ref="AG36" si="292">LOG(AF36,2)</f>
        <v>#N/A</v>
      </c>
      <c r="AH36" s="17"/>
      <c r="AI36" s="1" t="e">
        <f t="shared" ref="AI36" si="293">IF(ISBLANK(AH36),NA(),IF($C$6="b",POWER(AH$9,AH$10-AH36)/POWER($B$9,$B$10-$B36)/POWER($C$9,$C$10-$C36),IF($C$6=2,POWER(AH$9,AH$10-AH36)/POWER($C$9,$C$10-$C36),POWER(AH$9,AH$10-AH36)/POWER($B$9,$B$10-$B36))))</f>
        <v>#N/A</v>
      </c>
      <c r="AJ36" s="4" t="e">
        <f t="shared" ref="AJ36" si="294">LOG(AI36,2)</f>
        <v>#N/A</v>
      </c>
      <c r="AK36" s="17"/>
      <c r="AL36" s="1" t="e">
        <f t="shared" ref="AL36" si="295">IF(ISBLANK(AK36),NA(),IF($C$6="b",POWER(AK$9,AK$10-AK36)/POWER($B$9,$B$10-$B36)/POWER($C$9,$C$10-$C36),IF($C$6=2,POWER(AK$9,AK$10-AK36)/POWER($C$9,$C$10-$C36),POWER(AK$9,AK$10-AK36)/POWER($B$9,$B$10-$B36))))</f>
        <v>#N/A</v>
      </c>
      <c r="AM36" s="4" t="e">
        <f t="shared" si="21"/>
        <v>#N/A</v>
      </c>
    </row>
    <row r="37" spans="1:39" x14ac:dyDescent="0.25">
      <c r="A37" s="39"/>
      <c r="B37" s="31"/>
      <c r="C37" s="31"/>
      <c r="D37" s="17"/>
      <c r="E37" s="1" t="e">
        <f t="shared" si="22"/>
        <v>#N/A</v>
      </c>
      <c r="F37" s="4" t="e">
        <f t="shared" si="23"/>
        <v>#N/A</v>
      </c>
      <c r="G37" s="17"/>
      <c r="H37" s="1" t="e">
        <f t="shared" ref="H37" si="296">IF(ISBLANK(G37),NA(),IF($C$6="b",POWER(G$9,G$10-G37)/POWER($B$9,$B$10-$B37)/POWER($C$9,$C$10-$C37),IF($C$6=2,POWER(G$9,G$10-G37)/POWER($C$9,$C$10-$C37),POWER(G$9,G$10-G37)/POWER($B$9,$B$10-$B37))))</f>
        <v>#N/A</v>
      </c>
      <c r="I37" s="4" t="e">
        <f t="shared" ref="I37" si="297">LOG(H37,2)</f>
        <v>#N/A</v>
      </c>
      <c r="J37" s="17"/>
      <c r="K37" s="1" t="e">
        <f t="shared" ref="K37" si="298">IF(ISBLANK(J37),NA(),IF($C$6="b",POWER(J$9,J$10-J37)/POWER($B$9,$B$10-$B37)/POWER($C$9,$C$10-$C37),IF($C$6=2,POWER(J$9,J$10-J37)/POWER($C$9,$C$10-$C37),POWER(J$9,J$10-J37)/POWER($B$9,$B$10-$B37))))</f>
        <v>#N/A</v>
      </c>
      <c r="L37" s="4" t="e">
        <f t="shared" ref="L37" si="299">LOG(K37,2)</f>
        <v>#N/A</v>
      </c>
      <c r="M37" s="17"/>
      <c r="N37" s="1" t="e">
        <f t="shared" ref="N37" si="300">IF(ISBLANK(M37),NA(),IF($C$6="b",POWER(M$9,M$10-M37)/POWER($B$9,$B$10-$B37)/POWER($C$9,$C$10-$C37),IF($C$6=2,POWER(M$9,M$10-M37)/POWER($C$9,$C$10-$C37),POWER(M$9,M$10-M37)/POWER($B$9,$B$10-$B37))))</f>
        <v>#N/A</v>
      </c>
      <c r="O37" s="4" t="e">
        <f t="shared" ref="O37" si="301">LOG(N37,2)</f>
        <v>#N/A</v>
      </c>
      <c r="P37" s="17"/>
      <c r="Q37" s="1" t="e">
        <f t="shared" ref="Q37" si="302">IF(ISBLANK(P37),NA(),IF($C$6="b",POWER(P$9,P$10-P37)/POWER($B$9,$B$10-$B37)/POWER($C$9,$C$10-$C37),IF($C$6=2,POWER(P$9,P$10-P37)/POWER($C$9,$C$10-$C37),POWER(P$9,P$10-P37)/POWER($B$9,$B$10-$B37))))</f>
        <v>#N/A</v>
      </c>
      <c r="R37" s="4" t="e">
        <f t="shared" ref="R37" si="303">LOG(Q37,2)</f>
        <v>#N/A</v>
      </c>
      <c r="S37" s="17"/>
      <c r="T37" s="1" t="e">
        <f t="shared" ref="T37" si="304">IF(ISBLANK(S37),NA(),IF($C$6="b",POWER(S$9,S$10-S37)/POWER($B$9,$B$10-$B37)/POWER($C$9,$C$10-$C37),IF($C$6=2,POWER(S$9,S$10-S37)/POWER($C$9,$C$10-$C37),POWER(S$9,S$10-S37)/POWER($B$9,$B$10-$B37))))</f>
        <v>#N/A</v>
      </c>
      <c r="U37" s="4" t="e">
        <f t="shared" ref="U37" si="305">LOG(T37,2)</f>
        <v>#N/A</v>
      </c>
      <c r="V37" s="17"/>
      <c r="W37" s="1" t="e">
        <f t="shared" ref="W37" si="306">IF(ISBLANK(V37),NA(),IF($C$6="b",POWER(V$9,V$10-V37)/POWER($B$9,$B$10-$B37)/POWER($C$9,$C$10-$C37),IF($C$6=2,POWER(V$9,V$10-V37)/POWER($C$9,$C$10-$C37),POWER(V$9,V$10-V37)/POWER($B$9,$B$10-$B37))))</f>
        <v>#N/A</v>
      </c>
      <c r="X37" s="4" t="e">
        <f t="shared" ref="X37" si="307">LOG(W37,2)</f>
        <v>#N/A</v>
      </c>
      <c r="Y37" s="17"/>
      <c r="Z37" s="1" t="e">
        <f t="shared" ref="Z37" si="308">IF(ISBLANK(Y37),NA(),IF($C$6="b",POWER(Y$9,Y$10-Y37)/POWER($B$9,$B$10-$B37)/POWER($C$9,$C$10-$C37),IF($C$6=2,POWER(Y$9,Y$10-Y37)/POWER($C$9,$C$10-$C37),POWER(Y$9,Y$10-Y37)/POWER($B$9,$B$10-$B37))))</f>
        <v>#N/A</v>
      </c>
      <c r="AA37" s="4" t="e">
        <f t="shared" ref="AA37" si="309">LOG(Z37,2)</f>
        <v>#N/A</v>
      </c>
      <c r="AB37" s="17"/>
      <c r="AC37" s="1" t="e">
        <f t="shared" ref="AC37" si="310">IF(ISBLANK(AB37),NA(),IF($C$6="b",POWER(AB$9,AB$10-AB37)/POWER($B$9,$B$10-$B37)/POWER($C$9,$C$10-$C37),IF($C$6=2,POWER(AB$9,AB$10-AB37)/POWER($C$9,$C$10-$C37),POWER(AB$9,AB$10-AB37)/POWER($B$9,$B$10-$B37))))</f>
        <v>#N/A</v>
      </c>
      <c r="AD37" s="4" t="e">
        <f t="shared" ref="AD37" si="311">LOG(AC37,2)</f>
        <v>#N/A</v>
      </c>
      <c r="AE37" s="17"/>
      <c r="AF37" s="1" t="e">
        <f t="shared" ref="AF37" si="312">IF(ISBLANK(AE37),NA(),IF($C$6="b",POWER(AE$9,AE$10-AE37)/POWER($B$9,$B$10-$B37)/POWER($C$9,$C$10-$C37),IF($C$6=2,POWER(AE$9,AE$10-AE37)/POWER($C$9,$C$10-$C37),POWER(AE$9,AE$10-AE37)/POWER($B$9,$B$10-$B37))))</f>
        <v>#N/A</v>
      </c>
      <c r="AG37" s="4" t="e">
        <f t="shared" ref="AG37" si="313">LOG(AF37,2)</f>
        <v>#N/A</v>
      </c>
      <c r="AH37" s="17"/>
      <c r="AI37" s="1" t="e">
        <f t="shared" ref="AI37" si="314">IF(ISBLANK(AH37),NA(),IF($C$6="b",POWER(AH$9,AH$10-AH37)/POWER($B$9,$B$10-$B37)/POWER($C$9,$C$10-$C37),IF($C$6=2,POWER(AH$9,AH$10-AH37)/POWER($C$9,$C$10-$C37),POWER(AH$9,AH$10-AH37)/POWER($B$9,$B$10-$B37))))</f>
        <v>#N/A</v>
      </c>
      <c r="AJ37" s="4" t="e">
        <f t="shared" ref="AJ37" si="315">LOG(AI37,2)</f>
        <v>#N/A</v>
      </c>
      <c r="AK37" s="17"/>
      <c r="AL37" s="1" t="e">
        <f t="shared" ref="AL37" si="316">IF(ISBLANK(AK37),NA(),IF($C$6="b",POWER(AK$9,AK$10-AK37)/POWER($B$9,$B$10-$B37)/POWER($C$9,$C$10-$C37),IF($C$6=2,POWER(AK$9,AK$10-AK37)/POWER($C$9,$C$10-$C37),POWER(AK$9,AK$10-AK37)/POWER($B$9,$B$10-$B37))))</f>
        <v>#N/A</v>
      </c>
      <c r="AM37" s="4" t="e">
        <f t="shared" si="21"/>
        <v>#N/A</v>
      </c>
    </row>
    <row r="38" spans="1:39" x14ac:dyDescent="0.25">
      <c r="A38" s="39"/>
      <c r="B38" s="31"/>
      <c r="C38" s="31"/>
      <c r="D38" s="17"/>
      <c r="E38" s="1" t="e">
        <f t="shared" si="22"/>
        <v>#N/A</v>
      </c>
      <c r="F38" s="4" t="e">
        <f t="shared" si="23"/>
        <v>#N/A</v>
      </c>
      <c r="G38" s="17"/>
      <c r="H38" s="1" t="e">
        <f t="shared" ref="H38" si="317">IF(ISBLANK(G38),NA(),IF($C$6="b",POWER(G$9,G$10-G38)/POWER($B$9,$B$10-$B38)/POWER($C$9,$C$10-$C38),IF($C$6=2,POWER(G$9,G$10-G38)/POWER($C$9,$C$10-$C38),POWER(G$9,G$10-G38)/POWER($B$9,$B$10-$B38))))</f>
        <v>#N/A</v>
      </c>
      <c r="I38" s="4" t="e">
        <f t="shared" ref="I38" si="318">LOG(H38,2)</f>
        <v>#N/A</v>
      </c>
      <c r="J38" s="17"/>
      <c r="K38" s="1" t="e">
        <f t="shared" ref="K38" si="319">IF(ISBLANK(J38),NA(),IF($C$6="b",POWER(J$9,J$10-J38)/POWER($B$9,$B$10-$B38)/POWER($C$9,$C$10-$C38),IF($C$6=2,POWER(J$9,J$10-J38)/POWER($C$9,$C$10-$C38),POWER(J$9,J$10-J38)/POWER($B$9,$B$10-$B38))))</f>
        <v>#N/A</v>
      </c>
      <c r="L38" s="4" t="e">
        <f t="shared" ref="L38" si="320">LOG(K38,2)</f>
        <v>#N/A</v>
      </c>
      <c r="M38" s="17"/>
      <c r="N38" s="1" t="e">
        <f t="shared" ref="N38" si="321">IF(ISBLANK(M38),NA(),IF($C$6="b",POWER(M$9,M$10-M38)/POWER($B$9,$B$10-$B38)/POWER($C$9,$C$10-$C38),IF($C$6=2,POWER(M$9,M$10-M38)/POWER($C$9,$C$10-$C38),POWER(M$9,M$10-M38)/POWER($B$9,$B$10-$B38))))</f>
        <v>#N/A</v>
      </c>
      <c r="O38" s="4" t="e">
        <f t="shared" ref="O38" si="322">LOG(N38,2)</f>
        <v>#N/A</v>
      </c>
      <c r="P38" s="17"/>
      <c r="Q38" s="1" t="e">
        <f t="shared" ref="Q38" si="323">IF(ISBLANK(P38),NA(),IF($C$6="b",POWER(P$9,P$10-P38)/POWER($B$9,$B$10-$B38)/POWER($C$9,$C$10-$C38),IF($C$6=2,POWER(P$9,P$10-P38)/POWER($C$9,$C$10-$C38),POWER(P$9,P$10-P38)/POWER($B$9,$B$10-$B38))))</f>
        <v>#N/A</v>
      </c>
      <c r="R38" s="4" t="e">
        <f t="shared" ref="R38" si="324">LOG(Q38,2)</f>
        <v>#N/A</v>
      </c>
      <c r="S38" s="17"/>
      <c r="T38" s="1" t="e">
        <f t="shared" ref="T38" si="325">IF(ISBLANK(S38),NA(),IF($C$6="b",POWER(S$9,S$10-S38)/POWER($B$9,$B$10-$B38)/POWER($C$9,$C$10-$C38),IF($C$6=2,POWER(S$9,S$10-S38)/POWER($C$9,$C$10-$C38),POWER(S$9,S$10-S38)/POWER($B$9,$B$10-$B38))))</f>
        <v>#N/A</v>
      </c>
      <c r="U38" s="4" t="e">
        <f t="shared" ref="U38" si="326">LOG(T38,2)</f>
        <v>#N/A</v>
      </c>
      <c r="V38" s="17"/>
      <c r="W38" s="1" t="e">
        <f t="shared" ref="W38" si="327">IF(ISBLANK(V38),NA(),IF($C$6="b",POWER(V$9,V$10-V38)/POWER($B$9,$B$10-$B38)/POWER($C$9,$C$10-$C38),IF($C$6=2,POWER(V$9,V$10-V38)/POWER($C$9,$C$10-$C38),POWER(V$9,V$10-V38)/POWER($B$9,$B$10-$B38))))</f>
        <v>#N/A</v>
      </c>
      <c r="X38" s="4" t="e">
        <f t="shared" ref="X38" si="328">LOG(W38,2)</f>
        <v>#N/A</v>
      </c>
      <c r="Y38" s="17"/>
      <c r="Z38" s="1" t="e">
        <f t="shared" ref="Z38" si="329">IF(ISBLANK(Y38),NA(),IF($C$6="b",POWER(Y$9,Y$10-Y38)/POWER($B$9,$B$10-$B38)/POWER($C$9,$C$10-$C38),IF($C$6=2,POWER(Y$9,Y$10-Y38)/POWER($C$9,$C$10-$C38),POWER(Y$9,Y$10-Y38)/POWER($B$9,$B$10-$B38))))</f>
        <v>#N/A</v>
      </c>
      <c r="AA38" s="4" t="e">
        <f t="shared" ref="AA38" si="330">LOG(Z38,2)</f>
        <v>#N/A</v>
      </c>
      <c r="AB38" s="17"/>
      <c r="AC38" s="1" t="e">
        <f t="shared" ref="AC38" si="331">IF(ISBLANK(AB38),NA(),IF($C$6="b",POWER(AB$9,AB$10-AB38)/POWER($B$9,$B$10-$B38)/POWER($C$9,$C$10-$C38),IF($C$6=2,POWER(AB$9,AB$10-AB38)/POWER($C$9,$C$10-$C38),POWER(AB$9,AB$10-AB38)/POWER($B$9,$B$10-$B38))))</f>
        <v>#N/A</v>
      </c>
      <c r="AD38" s="4" t="e">
        <f t="shared" ref="AD38" si="332">LOG(AC38,2)</f>
        <v>#N/A</v>
      </c>
      <c r="AE38" s="17"/>
      <c r="AF38" s="1" t="e">
        <f t="shared" ref="AF38" si="333">IF(ISBLANK(AE38),NA(),IF($C$6="b",POWER(AE$9,AE$10-AE38)/POWER($B$9,$B$10-$B38)/POWER($C$9,$C$10-$C38),IF($C$6=2,POWER(AE$9,AE$10-AE38)/POWER($C$9,$C$10-$C38),POWER(AE$9,AE$10-AE38)/POWER($B$9,$B$10-$B38))))</f>
        <v>#N/A</v>
      </c>
      <c r="AG38" s="4" t="e">
        <f t="shared" ref="AG38" si="334">LOG(AF38,2)</f>
        <v>#N/A</v>
      </c>
      <c r="AH38" s="17"/>
      <c r="AI38" s="1" t="e">
        <f t="shared" ref="AI38" si="335">IF(ISBLANK(AH38),NA(),IF($C$6="b",POWER(AH$9,AH$10-AH38)/POWER($B$9,$B$10-$B38)/POWER($C$9,$C$10-$C38),IF($C$6=2,POWER(AH$9,AH$10-AH38)/POWER($C$9,$C$10-$C38),POWER(AH$9,AH$10-AH38)/POWER($B$9,$B$10-$B38))))</f>
        <v>#N/A</v>
      </c>
      <c r="AJ38" s="4" t="e">
        <f t="shared" ref="AJ38" si="336">LOG(AI38,2)</f>
        <v>#N/A</v>
      </c>
      <c r="AK38" s="17"/>
      <c r="AL38" s="1" t="e">
        <f t="shared" ref="AL38" si="337">IF(ISBLANK(AK38),NA(),IF($C$6="b",POWER(AK$9,AK$10-AK38)/POWER($B$9,$B$10-$B38)/POWER($C$9,$C$10-$C38),IF($C$6=2,POWER(AK$9,AK$10-AK38)/POWER($C$9,$C$10-$C38),POWER(AK$9,AK$10-AK38)/POWER($B$9,$B$10-$B38))))</f>
        <v>#N/A</v>
      </c>
      <c r="AM38" s="4" t="e">
        <f t="shared" si="21"/>
        <v>#N/A</v>
      </c>
    </row>
    <row r="39" spans="1:39" x14ac:dyDescent="0.25">
      <c r="A39" s="39"/>
      <c r="B39" s="31"/>
      <c r="C39" s="31"/>
      <c r="D39" s="17"/>
      <c r="E39" s="1" t="e">
        <f t="shared" si="22"/>
        <v>#N/A</v>
      </c>
      <c r="F39" s="4" t="e">
        <f t="shared" si="23"/>
        <v>#N/A</v>
      </c>
      <c r="G39" s="17"/>
      <c r="H39" s="1" t="e">
        <f t="shared" ref="H39" si="338">IF(ISBLANK(G39),NA(),IF($C$6="b",POWER(G$9,G$10-G39)/POWER($B$9,$B$10-$B39)/POWER($C$9,$C$10-$C39),IF($C$6=2,POWER(G$9,G$10-G39)/POWER($C$9,$C$10-$C39),POWER(G$9,G$10-G39)/POWER($B$9,$B$10-$B39))))</f>
        <v>#N/A</v>
      </c>
      <c r="I39" s="4" t="e">
        <f t="shared" ref="I39" si="339">LOG(H39,2)</f>
        <v>#N/A</v>
      </c>
      <c r="J39" s="17"/>
      <c r="K39" s="1" t="e">
        <f t="shared" ref="K39" si="340">IF(ISBLANK(J39),NA(),IF($C$6="b",POWER(J$9,J$10-J39)/POWER($B$9,$B$10-$B39)/POWER($C$9,$C$10-$C39),IF($C$6=2,POWER(J$9,J$10-J39)/POWER($C$9,$C$10-$C39),POWER(J$9,J$10-J39)/POWER($B$9,$B$10-$B39))))</f>
        <v>#N/A</v>
      </c>
      <c r="L39" s="4" t="e">
        <f t="shared" ref="L39" si="341">LOG(K39,2)</f>
        <v>#N/A</v>
      </c>
      <c r="M39" s="17"/>
      <c r="N39" s="1" t="e">
        <f t="shared" ref="N39" si="342">IF(ISBLANK(M39),NA(),IF($C$6="b",POWER(M$9,M$10-M39)/POWER($B$9,$B$10-$B39)/POWER($C$9,$C$10-$C39),IF($C$6=2,POWER(M$9,M$10-M39)/POWER($C$9,$C$10-$C39),POWER(M$9,M$10-M39)/POWER($B$9,$B$10-$B39))))</f>
        <v>#N/A</v>
      </c>
      <c r="O39" s="4" t="e">
        <f t="shared" ref="O39" si="343">LOG(N39,2)</f>
        <v>#N/A</v>
      </c>
      <c r="P39" s="17"/>
      <c r="Q39" s="1" t="e">
        <f t="shared" ref="Q39" si="344">IF(ISBLANK(P39),NA(),IF($C$6="b",POWER(P$9,P$10-P39)/POWER($B$9,$B$10-$B39)/POWER($C$9,$C$10-$C39),IF($C$6=2,POWER(P$9,P$10-P39)/POWER($C$9,$C$10-$C39),POWER(P$9,P$10-P39)/POWER($B$9,$B$10-$B39))))</f>
        <v>#N/A</v>
      </c>
      <c r="R39" s="4" t="e">
        <f t="shared" ref="R39" si="345">LOG(Q39,2)</f>
        <v>#N/A</v>
      </c>
      <c r="S39" s="17"/>
      <c r="T39" s="1" t="e">
        <f t="shared" ref="T39" si="346">IF(ISBLANK(S39),NA(),IF($C$6="b",POWER(S$9,S$10-S39)/POWER($B$9,$B$10-$B39)/POWER($C$9,$C$10-$C39),IF($C$6=2,POWER(S$9,S$10-S39)/POWER($C$9,$C$10-$C39),POWER(S$9,S$10-S39)/POWER($B$9,$B$10-$B39))))</f>
        <v>#N/A</v>
      </c>
      <c r="U39" s="4" t="e">
        <f t="shared" ref="U39" si="347">LOG(T39,2)</f>
        <v>#N/A</v>
      </c>
      <c r="V39" s="17"/>
      <c r="W39" s="1" t="e">
        <f t="shared" ref="W39" si="348">IF(ISBLANK(V39),NA(),IF($C$6="b",POWER(V$9,V$10-V39)/POWER($B$9,$B$10-$B39)/POWER($C$9,$C$10-$C39),IF($C$6=2,POWER(V$9,V$10-V39)/POWER($C$9,$C$10-$C39),POWER(V$9,V$10-V39)/POWER($B$9,$B$10-$B39))))</f>
        <v>#N/A</v>
      </c>
      <c r="X39" s="4" t="e">
        <f t="shared" ref="X39" si="349">LOG(W39,2)</f>
        <v>#N/A</v>
      </c>
      <c r="Y39" s="17"/>
      <c r="Z39" s="1" t="e">
        <f t="shared" ref="Z39" si="350">IF(ISBLANK(Y39),NA(),IF($C$6="b",POWER(Y$9,Y$10-Y39)/POWER($B$9,$B$10-$B39)/POWER($C$9,$C$10-$C39),IF($C$6=2,POWER(Y$9,Y$10-Y39)/POWER($C$9,$C$10-$C39),POWER(Y$9,Y$10-Y39)/POWER($B$9,$B$10-$B39))))</f>
        <v>#N/A</v>
      </c>
      <c r="AA39" s="4" t="e">
        <f t="shared" ref="AA39" si="351">LOG(Z39,2)</f>
        <v>#N/A</v>
      </c>
      <c r="AB39" s="17"/>
      <c r="AC39" s="1" t="e">
        <f t="shared" ref="AC39" si="352">IF(ISBLANK(AB39),NA(),IF($C$6="b",POWER(AB$9,AB$10-AB39)/POWER($B$9,$B$10-$B39)/POWER($C$9,$C$10-$C39),IF($C$6=2,POWER(AB$9,AB$10-AB39)/POWER($C$9,$C$10-$C39),POWER(AB$9,AB$10-AB39)/POWER($B$9,$B$10-$B39))))</f>
        <v>#N/A</v>
      </c>
      <c r="AD39" s="4" t="e">
        <f t="shared" ref="AD39" si="353">LOG(AC39,2)</f>
        <v>#N/A</v>
      </c>
      <c r="AE39" s="17"/>
      <c r="AF39" s="1" t="e">
        <f t="shared" ref="AF39" si="354">IF(ISBLANK(AE39),NA(),IF($C$6="b",POWER(AE$9,AE$10-AE39)/POWER($B$9,$B$10-$B39)/POWER($C$9,$C$10-$C39),IF($C$6=2,POWER(AE$9,AE$10-AE39)/POWER($C$9,$C$10-$C39),POWER(AE$9,AE$10-AE39)/POWER($B$9,$B$10-$B39))))</f>
        <v>#N/A</v>
      </c>
      <c r="AG39" s="4" t="e">
        <f t="shared" ref="AG39" si="355">LOG(AF39,2)</f>
        <v>#N/A</v>
      </c>
      <c r="AH39" s="17"/>
      <c r="AI39" s="1" t="e">
        <f t="shared" ref="AI39" si="356">IF(ISBLANK(AH39),NA(),IF($C$6="b",POWER(AH$9,AH$10-AH39)/POWER($B$9,$B$10-$B39)/POWER($C$9,$C$10-$C39),IF($C$6=2,POWER(AH$9,AH$10-AH39)/POWER($C$9,$C$10-$C39),POWER(AH$9,AH$10-AH39)/POWER($B$9,$B$10-$B39))))</f>
        <v>#N/A</v>
      </c>
      <c r="AJ39" s="4" t="e">
        <f t="shared" ref="AJ39" si="357">LOG(AI39,2)</f>
        <v>#N/A</v>
      </c>
      <c r="AK39" s="17"/>
      <c r="AL39" s="1" t="e">
        <f t="shared" ref="AL39" si="358">IF(ISBLANK(AK39),NA(),IF($C$6="b",POWER(AK$9,AK$10-AK39)/POWER($B$9,$B$10-$B39)/POWER($C$9,$C$10-$C39),IF($C$6=2,POWER(AK$9,AK$10-AK39)/POWER($C$9,$C$10-$C39),POWER(AK$9,AK$10-AK39)/POWER($B$9,$B$10-$B39))))</f>
        <v>#N/A</v>
      </c>
      <c r="AM39" s="4" t="e">
        <f t="shared" si="21"/>
        <v>#N/A</v>
      </c>
    </row>
  </sheetData>
  <mergeCells count="16">
    <mergeCell ref="A6:B6"/>
    <mergeCell ref="E6:AH6"/>
    <mergeCell ref="AH8:AJ8"/>
    <mergeCell ref="AK8:AM8"/>
    <mergeCell ref="C4:H4"/>
    <mergeCell ref="J4:L4"/>
    <mergeCell ref="D8:F8"/>
    <mergeCell ref="J8:L8"/>
    <mergeCell ref="G8:I8"/>
    <mergeCell ref="V8:X8"/>
    <mergeCell ref="M8:O8"/>
    <mergeCell ref="P8:R8"/>
    <mergeCell ref="S8:U8"/>
    <mergeCell ref="Y8:AA8"/>
    <mergeCell ref="AB8:AD8"/>
    <mergeCell ref="AE8:AG8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9"/>
  <sheetViews>
    <sheetView topLeftCell="A7" workbookViewId="0">
      <selection activeCell="C33" sqref="C33"/>
    </sheetView>
  </sheetViews>
  <sheetFormatPr defaultRowHeight="15" x14ac:dyDescent="0.25"/>
  <sheetData>
    <row r="2" spans="1:16" x14ac:dyDescent="0.25">
      <c r="A2" t="s">
        <v>17</v>
      </c>
    </row>
    <row r="4" spans="1:16" x14ac:dyDescent="0.25">
      <c r="A4" t="s">
        <v>18</v>
      </c>
      <c r="B4">
        <v>1.97</v>
      </c>
      <c r="E4" t="s">
        <v>18</v>
      </c>
      <c r="F4">
        <v>2.0099999999999998</v>
      </c>
      <c r="I4" t="s">
        <v>18</v>
      </c>
      <c r="J4">
        <v>2.0499999999999998</v>
      </c>
    </row>
    <row r="5" spans="1:16" x14ac:dyDescent="0.25">
      <c r="B5" s="1" t="s">
        <v>3</v>
      </c>
      <c r="F5" s="1" t="s">
        <v>4</v>
      </c>
      <c r="J5" s="1" t="s">
        <v>5</v>
      </c>
      <c r="O5" t="s">
        <v>25</v>
      </c>
    </row>
    <row r="6" spans="1:16" x14ac:dyDescent="0.25">
      <c r="A6" s="1" t="s">
        <v>9</v>
      </c>
      <c r="B6" s="1" t="s">
        <v>16</v>
      </c>
      <c r="C6" t="s">
        <v>21</v>
      </c>
      <c r="E6" s="1" t="s">
        <v>9</v>
      </c>
      <c r="F6" s="1" t="s">
        <v>16</v>
      </c>
      <c r="G6" t="s">
        <v>21</v>
      </c>
      <c r="H6" t="s">
        <v>22</v>
      </c>
      <c r="I6" s="1" t="s">
        <v>9</v>
      </c>
      <c r="J6" s="1" t="s">
        <v>16</v>
      </c>
      <c r="K6" t="s">
        <v>21</v>
      </c>
      <c r="L6" t="s">
        <v>22</v>
      </c>
      <c r="O6" s="1" t="s">
        <v>4</v>
      </c>
      <c r="P6" s="1" t="s">
        <v>5</v>
      </c>
    </row>
    <row r="7" spans="1:16" x14ac:dyDescent="0.25">
      <c r="A7" s="1" t="s">
        <v>10</v>
      </c>
      <c r="B7" s="1">
        <v>17.6448485036539</v>
      </c>
      <c r="C7">
        <f>$B$15-B7</f>
        <v>-4.6214523242468886E-2</v>
      </c>
      <c r="E7" s="1" t="s">
        <v>10</v>
      </c>
      <c r="F7" s="1">
        <v>26.63</v>
      </c>
      <c r="G7">
        <f>$F$15-F7</f>
        <v>0.48666666666666458</v>
      </c>
      <c r="H7">
        <f>($F$4^G7)/($B$4^C7)</f>
        <v>1.4493191508126615</v>
      </c>
      <c r="I7" s="1" t="s">
        <v>10</v>
      </c>
      <c r="J7" s="1">
        <v>24.12</v>
      </c>
      <c r="K7">
        <f>$J$15-J7</f>
        <v>-0.38000000000000256</v>
      </c>
      <c r="L7">
        <f t="shared" ref="L7:L12" si="0">($J$4^K7)/($B$4^C7)</f>
        <v>0.7854926923781903</v>
      </c>
      <c r="N7" t="s">
        <v>23</v>
      </c>
      <c r="O7">
        <f>AVERAGE(H7:H9)</f>
        <v>1.0441790179999482</v>
      </c>
      <c r="P7">
        <f>AVERAGE(L7:L9)</f>
        <v>1.0195999948031289</v>
      </c>
    </row>
    <row r="8" spans="1:16" x14ac:dyDescent="0.25">
      <c r="A8" s="1" t="s">
        <v>11</v>
      </c>
      <c r="B8" s="1">
        <v>16.708129525900599</v>
      </c>
      <c r="C8">
        <f>$B$15-B8</f>
        <v>0.89050445451083249</v>
      </c>
      <c r="E8" s="1" t="s">
        <v>11</v>
      </c>
      <c r="F8" s="1">
        <v>26.75</v>
      </c>
      <c r="G8">
        <f t="shared" ref="G8:G12" si="1">$F$15-F8</f>
        <v>0.36666666666666359</v>
      </c>
      <c r="H8">
        <f>($F$4^G8)/($B$4^C8)</f>
        <v>0.70623364190050353</v>
      </c>
      <c r="I8" s="1" t="s">
        <v>11</v>
      </c>
      <c r="J8" s="1">
        <v>22.9</v>
      </c>
      <c r="K8">
        <f t="shared" ref="K8:K12" si="2">$J$15-J8</f>
        <v>0.83999999999999986</v>
      </c>
      <c r="L8">
        <f t="shared" si="0"/>
        <v>0.99919386122431586</v>
      </c>
      <c r="N8" t="s">
        <v>24</v>
      </c>
      <c r="O8">
        <f>AVERAGE(H10:H12)</f>
        <v>58.362663007756872</v>
      </c>
      <c r="P8">
        <f>AVERAGE(L10:L12)</f>
        <v>0.28762994458475349</v>
      </c>
    </row>
    <row r="9" spans="1:16" x14ac:dyDescent="0.25">
      <c r="A9" s="1" t="s">
        <v>12</v>
      </c>
      <c r="B9" s="1">
        <v>18.442923911679799</v>
      </c>
      <c r="C9">
        <f>$B$15-B9</f>
        <v>-0.84428993126836716</v>
      </c>
      <c r="E9" s="1" t="s">
        <v>12</v>
      </c>
      <c r="F9" s="1">
        <v>27.97</v>
      </c>
      <c r="G9">
        <f>$F$15-F9</f>
        <v>-0.85333333333333528</v>
      </c>
      <c r="H9">
        <f t="shared" ref="H9:H12" si="3">($F$4^G9)/($B$4^C9)</f>
        <v>0.97698426128667948</v>
      </c>
      <c r="I9" s="1" t="s">
        <v>12</v>
      </c>
      <c r="J9" s="1">
        <v>24.2</v>
      </c>
      <c r="K9">
        <f t="shared" si="2"/>
        <v>-0.46000000000000085</v>
      </c>
      <c r="L9">
        <f t="shared" si="0"/>
        <v>1.2741134308068804</v>
      </c>
    </row>
    <row r="10" spans="1:16" x14ac:dyDescent="0.25">
      <c r="A10" s="1" t="s">
        <v>13</v>
      </c>
      <c r="B10" s="1">
        <v>18.1074904604768</v>
      </c>
      <c r="C10">
        <f>$B$15-B10</f>
        <v>-0.50885648006536854</v>
      </c>
      <c r="E10" s="1" t="s">
        <v>13</v>
      </c>
      <c r="F10" s="1">
        <v>21.74</v>
      </c>
      <c r="G10">
        <f t="shared" si="1"/>
        <v>5.3766666666666652</v>
      </c>
      <c r="H10">
        <f t="shared" si="3"/>
        <v>60.259452674733289</v>
      </c>
      <c r="I10" s="1" t="s">
        <v>13</v>
      </c>
      <c r="J10" s="1">
        <v>28.17</v>
      </c>
      <c r="K10">
        <f t="shared" si="2"/>
        <v>-4.4300000000000033</v>
      </c>
      <c r="L10">
        <f t="shared" si="0"/>
        <v>5.871802545281949E-2</v>
      </c>
      <c r="O10" t="s">
        <v>26</v>
      </c>
    </row>
    <row r="11" spans="1:16" x14ac:dyDescent="0.25">
      <c r="A11" s="1" t="s">
        <v>14</v>
      </c>
      <c r="B11" s="1">
        <v>18.120106632662701</v>
      </c>
      <c r="C11">
        <f t="shared" ref="C11:C12" si="4">$B$15-B11</f>
        <v>-0.52147265225126915</v>
      </c>
      <c r="E11" s="1" t="s">
        <v>14</v>
      </c>
      <c r="F11" s="1">
        <v>21.52</v>
      </c>
      <c r="G11">
        <f t="shared" si="1"/>
        <v>5.596666666666664</v>
      </c>
      <c r="H11">
        <f t="shared" si="3"/>
        <v>70.866886387027265</v>
      </c>
      <c r="I11" s="1" t="s">
        <v>14</v>
      </c>
      <c r="J11" s="1">
        <v>24.76</v>
      </c>
      <c r="K11">
        <f t="shared" si="2"/>
        <v>-1.0200000000000031</v>
      </c>
      <c r="L11">
        <f t="shared" si="0"/>
        <v>0.68480535172907187</v>
      </c>
      <c r="O11" s="1" t="s">
        <v>4</v>
      </c>
      <c r="P11" s="1" t="s">
        <v>5</v>
      </c>
    </row>
    <row r="12" spans="1:16" x14ac:dyDescent="0.25">
      <c r="A12" s="1" t="s">
        <v>15</v>
      </c>
      <c r="B12" s="1">
        <v>16.231792168422601</v>
      </c>
      <c r="C12">
        <f t="shared" si="4"/>
        <v>1.3668418119888308</v>
      </c>
      <c r="E12" s="1" t="s">
        <v>15</v>
      </c>
      <c r="F12" s="1">
        <v>20.37</v>
      </c>
      <c r="G12">
        <f t="shared" si="1"/>
        <v>6.7466666666666626</v>
      </c>
      <c r="H12">
        <f t="shared" si="3"/>
        <v>43.961649961510076</v>
      </c>
      <c r="I12" s="1" t="s">
        <v>15</v>
      </c>
      <c r="J12" s="1">
        <v>25.41</v>
      </c>
      <c r="K12">
        <f t="shared" si="2"/>
        <v>-1.6700000000000017</v>
      </c>
      <c r="L12">
        <f t="shared" si="0"/>
        <v>0.1193664565723692</v>
      </c>
      <c r="N12" t="s">
        <v>23</v>
      </c>
      <c r="O12">
        <f>_xlfn.STDEV.P(H7:H9)/SQRT(3)</f>
        <v>0.17728217926742068</v>
      </c>
      <c r="P12">
        <f>_xlfn.STDEV.P(L7:L9)/SQRT(3)</f>
        <v>0.11546992318481024</v>
      </c>
    </row>
    <row r="13" spans="1:16" x14ac:dyDescent="0.25">
      <c r="N13" t="s">
        <v>24</v>
      </c>
      <c r="O13">
        <f>_xlfn.STDEV.P(H10:H12)/SQRT(3)</f>
        <v>6.3887278347415659</v>
      </c>
      <c r="P13">
        <f>_xlfn.STDEV.P(L10:L12)/SQRT(3)</f>
        <v>0.16277509096876724</v>
      </c>
    </row>
    <row r="14" spans="1:16" x14ac:dyDescent="0.25">
      <c r="A14" t="s">
        <v>19</v>
      </c>
    </row>
    <row r="15" spans="1:16" x14ac:dyDescent="0.25">
      <c r="A15" t="s">
        <v>20</v>
      </c>
      <c r="B15">
        <f>AVERAGE(B7:B9)</f>
        <v>17.598633980411432</v>
      </c>
      <c r="F15">
        <f t="shared" ref="F15:J15" si="5">AVERAGE(F7:F9)</f>
        <v>27.116666666666664</v>
      </c>
      <c r="J15">
        <f t="shared" si="5"/>
        <v>23.74</v>
      </c>
    </row>
    <row r="19" spans="2:8" x14ac:dyDescent="0.25">
      <c r="B19" t="s">
        <v>4</v>
      </c>
    </row>
    <row r="20" spans="2:8" x14ac:dyDescent="0.25">
      <c r="B20" t="s">
        <v>5</v>
      </c>
    </row>
    <row r="24" spans="2:8" x14ac:dyDescent="0.25">
      <c r="C24" t="s">
        <v>23</v>
      </c>
      <c r="D24" t="s">
        <v>24</v>
      </c>
      <c r="G24" t="s">
        <v>4</v>
      </c>
      <c r="H24" t="s">
        <v>5</v>
      </c>
    </row>
    <row r="25" spans="2:8" x14ac:dyDescent="0.25">
      <c r="B25" t="s">
        <v>4</v>
      </c>
      <c r="C25">
        <v>1.4493191508126615</v>
      </c>
      <c r="D25">
        <v>60.259452674733289</v>
      </c>
      <c r="F25" t="s">
        <v>23</v>
      </c>
      <c r="G25">
        <v>1.4493191508126615</v>
      </c>
      <c r="H25">
        <v>0.7854926923781903</v>
      </c>
    </row>
    <row r="26" spans="2:8" x14ac:dyDescent="0.25">
      <c r="B26" t="s">
        <v>4</v>
      </c>
      <c r="C26">
        <v>0.70623364190050353</v>
      </c>
      <c r="D26">
        <v>70.866886387027265</v>
      </c>
      <c r="F26" t="s">
        <v>23</v>
      </c>
      <c r="G26">
        <v>0.70623364190050353</v>
      </c>
      <c r="H26">
        <v>0.99919386122431586</v>
      </c>
    </row>
    <row r="27" spans="2:8" x14ac:dyDescent="0.25">
      <c r="B27" t="s">
        <v>4</v>
      </c>
      <c r="C27">
        <v>0.97698426128667948</v>
      </c>
      <c r="D27">
        <v>43.961649961510076</v>
      </c>
      <c r="F27" t="s">
        <v>23</v>
      </c>
      <c r="G27">
        <v>0.97698426128667948</v>
      </c>
      <c r="H27">
        <v>1.2741134308068804</v>
      </c>
    </row>
    <row r="28" spans="2:8" x14ac:dyDescent="0.25">
      <c r="B28" t="s">
        <v>5</v>
      </c>
      <c r="C28">
        <v>0.7854926923781903</v>
      </c>
      <c r="D28">
        <v>5.871802545281949E-2</v>
      </c>
      <c r="F28" t="s">
        <v>24</v>
      </c>
      <c r="G28">
        <v>60.259452674733289</v>
      </c>
      <c r="H28">
        <v>5.871802545281949E-2</v>
      </c>
    </row>
    <row r="29" spans="2:8" x14ac:dyDescent="0.25">
      <c r="B29" t="s">
        <v>5</v>
      </c>
      <c r="C29">
        <v>0.99919386122431586</v>
      </c>
      <c r="D29">
        <v>0.68480535172907187</v>
      </c>
      <c r="F29" t="s">
        <v>24</v>
      </c>
      <c r="G29">
        <v>70.866886387027265</v>
      </c>
      <c r="H29">
        <v>0.68480535172907187</v>
      </c>
    </row>
    <row r="30" spans="2:8" x14ac:dyDescent="0.25">
      <c r="B30" t="s">
        <v>5</v>
      </c>
      <c r="C30">
        <v>1.2741134308068804</v>
      </c>
      <c r="D30">
        <v>0.1193664565723692</v>
      </c>
      <c r="F30" t="s">
        <v>24</v>
      </c>
      <c r="G30">
        <v>43.961649961510076</v>
      </c>
      <c r="H30">
        <v>0.1193664565723692</v>
      </c>
    </row>
    <row r="33" spans="2:8" x14ac:dyDescent="0.25">
      <c r="C33" t="s">
        <v>23</v>
      </c>
      <c r="D33" t="s">
        <v>24</v>
      </c>
      <c r="G33" t="s">
        <v>4</v>
      </c>
      <c r="H33" t="s">
        <v>5</v>
      </c>
    </row>
    <row r="34" spans="2:8" x14ac:dyDescent="0.25">
      <c r="B34" t="s">
        <v>4</v>
      </c>
      <c r="C34">
        <f>LOG(C25,2)</f>
        <v>0.53537532201364801</v>
      </c>
      <c r="D34">
        <f>LOG(D25,2)</f>
        <v>5.9131156641517331</v>
      </c>
      <c r="F34" t="s">
        <v>23</v>
      </c>
      <c r="G34">
        <f>LOG(G25,2)</f>
        <v>0.53537532201364801</v>
      </c>
      <c r="H34">
        <f>LOG(H25,2)</f>
        <v>-0.34833024103407256</v>
      </c>
    </row>
    <row r="35" spans="2:8" x14ac:dyDescent="0.25">
      <c r="B35" t="s">
        <v>4</v>
      </c>
      <c r="C35">
        <f t="shared" ref="C35:D36" si="6">LOG(C26,2)</f>
        <v>-0.5017825484330013</v>
      </c>
      <c r="D35">
        <f>LOG(D26,2)</f>
        <v>6.1470397589562156</v>
      </c>
      <c r="F35" t="s">
        <v>23</v>
      </c>
      <c r="G35">
        <f t="shared" ref="G35:H36" si="7">LOG(G26,2)</f>
        <v>-0.5017825484330013</v>
      </c>
      <c r="H35">
        <f t="shared" si="7"/>
        <v>-1.1634814407336118E-3</v>
      </c>
    </row>
    <row r="36" spans="2:8" x14ac:dyDescent="0.25">
      <c r="B36" t="s">
        <v>4</v>
      </c>
      <c r="C36">
        <f t="shared" si="6"/>
        <v>-3.3592773580650437E-2</v>
      </c>
      <c r="D36">
        <f t="shared" si="6"/>
        <v>5.4581736291867324</v>
      </c>
      <c r="F36" t="s">
        <v>23</v>
      </c>
      <c r="G36">
        <f t="shared" si="7"/>
        <v>-3.3592773580650437E-2</v>
      </c>
      <c r="H36">
        <f t="shared" si="7"/>
        <v>0.3494937224748062</v>
      </c>
    </row>
    <row r="37" spans="2:8" x14ac:dyDescent="0.25">
      <c r="B37" t="s">
        <v>5</v>
      </c>
      <c r="C37">
        <f t="shared" ref="C37:D39" si="8">LOG(C28,2)</f>
        <v>-0.34833024103407256</v>
      </c>
      <c r="D37">
        <f t="shared" si="8"/>
        <v>-4.0900527351719669</v>
      </c>
      <c r="F37" t="s">
        <v>24</v>
      </c>
      <c r="G37">
        <f t="shared" ref="G37:H39" si="9">LOG(G28,2)</f>
        <v>5.9131156641517331</v>
      </c>
      <c r="H37">
        <f t="shared" si="9"/>
        <v>-4.0900527351719669</v>
      </c>
    </row>
    <row r="38" spans="2:8" x14ac:dyDescent="0.25">
      <c r="B38" t="s">
        <v>5</v>
      </c>
      <c r="C38">
        <f t="shared" si="8"/>
        <v>-1.1634814407336118E-3</v>
      </c>
      <c r="D38">
        <f t="shared" si="8"/>
        <v>-0.54623411849464776</v>
      </c>
      <c r="F38" t="s">
        <v>24</v>
      </c>
      <c r="G38">
        <f t="shared" si="9"/>
        <v>6.1470397589562156</v>
      </c>
      <c r="H38">
        <f t="shared" si="9"/>
        <v>-0.54623411849464776</v>
      </c>
    </row>
    <row r="39" spans="2:8" x14ac:dyDescent="0.25">
      <c r="B39" t="s">
        <v>5</v>
      </c>
      <c r="C39">
        <f t="shared" si="8"/>
        <v>0.3494937224748062</v>
      </c>
      <c r="D39">
        <f t="shared" si="8"/>
        <v>-3.0665306162039303</v>
      </c>
      <c r="F39" t="s">
        <v>24</v>
      </c>
      <c r="G39">
        <f t="shared" si="9"/>
        <v>5.4581736291867324</v>
      </c>
      <c r="H39">
        <f t="shared" si="9"/>
        <v>-3.0665306162039303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14</vt:i4>
      </vt:variant>
    </vt:vector>
  </HeadingPairs>
  <TitlesOfParts>
    <vt:vector size="19" baseType="lpstr">
      <vt:lpstr>(1) primer efficiency</vt:lpstr>
      <vt:lpstr>(2a) fold change n&lt;=12</vt:lpstr>
      <vt:lpstr>(3a_1) FC box plot 1 n&lt;=12</vt:lpstr>
      <vt:lpstr>(2b) fold change open n</vt:lpstr>
      <vt:lpstr>(3b) box plot open n</vt:lpstr>
      <vt:lpstr>gene1</vt:lpstr>
      <vt:lpstr>gene10</vt:lpstr>
      <vt:lpstr>gene11</vt:lpstr>
      <vt:lpstr>gene12</vt:lpstr>
      <vt:lpstr>gene2</vt:lpstr>
      <vt:lpstr>gene3</vt:lpstr>
      <vt:lpstr>gene4</vt:lpstr>
      <vt:lpstr>gene5</vt:lpstr>
      <vt:lpstr>gene6</vt:lpstr>
      <vt:lpstr>gene7</vt:lpstr>
      <vt:lpstr>gene8</vt:lpstr>
      <vt:lpstr>gene9</vt:lpstr>
      <vt:lpstr>refgen1</vt:lpstr>
      <vt:lpstr>refgen2</vt:lpstr>
    </vt:vector>
  </TitlesOfParts>
  <Company>Leibniz Institut für Alternsforschung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Annekatrin Richter</dc:creator>
  <cp:lastModifiedBy>Johannes Krug</cp:lastModifiedBy>
  <dcterms:created xsi:type="dcterms:W3CDTF">2021-06-16T17:25:33Z</dcterms:created>
  <dcterms:modified xsi:type="dcterms:W3CDTF">2022-04-26T07:51:11Z</dcterms:modified>
</cp:coreProperties>
</file>