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S:\Englert\Johannes\_for Christoph\Revision_klara_paper\Source Files\Figure_3_source_data\Figure_3_panel_a_source_data\"/>
    </mc:Choice>
  </mc:AlternateContent>
  <xr:revisionPtr revIDLastSave="0" documentId="13_ncr:1_{A6387D52-0A43-4F77-84B5-245B22095B8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3A" sheetId="1" r:id="rId1"/>
  </sheets>
  <externalReferences>
    <externalReference r:id="rId2"/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44" i="1" l="1"/>
  <c r="AA43" i="1"/>
  <c r="AA42" i="1"/>
  <c r="AA41" i="1"/>
  <c r="AG37" i="1"/>
  <c r="AF37" i="1"/>
  <c r="AE37" i="1"/>
  <c r="AD37" i="1"/>
  <c r="AC37" i="1"/>
  <c r="AB37" i="1"/>
  <c r="AA37" i="1"/>
  <c r="Z37" i="1"/>
  <c r="W37" i="1"/>
  <c r="V37" i="1"/>
  <c r="U37" i="1"/>
  <c r="T37" i="1"/>
  <c r="S37" i="1"/>
  <c r="R37" i="1"/>
  <c r="Q37" i="1"/>
  <c r="P37" i="1"/>
  <c r="K37" i="1"/>
  <c r="I37" i="1"/>
  <c r="H37" i="1"/>
  <c r="G37" i="1"/>
  <c r="F37" i="1"/>
  <c r="E37" i="1"/>
  <c r="D37" i="1"/>
  <c r="AG36" i="1"/>
  <c r="AF36" i="1"/>
  <c r="AE36" i="1"/>
  <c r="AD36" i="1"/>
  <c r="AC36" i="1"/>
  <c r="AB36" i="1"/>
  <c r="AA36" i="1"/>
  <c r="Z36" i="1"/>
  <c r="W36" i="1"/>
  <c r="V36" i="1"/>
  <c r="U36" i="1"/>
  <c r="T36" i="1"/>
  <c r="S36" i="1"/>
  <c r="R36" i="1"/>
  <c r="Q36" i="1"/>
  <c r="P36" i="1"/>
  <c r="K36" i="1"/>
  <c r="I36" i="1"/>
  <c r="H36" i="1"/>
  <c r="G36" i="1"/>
  <c r="F36" i="1"/>
  <c r="E36" i="1"/>
  <c r="D36" i="1"/>
  <c r="K35" i="1"/>
  <c r="I35" i="1"/>
  <c r="H35" i="1"/>
  <c r="G35" i="1"/>
  <c r="F35" i="1"/>
  <c r="E35" i="1"/>
  <c r="D35" i="1"/>
  <c r="K34" i="1"/>
  <c r="I34" i="1"/>
  <c r="H34" i="1"/>
  <c r="G34" i="1"/>
  <c r="F34" i="1"/>
  <c r="E34" i="1"/>
  <c r="D34" i="1"/>
  <c r="J33" i="1"/>
  <c r="J31" i="1"/>
  <c r="J29" i="1"/>
  <c r="J37" i="1" s="1"/>
  <c r="AF27" i="1"/>
  <c r="V27" i="1"/>
  <c r="J27" i="1"/>
  <c r="AF26" i="1"/>
  <c r="V26" i="1"/>
  <c r="AF25" i="1"/>
  <c r="V25" i="1"/>
  <c r="J25" i="1"/>
  <c r="AF24" i="1"/>
  <c r="V24" i="1"/>
  <c r="J23" i="1"/>
  <c r="K19" i="1"/>
  <c r="J19" i="1"/>
  <c r="I19" i="1"/>
  <c r="H19" i="1"/>
  <c r="G19" i="1"/>
  <c r="F19" i="1"/>
  <c r="E19" i="1"/>
  <c r="D19" i="1"/>
  <c r="K18" i="1"/>
  <c r="J18" i="1"/>
  <c r="I18" i="1"/>
  <c r="H18" i="1"/>
  <c r="G18" i="1"/>
  <c r="F18" i="1"/>
  <c r="E18" i="1"/>
  <c r="D18" i="1"/>
  <c r="K17" i="1"/>
  <c r="J17" i="1"/>
  <c r="I17" i="1"/>
  <c r="H17" i="1"/>
  <c r="G17" i="1"/>
  <c r="F17" i="1"/>
  <c r="E17" i="1"/>
  <c r="D17" i="1"/>
  <c r="K16" i="1"/>
  <c r="J16" i="1"/>
  <c r="I16" i="1"/>
  <c r="H16" i="1"/>
  <c r="G16" i="1"/>
  <c r="F16" i="1"/>
  <c r="E16" i="1"/>
  <c r="D16" i="1"/>
  <c r="J35" i="1" l="1"/>
  <c r="J34" i="1"/>
  <c r="J36" i="1"/>
</calcChain>
</file>

<file path=xl/sharedStrings.xml><?xml version="1.0" encoding="utf-8"?>
<sst xmlns="http://schemas.openxmlformats.org/spreadsheetml/2006/main" count="308" uniqueCount="51">
  <si>
    <t>COLLECTION</t>
  </si>
  <si>
    <t>Week 1</t>
  </si>
  <si>
    <t>Week 2</t>
  </si>
  <si>
    <t>Week 3</t>
  </si>
  <si>
    <t>Week 4</t>
  </si>
  <si>
    <t>Breeding pair G1</t>
  </si>
  <si>
    <t xml:space="preserve">Put on plate </t>
  </si>
  <si>
    <t>already dead</t>
  </si>
  <si>
    <t>Breeding pair G2</t>
  </si>
  <si>
    <t>Breeding pair G3</t>
  </si>
  <si>
    <t>Breeding pair e14</t>
  </si>
  <si>
    <t>Breeding pair e15</t>
  </si>
  <si>
    <t>Breeding pair e16</t>
  </si>
  <si>
    <t>SUM WT</t>
  </si>
  <si>
    <t>STDEV WT</t>
  </si>
  <si>
    <t>SUM klara</t>
  </si>
  <si>
    <t>STDEV klara</t>
  </si>
  <si>
    <t>CHECK 1wpc</t>
  </si>
  <si>
    <t>From Week 1</t>
  </si>
  <si>
    <t>From Week 2</t>
  </si>
  <si>
    <t>From Week 3</t>
  </si>
  <si>
    <t>From Week 4</t>
  </si>
  <si>
    <t xml:space="preserve">Amount of eggs on plate </t>
  </si>
  <si>
    <t xml:space="preserve">Amount of eggs still alive 1wpc </t>
  </si>
  <si>
    <t xml:space="preserve">Still alive </t>
  </si>
  <si>
    <t>dead</t>
  </si>
  <si>
    <t>M08</t>
  </si>
  <si>
    <t>klara</t>
  </si>
  <si>
    <t>pair G1</t>
  </si>
  <si>
    <t>pair G2</t>
  </si>
  <si>
    <t>pair G3</t>
  </si>
  <si>
    <t>pair e14</t>
  </si>
  <si>
    <t>pair e15</t>
  </si>
  <si>
    <t>pair e16</t>
  </si>
  <si>
    <t>ttest</t>
  </si>
  <si>
    <t>n.s.</t>
  </si>
  <si>
    <t>MEAN NUMBER OF EGGS PER WEEK</t>
  </si>
  <si>
    <t>MEAN NUMBER OF EGGS STILL ALIVE 1wpc</t>
  </si>
  <si>
    <t>Mean</t>
  </si>
  <si>
    <t>STDEV</t>
  </si>
  <si>
    <t>F-Test Two-Sample for Variances</t>
  </si>
  <si>
    <t>Variable 1</t>
  </si>
  <si>
    <t>Variable 2</t>
  </si>
  <si>
    <t>Variance</t>
  </si>
  <si>
    <t>Observations</t>
  </si>
  <si>
    <t>df</t>
  </si>
  <si>
    <t>F</t>
  </si>
  <si>
    <t>P(F&lt;=f) one-tail</t>
  </si>
  <si>
    <t>F Critical one-tail</t>
  </si>
  <si>
    <t>EQUAL VARIANCE</t>
  </si>
  <si>
    <t>UNEQUAL VARIANCE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</si>
</sst>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3" xfId="0" applyFont="1" applyBorder="1"/>
    <xf numFmtId="0" fontId="0" fillId="0" borderId="4" xfId="0" applyBorder="1"/>
    <xf numFmtId="0" fontId="0" fillId="0" borderId="5" xfId="0" applyBorder="1"/>
    <xf numFmtId="0" fontId="0" fillId="4" borderId="6" xfId="0" applyFill="1" applyBorder="1"/>
    <xf numFmtId="0" fontId="0" fillId="5" borderId="6" xfId="0" applyFill="1" applyBorder="1"/>
    <xf numFmtId="0" fontId="0" fillId="5" borderId="7" xfId="0" applyFill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4" borderId="10" xfId="0" applyFill="1" applyBorder="1"/>
    <xf numFmtId="0" fontId="0" fillId="5" borderId="10" xfId="0" applyFill="1" applyBorder="1"/>
    <xf numFmtId="0" fontId="0" fillId="5" borderId="11" xfId="0" applyFill="1" applyBorder="1"/>
    <xf numFmtId="0" fontId="0" fillId="0" borderId="14" xfId="0" applyBorder="1"/>
    <xf numFmtId="0" fontId="0" fillId="0" borderId="15" xfId="0" applyBorder="1"/>
    <xf numFmtId="0" fontId="0" fillId="7" borderId="3" xfId="0" applyFill="1" applyBorder="1"/>
    <xf numFmtId="0" fontId="0" fillId="7" borderId="5" xfId="0" applyFill="1" applyBorder="1"/>
    <xf numFmtId="2" fontId="0" fillId="0" borderId="12" xfId="0" applyNumberFormat="1" applyBorder="1"/>
    <xf numFmtId="2" fontId="0" fillId="0" borderId="16" xfId="0" applyNumberFormat="1" applyBorder="1"/>
    <xf numFmtId="0" fontId="0" fillId="8" borderId="8" xfId="0" applyFill="1" applyBorder="1"/>
    <xf numFmtId="0" fontId="0" fillId="8" borderId="9" xfId="0" applyFill="1" applyBorder="1"/>
    <xf numFmtId="0" fontId="0" fillId="9" borderId="6" xfId="0" applyFill="1" applyBorder="1"/>
    <xf numFmtId="0" fontId="0" fillId="10" borderId="6" xfId="0" applyFill="1" applyBorder="1"/>
    <xf numFmtId="0" fontId="0" fillId="10" borderId="7" xfId="0" applyFill="1" applyBorder="1"/>
    <xf numFmtId="0" fontId="0" fillId="11" borderId="0" xfId="0" applyFill="1"/>
    <xf numFmtId="0" fontId="0" fillId="12" borderId="0" xfId="0" applyFill="1"/>
    <xf numFmtId="0" fontId="0" fillId="13" borderId="0" xfId="0" applyFill="1"/>
    <xf numFmtId="0" fontId="0" fillId="0" borderId="3" xfId="0" applyBorder="1"/>
    <xf numFmtId="0" fontId="0" fillId="0" borderId="12" xfId="0" applyBorder="1"/>
    <xf numFmtId="0" fontId="0" fillId="0" borderId="13" xfId="0" applyBorder="1"/>
    <xf numFmtId="0" fontId="0" fillId="0" borderId="16" xfId="0" applyBorder="1"/>
    <xf numFmtId="0" fontId="0" fillId="2" borderId="8" xfId="0" applyFill="1" applyBorder="1"/>
    <xf numFmtId="0" fontId="0" fillId="2" borderId="0" xfId="0" applyFill="1"/>
    <xf numFmtId="0" fontId="0" fillId="2" borderId="13" xfId="0" applyFill="1" applyBorder="1"/>
    <xf numFmtId="0" fontId="2" fillId="0" borderId="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0" fillId="14" borderId="4" xfId="0" applyFill="1" applyBorder="1" applyAlignment="1">
      <alignment horizontal="center"/>
    </xf>
    <xf numFmtId="0" fontId="0" fillId="14" borderId="3" xfId="0" applyFill="1" applyBorder="1" applyAlignment="1">
      <alignment horizontal="center"/>
    </xf>
    <xf numFmtId="0" fontId="0" fillId="14" borderId="1" xfId="0" applyFill="1" applyBorder="1" applyAlignment="1">
      <alignment horizontal="center"/>
    </xf>
    <xf numFmtId="0" fontId="0" fillId="14" borderId="18" xfId="0" applyFill="1" applyBorder="1" applyAlignment="1">
      <alignment horizontal="center"/>
    </xf>
    <xf numFmtId="0" fontId="0" fillId="15" borderId="18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3" borderId="12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0" fillId="6" borderId="8" xfId="0" applyFill="1" applyBorder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6" borderId="12" xfId="0" applyFill="1" applyBorder="1" applyAlignment="1">
      <alignment horizontal="center" vertical="center"/>
    </xf>
    <xf numFmtId="0" fontId="0" fillId="6" borderId="13" xfId="0" applyFill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n-US"/>
              <a:t>Mean number of eggs put on plate</a:t>
            </a:r>
          </a:p>
        </c:rich>
      </c:tx>
      <c:layout>
        <c:manualLayout>
          <c:xMode val="edge"/>
          <c:yMode val="edge"/>
          <c:x val="0.229758947642832"/>
          <c:y val="3.8047347227355699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[1]Tabelle1!$AF$75</c:f>
              <c:strCache>
                <c:ptCount val="1"/>
                <c:pt idx="0">
                  <c:v>Mean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8C6-4FE4-BF2A-0CC5822B123C}"/>
              </c:ext>
            </c:extLst>
          </c:dPt>
          <c:dPt>
            <c:idx val="1"/>
            <c:invertIfNegative val="0"/>
            <c:bubble3D val="0"/>
            <c:spPr>
              <a:pattFill prst="wdDnDiag">
                <a:fgClr>
                  <a:schemeClr val="tx1">
                    <a:lumMod val="75000"/>
                    <a:lumOff val="2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8C6-4FE4-BF2A-0CC5822B123C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8C6-4FE4-BF2A-0CC5822B123C}"/>
              </c:ext>
            </c:extLst>
          </c:dPt>
          <c:dPt>
            <c:idx val="3"/>
            <c:invertIfNegative val="0"/>
            <c:bubble3D val="0"/>
            <c:spPr>
              <a:pattFill prst="wdDnDiag">
                <a:fgClr>
                  <a:schemeClr val="tx1">
                    <a:lumMod val="75000"/>
                    <a:lumOff val="2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8C6-4FE4-BF2A-0CC5822B123C}"/>
              </c:ext>
            </c:extLst>
          </c:dPt>
          <c:dPt>
            <c:idx val="4"/>
            <c:invertIfNegative val="0"/>
            <c:bubble3D val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98C6-4FE4-BF2A-0CC5822B123C}"/>
              </c:ext>
            </c:extLst>
          </c:dPt>
          <c:dPt>
            <c:idx val="5"/>
            <c:invertIfNegative val="0"/>
            <c:bubble3D val="0"/>
            <c:spPr>
              <a:pattFill prst="wdDnDiag">
                <a:fgClr>
                  <a:schemeClr val="tx1">
                    <a:lumMod val="75000"/>
                    <a:lumOff val="2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98C6-4FE4-BF2A-0CC5822B123C}"/>
              </c:ext>
            </c:extLst>
          </c:dPt>
          <c:dPt>
            <c:idx val="6"/>
            <c:invertIfNegative val="0"/>
            <c:bubble3D val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98C6-4FE4-BF2A-0CC5822B123C}"/>
              </c:ext>
            </c:extLst>
          </c:dPt>
          <c:dPt>
            <c:idx val="7"/>
            <c:invertIfNegative val="0"/>
            <c:bubble3D val="0"/>
            <c:spPr>
              <a:pattFill prst="wdDnDiag">
                <a:fgClr>
                  <a:schemeClr val="tx1">
                    <a:lumMod val="75000"/>
                    <a:lumOff val="2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98C6-4FE4-BF2A-0CC5822B123C}"/>
              </c:ext>
            </c:extLst>
          </c:dPt>
          <c:errBars>
            <c:errBarType val="plus"/>
            <c:errValType val="cust"/>
            <c:noEndCap val="0"/>
            <c:plus>
              <c:numRef>
                <c:f>[1]Tabelle1!$AG$76:$AN$76</c:f>
                <c:numCache>
                  <c:formatCode>General</c:formatCode>
                  <c:ptCount val="8"/>
                  <c:pt idx="0">
                    <c:v>74.002252217978722</c:v>
                  </c:pt>
                  <c:pt idx="1">
                    <c:v>52.373657500693994</c:v>
                  </c:pt>
                  <c:pt idx="2">
                    <c:v>59.702037932832148</c:v>
                  </c:pt>
                  <c:pt idx="3">
                    <c:v>57.951128835712325</c:v>
                  </c:pt>
                  <c:pt idx="4">
                    <c:v>54.671747731346578</c:v>
                  </c:pt>
                  <c:pt idx="5">
                    <c:v>47.878317987721076</c:v>
                  </c:pt>
                  <c:pt idx="6">
                    <c:v>26.274195198584785</c:v>
                  </c:pt>
                  <c:pt idx="7">
                    <c:v>56.62449411105883</c:v>
                  </c:pt>
                </c:numCache>
              </c:numRef>
            </c:plus>
            <c:minus>
              <c:numRef>
                <c:f>[1]Tabelle1!$AG$76:$AN$76</c:f>
                <c:numCache>
                  <c:formatCode>General</c:formatCode>
                  <c:ptCount val="8"/>
                  <c:pt idx="0">
                    <c:v>74.002252217978722</c:v>
                  </c:pt>
                  <c:pt idx="1">
                    <c:v>52.373657500693994</c:v>
                  </c:pt>
                  <c:pt idx="2">
                    <c:v>59.702037932832148</c:v>
                  </c:pt>
                  <c:pt idx="3">
                    <c:v>57.951128835712325</c:v>
                  </c:pt>
                  <c:pt idx="4">
                    <c:v>54.671747731346578</c:v>
                  </c:pt>
                  <c:pt idx="5">
                    <c:v>47.878317987721076</c:v>
                  </c:pt>
                  <c:pt idx="6">
                    <c:v>26.274195198584785</c:v>
                  </c:pt>
                  <c:pt idx="7">
                    <c:v>56.62449411105883</c:v>
                  </c:pt>
                </c:numCache>
              </c:numRef>
            </c:minus>
          </c:errBars>
          <c:cat>
            <c:multiLvlStrRef>
              <c:f>[1]Tabelle1!$AG$73:$AN$74</c:f>
              <c:multiLvlStrCache>
                <c:ptCount val="8"/>
                <c:lvl>
                  <c:pt idx="0">
                    <c:v>M08</c:v>
                  </c:pt>
                  <c:pt idx="1">
                    <c:v>klara</c:v>
                  </c:pt>
                  <c:pt idx="2">
                    <c:v>M08</c:v>
                  </c:pt>
                  <c:pt idx="3">
                    <c:v>klara</c:v>
                  </c:pt>
                  <c:pt idx="4">
                    <c:v>M08</c:v>
                  </c:pt>
                  <c:pt idx="5">
                    <c:v>klara</c:v>
                  </c:pt>
                  <c:pt idx="6">
                    <c:v>M08</c:v>
                  </c:pt>
                  <c:pt idx="7">
                    <c:v>klara</c:v>
                  </c:pt>
                </c:lvl>
                <c:lvl>
                  <c:pt idx="0">
                    <c:v>Week 1</c:v>
                  </c:pt>
                  <c:pt idx="2">
                    <c:v>Week 2</c:v>
                  </c:pt>
                  <c:pt idx="4">
                    <c:v>Week 3</c:v>
                  </c:pt>
                  <c:pt idx="6">
                    <c:v>Week 4</c:v>
                  </c:pt>
                </c:lvl>
              </c:multiLvlStrCache>
            </c:multiLvlStrRef>
          </c:cat>
          <c:val>
            <c:numRef>
              <c:f>[1]Tabelle1!$AG$75:$AN$75</c:f>
              <c:numCache>
                <c:formatCode>General</c:formatCode>
                <c:ptCount val="8"/>
                <c:pt idx="0">
                  <c:v>203.66666666666666</c:v>
                </c:pt>
                <c:pt idx="1">
                  <c:v>222</c:v>
                </c:pt>
                <c:pt idx="2">
                  <c:v>252.66666666666666</c:v>
                </c:pt>
                <c:pt idx="3">
                  <c:v>258.66666666666669</c:v>
                </c:pt>
                <c:pt idx="4">
                  <c:v>210</c:v>
                </c:pt>
                <c:pt idx="5">
                  <c:v>204.66666666666666</c:v>
                </c:pt>
                <c:pt idx="6">
                  <c:v>194.66666666666666</c:v>
                </c:pt>
                <c:pt idx="7">
                  <c:v>201.33333333333334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98C6-4FE4-BF2A-0CC5822B12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40246520"/>
        <c:axId val="-2142347208"/>
      </c:barChart>
      <c:catAx>
        <c:axId val="2140246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de-DE"/>
          </a:p>
        </c:txPr>
        <c:crossAx val="-2142347208"/>
        <c:crosses val="autoZero"/>
        <c:auto val="1"/>
        <c:lblAlgn val="ctr"/>
        <c:lblOffset val="100"/>
        <c:noMultiLvlLbl val="0"/>
      </c:catAx>
      <c:valAx>
        <c:axId val="-2142347208"/>
        <c:scaling>
          <c:orientation val="minMax"/>
          <c:max val="40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Number of eggs</a:t>
                </a:r>
              </a:p>
              <a:p>
                <a:pPr>
                  <a:defRPr/>
                </a:pP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vert="horz"/>
          <a:lstStyle/>
          <a:p>
            <a:pPr>
              <a:defRPr/>
            </a:pPr>
            <a:endParaRPr lang="de-DE"/>
          </a:p>
        </c:txPr>
        <c:crossAx val="2140246520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/>
          <a:cs typeface="Times New Roman"/>
        </a:defRPr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n-US"/>
              <a:t>Mean number of alive eggs 1wpc</a:t>
            </a:r>
          </a:p>
        </c:rich>
      </c:tx>
      <c:layout>
        <c:manualLayout>
          <c:xMode val="edge"/>
          <c:yMode val="edge"/>
          <c:x val="0.229758947642832"/>
          <c:y val="3.8047347227355699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[1]Tabelle1!$AF$75</c:f>
              <c:strCache>
                <c:ptCount val="1"/>
                <c:pt idx="0">
                  <c:v>Mean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172-46B7-927B-8367B58193CF}"/>
              </c:ext>
            </c:extLst>
          </c:dPt>
          <c:dPt>
            <c:idx val="1"/>
            <c:invertIfNegative val="0"/>
            <c:bubble3D val="0"/>
            <c:spPr>
              <a:pattFill prst="wdDnDiag">
                <a:fgClr>
                  <a:schemeClr val="tx1">
                    <a:lumMod val="75000"/>
                    <a:lumOff val="2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172-46B7-927B-8367B58193CF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172-46B7-927B-8367B58193CF}"/>
              </c:ext>
            </c:extLst>
          </c:dPt>
          <c:dPt>
            <c:idx val="3"/>
            <c:invertIfNegative val="0"/>
            <c:bubble3D val="0"/>
            <c:spPr>
              <a:pattFill prst="wdDnDiag">
                <a:fgClr>
                  <a:schemeClr val="tx1">
                    <a:lumMod val="75000"/>
                    <a:lumOff val="2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172-46B7-927B-8367B58193CF}"/>
              </c:ext>
            </c:extLst>
          </c:dPt>
          <c:dPt>
            <c:idx val="4"/>
            <c:invertIfNegative val="0"/>
            <c:bubble3D val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172-46B7-927B-8367B58193CF}"/>
              </c:ext>
            </c:extLst>
          </c:dPt>
          <c:dPt>
            <c:idx val="5"/>
            <c:invertIfNegative val="0"/>
            <c:bubble3D val="0"/>
            <c:spPr>
              <a:pattFill prst="wdDnDiag">
                <a:fgClr>
                  <a:schemeClr val="tx1">
                    <a:lumMod val="75000"/>
                    <a:lumOff val="2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A172-46B7-927B-8367B58193CF}"/>
              </c:ext>
            </c:extLst>
          </c:dPt>
          <c:dPt>
            <c:idx val="6"/>
            <c:invertIfNegative val="0"/>
            <c:bubble3D val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A172-46B7-927B-8367B58193CF}"/>
              </c:ext>
            </c:extLst>
          </c:dPt>
          <c:dPt>
            <c:idx val="7"/>
            <c:invertIfNegative val="0"/>
            <c:bubble3D val="0"/>
            <c:spPr>
              <a:pattFill prst="wdDnDiag">
                <a:fgClr>
                  <a:schemeClr val="tx1">
                    <a:lumMod val="75000"/>
                    <a:lumOff val="2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A172-46B7-927B-8367B58193CF}"/>
              </c:ext>
            </c:extLst>
          </c:dPt>
          <c:errBars>
            <c:errBarType val="plus"/>
            <c:errValType val="cust"/>
            <c:noEndCap val="0"/>
            <c:plus>
              <c:numRef>
                <c:f>[1]Tabelle1!$BC$76:$BJ$76</c:f>
                <c:numCache>
                  <c:formatCode>General</c:formatCode>
                  <c:ptCount val="8"/>
                  <c:pt idx="0">
                    <c:v>63.516402081142282</c:v>
                  </c:pt>
                  <c:pt idx="1">
                    <c:v>68.4178339323893</c:v>
                  </c:pt>
                  <c:pt idx="2">
                    <c:v>27.784887978899608</c:v>
                  </c:pt>
                  <c:pt idx="3">
                    <c:v>92.714615891994072</c:v>
                  </c:pt>
                  <c:pt idx="4">
                    <c:v>23.245071162148239</c:v>
                  </c:pt>
                  <c:pt idx="5">
                    <c:v>62.139627721232223</c:v>
                  </c:pt>
                  <c:pt idx="6">
                    <c:v>10.598742063723098</c:v>
                  </c:pt>
                  <c:pt idx="7">
                    <c:v>59.433436156201942</c:v>
                  </c:pt>
                </c:numCache>
              </c:numRef>
            </c:plus>
            <c:minus>
              <c:numRef>
                <c:f>[1]Tabelle1!$BC$76:$BJ$76</c:f>
                <c:numCache>
                  <c:formatCode>General</c:formatCode>
                  <c:ptCount val="8"/>
                  <c:pt idx="0">
                    <c:v>63.516402081142282</c:v>
                  </c:pt>
                  <c:pt idx="1">
                    <c:v>68.4178339323893</c:v>
                  </c:pt>
                  <c:pt idx="2">
                    <c:v>27.784887978899608</c:v>
                  </c:pt>
                  <c:pt idx="3">
                    <c:v>92.714615891994072</c:v>
                  </c:pt>
                  <c:pt idx="4">
                    <c:v>23.245071162148239</c:v>
                  </c:pt>
                  <c:pt idx="5">
                    <c:v>62.139627721232223</c:v>
                  </c:pt>
                  <c:pt idx="6">
                    <c:v>10.598742063723098</c:v>
                  </c:pt>
                  <c:pt idx="7">
                    <c:v>59.433436156201942</c:v>
                  </c:pt>
                </c:numCache>
              </c:numRef>
            </c:minus>
          </c:errBars>
          <c:cat>
            <c:multiLvlStrRef>
              <c:f>[1]Tabelle1!$BC$73:$BJ$74</c:f>
              <c:multiLvlStrCache>
                <c:ptCount val="8"/>
                <c:lvl>
                  <c:pt idx="0">
                    <c:v>M08</c:v>
                  </c:pt>
                  <c:pt idx="1">
                    <c:v>klara</c:v>
                  </c:pt>
                  <c:pt idx="2">
                    <c:v>M08</c:v>
                  </c:pt>
                  <c:pt idx="3">
                    <c:v>klara</c:v>
                  </c:pt>
                  <c:pt idx="4">
                    <c:v>M08</c:v>
                  </c:pt>
                  <c:pt idx="5">
                    <c:v>klara</c:v>
                  </c:pt>
                  <c:pt idx="6">
                    <c:v>M08</c:v>
                  </c:pt>
                  <c:pt idx="7">
                    <c:v>klara</c:v>
                  </c:pt>
                </c:lvl>
                <c:lvl>
                  <c:pt idx="0">
                    <c:v>Week 1</c:v>
                  </c:pt>
                  <c:pt idx="2">
                    <c:v>Week 2</c:v>
                  </c:pt>
                  <c:pt idx="4">
                    <c:v>Week 3</c:v>
                  </c:pt>
                  <c:pt idx="6">
                    <c:v>Week 4</c:v>
                  </c:pt>
                </c:lvl>
              </c:multiLvlStrCache>
            </c:multiLvlStrRef>
          </c:cat>
          <c:val>
            <c:numRef>
              <c:f>[1]Tabelle1!$BC$75:$BJ$75</c:f>
              <c:numCache>
                <c:formatCode>General</c:formatCode>
                <c:ptCount val="8"/>
                <c:pt idx="0">
                  <c:v>157.66666666666666</c:v>
                </c:pt>
                <c:pt idx="1">
                  <c:v>150</c:v>
                </c:pt>
                <c:pt idx="2">
                  <c:v>208</c:v>
                </c:pt>
                <c:pt idx="3">
                  <c:v>169</c:v>
                </c:pt>
                <c:pt idx="4">
                  <c:v>168.33333333333334</c:v>
                </c:pt>
                <c:pt idx="5">
                  <c:v>121.33333333333333</c:v>
                </c:pt>
                <c:pt idx="6">
                  <c:v>162.33333333333334</c:v>
                </c:pt>
                <c:pt idx="7">
                  <c:v>113.33333333333333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A172-46B7-927B-8367B58193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46233768"/>
        <c:axId val="2146380584"/>
      </c:barChart>
      <c:catAx>
        <c:axId val="2146233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de-DE"/>
          </a:p>
        </c:txPr>
        <c:crossAx val="2146380584"/>
        <c:crosses val="autoZero"/>
        <c:auto val="1"/>
        <c:lblAlgn val="ctr"/>
        <c:lblOffset val="100"/>
        <c:noMultiLvlLbl val="0"/>
      </c:catAx>
      <c:valAx>
        <c:axId val="2146380584"/>
        <c:scaling>
          <c:orientation val="minMax"/>
          <c:max val="40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Number of eggs</a:t>
                </a:r>
              </a:p>
              <a:p>
                <a:pPr>
                  <a:defRPr/>
                </a:pP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vert="horz"/>
          <a:lstStyle/>
          <a:p>
            <a:pPr>
              <a:defRPr/>
            </a:pPr>
            <a:endParaRPr lang="de-DE"/>
          </a:p>
        </c:txPr>
        <c:crossAx val="2146233768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/>
          <a:cs typeface="Times New Roman"/>
        </a:defRPr>
      </a:pPr>
      <a:endParaRPr lang="de-DE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258233</xdr:colOff>
      <xdr:row>3</xdr:row>
      <xdr:rowOff>118533</xdr:rowOff>
    </xdr:from>
    <xdr:to>
      <xdr:col>21</xdr:col>
      <xdr:colOff>535006</xdr:colOff>
      <xdr:row>18</xdr:row>
      <xdr:rowOff>58390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190500</xdr:colOff>
      <xdr:row>3</xdr:row>
      <xdr:rowOff>114300</xdr:rowOff>
    </xdr:from>
    <xdr:to>
      <xdr:col>31</xdr:col>
      <xdr:colOff>530773</xdr:colOff>
      <xdr:row>18</xdr:row>
      <xdr:rowOff>54157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Archiv/RESIS/2020_J.Krug_PhD_Thesis/Egg_collection_data_M08_and_klara-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krug\Desktop\Egg_collection_data_M08_and_klara-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elle1"/>
    </sheetNames>
    <sheetDataSet>
      <sheetData sheetId="0">
        <row r="24">
          <cell r="X24" t="str">
            <v>Already dead</v>
          </cell>
        </row>
        <row r="73">
          <cell r="AG73" t="str">
            <v>Week 1</v>
          </cell>
          <cell r="AI73" t="str">
            <v>Week 2</v>
          </cell>
          <cell r="AK73" t="str">
            <v>Week 3</v>
          </cell>
          <cell r="AM73" t="str">
            <v>Week 4</v>
          </cell>
          <cell r="AQ73" t="str">
            <v>Week 1</v>
          </cell>
          <cell r="AS73" t="str">
            <v>Week 2</v>
          </cell>
          <cell r="AU73" t="str">
            <v>Week 3</v>
          </cell>
          <cell r="AW73" t="str">
            <v>Week 4</v>
          </cell>
          <cell r="BC73" t="str">
            <v>Week 1</v>
          </cell>
          <cell r="BE73" t="str">
            <v>Week 2</v>
          </cell>
          <cell r="BG73" t="str">
            <v>Week 3</v>
          </cell>
          <cell r="BI73" t="str">
            <v>Week 4</v>
          </cell>
        </row>
        <row r="74">
          <cell r="AG74" t="str">
            <v>M08</v>
          </cell>
          <cell r="AH74" t="str">
            <v>klara</v>
          </cell>
          <cell r="AI74" t="str">
            <v>M08</v>
          </cell>
          <cell r="AJ74" t="str">
            <v>klara</v>
          </cell>
          <cell r="AK74" t="str">
            <v>M08</v>
          </cell>
          <cell r="AL74" t="str">
            <v>klara</v>
          </cell>
          <cell r="AM74" t="str">
            <v>M08</v>
          </cell>
          <cell r="AN74" t="str">
            <v>klara</v>
          </cell>
          <cell r="AQ74" t="str">
            <v>M08</v>
          </cell>
          <cell r="AR74" t="str">
            <v>klara</v>
          </cell>
          <cell r="AS74" t="str">
            <v>M08</v>
          </cell>
          <cell r="AT74" t="str">
            <v>klara</v>
          </cell>
          <cell r="AU74" t="str">
            <v>M08</v>
          </cell>
          <cell r="AV74" t="str">
            <v>klara</v>
          </cell>
          <cell r="AW74" t="str">
            <v>M08</v>
          </cell>
          <cell r="AX74" t="str">
            <v>klara</v>
          </cell>
          <cell r="BC74" t="str">
            <v>M08</v>
          </cell>
          <cell r="BD74" t="str">
            <v>klara</v>
          </cell>
          <cell r="BE74" t="str">
            <v>M08</v>
          </cell>
          <cell r="BF74" t="str">
            <v>klara</v>
          </cell>
          <cell r="BG74" t="str">
            <v>M08</v>
          </cell>
          <cell r="BH74" t="str">
            <v>klara</v>
          </cell>
          <cell r="BI74" t="str">
            <v>M08</v>
          </cell>
          <cell r="BJ74" t="str">
            <v>klara</v>
          </cell>
        </row>
        <row r="75">
          <cell r="AF75" t="str">
            <v>Mean</v>
          </cell>
          <cell r="AG75">
            <v>203.66666666666666</v>
          </cell>
          <cell r="AH75">
            <v>222</v>
          </cell>
          <cell r="AI75">
            <v>252.66666666666666</v>
          </cell>
          <cell r="AJ75">
            <v>258.66666666666669</v>
          </cell>
          <cell r="AK75">
            <v>210</v>
          </cell>
          <cell r="AL75">
            <v>204.66666666666666</v>
          </cell>
          <cell r="AM75">
            <v>194.66666666666666</v>
          </cell>
          <cell r="AN75">
            <v>201.33333333333334</v>
          </cell>
          <cell r="AQ75">
            <v>29</v>
          </cell>
          <cell r="AR75">
            <v>82.666666666666671</v>
          </cell>
          <cell r="AS75">
            <v>31.666666666666668</v>
          </cell>
          <cell r="AT75">
            <v>95</v>
          </cell>
          <cell r="AU75">
            <v>24.666666666666668</v>
          </cell>
          <cell r="AV75">
            <v>96.333333333333329</v>
          </cell>
          <cell r="AW75">
            <v>21</v>
          </cell>
          <cell r="AX75">
            <v>76.333333333333329</v>
          </cell>
          <cell r="BC75">
            <v>157.66666666666666</v>
          </cell>
          <cell r="BD75">
            <v>150</v>
          </cell>
          <cell r="BE75">
            <v>208</v>
          </cell>
          <cell r="BF75">
            <v>169</v>
          </cell>
          <cell r="BG75">
            <v>168.33333333333334</v>
          </cell>
          <cell r="BH75">
            <v>121.33333333333333</v>
          </cell>
          <cell r="BI75">
            <v>162.33333333333334</v>
          </cell>
          <cell r="BJ75">
            <v>113.33333333333333</v>
          </cell>
        </row>
        <row r="76">
          <cell r="AG76">
            <v>74.002252217978722</v>
          </cell>
          <cell r="AH76">
            <v>52.373657500693994</v>
          </cell>
          <cell r="AI76">
            <v>59.702037932832148</v>
          </cell>
          <cell r="AJ76">
            <v>57.951128835712325</v>
          </cell>
          <cell r="AK76">
            <v>54.671747731346578</v>
          </cell>
          <cell r="AL76">
            <v>47.878317987721076</v>
          </cell>
          <cell r="AM76">
            <v>26.274195198584785</v>
          </cell>
          <cell r="AN76">
            <v>56.62449411105883</v>
          </cell>
          <cell r="AQ76">
            <v>19.313207915827967</v>
          </cell>
          <cell r="AR76">
            <v>53.294777730405578</v>
          </cell>
          <cell r="AS76">
            <v>24.006943440041116</v>
          </cell>
          <cell r="AT76">
            <v>66.302337817003107</v>
          </cell>
          <cell r="AU76">
            <v>14.364307617610164</v>
          </cell>
          <cell r="AV76">
            <v>33.080709383768266</v>
          </cell>
          <cell r="AW76">
            <v>6.9282032302755088</v>
          </cell>
          <cell r="AX76">
            <v>43.108390521258549</v>
          </cell>
          <cell r="BC76">
            <v>63.516402081142282</v>
          </cell>
          <cell r="BD76">
            <v>68.4178339323893</v>
          </cell>
          <cell r="BE76">
            <v>27.784887978899608</v>
          </cell>
          <cell r="BF76">
            <v>92.714615891994072</v>
          </cell>
          <cell r="BG76">
            <v>23.245071162148239</v>
          </cell>
          <cell r="BH76">
            <v>62.139627721232223</v>
          </cell>
          <cell r="BI76">
            <v>10.598742063723098</v>
          </cell>
          <cell r="BJ76">
            <v>59.433436156201942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elle1"/>
    </sheetNames>
    <sheetDataSet>
      <sheetData sheetId="0">
        <row r="24">
          <cell r="X24" t="str">
            <v>Already dead</v>
          </cell>
        </row>
        <row r="75">
          <cell r="AG75">
            <v>203.66666666666666</v>
          </cell>
          <cell r="AH75">
            <v>222</v>
          </cell>
          <cell r="AI75">
            <v>252.66666666666666</v>
          </cell>
          <cell r="AJ75">
            <v>258.66666666666669</v>
          </cell>
          <cell r="AK75">
            <v>210</v>
          </cell>
          <cell r="AL75">
            <v>204.66666666666666</v>
          </cell>
          <cell r="AM75">
            <v>194.66666666666666</v>
          </cell>
          <cell r="AN75">
            <v>201.33333333333334</v>
          </cell>
          <cell r="AQ75">
            <v>29</v>
          </cell>
          <cell r="AR75">
            <v>82.666666666666671</v>
          </cell>
          <cell r="AS75">
            <v>31.666666666666668</v>
          </cell>
          <cell r="AT75">
            <v>95</v>
          </cell>
          <cell r="AU75">
            <v>24.666666666666668</v>
          </cell>
          <cell r="AV75">
            <v>96.333333333333329</v>
          </cell>
          <cell r="AW75">
            <v>21</v>
          </cell>
          <cell r="AX75">
            <v>76.333333333333329</v>
          </cell>
          <cell r="BC75">
            <v>157.66666666666666</v>
          </cell>
          <cell r="BD75">
            <v>150</v>
          </cell>
          <cell r="BE75">
            <v>208</v>
          </cell>
          <cell r="BF75">
            <v>169</v>
          </cell>
          <cell r="BG75">
            <v>168.33333333333334</v>
          </cell>
          <cell r="BH75">
            <v>121.33333333333333</v>
          </cell>
          <cell r="BI75">
            <v>162.33333333333334</v>
          </cell>
          <cell r="BJ75">
            <v>113.33333333333333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AG68"/>
  <sheetViews>
    <sheetView tabSelected="1" topLeftCell="E30" zoomScale="106" zoomScaleNormal="106" workbookViewId="0">
      <selection activeCell="N14" sqref="N14"/>
    </sheetView>
  </sheetViews>
  <sheetFormatPr defaultRowHeight="15" x14ac:dyDescent="0.25"/>
  <cols>
    <col min="4" max="4" width="12.140625" bestFit="1" customWidth="1"/>
    <col min="5" max="5" width="12.42578125" bestFit="1" customWidth="1"/>
    <col min="6" max="6" width="12.140625" bestFit="1" customWidth="1"/>
    <col min="7" max="7" width="12.42578125" bestFit="1" customWidth="1"/>
    <col min="8" max="8" width="12.140625" bestFit="1" customWidth="1"/>
    <col min="9" max="9" width="12.42578125" bestFit="1" customWidth="1"/>
    <col min="10" max="10" width="12.140625" bestFit="1" customWidth="1"/>
    <col min="11" max="11" width="12.42578125" bestFit="1" customWidth="1"/>
  </cols>
  <sheetData>
    <row r="2" spans="2:33" ht="15.75" thickBot="1" x14ac:dyDescent="0.3"/>
    <row r="3" spans="2:33" ht="16.5" thickBot="1" x14ac:dyDescent="0.3">
      <c r="B3" s="49" t="s">
        <v>0</v>
      </c>
      <c r="C3" s="50"/>
      <c r="D3" s="48" t="s">
        <v>1</v>
      </c>
      <c r="E3" s="42"/>
      <c r="F3" s="48" t="s">
        <v>2</v>
      </c>
      <c r="G3" s="43"/>
      <c r="H3" s="48" t="s">
        <v>3</v>
      </c>
      <c r="I3" s="43"/>
      <c r="J3" s="42" t="s">
        <v>4</v>
      </c>
      <c r="K3" s="43"/>
      <c r="O3" s="1"/>
      <c r="P3" s="2"/>
      <c r="Q3" s="2"/>
      <c r="R3" s="2"/>
      <c r="S3" s="2"/>
      <c r="T3" s="2"/>
      <c r="U3" s="2"/>
      <c r="V3" s="2"/>
      <c r="W3" s="3"/>
      <c r="Y3" s="1"/>
      <c r="Z3" s="2"/>
      <c r="AA3" s="2"/>
      <c r="AB3" s="2"/>
      <c r="AC3" s="2"/>
      <c r="AD3" s="2"/>
      <c r="AE3" s="2"/>
      <c r="AF3" s="2"/>
      <c r="AG3" s="3"/>
    </row>
    <row r="4" spans="2:33" x14ac:dyDescent="0.25">
      <c r="B4" s="44" t="s">
        <v>5</v>
      </c>
      <c r="C4" s="45"/>
      <c r="D4" s="4" t="s">
        <v>6</v>
      </c>
      <c r="E4" s="5" t="s">
        <v>7</v>
      </c>
      <c r="F4" s="4" t="s">
        <v>6</v>
      </c>
      <c r="G4" s="5" t="s">
        <v>7</v>
      </c>
      <c r="H4" s="4" t="s">
        <v>6</v>
      </c>
      <c r="I4" s="5" t="s">
        <v>7</v>
      </c>
      <c r="J4" s="4" t="s">
        <v>6</v>
      </c>
      <c r="K4" s="6" t="s">
        <v>7</v>
      </c>
      <c r="O4" s="7"/>
      <c r="W4" s="8"/>
      <c r="Y4" s="7"/>
      <c r="AG4" s="8"/>
    </row>
    <row r="5" spans="2:33" ht="15.75" thickBot="1" x14ac:dyDescent="0.3">
      <c r="B5" s="46"/>
      <c r="C5" s="47"/>
      <c r="D5" s="9">
        <v>256</v>
      </c>
      <c r="E5" s="9">
        <v>25</v>
      </c>
      <c r="F5" s="9">
        <v>247</v>
      </c>
      <c r="G5" s="9">
        <v>22</v>
      </c>
      <c r="H5" s="9">
        <v>182</v>
      </c>
      <c r="I5" s="9">
        <v>14</v>
      </c>
      <c r="J5" s="9">
        <v>180</v>
      </c>
      <c r="K5" s="10">
        <v>17</v>
      </c>
      <c r="O5" s="7"/>
      <c r="W5" s="8"/>
      <c r="Y5" s="7"/>
      <c r="AG5" s="8"/>
    </row>
    <row r="6" spans="2:33" x14ac:dyDescent="0.25">
      <c r="B6" s="44" t="s">
        <v>8</v>
      </c>
      <c r="C6" s="45"/>
      <c r="D6" s="11" t="s">
        <v>6</v>
      </c>
      <c r="E6" s="12" t="s">
        <v>7</v>
      </c>
      <c r="F6" s="11" t="s">
        <v>6</v>
      </c>
      <c r="G6" s="12" t="s">
        <v>7</v>
      </c>
      <c r="H6" s="11" t="s">
        <v>6</v>
      </c>
      <c r="I6" s="12" t="s">
        <v>7</v>
      </c>
      <c r="J6" s="11" t="s">
        <v>6</v>
      </c>
      <c r="K6" s="13" t="s">
        <v>7</v>
      </c>
      <c r="O6" s="7"/>
      <c r="W6" s="8"/>
      <c r="Y6" s="7"/>
      <c r="AG6" s="8"/>
    </row>
    <row r="7" spans="2:33" ht="15.75" thickBot="1" x14ac:dyDescent="0.3">
      <c r="B7" s="51"/>
      <c r="C7" s="52"/>
      <c r="D7" s="9">
        <v>236</v>
      </c>
      <c r="E7" s="9">
        <v>50</v>
      </c>
      <c r="F7" s="9">
        <v>315</v>
      </c>
      <c r="G7" s="9">
        <v>59</v>
      </c>
      <c r="H7" s="9">
        <v>273</v>
      </c>
      <c r="I7" s="9">
        <v>41</v>
      </c>
      <c r="J7" s="9">
        <v>225</v>
      </c>
      <c r="K7" s="10">
        <v>29</v>
      </c>
      <c r="O7" s="7"/>
      <c r="W7" s="8"/>
      <c r="Y7" s="7"/>
      <c r="AG7" s="8"/>
    </row>
    <row r="8" spans="2:33" x14ac:dyDescent="0.25">
      <c r="B8" s="46" t="s">
        <v>9</v>
      </c>
      <c r="C8" s="47"/>
      <c r="D8" s="11" t="s">
        <v>6</v>
      </c>
      <c r="E8" s="12" t="s">
        <v>7</v>
      </c>
      <c r="F8" s="11" t="s">
        <v>6</v>
      </c>
      <c r="G8" s="12" t="s">
        <v>7</v>
      </c>
      <c r="H8" s="11" t="s">
        <v>6</v>
      </c>
      <c r="I8" s="12" t="s">
        <v>7</v>
      </c>
      <c r="J8" s="11" t="s">
        <v>6</v>
      </c>
      <c r="K8" s="13" t="s">
        <v>7</v>
      </c>
      <c r="O8" s="7"/>
      <c r="W8" s="8"/>
      <c r="Y8" s="7"/>
      <c r="AG8" s="8"/>
    </row>
    <row r="9" spans="2:33" ht="15.75" thickBot="1" x14ac:dyDescent="0.3">
      <c r="B9" s="51"/>
      <c r="C9" s="52"/>
      <c r="D9" s="9">
        <v>119</v>
      </c>
      <c r="E9" s="9">
        <v>12</v>
      </c>
      <c r="F9" s="9">
        <v>196</v>
      </c>
      <c r="G9" s="9">
        <v>14</v>
      </c>
      <c r="H9" s="9">
        <v>175</v>
      </c>
      <c r="I9" s="9">
        <v>19</v>
      </c>
      <c r="J9" s="9">
        <v>179</v>
      </c>
      <c r="K9" s="10">
        <v>17</v>
      </c>
      <c r="O9" s="7"/>
      <c r="W9" s="8"/>
      <c r="Y9" s="7"/>
      <c r="AG9" s="8"/>
    </row>
    <row r="10" spans="2:33" x14ac:dyDescent="0.25">
      <c r="B10" s="53" t="s">
        <v>10</v>
      </c>
      <c r="C10" s="54"/>
      <c r="D10" s="11" t="s">
        <v>6</v>
      </c>
      <c r="E10" s="12" t="s">
        <v>7</v>
      </c>
      <c r="F10" s="11" t="s">
        <v>6</v>
      </c>
      <c r="G10" s="12" t="s">
        <v>7</v>
      </c>
      <c r="H10" s="11" t="s">
        <v>6</v>
      </c>
      <c r="I10" s="12" t="s">
        <v>7</v>
      </c>
      <c r="J10" s="11" t="s">
        <v>6</v>
      </c>
      <c r="K10" s="13" t="s">
        <v>7</v>
      </c>
      <c r="O10" s="7"/>
      <c r="W10" s="8"/>
      <c r="Y10" s="7"/>
      <c r="AG10" s="8"/>
    </row>
    <row r="11" spans="2:33" ht="15.75" thickBot="1" x14ac:dyDescent="0.3">
      <c r="B11" s="55"/>
      <c r="C11" s="56"/>
      <c r="D11" s="9">
        <v>263</v>
      </c>
      <c r="E11" s="9">
        <v>63</v>
      </c>
      <c r="F11" s="9">
        <v>312</v>
      </c>
      <c r="G11" s="9">
        <v>75</v>
      </c>
      <c r="H11" s="9">
        <v>243</v>
      </c>
      <c r="I11" s="9">
        <v>99</v>
      </c>
      <c r="J11" s="9">
        <v>260</v>
      </c>
      <c r="K11" s="10">
        <v>68</v>
      </c>
      <c r="O11" s="7"/>
      <c r="W11" s="8"/>
      <c r="Y11" s="7"/>
      <c r="AG11" s="8"/>
    </row>
    <row r="12" spans="2:33" x14ac:dyDescent="0.25">
      <c r="B12" s="53" t="s">
        <v>11</v>
      </c>
      <c r="C12" s="54"/>
      <c r="D12" s="11" t="s">
        <v>6</v>
      </c>
      <c r="E12" s="12" t="s">
        <v>7</v>
      </c>
      <c r="F12" s="11" t="s">
        <v>6</v>
      </c>
      <c r="G12" s="12" t="s">
        <v>7</v>
      </c>
      <c r="H12" s="11" t="s">
        <v>6</v>
      </c>
      <c r="I12" s="12" t="s">
        <v>7</v>
      </c>
      <c r="J12" s="11" t="s">
        <v>6</v>
      </c>
      <c r="K12" s="13" t="s">
        <v>7</v>
      </c>
      <c r="O12" s="7"/>
      <c r="W12" s="8"/>
      <c r="Y12" s="7"/>
      <c r="AG12" s="8"/>
    </row>
    <row r="13" spans="2:33" ht="15.75" thickBot="1" x14ac:dyDescent="0.3">
      <c r="B13" s="55"/>
      <c r="C13" s="56"/>
      <c r="D13" s="9">
        <v>163</v>
      </c>
      <c r="E13" s="9">
        <v>143</v>
      </c>
      <c r="F13" s="9">
        <v>197</v>
      </c>
      <c r="G13" s="9">
        <v>169</v>
      </c>
      <c r="H13" s="9">
        <v>151</v>
      </c>
      <c r="I13" s="9">
        <v>128</v>
      </c>
      <c r="J13" s="9">
        <v>147</v>
      </c>
      <c r="K13" s="10">
        <v>123</v>
      </c>
      <c r="O13" s="7"/>
      <c r="W13" s="8"/>
      <c r="Y13" s="7"/>
      <c r="AG13" s="8"/>
    </row>
    <row r="14" spans="2:33" x14ac:dyDescent="0.25">
      <c r="B14" s="53" t="s">
        <v>12</v>
      </c>
      <c r="C14" s="54"/>
      <c r="D14" s="11" t="s">
        <v>6</v>
      </c>
      <c r="E14" s="12" t="s">
        <v>7</v>
      </c>
      <c r="F14" s="11" t="s">
        <v>6</v>
      </c>
      <c r="G14" s="12" t="s">
        <v>7</v>
      </c>
      <c r="H14" s="11" t="s">
        <v>6</v>
      </c>
      <c r="I14" s="12" t="s">
        <v>7</v>
      </c>
      <c r="J14" s="11" t="s">
        <v>6</v>
      </c>
      <c r="K14" s="13" t="s">
        <v>7</v>
      </c>
      <c r="O14" s="7"/>
      <c r="W14" s="8"/>
      <c r="Y14" s="7"/>
      <c r="AG14" s="8"/>
    </row>
    <row r="15" spans="2:33" ht="15.75" thickBot="1" x14ac:dyDescent="0.3">
      <c r="B15" s="57"/>
      <c r="C15" s="58"/>
      <c r="D15" s="14">
        <v>240</v>
      </c>
      <c r="E15" s="14">
        <v>42</v>
      </c>
      <c r="F15" s="14">
        <v>267</v>
      </c>
      <c r="G15" s="14">
        <v>41</v>
      </c>
      <c r="H15" s="14">
        <v>220</v>
      </c>
      <c r="I15" s="14">
        <v>62</v>
      </c>
      <c r="J15" s="14">
        <v>197</v>
      </c>
      <c r="K15" s="15">
        <v>38</v>
      </c>
      <c r="O15" s="7"/>
      <c r="W15" s="8"/>
      <c r="Y15" s="7"/>
      <c r="AG15" s="8"/>
    </row>
    <row r="16" spans="2:33" x14ac:dyDescent="0.25">
      <c r="B16" s="48" t="s">
        <v>13</v>
      </c>
      <c r="C16" s="43"/>
      <c r="D16" s="16">
        <f>D5+D7+D9</f>
        <v>611</v>
      </c>
      <c r="E16" s="17">
        <f t="shared" ref="E16:K16" si="0">E5+E7+E9</f>
        <v>87</v>
      </c>
      <c r="F16" s="16">
        <f t="shared" si="0"/>
        <v>758</v>
      </c>
      <c r="G16" s="17">
        <f t="shared" si="0"/>
        <v>95</v>
      </c>
      <c r="H16" s="16">
        <f t="shared" si="0"/>
        <v>630</v>
      </c>
      <c r="I16" s="17">
        <f t="shared" si="0"/>
        <v>74</v>
      </c>
      <c r="J16" s="16">
        <f t="shared" si="0"/>
        <v>584</v>
      </c>
      <c r="K16" s="17">
        <f t="shared" si="0"/>
        <v>63</v>
      </c>
      <c r="O16" s="7"/>
      <c r="W16" s="8"/>
      <c r="Y16" s="7"/>
      <c r="AG16" s="8"/>
    </row>
    <row r="17" spans="2:33" ht="15.75" thickBot="1" x14ac:dyDescent="0.3">
      <c r="B17" s="59" t="s">
        <v>14</v>
      </c>
      <c r="C17" s="60"/>
      <c r="D17" s="18">
        <f>STDEV(D5,D7,D9)</f>
        <v>74.002252217978722</v>
      </c>
      <c r="E17" s="19">
        <f t="shared" ref="E17:K17" si="1">STDEV(E5,E7,E9)</f>
        <v>19.313207915827967</v>
      </c>
      <c r="F17" s="18">
        <f t="shared" si="1"/>
        <v>59.702037932832148</v>
      </c>
      <c r="G17" s="19">
        <f t="shared" si="1"/>
        <v>24.006943440041116</v>
      </c>
      <c r="H17" s="18">
        <f t="shared" si="1"/>
        <v>54.671747731346578</v>
      </c>
      <c r="I17" s="19">
        <f t="shared" si="1"/>
        <v>14.364307617610164</v>
      </c>
      <c r="J17" s="18">
        <f t="shared" si="1"/>
        <v>26.274195198584785</v>
      </c>
      <c r="K17" s="19">
        <f t="shared" si="1"/>
        <v>6.9282032302755088</v>
      </c>
      <c r="O17" s="7"/>
      <c r="W17" s="8"/>
      <c r="Y17" s="7"/>
      <c r="AG17" s="8"/>
    </row>
    <row r="18" spans="2:33" x14ac:dyDescent="0.25">
      <c r="B18" s="61" t="s">
        <v>15</v>
      </c>
      <c r="C18" s="62"/>
      <c r="D18" s="20">
        <f>D11+D13+D15</f>
        <v>666</v>
      </c>
      <c r="E18" s="21">
        <f t="shared" ref="E18:K18" si="2">E11+E13+E15</f>
        <v>248</v>
      </c>
      <c r="F18" s="20">
        <f t="shared" si="2"/>
        <v>776</v>
      </c>
      <c r="G18" s="21">
        <f t="shared" si="2"/>
        <v>285</v>
      </c>
      <c r="H18" s="20">
        <f t="shared" si="2"/>
        <v>614</v>
      </c>
      <c r="I18" s="21">
        <f t="shared" si="2"/>
        <v>289</v>
      </c>
      <c r="J18" s="20">
        <f t="shared" si="2"/>
        <v>604</v>
      </c>
      <c r="K18" s="21">
        <f t="shared" si="2"/>
        <v>229</v>
      </c>
      <c r="O18" s="7"/>
      <c r="W18" s="8"/>
      <c r="Y18" s="7"/>
      <c r="AG18" s="8"/>
    </row>
    <row r="19" spans="2:33" ht="15.75" thickBot="1" x14ac:dyDescent="0.3">
      <c r="B19" s="59" t="s">
        <v>16</v>
      </c>
      <c r="C19" s="60"/>
      <c r="D19" s="18">
        <f>STDEV(D11,D13,D15)</f>
        <v>52.373657500693994</v>
      </c>
      <c r="E19" s="19">
        <f t="shared" ref="E19:K19" si="3">STDEV(E11,E13,E15)</f>
        <v>53.294777730405578</v>
      </c>
      <c r="F19" s="18">
        <f t="shared" si="3"/>
        <v>57.951128835712325</v>
      </c>
      <c r="G19" s="19">
        <f t="shared" si="3"/>
        <v>66.302337817003107</v>
      </c>
      <c r="H19" s="18">
        <f t="shared" si="3"/>
        <v>47.878317987721076</v>
      </c>
      <c r="I19" s="19">
        <f t="shared" si="3"/>
        <v>33.080709383768266</v>
      </c>
      <c r="J19" s="18">
        <f t="shared" si="3"/>
        <v>56.62449411105883</v>
      </c>
      <c r="K19" s="19">
        <f t="shared" si="3"/>
        <v>43.108390521258549</v>
      </c>
      <c r="O19" s="7"/>
      <c r="W19" s="8"/>
      <c r="Y19" s="7"/>
      <c r="AG19" s="8"/>
    </row>
    <row r="20" spans="2:33" ht="15.75" thickBot="1" x14ac:dyDescent="0.3">
      <c r="O20" s="7"/>
      <c r="W20" s="8"/>
      <c r="Y20" s="7"/>
      <c r="AG20" s="8"/>
    </row>
    <row r="21" spans="2:33" ht="15.75" thickBot="1" x14ac:dyDescent="0.3">
      <c r="B21" s="49" t="s">
        <v>17</v>
      </c>
      <c r="C21" s="50"/>
      <c r="D21" s="48" t="s">
        <v>18</v>
      </c>
      <c r="E21" s="42"/>
      <c r="F21" s="48" t="s">
        <v>19</v>
      </c>
      <c r="G21" s="42"/>
      <c r="H21" s="48" t="s">
        <v>20</v>
      </c>
      <c r="I21" s="42"/>
      <c r="J21" s="63" t="s">
        <v>21</v>
      </c>
      <c r="K21" s="64"/>
      <c r="O21" s="7"/>
      <c r="P21" t="s">
        <v>22</v>
      </c>
      <c r="W21" s="8"/>
      <c r="Y21" s="7"/>
      <c r="Z21" t="s">
        <v>23</v>
      </c>
      <c r="AG21" s="8"/>
    </row>
    <row r="22" spans="2:33" x14ac:dyDescent="0.25">
      <c r="B22" s="44" t="s">
        <v>5</v>
      </c>
      <c r="C22" s="45"/>
      <c r="D22" s="22" t="s">
        <v>24</v>
      </c>
      <c r="E22" s="23" t="s">
        <v>25</v>
      </c>
      <c r="F22" s="22" t="s">
        <v>24</v>
      </c>
      <c r="G22" s="23" t="s">
        <v>25</v>
      </c>
      <c r="H22" s="22" t="s">
        <v>24</v>
      </c>
      <c r="I22" s="23" t="s">
        <v>25</v>
      </c>
      <c r="J22" s="22" t="s">
        <v>24</v>
      </c>
      <c r="K22" s="24" t="s">
        <v>25</v>
      </c>
      <c r="O22" s="7"/>
      <c r="P22" s="65" t="s">
        <v>26</v>
      </c>
      <c r="Q22" s="65"/>
      <c r="R22" s="65"/>
      <c r="S22" s="65" t="s">
        <v>27</v>
      </c>
      <c r="T22" s="65"/>
      <c r="U22" s="65"/>
      <c r="W22" s="8"/>
      <c r="Y22" s="7"/>
      <c r="Z22" s="65" t="s">
        <v>26</v>
      </c>
      <c r="AA22" s="65"/>
      <c r="AB22" s="65"/>
      <c r="AC22" s="65" t="s">
        <v>27</v>
      </c>
      <c r="AD22" s="65"/>
      <c r="AE22" s="65"/>
      <c r="AG22" s="8"/>
    </row>
    <row r="23" spans="2:33" ht="15.75" thickBot="1" x14ac:dyDescent="0.3">
      <c r="B23" s="46"/>
      <c r="C23" s="47"/>
      <c r="D23" s="9">
        <v>210</v>
      </c>
      <c r="E23" s="9">
        <v>46</v>
      </c>
      <c r="F23" s="9">
        <v>222</v>
      </c>
      <c r="G23" s="9">
        <v>25</v>
      </c>
      <c r="H23" s="9">
        <v>177</v>
      </c>
      <c r="I23" s="9">
        <v>5</v>
      </c>
      <c r="J23" s="9">
        <f>J5-K23</f>
        <v>164</v>
      </c>
      <c r="K23" s="10">
        <v>16</v>
      </c>
      <c r="O23" s="7"/>
      <c r="P23" s="25" t="s">
        <v>28</v>
      </c>
      <c r="Q23" s="25" t="s">
        <v>29</v>
      </c>
      <c r="R23" s="25" t="s">
        <v>30</v>
      </c>
      <c r="S23" s="26" t="s">
        <v>31</v>
      </c>
      <c r="T23" s="26" t="s">
        <v>32</v>
      </c>
      <c r="U23" s="26" t="s">
        <v>33</v>
      </c>
      <c r="V23" s="27" t="s">
        <v>34</v>
      </c>
      <c r="W23" s="8"/>
      <c r="Y23" s="7"/>
      <c r="Z23" s="25" t="s">
        <v>28</v>
      </c>
      <c r="AA23" s="25" t="s">
        <v>29</v>
      </c>
      <c r="AB23" s="25" t="s">
        <v>30</v>
      </c>
      <c r="AC23" s="26" t="s">
        <v>31</v>
      </c>
      <c r="AD23" s="26" t="s">
        <v>32</v>
      </c>
      <c r="AE23" s="26" t="s">
        <v>33</v>
      </c>
      <c r="AF23" s="27" t="s">
        <v>34</v>
      </c>
      <c r="AG23" s="8"/>
    </row>
    <row r="24" spans="2:33" x14ac:dyDescent="0.25">
      <c r="B24" s="44" t="s">
        <v>8</v>
      </c>
      <c r="C24" s="45"/>
      <c r="D24" s="22" t="s">
        <v>24</v>
      </c>
      <c r="E24" s="23" t="s">
        <v>25</v>
      </c>
      <c r="F24" s="22" t="s">
        <v>24</v>
      </c>
      <c r="G24" s="23" t="s">
        <v>25</v>
      </c>
      <c r="H24" s="22" t="s">
        <v>24</v>
      </c>
      <c r="I24" s="23" t="s">
        <v>25</v>
      </c>
      <c r="J24" s="22" t="s">
        <v>24</v>
      </c>
      <c r="K24" s="24" t="s">
        <v>25</v>
      </c>
      <c r="O24" s="7" t="s">
        <v>1</v>
      </c>
      <c r="P24" s="25">
        <v>256</v>
      </c>
      <c r="Q24" s="25">
        <v>236</v>
      </c>
      <c r="R24" s="25">
        <v>119</v>
      </c>
      <c r="S24" s="26">
        <v>263</v>
      </c>
      <c r="T24" s="26">
        <v>163</v>
      </c>
      <c r="U24" s="26">
        <v>240</v>
      </c>
      <c r="V24">
        <f>TTEST(P24:R24,S24:U24,2,2)</f>
        <v>0.74381361770223142</v>
      </c>
      <c r="W24" s="8" t="s">
        <v>35</v>
      </c>
      <c r="Y24" s="7" t="s">
        <v>1</v>
      </c>
      <c r="Z24" s="25">
        <v>210</v>
      </c>
      <c r="AA24" s="25">
        <v>176</v>
      </c>
      <c r="AB24" s="25">
        <v>87</v>
      </c>
      <c r="AC24" s="26">
        <v>189</v>
      </c>
      <c r="AD24" s="26">
        <v>71</v>
      </c>
      <c r="AE24" s="26">
        <v>190</v>
      </c>
      <c r="AF24">
        <f>TTEST(Z24:AB24,AC24:AE24,2,2)</f>
        <v>0.8937664455512353</v>
      </c>
      <c r="AG24" s="8" t="s">
        <v>35</v>
      </c>
    </row>
    <row r="25" spans="2:33" ht="15.75" thickBot="1" x14ac:dyDescent="0.3">
      <c r="B25" s="51"/>
      <c r="C25" s="52"/>
      <c r="D25" s="9">
        <v>176</v>
      </c>
      <c r="E25" s="9">
        <v>66</v>
      </c>
      <c r="F25" s="9">
        <v>226</v>
      </c>
      <c r="G25" s="9">
        <v>89</v>
      </c>
      <c r="H25" s="9">
        <v>186</v>
      </c>
      <c r="I25" s="9">
        <v>87</v>
      </c>
      <c r="J25" s="9">
        <f>J7-K25</f>
        <v>172</v>
      </c>
      <c r="K25" s="10">
        <v>53</v>
      </c>
      <c r="O25" s="7" t="s">
        <v>2</v>
      </c>
      <c r="P25" s="25">
        <v>247</v>
      </c>
      <c r="Q25" s="25">
        <v>315</v>
      </c>
      <c r="R25" s="25">
        <v>196</v>
      </c>
      <c r="S25" s="26">
        <v>312</v>
      </c>
      <c r="T25" s="26">
        <v>197</v>
      </c>
      <c r="U25" s="26">
        <v>267</v>
      </c>
      <c r="V25">
        <f t="shared" ref="V25:V27" si="4">TTEST(P25:R25,S25:U25,2,2)</f>
        <v>0.90662548336945437</v>
      </c>
      <c r="W25" s="8" t="s">
        <v>35</v>
      </c>
      <c r="Y25" s="7" t="s">
        <v>2</v>
      </c>
      <c r="Z25" s="25">
        <v>222</v>
      </c>
      <c r="AA25" s="25">
        <v>226</v>
      </c>
      <c r="AB25" s="25">
        <v>176</v>
      </c>
      <c r="AC25" s="26">
        <v>209</v>
      </c>
      <c r="AD25" s="26">
        <v>63</v>
      </c>
      <c r="AE25" s="26">
        <v>235</v>
      </c>
      <c r="AF25">
        <f t="shared" ref="AF25:AF26" si="5">TTEST(Z25:AB25,AC25:AE25,2,2)</f>
        <v>0.52367317556862658</v>
      </c>
      <c r="AG25" s="8" t="s">
        <v>35</v>
      </c>
    </row>
    <row r="26" spans="2:33" x14ac:dyDescent="0.25">
      <c r="B26" s="46" t="s">
        <v>9</v>
      </c>
      <c r="C26" s="47"/>
      <c r="D26" s="22" t="s">
        <v>24</v>
      </c>
      <c r="E26" s="23" t="s">
        <v>25</v>
      </c>
      <c r="F26" s="22" t="s">
        <v>24</v>
      </c>
      <c r="G26" s="23" t="s">
        <v>25</v>
      </c>
      <c r="H26" s="22" t="s">
        <v>24</v>
      </c>
      <c r="I26" s="23" t="s">
        <v>25</v>
      </c>
      <c r="J26" s="22" t="s">
        <v>24</v>
      </c>
      <c r="K26" s="24" t="s">
        <v>25</v>
      </c>
      <c r="O26" s="7" t="s">
        <v>3</v>
      </c>
      <c r="P26" s="25">
        <v>182</v>
      </c>
      <c r="Q26" s="25">
        <v>273</v>
      </c>
      <c r="R26" s="25">
        <v>175</v>
      </c>
      <c r="S26" s="26">
        <v>243</v>
      </c>
      <c r="T26" s="26">
        <v>151</v>
      </c>
      <c r="U26" s="26">
        <v>220</v>
      </c>
      <c r="V26">
        <f t="shared" si="4"/>
        <v>0.90498533184975238</v>
      </c>
      <c r="W26" s="8" t="s">
        <v>35</v>
      </c>
      <c r="Y26" s="7" t="s">
        <v>3</v>
      </c>
      <c r="Z26" s="25">
        <v>177</v>
      </c>
      <c r="AA26" s="25">
        <v>186</v>
      </c>
      <c r="AB26" s="25">
        <v>142</v>
      </c>
      <c r="AC26" s="26">
        <v>140</v>
      </c>
      <c r="AD26" s="26">
        <v>52</v>
      </c>
      <c r="AE26" s="26">
        <v>172</v>
      </c>
      <c r="AF26">
        <f t="shared" si="5"/>
        <v>0.28709707959346675</v>
      </c>
      <c r="AG26" s="8" t="s">
        <v>35</v>
      </c>
    </row>
    <row r="27" spans="2:33" ht="15.75" thickBot="1" x14ac:dyDescent="0.3">
      <c r="B27" s="51"/>
      <c r="C27" s="52"/>
      <c r="D27" s="9">
        <v>87</v>
      </c>
      <c r="E27" s="9">
        <v>32</v>
      </c>
      <c r="F27" s="9">
        <v>176</v>
      </c>
      <c r="G27" s="9">
        <v>20</v>
      </c>
      <c r="H27" s="9">
        <v>142</v>
      </c>
      <c r="I27" s="9">
        <v>33</v>
      </c>
      <c r="J27" s="9">
        <f>J9-K27</f>
        <v>151</v>
      </c>
      <c r="K27" s="10">
        <v>28</v>
      </c>
      <c r="O27" s="7" t="s">
        <v>4</v>
      </c>
      <c r="P27" s="25">
        <v>180</v>
      </c>
      <c r="Q27" s="25">
        <v>225</v>
      </c>
      <c r="R27" s="25">
        <v>179</v>
      </c>
      <c r="S27" s="26">
        <v>260</v>
      </c>
      <c r="T27" s="26">
        <v>147</v>
      </c>
      <c r="U27" s="26">
        <v>197</v>
      </c>
      <c r="V27">
        <f t="shared" si="4"/>
        <v>0.86224582937431038</v>
      </c>
      <c r="W27" s="8" t="s">
        <v>35</v>
      </c>
      <c r="Y27" s="7" t="s">
        <v>4</v>
      </c>
      <c r="Z27" s="25">
        <v>164</v>
      </c>
      <c r="AA27" s="25">
        <v>172</v>
      </c>
      <c r="AB27" s="25">
        <v>151</v>
      </c>
      <c r="AC27" s="26">
        <v>142</v>
      </c>
      <c r="AD27" s="26">
        <v>45</v>
      </c>
      <c r="AE27" s="26">
        <v>153</v>
      </c>
      <c r="AF27">
        <f>TTEST(Z27:AB27,AC27:AE27,2,3)</f>
        <v>0.28805172858075523</v>
      </c>
      <c r="AG27" s="8" t="s">
        <v>35</v>
      </c>
    </row>
    <row r="28" spans="2:33" x14ac:dyDescent="0.25">
      <c r="B28" s="53" t="s">
        <v>10</v>
      </c>
      <c r="C28" s="54"/>
      <c r="D28" s="22" t="s">
        <v>24</v>
      </c>
      <c r="E28" s="23" t="s">
        <v>25</v>
      </c>
      <c r="F28" s="22" t="s">
        <v>24</v>
      </c>
      <c r="G28" s="23" t="s">
        <v>25</v>
      </c>
      <c r="H28" s="22" t="s">
        <v>24</v>
      </c>
      <c r="I28" s="23" t="s">
        <v>25</v>
      </c>
      <c r="J28" s="22" t="s">
        <v>24</v>
      </c>
      <c r="K28" s="24" t="s">
        <v>25</v>
      </c>
      <c r="O28" s="7"/>
      <c r="W28" s="8"/>
      <c r="Y28" s="7"/>
      <c r="AG28" s="8"/>
    </row>
    <row r="29" spans="2:33" ht="15.75" thickBot="1" x14ac:dyDescent="0.3">
      <c r="B29" s="55"/>
      <c r="C29" s="56"/>
      <c r="D29" s="9">
        <v>189</v>
      </c>
      <c r="E29" s="9">
        <v>74</v>
      </c>
      <c r="F29" s="9">
        <v>209</v>
      </c>
      <c r="G29" s="9">
        <v>103</v>
      </c>
      <c r="H29" s="9">
        <v>140</v>
      </c>
      <c r="I29" s="9">
        <v>103</v>
      </c>
      <c r="J29" s="9">
        <f>J11-K29</f>
        <v>142</v>
      </c>
      <c r="K29" s="10">
        <v>118</v>
      </c>
      <c r="O29" s="7"/>
      <c r="W29" s="8"/>
      <c r="Y29" s="7"/>
      <c r="AG29" s="8"/>
    </row>
    <row r="30" spans="2:33" x14ac:dyDescent="0.25">
      <c r="B30" s="53" t="s">
        <v>11</v>
      </c>
      <c r="C30" s="54"/>
      <c r="D30" s="22" t="s">
        <v>24</v>
      </c>
      <c r="E30" s="23" t="s">
        <v>25</v>
      </c>
      <c r="F30" s="22" t="s">
        <v>24</v>
      </c>
      <c r="G30" s="23" t="s">
        <v>25</v>
      </c>
      <c r="H30" s="22" t="s">
        <v>24</v>
      </c>
      <c r="I30" s="23" t="s">
        <v>25</v>
      </c>
      <c r="J30" s="22" t="s">
        <v>24</v>
      </c>
      <c r="K30" s="24" t="s">
        <v>25</v>
      </c>
      <c r="O30" s="7"/>
      <c r="W30" s="8"/>
      <c r="Y30" s="7"/>
      <c r="AG30" s="8"/>
    </row>
    <row r="31" spans="2:33" ht="15.75" thickBot="1" x14ac:dyDescent="0.3">
      <c r="B31" s="55"/>
      <c r="C31" s="56"/>
      <c r="D31" s="9">
        <v>71</v>
      </c>
      <c r="E31" s="9">
        <v>92</v>
      </c>
      <c r="F31" s="9">
        <v>63</v>
      </c>
      <c r="G31" s="9">
        <v>134</v>
      </c>
      <c r="H31" s="9">
        <v>52</v>
      </c>
      <c r="I31" s="9">
        <v>99</v>
      </c>
      <c r="J31" s="9">
        <f>J13-K31</f>
        <v>45</v>
      </c>
      <c r="K31" s="10">
        <v>102</v>
      </c>
      <c r="O31" s="7" t="s">
        <v>36</v>
      </c>
      <c r="W31" s="8"/>
      <c r="Y31" s="7" t="s">
        <v>37</v>
      </c>
      <c r="AG31" s="8"/>
    </row>
    <row r="32" spans="2:33" x14ac:dyDescent="0.25">
      <c r="B32" s="53" t="s">
        <v>12</v>
      </c>
      <c r="C32" s="54"/>
      <c r="D32" s="22" t="s">
        <v>24</v>
      </c>
      <c r="E32" s="23" t="s">
        <v>25</v>
      </c>
      <c r="F32" s="22" t="s">
        <v>24</v>
      </c>
      <c r="G32" s="23" t="s">
        <v>25</v>
      </c>
      <c r="H32" s="22" t="s">
        <v>24</v>
      </c>
      <c r="I32" s="23" t="s">
        <v>25</v>
      </c>
      <c r="J32" s="22" t="s">
        <v>24</v>
      </c>
      <c r="K32" s="24" t="s">
        <v>25</v>
      </c>
      <c r="O32" s="7"/>
      <c r="W32" s="8"/>
      <c r="Y32" s="7"/>
      <c r="AG32" s="8"/>
    </row>
    <row r="33" spans="2:33" ht="15.75" thickBot="1" x14ac:dyDescent="0.3">
      <c r="B33" s="57"/>
      <c r="C33" s="58"/>
      <c r="D33" s="14">
        <v>190</v>
      </c>
      <c r="E33" s="14">
        <v>50</v>
      </c>
      <c r="F33" s="14">
        <v>235</v>
      </c>
      <c r="G33" s="14">
        <v>32</v>
      </c>
      <c r="H33" s="14">
        <v>172</v>
      </c>
      <c r="I33" s="14">
        <v>48</v>
      </c>
      <c r="J33" s="14">
        <f>J15-K33</f>
        <v>153</v>
      </c>
      <c r="K33" s="15">
        <v>44</v>
      </c>
      <c r="O33" s="7" t="s">
        <v>22</v>
      </c>
      <c r="W33" s="8"/>
      <c r="Y33" s="7" t="s">
        <v>22</v>
      </c>
      <c r="AG33" s="8"/>
    </row>
    <row r="34" spans="2:33" x14ac:dyDescent="0.25">
      <c r="B34" s="48" t="s">
        <v>13</v>
      </c>
      <c r="C34" s="43"/>
      <c r="D34" s="28">
        <f>D23+D25+D27</f>
        <v>473</v>
      </c>
      <c r="E34" s="3">
        <f t="shared" ref="E34:K34" si="6">E23+E25+E27</f>
        <v>144</v>
      </c>
      <c r="F34" s="28">
        <f t="shared" si="6"/>
        <v>624</v>
      </c>
      <c r="G34" s="3">
        <f t="shared" si="6"/>
        <v>134</v>
      </c>
      <c r="H34" s="28">
        <f t="shared" si="6"/>
        <v>505</v>
      </c>
      <c r="I34" s="3">
        <f t="shared" si="6"/>
        <v>125</v>
      </c>
      <c r="J34" s="28">
        <f t="shared" si="6"/>
        <v>487</v>
      </c>
      <c r="K34" s="3">
        <f t="shared" si="6"/>
        <v>97</v>
      </c>
      <c r="O34" s="7"/>
      <c r="P34" t="s">
        <v>1</v>
      </c>
      <c r="R34" t="s">
        <v>2</v>
      </c>
      <c r="T34" t="s">
        <v>3</v>
      </c>
      <c r="V34" t="s">
        <v>4</v>
      </c>
      <c r="W34" s="8"/>
      <c r="Y34" s="7"/>
      <c r="Z34" t="s">
        <v>1</v>
      </c>
      <c r="AB34" t="s">
        <v>2</v>
      </c>
      <c r="AD34" t="s">
        <v>3</v>
      </c>
      <c r="AF34" t="s">
        <v>4</v>
      </c>
      <c r="AG34" s="8"/>
    </row>
    <row r="35" spans="2:33" ht="15.75" thickBot="1" x14ac:dyDescent="0.3">
      <c r="B35" s="59" t="s">
        <v>14</v>
      </c>
      <c r="C35" s="60"/>
      <c r="D35" s="18">
        <f>STDEV(D23,D25,D27)</f>
        <v>63.516402081142282</v>
      </c>
      <c r="E35" s="19">
        <f t="shared" ref="E35:K35" si="7">STDEV(E23,E25,E27)</f>
        <v>17.088007490635061</v>
      </c>
      <c r="F35" s="18">
        <f t="shared" si="7"/>
        <v>27.784887978899608</v>
      </c>
      <c r="G35" s="19">
        <f t="shared" si="7"/>
        <v>38.475100173142287</v>
      </c>
      <c r="H35" s="18">
        <f t="shared" si="7"/>
        <v>23.245071162148239</v>
      </c>
      <c r="I35" s="19">
        <f t="shared" si="7"/>
        <v>41.681330752908231</v>
      </c>
      <c r="J35" s="18">
        <f t="shared" si="7"/>
        <v>10.598742063723098</v>
      </c>
      <c r="K35" s="19">
        <f t="shared" si="7"/>
        <v>18.876793513023689</v>
      </c>
      <c r="O35" s="7"/>
      <c r="P35" t="s">
        <v>26</v>
      </c>
      <c r="Q35" t="s">
        <v>27</v>
      </c>
      <c r="R35" t="s">
        <v>26</v>
      </c>
      <c r="S35" t="s">
        <v>27</v>
      </c>
      <c r="T35" t="s">
        <v>26</v>
      </c>
      <c r="U35" t="s">
        <v>27</v>
      </c>
      <c r="V35" t="s">
        <v>26</v>
      </c>
      <c r="W35" s="8" t="s">
        <v>27</v>
      </c>
      <c r="Y35" s="7"/>
      <c r="Z35" t="s">
        <v>26</v>
      </c>
      <c r="AA35" t="s">
        <v>27</v>
      </c>
      <c r="AB35" t="s">
        <v>26</v>
      </c>
      <c r="AC35" t="s">
        <v>27</v>
      </c>
      <c r="AD35" t="s">
        <v>26</v>
      </c>
      <c r="AE35" t="s">
        <v>27</v>
      </c>
      <c r="AF35" t="s">
        <v>26</v>
      </c>
      <c r="AG35" s="8" t="s">
        <v>27</v>
      </c>
    </row>
    <row r="36" spans="2:33" x14ac:dyDescent="0.25">
      <c r="B36" s="61" t="s">
        <v>15</v>
      </c>
      <c r="C36" s="62"/>
      <c r="D36" s="7">
        <f>D29+D31+D33</f>
        <v>450</v>
      </c>
      <c r="E36" s="8">
        <f t="shared" ref="E36:K36" si="8">E29+E31+E33</f>
        <v>216</v>
      </c>
      <c r="F36" s="7">
        <f t="shared" si="8"/>
        <v>507</v>
      </c>
      <c r="G36" s="8">
        <f t="shared" si="8"/>
        <v>269</v>
      </c>
      <c r="H36" s="7">
        <f t="shared" si="8"/>
        <v>364</v>
      </c>
      <c r="I36" s="8">
        <f t="shared" si="8"/>
        <v>250</v>
      </c>
      <c r="J36" s="7">
        <f t="shared" si="8"/>
        <v>340</v>
      </c>
      <c r="K36" s="8">
        <f t="shared" si="8"/>
        <v>264</v>
      </c>
      <c r="O36" s="7" t="s">
        <v>38</v>
      </c>
      <c r="P36">
        <f>AVERAGE(P24:R24)</f>
        <v>203.66666666666666</v>
      </c>
      <c r="Q36">
        <f>AVERAGE(S24:U24)</f>
        <v>222</v>
      </c>
      <c r="R36">
        <f>AVERAGE(P25:R25)</f>
        <v>252.66666666666666</v>
      </c>
      <c r="S36">
        <f>AVERAGE(S25:U25)</f>
        <v>258.66666666666669</v>
      </c>
      <c r="T36">
        <f>AVERAGE(P26:R26)</f>
        <v>210</v>
      </c>
      <c r="U36">
        <f>AVERAGE(S26:U26)</f>
        <v>204.66666666666666</v>
      </c>
      <c r="V36">
        <f>AVERAGE(P27:R27)</f>
        <v>194.66666666666666</v>
      </c>
      <c r="W36" s="8">
        <f>AVERAGE(S27:U27)</f>
        <v>201.33333333333334</v>
      </c>
      <c r="Y36" s="7" t="s">
        <v>38</v>
      </c>
      <c r="Z36">
        <f>AVERAGE(Z24:AB24)</f>
        <v>157.66666666666666</v>
      </c>
      <c r="AA36">
        <f>AVERAGE(AC24:AE24)</f>
        <v>150</v>
      </c>
      <c r="AB36">
        <f>AVERAGE(Z25:AB25)</f>
        <v>208</v>
      </c>
      <c r="AC36">
        <f>AVERAGE(AC25:AE25)</f>
        <v>169</v>
      </c>
      <c r="AD36">
        <f>AVERAGE(Z26:AB26)</f>
        <v>168.33333333333334</v>
      </c>
      <c r="AE36">
        <f>AVERAGE(AC26:AE26)</f>
        <v>121.33333333333333</v>
      </c>
      <c r="AF36">
        <f>AVERAGE(Z27:AB27)</f>
        <v>162.33333333333334</v>
      </c>
      <c r="AG36" s="8">
        <f>AVERAGE(AC27:AE27)</f>
        <v>113.33333333333333</v>
      </c>
    </row>
    <row r="37" spans="2:33" ht="15.75" thickBot="1" x14ac:dyDescent="0.3">
      <c r="B37" s="59" t="s">
        <v>16</v>
      </c>
      <c r="C37" s="60"/>
      <c r="D37" s="18">
        <f>STDEV(D29,D31,D33)</f>
        <v>68.4178339323893</v>
      </c>
      <c r="E37" s="19">
        <f t="shared" ref="E37:K37" si="9">STDEV(E29,E31,E33)</f>
        <v>21.071307505705477</v>
      </c>
      <c r="F37" s="18">
        <f t="shared" si="9"/>
        <v>92.714615891994072</v>
      </c>
      <c r="G37" s="19">
        <f t="shared" si="9"/>
        <v>52.290853247325522</v>
      </c>
      <c r="H37" s="18">
        <f t="shared" si="9"/>
        <v>62.139627721232223</v>
      </c>
      <c r="I37" s="19">
        <f t="shared" si="9"/>
        <v>30.664855018951808</v>
      </c>
      <c r="J37" s="18">
        <f t="shared" si="9"/>
        <v>59.433436156201942</v>
      </c>
      <c r="K37" s="19">
        <f t="shared" si="9"/>
        <v>38.93584466786357</v>
      </c>
      <c r="O37" s="7" t="s">
        <v>39</v>
      </c>
      <c r="P37">
        <f>STDEV(P24:R24)</f>
        <v>74.002252217978722</v>
      </c>
      <c r="Q37">
        <f>STDEV(S24:U24)</f>
        <v>52.373657500693994</v>
      </c>
      <c r="R37">
        <f>STDEV(P25:R25)</f>
        <v>59.702037932832148</v>
      </c>
      <c r="S37">
        <f>STDEV(S25:U25)</f>
        <v>57.951128835712325</v>
      </c>
      <c r="T37">
        <f>STDEV(P26:R26)</f>
        <v>54.671747731346578</v>
      </c>
      <c r="U37">
        <f>STDEV(S26:U26)</f>
        <v>47.878317987721076</v>
      </c>
      <c r="V37">
        <f>STDEV(P27:R27)</f>
        <v>26.274195198584785</v>
      </c>
      <c r="W37" s="8">
        <f>STDEV(S27:U27)</f>
        <v>56.62449411105883</v>
      </c>
      <c r="Y37" s="7" t="s">
        <v>39</v>
      </c>
      <c r="Z37">
        <f>STDEV(Z24:AB24)</f>
        <v>63.516402081142282</v>
      </c>
      <c r="AA37">
        <f>STDEV(AC24:AE24)</f>
        <v>68.4178339323893</v>
      </c>
      <c r="AB37">
        <f>STDEV(Z25:AB25)</f>
        <v>27.784887978899608</v>
      </c>
      <c r="AC37">
        <f>STDEV(AC25:AE25)</f>
        <v>92.714615891994072</v>
      </c>
      <c r="AD37">
        <f>STDEV(Z26:AB26)</f>
        <v>23.245071162148239</v>
      </c>
      <c r="AE37">
        <f>STDEV(AC26:AE26)</f>
        <v>62.139627721232223</v>
      </c>
      <c r="AF37">
        <f>STDEV(Z27:AB27)</f>
        <v>10.598742063723098</v>
      </c>
      <c r="AG37" s="8">
        <f>STDEV(AC27:AE27)</f>
        <v>59.433436156201942</v>
      </c>
    </row>
    <row r="38" spans="2:33" x14ac:dyDescent="0.25">
      <c r="O38" s="7"/>
      <c r="W38" s="8"/>
      <c r="Y38" s="7"/>
      <c r="AG38" s="8"/>
    </row>
    <row r="39" spans="2:33" x14ac:dyDescent="0.25">
      <c r="O39" s="7"/>
      <c r="W39" s="8"/>
      <c r="Y39" s="7"/>
      <c r="AG39" s="8"/>
    </row>
    <row r="40" spans="2:33" x14ac:dyDescent="0.25">
      <c r="O40" s="7"/>
      <c r="Q40" s="27" t="s">
        <v>34</v>
      </c>
      <c r="W40" s="8"/>
      <c r="Y40" s="7"/>
      <c r="AA40" s="27" t="s">
        <v>34</v>
      </c>
      <c r="AG40" s="8"/>
    </row>
    <row r="41" spans="2:33" x14ac:dyDescent="0.25">
      <c r="O41" s="7"/>
      <c r="P41" t="s">
        <v>1</v>
      </c>
      <c r="Q41">
        <v>0.74381361770223142</v>
      </c>
      <c r="R41" t="s">
        <v>35</v>
      </c>
      <c r="W41" s="8"/>
      <c r="Y41" s="7"/>
      <c r="Z41" t="s">
        <v>1</v>
      </c>
      <c r="AA41">
        <f>TTEST(Z24:AB24,AC24:AE24,2,2)</f>
        <v>0.8937664455512353</v>
      </c>
      <c r="AB41" t="s">
        <v>35</v>
      </c>
      <c r="AG41" s="8"/>
    </row>
    <row r="42" spans="2:33" x14ac:dyDescent="0.25">
      <c r="O42" s="7"/>
      <c r="P42" t="s">
        <v>2</v>
      </c>
      <c r="Q42">
        <v>0.90662548336945437</v>
      </c>
      <c r="R42" t="s">
        <v>35</v>
      </c>
      <c r="W42" s="8"/>
      <c r="Y42" s="7"/>
      <c r="Z42" t="s">
        <v>2</v>
      </c>
      <c r="AA42">
        <f>TTEST(Z25:AB25,AC25:AE25,2,2)</f>
        <v>0.52367317556862658</v>
      </c>
      <c r="AB42" t="s">
        <v>35</v>
      </c>
      <c r="AG42" s="8"/>
    </row>
    <row r="43" spans="2:33" x14ac:dyDescent="0.25">
      <c r="O43" s="7"/>
      <c r="P43" t="s">
        <v>3</v>
      </c>
      <c r="Q43">
        <v>0.90498533184975238</v>
      </c>
      <c r="R43" t="s">
        <v>35</v>
      </c>
      <c r="W43" s="8"/>
      <c r="Y43" s="7"/>
      <c r="Z43" t="s">
        <v>3</v>
      </c>
      <c r="AA43">
        <f>TTEST(Z26:AB26,AC26:AE26,2,2)</f>
        <v>0.28709707959346675</v>
      </c>
      <c r="AB43" t="s">
        <v>35</v>
      </c>
      <c r="AG43" s="8"/>
    </row>
    <row r="44" spans="2:33" ht="15.75" thickBot="1" x14ac:dyDescent="0.3">
      <c r="O44" s="29"/>
      <c r="P44" s="30" t="s">
        <v>4</v>
      </c>
      <c r="Q44" s="30">
        <v>0.86224582937431038</v>
      </c>
      <c r="R44" s="30" t="s">
        <v>35</v>
      </c>
      <c r="S44" s="30"/>
      <c r="T44" s="30"/>
      <c r="U44" s="30"/>
      <c r="V44" s="30"/>
      <c r="W44" s="31"/>
      <c r="Y44" s="29"/>
      <c r="Z44" s="30" t="s">
        <v>4</v>
      </c>
      <c r="AA44" s="30">
        <f>TTEST(Z27:AB27,AC27:AE27,2,3)</f>
        <v>0.28805172858075523</v>
      </c>
      <c r="AB44" s="30" t="s">
        <v>35</v>
      </c>
      <c r="AC44" s="30"/>
      <c r="AD44" s="30"/>
      <c r="AE44" s="30"/>
      <c r="AF44" s="30"/>
      <c r="AG44" s="31"/>
    </row>
    <row r="45" spans="2:33" x14ac:dyDescent="0.25">
      <c r="O45" s="7"/>
      <c r="W45" s="8"/>
      <c r="Y45" s="28"/>
      <c r="Z45" s="2"/>
      <c r="AA45" s="2"/>
      <c r="AB45" s="2"/>
      <c r="AC45" s="2"/>
      <c r="AD45" s="2"/>
      <c r="AE45" s="2"/>
      <c r="AF45" s="2"/>
      <c r="AG45" s="3"/>
    </row>
    <row r="46" spans="2:33" x14ac:dyDescent="0.25">
      <c r="O46" s="7" t="s">
        <v>40</v>
      </c>
      <c r="T46" t="s">
        <v>40</v>
      </c>
      <c r="W46" s="8"/>
      <c r="Y46" s="7" t="s">
        <v>40</v>
      </c>
      <c r="AD46" t="s">
        <v>40</v>
      </c>
      <c r="AG46" s="8"/>
    </row>
    <row r="47" spans="2:33" ht="15.75" thickBot="1" x14ac:dyDescent="0.3">
      <c r="O47" s="32" t="s">
        <v>1</v>
      </c>
      <c r="T47" s="33" t="s">
        <v>2</v>
      </c>
      <c r="W47" s="8"/>
      <c r="Y47" s="32" t="s">
        <v>1</v>
      </c>
      <c r="AD47" s="34" t="s">
        <v>2</v>
      </c>
      <c r="AG47" s="8"/>
    </row>
    <row r="48" spans="2:33" x14ac:dyDescent="0.25">
      <c r="O48" s="35"/>
      <c r="P48" s="36" t="s">
        <v>41</v>
      </c>
      <c r="Q48" s="36" t="s">
        <v>42</v>
      </c>
      <c r="T48" s="36"/>
      <c r="U48" s="36" t="s">
        <v>41</v>
      </c>
      <c r="V48" s="36" t="s">
        <v>42</v>
      </c>
      <c r="W48" s="8"/>
      <c r="Y48" s="35"/>
      <c r="Z48" s="36" t="s">
        <v>41</v>
      </c>
      <c r="AA48" s="36" t="s">
        <v>42</v>
      </c>
      <c r="AD48" s="36"/>
      <c r="AE48" s="36" t="s">
        <v>41</v>
      </c>
      <c r="AF48" s="36" t="s">
        <v>42</v>
      </c>
      <c r="AG48" s="8"/>
    </row>
    <row r="49" spans="15:33" x14ac:dyDescent="0.25">
      <c r="O49" s="7" t="s">
        <v>38</v>
      </c>
      <c r="P49">
        <v>203.66666666666666</v>
      </c>
      <c r="Q49">
        <v>222</v>
      </c>
      <c r="T49" t="s">
        <v>38</v>
      </c>
      <c r="U49">
        <v>252.66666666666666</v>
      </c>
      <c r="V49">
        <v>258.66666666666669</v>
      </c>
      <c r="W49" s="8"/>
      <c r="Y49" s="7" t="s">
        <v>38</v>
      </c>
      <c r="Z49">
        <v>150</v>
      </c>
      <c r="AA49">
        <v>157.66666666666666</v>
      </c>
      <c r="AD49" t="s">
        <v>38</v>
      </c>
      <c r="AE49">
        <v>169</v>
      </c>
      <c r="AF49">
        <v>208</v>
      </c>
      <c r="AG49" s="8"/>
    </row>
    <row r="50" spans="15:33" x14ac:dyDescent="0.25">
      <c r="O50" s="7" t="s">
        <v>43</v>
      </c>
      <c r="P50">
        <v>5476.3333333333358</v>
      </c>
      <c r="Q50">
        <v>2743</v>
      </c>
      <c r="T50" t="s">
        <v>43</v>
      </c>
      <c r="U50">
        <v>3564.3333333333285</v>
      </c>
      <c r="V50">
        <v>3358.3333333333285</v>
      </c>
      <c r="W50" s="8"/>
      <c r="Y50" s="7" t="s">
        <v>43</v>
      </c>
      <c r="Z50">
        <v>4681</v>
      </c>
      <c r="AA50">
        <v>4034.3333333333358</v>
      </c>
      <c r="AD50" t="s">
        <v>43</v>
      </c>
      <c r="AE50">
        <v>8596</v>
      </c>
      <c r="AF50">
        <v>772</v>
      </c>
      <c r="AG50" s="8"/>
    </row>
    <row r="51" spans="15:33" x14ac:dyDescent="0.25">
      <c r="O51" s="7" t="s">
        <v>44</v>
      </c>
      <c r="P51">
        <v>3</v>
      </c>
      <c r="Q51">
        <v>3</v>
      </c>
      <c r="T51" t="s">
        <v>44</v>
      </c>
      <c r="U51">
        <v>3</v>
      </c>
      <c r="V51">
        <v>3</v>
      </c>
      <c r="W51" s="8"/>
      <c r="Y51" s="7" t="s">
        <v>44</v>
      </c>
      <c r="Z51">
        <v>3</v>
      </c>
      <c r="AA51">
        <v>3</v>
      </c>
      <c r="AD51" t="s">
        <v>44</v>
      </c>
      <c r="AE51">
        <v>3</v>
      </c>
      <c r="AF51">
        <v>3</v>
      </c>
      <c r="AG51" s="8"/>
    </row>
    <row r="52" spans="15:33" x14ac:dyDescent="0.25">
      <c r="O52" s="7" t="s">
        <v>45</v>
      </c>
      <c r="P52">
        <v>2</v>
      </c>
      <c r="Q52">
        <v>2</v>
      </c>
      <c r="T52" t="s">
        <v>45</v>
      </c>
      <c r="U52">
        <v>2</v>
      </c>
      <c r="V52">
        <v>2</v>
      </c>
      <c r="W52" s="8"/>
      <c r="Y52" s="7" t="s">
        <v>45</v>
      </c>
      <c r="Z52">
        <v>2</v>
      </c>
      <c r="AA52">
        <v>2</v>
      </c>
      <c r="AD52" t="s">
        <v>45</v>
      </c>
      <c r="AE52">
        <v>2</v>
      </c>
      <c r="AF52">
        <v>2</v>
      </c>
      <c r="AG52" s="8"/>
    </row>
    <row r="53" spans="15:33" x14ac:dyDescent="0.25">
      <c r="O53" s="7" t="s">
        <v>46</v>
      </c>
      <c r="P53">
        <v>1.9964758779924665</v>
      </c>
      <c r="T53" t="s">
        <v>46</v>
      </c>
      <c r="U53">
        <v>1.0613399503722085</v>
      </c>
      <c r="W53" s="8"/>
      <c r="Y53" s="7" t="s">
        <v>46</v>
      </c>
      <c r="Z53">
        <v>1.1602908369825655</v>
      </c>
      <c r="AD53" t="s">
        <v>46</v>
      </c>
      <c r="AE53">
        <v>11.134715025906736</v>
      </c>
      <c r="AG53" s="8"/>
    </row>
    <row r="54" spans="15:33" x14ac:dyDescent="0.25">
      <c r="O54" s="7" t="s">
        <v>47</v>
      </c>
      <c r="P54">
        <v>0.33372536296536615</v>
      </c>
      <c r="T54" t="s">
        <v>47</v>
      </c>
      <c r="U54">
        <v>0.48512134052388284</v>
      </c>
      <c r="W54" s="8"/>
      <c r="Y54" s="7" t="s">
        <v>47</v>
      </c>
      <c r="Z54">
        <v>0.46290063489635136</v>
      </c>
      <c r="AD54" t="s">
        <v>47</v>
      </c>
      <c r="AE54">
        <v>8.240819812126389E-2</v>
      </c>
      <c r="AG54" s="8"/>
    </row>
    <row r="55" spans="15:33" ht="15.75" thickBot="1" x14ac:dyDescent="0.3">
      <c r="O55" s="29" t="s">
        <v>48</v>
      </c>
      <c r="P55" s="30">
        <v>18.999999999999996</v>
      </c>
      <c r="Q55" s="30"/>
      <c r="T55" s="30" t="s">
        <v>48</v>
      </c>
      <c r="U55" s="30">
        <v>18.999999999999996</v>
      </c>
      <c r="V55" s="30"/>
      <c r="W55" s="8"/>
      <c r="Y55" s="29" t="s">
        <v>48</v>
      </c>
      <c r="Z55" s="30">
        <v>18.999999999999996</v>
      </c>
      <c r="AA55" s="30"/>
      <c r="AD55" s="30" t="s">
        <v>48</v>
      </c>
      <c r="AE55" s="30">
        <v>18.999999999999996</v>
      </c>
      <c r="AF55" s="30"/>
      <c r="AG55" s="8"/>
    </row>
    <row r="56" spans="15:33" x14ac:dyDescent="0.25">
      <c r="O56" s="38" t="s">
        <v>49</v>
      </c>
      <c r="P56" s="37"/>
      <c r="Q56" s="37"/>
      <c r="T56" s="37" t="s">
        <v>49</v>
      </c>
      <c r="U56" s="37"/>
      <c r="V56" s="37"/>
      <c r="W56" s="8"/>
      <c r="Y56" s="38" t="s">
        <v>49</v>
      </c>
      <c r="Z56" s="37"/>
      <c r="AA56" s="37"/>
      <c r="AD56" s="37" t="s">
        <v>49</v>
      </c>
      <c r="AE56" s="37"/>
      <c r="AF56" s="37"/>
      <c r="AG56" s="8"/>
    </row>
    <row r="57" spans="15:33" x14ac:dyDescent="0.25">
      <c r="O57" s="7"/>
      <c r="W57" s="8"/>
      <c r="Y57" s="7"/>
      <c r="AG57" s="8"/>
    </row>
    <row r="58" spans="15:33" x14ac:dyDescent="0.25">
      <c r="O58" s="7" t="s">
        <v>40</v>
      </c>
      <c r="T58" t="s">
        <v>40</v>
      </c>
      <c r="W58" s="8"/>
      <c r="Y58" s="7" t="s">
        <v>40</v>
      </c>
      <c r="AD58" t="s">
        <v>40</v>
      </c>
      <c r="AG58" s="8"/>
    </row>
    <row r="59" spans="15:33" ht="15.75" thickBot="1" x14ac:dyDescent="0.3">
      <c r="O59" s="32" t="s">
        <v>3</v>
      </c>
      <c r="T59" s="34" t="s">
        <v>4</v>
      </c>
      <c r="W59" s="8"/>
      <c r="Y59" s="32" t="s">
        <v>3</v>
      </c>
      <c r="AD59" s="33" t="s">
        <v>4</v>
      </c>
      <c r="AG59" s="8"/>
    </row>
    <row r="60" spans="15:33" x14ac:dyDescent="0.25">
      <c r="O60" s="35"/>
      <c r="P60" s="36" t="s">
        <v>41</v>
      </c>
      <c r="Q60" s="36" t="s">
        <v>42</v>
      </c>
      <c r="T60" s="36"/>
      <c r="U60" s="36" t="s">
        <v>41</v>
      </c>
      <c r="V60" s="36" t="s">
        <v>42</v>
      </c>
      <c r="W60" s="8"/>
      <c r="Y60" s="35"/>
      <c r="Z60" s="36" t="s">
        <v>41</v>
      </c>
      <c r="AA60" s="36" t="s">
        <v>42</v>
      </c>
      <c r="AD60" s="36"/>
      <c r="AE60" s="36" t="s">
        <v>41</v>
      </c>
      <c r="AF60" s="36" t="s">
        <v>42</v>
      </c>
      <c r="AG60" s="8"/>
    </row>
    <row r="61" spans="15:33" x14ac:dyDescent="0.25">
      <c r="O61" s="7" t="s">
        <v>38</v>
      </c>
      <c r="P61">
        <v>210</v>
      </c>
      <c r="Q61">
        <v>204.66666666666666</v>
      </c>
      <c r="T61" t="s">
        <v>38</v>
      </c>
      <c r="U61">
        <v>201.33333333333334</v>
      </c>
      <c r="V61">
        <v>194.66666666666666</v>
      </c>
      <c r="W61" s="8"/>
      <c r="Y61" s="7" t="s">
        <v>38</v>
      </c>
      <c r="Z61">
        <v>121.33333333333333</v>
      </c>
      <c r="AA61">
        <v>168.33333333333334</v>
      </c>
      <c r="AD61" t="s">
        <v>38</v>
      </c>
      <c r="AE61">
        <v>113.33333333333333</v>
      </c>
      <c r="AF61">
        <v>162.33333333333334</v>
      </c>
      <c r="AG61" s="8"/>
    </row>
    <row r="62" spans="15:33" x14ac:dyDescent="0.25">
      <c r="O62" s="7" t="s">
        <v>43</v>
      </c>
      <c r="P62">
        <v>2989</v>
      </c>
      <c r="Q62">
        <v>2292.3333333333358</v>
      </c>
      <c r="T62" t="s">
        <v>43</v>
      </c>
      <c r="U62">
        <v>3206.3333333333358</v>
      </c>
      <c r="V62">
        <v>690.33333333333576</v>
      </c>
      <c r="W62" s="8"/>
      <c r="Y62" s="7" t="s">
        <v>43</v>
      </c>
      <c r="Z62">
        <v>3861.3333333333321</v>
      </c>
      <c r="AA62">
        <v>540.33333333333576</v>
      </c>
      <c r="AD62" t="s">
        <v>43</v>
      </c>
      <c r="AE62">
        <v>3532.3333333333321</v>
      </c>
      <c r="AF62">
        <v>112.33333333333333</v>
      </c>
      <c r="AG62" s="8"/>
    </row>
    <row r="63" spans="15:33" x14ac:dyDescent="0.25">
      <c r="O63" s="7" t="s">
        <v>44</v>
      </c>
      <c r="P63">
        <v>3</v>
      </c>
      <c r="Q63">
        <v>3</v>
      </c>
      <c r="T63" t="s">
        <v>44</v>
      </c>
      <c r="U63">
        <v>3</v>
      </c>
      <c r="V63">
        <v>3</v>
      </c>
      <c r="W63" s="8"/>
      <c r="Y63" s="7" t="s">
        <v>44</v>
      </c>
      <c r="Z63">
        <v>3</v>
      </c>
      <c r="AA63">
        <v>3</v>
      </c>
      <c r="AD63" t="s">
        <v>44</v>
      </c>
      <c r="AE63">
        <v>3</v>
      </c>
      <c r="AF63">
        <v>3</v>
      </c>
      <c r="AG63" s="8"/>
    </row>
    <row r="64" spans="15:33" x14ac:dyDescent="0.25">
      <c r="O64" s="7" t="s">
        <v>45</v>
      </c>
      <c r="P64">
        <v>2</v>
      </c>
      <c r="Q64">
        <v>2</v>
      </c>
      <c r="T64" t="s">
        <v>45</v>
      </c>
      <c r="U64">
        <v>2</v>
      </c>
      <c r="V64">
        <v>2</v>
      </c>
      <c r="W64" s="8"/>
      <c r="Y64" s="7" t="s">
        <v>45</v>
      </c>
      <c r="Z64">
        <v>2</v>
      </c>
      <c r="AA64">
        <v>2</v>
      </c>
      <c r="AD64" t="s">
        <v>45</v>
      </c>
      <c r="AE64">
        <v>2</v>
      </c>
      <c r="AF64">
        <v>2</v>
      </c>
      <c r="AG64" s="8"/>
    </row>
    <row r="65" spans="15:33" x14ac:dyDescent="0.25">
      <c r="O65" s="7" t="s">
        <v>46</v>
      </c>
      <c r="P65">
        <v>1.3039115893558224</v>
      </c>
      <c r="T65" t="s">
        <v>46</v>
      </c>
      <c r="U65">
        <v>4.6446161274746371</v>
      </c>
      <c r="W65" s="8"/>
      <c r="Y65" s="7" t="s">
        <v>46</v>
      </c>
      <c r="Z65">
        <v>7.1462060456507981</v>
      </c>
      <c r="AD65" t="s">
        <v>46</v>
      </c>
      <c r="AE65">
        <v>31.445103857566757</v>
      </c>
      <c r="AG65" s="8"/>
    </row>
    <row r="66" spans="15:33" x14ac:dyDescent="0.25">
      <c r="O66" s="7" t="s">
        <v>47</v>
      </c>
      <c r="P66">
        <v>0.43404443322393366</v>
      </c>
      <c r="T66" t="s">
        <v>47</v>
      </c>
      <c r="U66">
        <v>0.17715996578272067</v>
      </c>
      <c r="W66" s="8"/>
      <c r="Y66" s="7" t="s">
        <v>47</v>
      </c>
      <c r="Z66">
        <v>0.12275653161681235</v>
      </c>
      <c r="AD66" t="s">
        <v>47</v>
      </c>
      <c r="AE66">
        <v>3.0821291384671677E-2</v>
      </c>
      <c r="AG66" s="8"/>
    </row>
    <row r="67" spans="15:33" ht="15.75" thickBot="1" x14ac:dyDescent="0.3">
      <c r="O67" s="29" t="s">
        <v>48</v>
      </c>
      <c r="P67" s="30">
        <v>18.999999999999996</v>
      </c>
      <c r="Q67" s="30"/>
      <c r="T67" s="30" t="s">
        <v>48</v>
      </c>
      <c r="U67" s="30">
        <v>18.999999999999996</v>
      </c>
      <c r="V67" s="30"/>
      <c r="W67" s="8"/>
      <c r="Y67" s="29" t="s">
        <v>48</v>
      </c>
      <c r="Z67" s="30">
        <v>18.999999999999996</v>
      </c>
      <c r="AA67" s="30"/>
      <c r="AD67" s="30" t="s">
        <v>48</v>
      </c>
      <c r="AE67" s="30">
        <v>18.999999999999996</v>
      </c>
      <c r="AF67" s="30"/>
      <c r="AG67" s="8"/>
    </row>
    <row r="68" spans="15:33" ht="15.75" thickBot="1" x14ac:dyDescent="0.3">
      <c r="O68" s="39" t="s">
        <v>49</v>
      </c>
      <c r="P68" s="40"/>
      <c r="Q68" s="40"/>
      <c r="R68" s="30"/>
      <c r="S68" s="30"/>
      <c r="T68" s="40" t="s">
        <v>49</v>
      </c>
      <c r="U68" s="40"/>
      <c r="V68" s="40"/>
      <c r="W68" s="31"/>
      <c r="Y68" s="39" t="s">
        <v>49</v>
      </c>
      <c r="Z68" s="40"/>
      <c r="AA68" s="40"/>
      <c r="AB68" s="30"/>
      <c r="AC68" s="30"/>
      <c r="AD68" s="41" t="s">
        <v>50</v>
      </c>
      <c r="AE68" s="41"/>
      <c r="AF68" s="41"/>
      <c r="AG68" s="31"/>
    </row>
  </sheetData>
  <mergeCells count="42">
    <mergeCell ref="B37:C37"/>
    <mergeCell ref="Z22:AB22"/>
    <mergeCell ref="AC22:AE22"/>
    <mergeCell ref="B24:C25"/>
    <mergeCell ref="B26:C27"/>
    <mergeCell ref="B28:C29"/>
    <mergeCell ref="B30:C31"/>
    <mergeCell ref="B32:C33"/>
    <mergeCell ref="B34:C34"/>
    <mergeCell ref="B35:C35"/>
    <mergeCell ref="B36:C36"/>
    <mergeCell ref="J21:K21"/>
    <mergeCell ref="B22:C23"/>
    <mergeCell ref="P22:R22"/>
    <mergeCell ref="S22:U22"/>
    <mergeCell ref="F21:G21"/>
    <mergeCell ref="B18:C18"/>
    <mergeCell ref="B19:C19"/>
    <mergeCell ref="B21:C21"/>
    <mergeCell ref="D21:E21"/>
    <mergeCell ref="H21:I21"/>
    <mergeCell ref="J3:K3"/>
    <mergeCell ref="B4:C5"/>
    <mergeCell ref="O56:Q56"/>
    <mergeCell ref="T56:V56"/>
    <mergeCell ref="B16:C16"/>
    <mergeCell ref="B3:C3"/>
    <mergeCell ref="D3:E3"/>
    <mergeCell ref="F3:G3"/>
    <mergeCell ref="H3:I3"/>
    <mergeCell ref="B6:C7"/>
    <mergeCell ref="B8:C9"/>
    <mergeCell ref="B10:C11"/>
    <mergeCell ref="B12:C13"/>
    <mergeCell ref="B14:C15"/>
    <mergeCell ref="B17:C17"/>
    <mergeCell ref="Y56:AA56"/>
    <mergeCell ref="AD56:AF56"/>
    <mergeCell ref="O68:Q68"/>
    <mergeCell ref="T68:V68"/>
    <mergeCell ref="Y68:AA68"/>
    <mergeCell ref="AD68:AF6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3A</vt:lpstr>
    </vt:vector>
  </TitlesOfParts>
  <Company>Leibniz Institut für Alternsforschung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Johannes Krug</dc:creator>
  <cp:lastModifiedBy>Johannes Krug</cp:lastModifiedBy>
  <dcterms:created xsi:type="dcterms:W3CDTF">2020-11-11T10:44:15Z</dcterms:created>
  <dcterms:modified xsi:type="dcterms:W3CDTF">2023-01-31T13:17:59Z</dcterms:modified>
</cp:coreProperties>
</file>