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juro\Google Drive\PDF\Lab work\Projects\Manuscripts\z - Tobramycin paper\Drafts\Version submitted\eLife\Resubmission\eLife revised manuscript\"/>
    </mc:Choice>
  </mc:AlternateContent>
  <bookViews>
    <workbookView xWindow="0" yWindow="765" windowWidth="28605" windowHeight="16545"/>
  </bookViews>
  <sheets>
    <sheet name="Figure 1 - figure supplement 3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9" l="1"/>
  <c r="V32" i="9" s="1"/>
  <c r="E21" i="9"/>
  <c r="R32" i="9" s="1"/>
  <c r="E20" i="9"/>
  <c r="J32" i="9" s="1"/>
  <c r="E19" i="9"/>
  <c r="B31" i="9" s="1"/>
  <c r="B40" i="9" l="1"/>
  <c r="B36" i="9"/>
  <c r="Q29" i="9"/>
  <c r="T30" i="9"/>
  <c r="T32" i="9"/>
  <c r="E40" i="9"/>
  <c r="G36" i="9"/>
  <c r="E32" i="9"/>
  <c r="P38" i="9"/>
  <c r="O32" i="9"/>
  <c r="Q40" i="9"/>
  <c r="K37" i="9"/>
  <c r="M40" i="9"/>
  <c r="O29" i="9"/>
  <c r="J37" i="9"/>
  <c r="N38" i="9"/>
  <c r="O38" i="9"/>
  <c r="O40" i="9"/>
  <c r="L40" i="9"/>
  <c r="S38" i="9"/>
  <c r="S40" i="9"/>
  <c r="S29" i="9"/>
  <c r="S32" i="9"/>
  <c r="H37" i="9"/>
  <c r="K40" i="9"/>
  <c r="Q38" i="9"/>
  <c r="R40" i="9"/>
  <c r="G31" i="9"/>
  <c r="C32" i="9"/>
  <c r="H48" i="9" s="1"/>
  <c r="E36" i="9"/>
  <c r="D40" i="9"/>
  <c r="T39" i="9"/>
  <c r="V39" i="9"/>
  <c r="X40" i="9"/>
  <c r="E31" i="9"/>
  <c r="C36" i="9"/>
  <c r="C40" i="9"/>
  <c r="H55" i="9" s="1"/>
  <c r="M37" i="9"/>
  <c r="I37" i="9"/>
  <c r="J40" i="9"/>
  <c r="Y39" i="9"/>
  <c r="U39" i="9"/>
  <c r="W40" i="9"/>
  <c r="C31" i="9"/>
  <c r="G32" i="9"/>
  <c r="Q32" i="9"/>
  <c r="F40" i="9"/>
  <c r="G40" i="9"/>
  <c r="L37" i="9"/>
  <c r="H40" i="9"/>
  <c r="I40" i="9"/>
  <c r="R38" i="9"/>
  <c r="N40" i="9"/>
  <c r="P40" i="9"/>
  <c r="X39" i="9"/>
  <c r="T40" i="9"/>
  <c r="V40" i="9"/>
  <c r="W39" i="9"/>
  <c r="Y40" i="9"/>
  <c r="U40" i="9"/>
  <c r="M28" i="9"/>
  <c r="I28" i="9"/>
  <c r="Y30" i="9"/>
  <c r="U30" i="9"/>
  <c r="M32" i="9"/>
  <c r="I32" i="9"/>
  <c r="Y32" i="9"/>
  <c r="U32" i="9"/>
  <c r="D31" i="9"/>
  <c r="L28" i="9"/>
  <c r="N29" i="9"/>
  <c r="P29" i="9"/>
  <c r="X30" i="9"/>
  <c r="B32" i="9"/>
  <c r="D32" i="9"/>
  <c r="L32" i="9"/>
  <c r="N32" i="9"/>
  <c r="P32" i="9"/>
  <c r="X32" i="9"/>
  <c r="D36" i="9"/>
  <c r="K32" i="9"/>
  <c r="K28" i="9"/>
  <c r="W30" i="9"/>
  <c r="W32" i="9"/>
  <c r="F31" i="9"/>
  <c r="H28" i="9"/>
  <c r="B47" i="9" s="1"/>
  <c r="J28" i="9"/>
  <c r="R29" i="9"/>
  <c r="V30" i="9"/>
  <c r="F32" i="9"/>
  <c r="H32" i="9"/>
  <c r="F36" i="9"/>
  <c r="B58" i="9" l="1"/>
  <c r="H49" i="9"/>
  <c r="B56" i="9"/>
  <c r="H54" i="9"/>
  <c r="H59" i="9"/>
  <c r="B48" i="9"/>
  <c r="B55" i="9"/>
  <c r="B52" i="9"/>
  <c r="H50" i="9"/>
  <c r="H51" i="9"/>
  <c r="H47" i="9"/>
  <c r="H58" i="9"/>
  <c r="B50" i="9"/>
  <c r="H56" i="9"/>
  <c r="B59" i="9"/>
  <c r="H52" i="9"/>
  <c r="B51" i="9"/>
  <c r="B49" i="9"/>
  <c r="B57" i="9"/>
  <c r="H57" i="9"/>
  <c r="B54" i="9"/>
</calcChain>
</file>

<file path=xl/sharedStrings.xml><?xml version="1.0" encoding="utf-8"?>
<sst xmlns="http://schemas.openxmlformats.org/spreadsheetml/2006/main" count="54" uniqueCount="34">
  <si>
    <r>
      <t>Sa</t>
    </r>
    <r>
      <rPr>
        <sz val="13"/>
        <rFont val="Arial"/>
      </rPr>
      <t xml:space="preserve"> (B)</t>
    </r>
  </si>
  <si>
    <r>
      <t>Strep</t>
    </r>
    <r>
      <rPr>
        <sz val="13"/>
        <rFont val="Arial"/>
      </rPr>
      <t xml:space="preserve"> (B)</t>
    </r>
  </si>
  <si>
    <r>
      <t xml:space="preserve">Prev </t>
    </r>
    <r>
      <rPr>
        <sz val="13"/>
        <rFont val="Arial"/>
      </rPr>
      <t>(B)</t>
    </r>
  </si>
  <si>
    <r>
      <t xml:space="preserve">Pa </t>
    </r>
    <r>
      <rPr>
        <sz val="13"/>
        <rFont val="Arial"/>
      </rPr>
      <t>(B)</t>
    </r>
  </si>
  <si>
    <t>Mix (B)</t>
  </si>
  <si>
    <r>
      <t>Pa</t>
    </r>
    <r>
      <rPr>
        <sz val="13"/>
        <rFont val="Arial"/>
      </rPr>
      <t xml:space="preserve"> (P)</t>
    </r>
  </si>
  <si>
    <r>
      <t xml:space="preserve">Sa </t>
    </r>
    <r>
      <rPr>
        <sz val="13"/>
        <rFont val="Arial"/>
      </rPr>
      <t>(P)</t>
    </r>
  </si>
  <si>
    <r>
      <t xml:space="preserve">Strep </t>
    </r>
    <r>
      <rPr>
        <sz val="13"/>
        <rFont val="Arial"/>
      </rPr>
      <t>(P)</t>
    </r>
  </si>
  <si>
    <r>
      <t xml:space="preserve">Prev </t>
    </r>
    <r>
      <rPr>
        <sz val="13"/>
        <rFont val="Arial"/>
      </rPr>
      <t>(P)</t>
    </r>
  </si>
  <si>
    <t>Mix (P)</t>
  </si>
  <si>
    <t>Pa</t>
  </si>
  <si>
    <t>Staph</t>
  </si>
  <si>
    <t>Strep</t>
  </si>
  <si>
    <t>Prev</t>
  </si>
  <si>
    <t>CFU/mL</t>
  </si>
  <si>
    <t>Productivity</t>
  </si>
  <si>
    <t>CFU final-CFU initial</t>
  </si>
  <si>
    <t>Geo mean</t>
  </si>
  <si>
    <t>Sum</t>
  </si>
  <si>
    <t>R1-B</t>
  </si>
  <si>
    <t>R2-B</t>
  </si>
  <si>
    <t>R3-B</t>
  </si>
  <si>
    <t>R4-B</t>
  </si>
  <si>
    <t>R5-B</t>
  </si>
  <si>
    <t>R6-B</t>
  </si>
  <si>
    <t>R1-P</t>
  </si>
  <si>
    <t>R2-P</t>
  </si>
  <si>
    <t>R3-P</t>
  </si>
  <si>
    <t>R4-P</t>
  </si>
  <si>
    <t>R5-P</t>
  </si>
  <si>
    <t>R6-P</t>
  </si>
  <si>
    <t>Starting CFU counts</t>
  </si>
  <si>
    <t>Sum of Mixes (Observed Productivity)</t>
  </si>
  <si>
    <t>Sum of mono (Theoretical Productivity)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</si>
</sst>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name val="Arial"/>
    </font>
    <font>
      <i/>
      <sz val="13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1" fontId="0" fillId="0" borderId="13" xfId="0" applyNumberFormat="1" applyBorder="1"/>
    <xf numFmtId="11" fontId="0" fillId="0" borderId="0" xfId="0" applyNumberFormat="1"/>
    <xf numFmtId="11" fontId="0" fillId="0" borderId="14" xfId="0" applyNumberFormat="1" applyBorder="1"/>
    <xf numFmtId="11" fontId="0" fillId="0" borderId="15" xfId="0" applyNumberFormat="1" applyBorder="1"/>
    <xf numFmtId="11" fontId="0" fillId="0" borderId="16" xfId="0" applyNumberFormat="1" applyBorder="1"/>
    <xf numFmtId="11" fontId="0" fillId="0" borderId="17" xfId="0" applyNumberFormat="1" applyBorder="1"/>
    <xf numFmtId="0" fontId="16" fillId="0" borderId="0" xfId="0" applyFont="1"/>
    <xf numFmtId="0" fontId="21" fillId="0" borderId="0" xfId="0" applyFont="1"/>
    <xf numFmtId="0" fontId="0" fillId="0" borderId="13" xfId="0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1" fontId="0" fillId="0" borderId="18" xfId="0" applyNumberFormat="1" applyBorder="1"/>
    <xf numFmtId="11" fontId="0" fillId="0" borderId="19" xfId="0" applyNumberFormat="1" applyBorder="1"/>
    <xf numFmtId="11" fontId="0" fillId="0" borderId="20" xfId="0" applyNumberForma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tabSelected="1" zoomScale="86" workbookViewId="0">
      <selection activeCell="B1" sqref="B1:G1"/>
    </sheetView>
  </sheetViews>
  <sheetFormatPr defaultColWidth="11.42578125" defaultRowHeight="15" x14ac:dyDescent="0.25"/>
  <cols>
    <col min="1" max="1" width="12.28515625" bestFit="1" customWidth="1"/>
    <col min="2" max="2" width="17.28515625" bestFit="1" customWidth="1"/>
    <col min="7" max="7" width="15.85546875" bestFit="1" customWidth="1"/>
    <col min="8" max="8" width="14.28515625" bestFit="1" customWidth="1"/>
  </cols>
  <sheetData>
    <row r="1" spans="1:25" x14ac:dyDescent="0.25">
      <c r="A1" t="s">
        <v>14</v>
      </c>
      <c r="B1" s="19" t="s">
        <v>10</v>
      </c>
      <c r="C1" s="20"/>
      <c r="D1" s="20"/>
      <c r="E1" s="20"/>
      <c r="F1" s="20"/>
      <c r="G1" s="21"/>
      <c r="H1" s="19" t="s">
        <v>11</v>
      </c>
      <c r="I1" s="20"/>
      <c r="J1" s="20"/>
      <c r="K1" s="20"/>
      <c r="L1" s="20"/>
      <c r="M1" s="21"/>
      <c r="N1" s="22" t="s">
        <v>12</v>
      </c>
      <c r="O1" s="23"/>
      <c r="P1" s="23"/>
      <c r="Q1" s="23"/>
      <c r="R1" s="23"/>
      <c r="S1" s="24"/>
      <c r="T1" s="22" t="s">
        <v>13</v>
      </c>
      <c r="U1" s="23"/>
      <c r="V1" s="23"/>
      <c r="W1" s="23"/>
      <c r="X1" s="23"/>
      <c r="Y1" s="24"/>
    </row>
    <row r="2" spans="1:25" ht="16.5" x14ac:dyDescent="0.25">
      <c r="A2" s="1" t="s">
        <v>0</v>
      </c>
      <c r="B2" s="3"/>
      <c r="C2" s="4"/>
      <c r="D2" s="4"/>
      <c r="E2" s="4"/>
      <c r="F2" s="4"/>
      <c r="G2" s="5"/>
      <c r="H2" s="3">
        <v>244666776.41237628</v>
      </c>
      <c r="I2" s="4">
        <v>299999824.04594362</v>
      </c>
      <c r="J2" s="4">
        <v>188888709.72323841</v>
      </c>
      <c r="K2" s="4">
        <v>477777727.01777345</v>
      </c>
      <c r="L2" s="4">
        <v>255555555.80371961</v>
      </c>
      <c r="M2" s="5">
        <v>311111111.18067509</v>
      </c>
      <c r="N2" s="3"/>
      <c r="O2" s="4"/>
      <c r="P2" s="4"/>
      <c r="Q2" s="4"/>
      <c r="R2" s="4"/>
      <c r="S2" s="5"/>
      <c r="T2" s="3"/>
      <c r="U2" s="4"/>
      <c r="V2" s="4"/>
      <c r="W2" s="4"/>
      <c r="X2" s="4"/>
      <c r="Y2" s="5"/>
    </row>
    <row r="3" spans="1:25" ht="16.5" x14ac:dyDescent="0.25">
      <c r="A3" s="1" t="s">
        <v>1</v>
      </c>
      <c r="B3" s="3"/>
      <c r="C3" s="4"/>
      <c r="D3" s="4"/>
      <c r="E3" s="4"/>
      <c r="F3" s="4"/>
      <c r="G3" s="5"/>
      <c r="H3" s="3"/>
      <c r="I3" s="4"/>
      <c r="J3" s="4"/>
      <c r="K3" s="4"/>
      <c r="L3" s="4"/>
      <c r="M3" s="5"/>
      <c r="N3" s="3">
        <v>57777799.83612591</v>
      </c>
      <c r="O3" s="4">
        <v>88888791.146228015</v>
      </c>
      <c r="P3" s="4">
        <v>8888879.1146227904</v>
      </c>
      <c r="Q3" s="4">
        <v>68888892.051992103</v>
      </c>
      <c r="R3" s="4">
        <v>36666666.62963973</v>
      </c>
      <c r="S3" s="5">
        <v>55555555.568770781</v>
      </c>
      <c r="T3" s="3"/>
      <c r="U3" s="4"/>
      <c r="V3" s="4"/>
      <c r="W3" s="4"/>
      <c r="X3" s="4"/>
      <c r="Y3" s="5"/>
    </row>
    <row r="4" spans="1:25" ht="16.5" x14ac:dyDescent="0.25">
      <c r="A4" s="1" t="s">
        <v>2</v>
      </c>
      <c r="B4" s="3"/>
      <c r="C4" s="4"/>
      <c r="D4" s="4"/>
      <c r="E4" s="4"/>
      <c r="F4" s="4"/>
      <c r="G4" s="5"/>
      <c r="H4" s="3"/>
      <c r="I4" s="4"/>
      <c r="J4" s="4"/>
      <c r="K4" s="4"/>
      <c r="L4" s="4"/>
      <c r="M4" s="5"/>
      <c r="N4" s="3"/>
      <c r="O4" s="4"/>
      <c r="P4" s="4"/>
      <c r="Q4" s="4"/>
      <c r="R4" s="4"/>
      <c r="S4" s="5"/>
      <c r="T4" s="3"/>
      <c r="U4" s="4"/>
      <c r="V4" s="4"/>
      <c r="W4" s="4"/>
      <c r="X4" s="4"/>
      <c r="Y4" s="5"/>
    </row>
    <row r="5" spans="1:25" ht="16.5" x14ac:dyDescent="0.25">
      <c r="A5" s="1" t="s">
        <v>3</v>
      </c>
      <c r="B5" s="3">
        <v>244332928.30708259</v>
      </c>
      <c r="C5" s="4">
        <v>200000001.99681127</v>
      </c>
      <c r="D5" s="4">
        <v>422222137.46805483</v>
      </c>
      <c r="E5" s="4">
        <v>433333335.74081951</v>
      </c>
      <c r="F5" s="4">
        <v>266666666.49948043</v>
      </c>
      <c r="G5" s="5">
        <v>200000000.15474272</v>
      </c>
      <c r="H5" s="3"/>
      <c r="I5" s="4"/>
      <c r="J5" s="4"/>
      <c r="K5" s="4"/>
      <c r="L5" s="4"/>
      <c r="M5" s="5"/>
      <c r="N5" s="3"/>
      <c r="O5" s="4"/>
      <c r="P5" s="4"/>
      <c r="Q5" s="4"/>
      <c r="R5" s="4"/>
      <c r="S5" s="5"/>
      <c r="T5" s="3">
        <v>1</v>
      </c>
      <c r="U5" s="4">
        <v>1</v>
      </c>
      <c r="V5" s="4">
        <v>1</v>
      </c>
      <c r="W5" s="4">
        <v>1</v>
      </c>
      <c r="X5" s="4">
        <v>1</v>
      </c>
      <c r="Y5" s="5">
        <v>1</v>
      </c>
    </row>
    <row r="6" spans="1:25" ht="16.5" x14ac:dyDescent="0.25">
      <c r="A6" s="2" t="s">
        <v>4</v>
      </c>
      <c r="B6" s="3">
        <v>133333414.19759817</v>
      </c>
      <c r="C6" s="4">
        <v>133111016.52106899</v>
      </c>
      <c r="D6" s="4">
        <v>688888603.27492321</v>
      </c>
      <c r="E6" s="4">
        <v>355555581.03292894</v>
      </c>
      <c r="F6" s="4">
        <v>144444444.48850965</v>
      </c>
      <c r="G6" s="5">
        <v>155555555.46998182</v>
      </c>
      <c r="H6" s="3">
        <v>111110985.60477145</v>
      </c>
      <c r="I6" s="4">
        <v>53333366.744005688</v>
      </c>
      <c r="J6" s="4">
        <v>107777721.98305696</v>
      </c>
      <c r="K6" s="4">
        <v>222222229.27086759</v>
      </c>
      <c r="L6" s="4">
        <v>155555555.46998182</v>
      </c>
      <c r="M6" s="5">
        <v>166666666.81389523</v>
      </c>
      <c r="N6" s="3">
        <v>233333448.68810388</v>
      </c>
      <c r="O6" s="4">
        <v>63333282.842036195</v>
      </c>
      <c r="P6" s="4">
        <v>211111066.62628299</v>
      </c>
      <c r="Q6" s="4">
        <v>422222234.68830514</v>
      </c>
      <c r="R6" s="4">
        <v>221111111.12619117</v>
      </c>
      <c r="S6" s="5">
        <v>166666666.81389523</v>
      </c>
      <c r="T6" s="3">
        <v>1888887.0972323834</v>
      </c>
      <c r="U6" s="4">
        <v>422222.13746805413</v>
      </c>
      <c r="V6" s="4">
        <v>316227.7660168382</v>
      </c>
      <c r="W6" s="4">
        <v>2111111.1523640794</v>
      </c>
      <c r="X6" s="4">
        <v>1777777.7768911296</v>
      </c>
      <c r="Y6" s="5">
        <v>777777.77853903221</v>
      </c>
    </row>
    <row r="7" spans="1:25" ht="16.5" x14ac:dyDescent="0.25">
      <c r="A7" s="2"/>
      <c r="B7" s="3"/>
      <c r="C7" s="4"/>
      <c r="D7" s="4"/>
      <c r="E7" s="4"/>
      <c r="F7" s="4"/>
      <c r="G7" s="5"/>
      <c r="H7" s="3"/>
      <c r="I7" s="4"/>
      <c r="J7" s="4"/>
      <c r="K7" s="4"/>
      <c r="L7" s="4"/>
      <c r="M7" s="5"/>
      <c r="N7" s="3"/>
      <c r="O7" s="4"/>
      <c r="P7" s="4"/>
      <c r="Q7" s="4"/>
      <c r="R7" s="4"/>
      <c r="S7" s="5"/>
      <c r="T7" s="3"/>
      <c r="U7" s="4"/>
      <c r="V7" s="4"/>
      <c r="W7" s="4"/>
      <c r="X7" s="4"/>
      <c r="Y7" s="5"/>
    </row>
    <row r="8" spans="1:25" ht="16.5" x14ac:dyDescent="0.25">
      <c r="A8" s="2"/>
      <c r="B8" s="3"/>
      <c r="C8" s="4"/>
      <c r="D8" s="4"/>
      <c r="E8" s="4"/>
      <c r="F8" s="4"/>
      <c r="G8" s="5"/>
      <c r="H8" s="3"/>
      <c r="I8" s="4"/>
      <c r="J8" s="4"/>
      <c r="K8" s="4"/>
      <c r="L8" s="4"/>
      <c r="M8" s="5"/>
      <c r="N8" s="3"/>
      <c r="O8" s="4"/>
      <c r="P8" s="4"/>
      <c r="Q8" s="4"/>
      <c r="R8" s="4"/>
      <c r="S8" s="5"/>
      <c r="T8" s="3"/>
      <c r="U8" s="4"/>
      <c r="V8" s="4"/>
      <c r="W8" s="4"/>
      <c r="X8" s="4"/>
      <c r="Y8" s="5"/>
    </row>
    <row r="9" spans="1:25" ht="16.5" x14ac:dyDescent="0.25">
      <c r="A9" s="2"/>
      <c r="B9" s="3"/>
      <c r="C9" s="4"/>
      <c r="D9" s="4"/>
      <c r="E9" s="4"/>
      <c r="F9" s="4"/>
      <c r="G9" s="5"/>
      <c r="H9" s="3"/>
      <c r="I9" s="4"/>
      <c r="J9" s="4"/>
      <c r="K9" s="4"/>
      <c r="L9" s="4"/>
      <c r="M9" s="5"/>
      <c r="N9" s="3"/>
      <c r="O9" s="4"/>
      <c r="P9" s="4"/>
      <c r="Q9" s="4"/>
      <c r="R9" s="4"/>
      <c r="S9" s="5"/>
      <c r="T9" s="3"/>
      <c r="U9" s="4"/>
      <c r="V9" s="4"/>
      <c r="W9" s="4"/>
      <c r="X9" s="4"/>
      <c r="Y9" s="5"/>
    </row>
    <row r="10" spans="1:25" ht="16.5" x14ac:dyDescent="0.25">
      <c r="A10" s="1" t="s">
        <v>5</v>
      </c>
      <c r="B10" s="3">
        <v>355555171.68467516</v>
      </c>
      <c r="C10" s="4">
        <v>133333414.19759817</v>
      </c>
      <c r="D10" s="4">
        <v>155555725.24734885</v>
      </c>
      <c r="E10" s="4">
        <v>55555556.208377674</v>
      </c>
      <c r="F10" s="4">
        <v>84444444.475269854</v>
      </c>
      <c r="G10" s="5">
        <v>77777777.853903249</v>
      </c>
      <c r="H10" s="3"/>
      <c r="I10" s="4"/>
      <c r="J10" s="4"/>
      <c r="K10" s="4"/>
      <c r="L10" s="4"/>
      <c r="M10" s="5"/>
      <c r="N10" s="3"/>
      <c r="O10" s="4"/>
      <c r="P10" s="4"/>
      <c r="Q10" s="4"/>
      <c r="R10" s="4"/>
      <c r="S10" s="5"/>
      <c r="T10" s="3"/>
      <c r="U10" s="4"/>
      <c r="V10" s="4"/>
      <c r="W10" s="4"/>
      <c r="X10" s="4"/>
      <c r="Y10" s="5"/>
    </row>
    <row r="11" spans="1:25" ht="16.5" x14ac:dyDescent="0.25">
      <c r="A11" s="1" t="s">
        <v>6</v>
      </c>
      <c r="B11" s="3"/>
      <c r="C11" s="4"/>
      <c r="D11" s="4"/>
      <c r="E11" s="4"/>
      <c r="F11" s="4"/>
      <c r="G11" s="5"/>
      <c r="H11" s="3">
        <v>88888791.146228015</v>
      </c>
      <c r="I11" s="4">
        <v>122222454.19745483</v>
      </c>
      <c r="J11" s="4">
        <v>63333282.842036195</v>
      </c>
      <c r="K11" s="4">
        <v>2222222.2927086707</v>
      </c>
      <c r="L11" s="4">
        <v>43333333.374524556</v>
      </c>
      <c r="M11" s="5">
        <v>34444444.41312062</v>
      </c>
      <c r="N11" s="3"/>
      <c r="O11" s="4"/>
      <c r="P11" s="4"/>
      <c r="Q11" s="4"/>
      <c r="R11" s="4"/>
      <c r="S11" s="5"/>
      <c r="T11" s="3"/>
      <c r="U11" s="4"/>
      <c r="V11" s="4"/>
      <c r="W11" s="4"/>
      <c r="X11" s="4"/>
      <c r="Y11" s="5"/>
    </row>
    <row r="12" spans="1:25" ht="16.5" x14ac:dyDescent="0.25">
      <c r="A12" s="1" t="s">
        <v>7</v>
      </c>
      <c r="B12" s="3"/>
      <c r="C12" s="4"/>
      <c r="D12" s="4"/>
      <c r="E12" s="4"/>
      <c r="F12" s="4"/>
      <c r="G12" s="5"/>
      <c r="H12" s="3"/>
      <c r="I12" s="4"/>
      <c r="J12" s="4"/>
      <c r="K12" s="4"/>
      <c r="L12" s="4"/>
      <c r="M12" s="5"/>
      <c r="N12" s="3">
        <v>222221973.4282192</v>
      </c>
      <c r="O12" s="4">
        <v>47777783.70301719</v>
      </c>
      <c r="P12" s="4">
        <v>155555725.24734885</v>
      </c>
      <c r="Q12" s="4">
        <v>144444430.18689835</v>
      </c>
      <c r="R12" s="4">
        <v>111111111.22350955</v>
      </c>
      <c r="S12" s="5">
        <v>311111111.18067509</v>
      </c>
      <c r="T12" s="3"/>
      <c r="U12" s="4"/>
      <c r="V12" s="4"/>
      <c r="W12" s="4"/>
      <c r="X12" s="4"/>
      <c r="Y12" s="5"/>
    </row>
    <row r="13" spans="1:25" ht="16.5" x14ac:dyDescent="0.25">
      <c r="A13" s="1" t="s">
        <v>8</v>
      </c>
      <c r="B13" s="3"/>
      <c r="C13" s="4"/>
      <c r="D13" s="4"/>
      <c r="E13" s="4"/>
      <c r="F13" s="4"/>
      <c r="G13" s="5"/>
      <c r="H13" s="3"/>
      <c r="I13" s="4"/>
      <c r="J13" s="4"/>
      <c r="K13" s="4"/>
      <c r="L13" s="4"/>
      <c r="M13" s="5"/>
      <c r="N13" s="3"/>
      <c r="O13" s="4"/>
      <c r="P13" s="4"/>
      <c r="Q13" s="4"/>
      <c r="R13" s="4"/>
      <c r="S13" s="5"/>
      <c r="T13" s="3">
        <v>1</v>
      </c>
      <c r="U13" s="4">
        <v>1</v>
      </c>
      <c r="V13" s="4">
        <v>1</v>
      </c>
      <c r="W13" s="4">
        <v>1</v>
      </c>
      <c r="X13" s="4">
        <v>1</v>
      </c>
      <c r="Y13" s="5">
        <v>1</v>
      </c>
    </row>
    <row r="14" spans="1:25" ht="16.5" x14ac:dyDescent="0.25">
      <c r="A14" s="2" t="s">
        <v>9</v>
      </c>
      <c r="B14" s="6">
        <v>66666706.433195285</v>
      </c>
      <c r="C14" s="7">
        <v>20000000.199681103</v>
      </c>
      <c r="D14" s="7">
        <v>29999982.404594328</v>
      </c>
      <c r="E14" s="7">
        <v>43333333.574081905</v>
      </c>
      <c r="F14" s="7">
        <v>64444443.387380138</v>
      </c>
      <c r="G14" s="8">
        <v>53333333.341160662</v>
      </c>
      <c r="H14" s="6">
        <v>3555559.903816551</v>
      </c>
      <c r="I14" s="7">
        <v>16666676.275496867</v>
      </c>
      <c r="J14" s="7">
        <v>12222217.277017782</v>
      </c>
      <c r="K14" s="7">
        <v>5888888.073119482</v>
      </c>
      <c r="L14" s="7">
        <v>5333333.3341160696</v>
      </c>
      <c r="M14" s="8">
        <v>10000000</v>
      </c>
      <c r="N14" s="6">
        <v>66666706.433195285</v>
      </c>
      <c r="O14" s="7">
        <v>42222213.746805437</v>
      </c>
      <c r="P14" s="7">
        <v>88888791.146228015</v>
      </c>
      <c r="Q14" s="7">
        <v>42222223.468830623</v>
      </c>
      <c r="R14" s="7">
        <v>42222223.371610217</v>
      </c>
      <c r="S14" s="8">
        <v>111111111.22350955</v>
      </c>
      <c r="T14" s="6">
        <v>555556.20169112307</v>
      </c>
      <c r="U14" s="7">
        <v>455555.19127402845</v>
      </c>
      <c r="V14" s="7">
        <v>288888.99629634694</v>
      </c>
      <c r="W14" s="7">
        <v>833333.42169048416</v>
      </c>
      <c r="X14" s="7">
        <v>6777778.0029557804</v>
      </c>
      <c r="Y14" s="8">
        <v>6888888.887954155</v>
      </c>
    </row>
    <row r="18" spans="1:25" x14ac:dyDescent="0.25">
      <c r="A18" s="9" t="s">
        <v>31</v>
      </c>
      <c r="E18" s="9" t="s">
        <v>17</v>
      </c>
      <c r="H18" s="9"/>
    </row>
    <row r="19" spans="1:25" x14ac:dyDescent="0.25">
      <c r="A19" t="s">
        <v>10</v>
      </c>
      <c r="B19" s="4">
        <v>18888888.36962498</v>
      </c>
      <c r="C19" s="4">
        <v>7333333.3316018376</v>
      </c>
      <c r="D19" s="4">
        <v>7666666.6614072612</v>
      </c>
      <c r="E19" s="4">
        <f>GEOMEAN(B19:D19)</f>
        <v>10202457.688141162</v>
      </c>
      <c r="H19" s="10"/>
      <c r="I19" s="10"/>
    </row>
    <row r="20" spans="1:25" x14ac:dyDescent="0.25">
      <c r="A20" t="s">
        <v>11</v>
      </c>
      <c r="B20" s="4">
        <v>13333332.209417056</v>
      </c>
      <c r="C20" s="4">
        <v>277777.76675561501</v>
      </c>
      <c r="D20" s="4">
        <v>10999999.995992417</v>
      </c>
      <c r="E20" s="4">
        <f t="shared" ref="E20:E22" si="0">GEOMEAN(B20:D20)</f>
        <v>3440933.5755751417</v>
      </c>
      <c r="H20" s="10"/>
      <c r="I20" s="10"/>
    </row>
    <row r="21" spans="1:25" x14ac:dyDescent="0.25">
      <c r="A21" t="s">
        <v>12</v>
      </c>
      <c r="B21" s="4">
        <v>422222.23468830524</v>
      </c>
      <c r="C21" s="4">
        <v>2888888.6658403426</v>
      </c>
      <c r="D21" s="4">
        <v>1333333.3345358989</v>
      </c>
      <c r="E21" s="4">
        <f t="shared" si="0"/>
        <v>1175989.77955448</v>
      </c>
      <c r="H21" s="10"/>
      <c r="I21" s="10"/>
    </row>
    <row r="22" spans="1:25" x14ac:dyDescent="0.25">
      <c r="A22" t="s">
        <v>13</v>
      </c>
      <c r="B22" s="4">
        <v>1333333.2209417063</v>
      </c>
      <c r="C22" s="4">
        <v>8999998.9961790461</v>
      </c>
      <c r="D22" s="4">
        <v>8222222.2167005772</v>
      </c>
      <c r="E22" s="4">
        <f t="shared" si="0"/>
        <v>4620866.8762842966</v>
      </c>
      <c r="H22" s="10"/>
      <c r="I22" s="10"/>
    </row>
    <row r="25" spans="1:25" x14ac:dyDescent="0.25">
      <c r="A25" t="s">
        <v>15</v>
      </c>
      <c r="B25" t="s">
        <v>16</v>
      </c>
    </row>
    <row r="27" spans="1:25" x14ac:dyDescent="0.25">
      <c r="A27" t="s">
        <v>14</v>
      </c>
      <c r="B27" s="25" t="s">
        <v>10</v>
      </c>
      <c r="C27" s="26"/>
      <c r="D27" s="26"/>
      <c r="E27" s="26"/>
      <c r="F27" s="26"/>
      <c r="G27" s="27"/>
      <c r="H27" s="25" t="s">
        <v>11</v>
      </c>
      <c r="I27" s="26"/>
      <c r="J27" s="26"/>
      <c r="K27" s="26"/>
      <c r="L27" s="26"/>
      <c r="M27" s="27"/>
      <c r="N27" s="29" t="s">
        <v>12</v>
      </c>
      <c r="O27" s="30"/>
      <c r="P27" s="30"/>
      <c r="Q27" s="30"/>
      <c r="R27" s="30"/>
      <c r="S27" s="31"/>
      <c r="T27" s="29" t="s">
        <v>13</v>
      </c>
      <c r="U27" s="30"/>
      <c r="V27" s="30"/>
      <c r="W27" s="30"/>
      <c r="X27" s="30"/>
      <c r="Y27" s="31"/>
    </row>
    <row r="28" spans="1:25" ht="16.5" x14ac:dyDescent="0.25">
      <c r="A28" s="1" t="s">
        <v>0</v>
      </c>
      <c r="B28" s="13"/>
      <c r="C28" s="14"/>
      <c r="D28" s="14"/>
      <c r="E28" s="14"/>
      <c r="F28" s="14"/>
      <c r="G28" s="15"/>
      <c r="H28" s="16">
        <f>H2-$E$20</f>
        <v>241225842.83680114</v>
      </c>
      <c r="I28" s="17">
        <f t="shared" ref="I28:M28" si="1">I2-$E$20</f>
        <v>296558890.4703685</v>
      </c>
      <c r="J28" s="17">
        <f t="shared" si="1"/>
        <v>185447776.14766327</v>
      </c>
      <c r="K28" s="17">
        <f t="shared" si="1"/>
        <v>474336793.44219834</v>
      </c>
      <c r="L28" s="17">
        <f t="shared" si="1"/>
        <v>252114622.22814447</v>
      </c>
      <c r="M28" s="18">
        <f t="shared" si="1"/>
        <v>307670177.60509998</v>
      </c>
      <c r="N28" s="13"/>
      <c r="O28" s="14"/>
      <c r="P28" s="14"/>
      <c r="Q28" s="14"/>
      <c r="R28" s="14"/>
      <c r="S28" s="15"/>
      <c r="T28" s="13"/>
      <c r="U28" s="14"/>
      <c r="V28" s="14"/>
      <c r="W28" s="14"/>
      <c r="X28" s="14"/>
      <c r="Y28" s="15"/>
    </row>
    <row r="29" spans="1:25" ht="16.5" x14ac:dyDescent="0.25">
      <c r="A29" s="1" t="s">
        <v>1</v>
      </c>
      <c r="B29" s="11"/>
      <c r="G29" s="12"/>
      <c r="H29" s="11"/>
      <c r="M29" s="12"/>
      <c r="N29" s="3">
        <f>N3-$E$21</f>
        <v>56601810.056571431</v>
      </c>
      <c r="O29" s="4">
        <f t="shared" ref="O29:S29" si="2">O3-$E$21</f>
        <v>87712801.366673529</v>
      </c>
      <c r="P29" s="4">
        <f t="shared" si="2"/>
        <v>7712889.3350683106</v>
      </c>
      <c r="Q29" s="4">
        <f t="shared" si="2"/>
        <v>67712902.272437617</v>
      </c>
      <c r="R29" s="4">
        <f t="shared" si="2"/>
        <v>35490676.850085251</v>
      </c>
      <c r="S29" s="5">
        <f t="shared" si="2"/>
        <v>54379565.789216302</v>
      </c>
      <c r="T29" s="11"/>
      <c r="Y29" s="12"/>
    </row>
    <row r="30" spans="1:25" ht="16.5" x14ac:dyDescent="0.25">
      <c r="A30" s="1" t="s">
        <v>2</v>
      </c>
      <c r="B30" s="11"/>
      <c r="G30" s="12"/>
      <c r="H30" s="11"/>
      <c r="M30" s="12"/>
      <c r="N30" s="11"/>
      <c r="S30" s="12"/>
      <c r="T30" s="3">
        <f>T5-$E$22</f>
        <v>-4620865.8762842966</v>
      </c>
      <c r="U30" s="4">
        <f t="shared" ref="U30:Y30" si="3">U5-$E$22</f>
        <v>-4620865.8762842966</v>
      </c>
      <c r="V30" s="4">
        <f t="shared" si="3"/>
        <v>-4620865.8762842966</v>
      </c>
      <c r="W30" s="4">
        <f t="shared" si="3"/>
        <v>-4620865.8762842966</v>
      </c>
      <c r="X30" s="4">
        <f t="shared" si="3"/>
        <v>-4620865.8762842966</v>
      </c>
      <c r="Y30" s="5">
        <f t="shared" si="3"/>
        <v>-4620865.8762842966</v>
      </c>
    </row>
    <row r="31" spans="1:25" ht="16.5" x14ac:dyDescent="0.25">
      <c r="A31" s="1" t="s">
        <v>3</v>
      </c>
      <c r="B31" s="3">
        <f>B5-$E$19</f>
        <v>234130470.61894143</v>
      </c>
      <c r="C31" s="4">
        <f t="shared" ref="C31:G31" si="4">C5-$E$19</f>
        <v>189797544.3086701</v>
      </c>
      <c r="D31" s="4">
        <f t="shared" si="4"/>
        <v>412019679.77991366</v>
      </c>
      <c r="E31" s="4">
        <f t="shared" si="4"/>
        <v>423130878.05267835</v>
      </c>
      <c r="F31" s="4">
        <f t="shared" si="4"/>
        <v>256464208.81133926</v>
      </c>
      <c r="G31" s="5">
        <f t="shared" si="4"/>
        <v>189797542.46660155</v>
      </c>
      <c r="H31" s="11"/>
      <c r="M31" s="12"/>
      <c r="N31" s="11"/>
      <c r="S31" s="12"/>
      <c r="T31" s="11"/>
      <c r="Y31" s="12"/>
    </row>
    <row r="32" spans="1:25" ht="16.5" x14ac:dyDescent="0.25">
      <c r="A32" s="2" t="s">
        <v>4</v>
      </c>
      <c r="B32" s="3">
        <f>B6-$E$19</f>
        <v>123130956.50945701</v>
      </c>
      <c r="C32" s="4">
        <f t="shared" ref="C32:G32" si="5">C6-$E$19</f>
        <v>122908558.83292782</v>
      </c>
      <c r="D32" s="4">
        <f t="shared" si="5"/>
        <v>678686145.5867821</v>
      </c>
      <c r="E32" s="4">
        <f t="shared" si="5"/>
        <v>345353123.34478778</v>
      </c>
      <c r="F32" s="4">
        <f t="shared" si="5"/>
        <v>134241986.80036849</v>
      </c>
      <c r="G32" s="5">
        <f t="shared" si="5"/>
        <v>145353097.78184065</v>
      </c>
      <c r="H32" s="3">
        <f>H6-$E$20</f>
        <v>107670052.02919631</v>
      </c>
      <c r="I32" s="4">
        <f t="shared" ref="I32:M32" si="6">I6-$E$20</f>
        <v>49892433.168430544</v>
      </c>
      <c r="J32" s="4">
        <f t="shared" si="6"/>
        <v>104336788.40748182</v>
      </c>
      <c r="K32" s="4">
        <f t="shared" si="6"/>
        <v>218781295.69529244</v>
      </c>
      <c r="L32" s="4">
        <f t="shared" si="6"/>
        <v>152114621.89440668</v>
      </c>
      <c r="M32" s="5">
        <f t="shared" si="6"/>
        <v>163225733.23832008</v>
      </c>
      <c r="N32" s="3">
        <f>N6-$E$21</f>
        <v>232157458.9085494</v>
      </c>
      <c r="O32" s="4">
        <f t="shared" ref="O32:S32" si="7">O6-$E$21</f>
        <v>62157293.062481716</v>
      </c>
      <c r="P32" s="4">
        <f t="shared" si="7"/>
        <v>209935076.8467285</v>
      </c>
      <c r="Q32" s="4">
        <f t="shared" si="7"/>
        <v>421046244.90875065</v>
      </c>
      <c r="R32" s="4">
        <f t="shared" si="7"/>
        <v>219935121.34663668</v>
      </c>
      <c r="S32" s="5">
        <f t="shared" si="7"/>
        <v>165490677.03434074</v>
      </c>
      <c r="T32" s="3">
        <f>T6-$E$22</f>
        <v>-2731979.7790519129</v>
      </c>
      <c r="U32" s="4">
        <f t="shared" ref="U32:Y32" si="8">U6-$E$22</f>
        <v>-4198644.7388162427</v>
      </c>
      <c r="V32" s="4">
        <f t="shared" si="8"/>
        <v>-4304639.1102674585</v>
      </c>
      <c r="W32" s="4">
        <f t="shared" si="8"/>
        <v>-2509755.7239202172</v>
      </c>
      <c r="X32" s="4">
        <f t="shared" si="8"/>
        <v>-2843089.0993931671</v>
      </c>
      <c r="Y32" s="5">
        <f t="shared" si="8"/>
        <v>-3843089.0977452644</v>
      </c>
    </row>
    <row r="33" spans="1:25" ht="16.5" x14ac:dyDescent="0.25">
      <c r="A33" s="2"/>
      <c r="B33" s="11"/>
      <c r="G33" s="12"/>
      <c r="H33" s="11"/>
      <c r="M33" s="12"/>
      <c r="N33" s="11"/>
      <c r="S33" s="12"/>
      <c r="T33" s="11"/>
      <c r="Y33" s="12"/>
    </row>
    <row r="34" spans="1:25" ht="16.5" x14ac:dyDescent="0.25">
      <c r="A34" s="2"/>
      <c r="B34" s="11"/>
      <c r="G34" s="12"/>
      <c r="H34" s="11"/>
      <c r="M34" s="12"/>
      <c r="N34" s="11"/>
      <c r="S34" s="12"/>
      <c r="T34" s="11"/>
      <c r="Y34" s="12"/>
    </row>
    <row r="35" spans="1:25" ht="16.5" x14ac:dyDescent="0.25">
      <c r="A35" s="2"/>
      <c r="B35" s="11"/>
      <c r="G35" s="12"/>
      <c r="H35" s="11"/>
      <c r="M35" s="12"/>
      <c r="N35" s="11"/>
      <c r="S35" s="12"/>
      <c r="T35" s="11"/>
      <c r="Y35" s="12"/>
    </row>
    <row r="36" spans="1:25" ht="16.5" x14ac:dyDescent="0.25">
      <c r="A36" s="1" t="s">
        <v>5</v>
      </c>
      <c r="B36" s="3">
        <f>B10-$E$19</f>
        <v>345352713.99653399</v>
      </c>
      <c r="C36" s="4">
        <f t="shared" ref="C36:F36" si="9">C10-$E$19</f>
        <v>123130956.50945701</v>
      </c>
      <c r="D36" s="4">
        <f t="shared" si="9"/>
        <v>145353267.55920768</v>
      </c>
      <c r="E36" s="4">
        <f t="shared" si="9"/>
        <v>45353098.520236515</v>
      </c>
      <c r="F36" s="4">
        <f t="shared" si="9"/>
        <v>74241986.787128687</v>
      </c>
      <c r="G36" s="5">
        <f>G10-$E$19</f>
        <v>67575320.165762082</v>
      </c>
      <c r="H36" s="11"/>
      <c r="M36" s="12"/>
      <c r="N36" s="11"/>
      <c r="S36" s="12"/>
      <c r="T36" s="11"/>
      <c r="Y36" s="12"/>
    </row>
    <row r="37" spans="1:25" ht="16.5" x14ac:dyDescent="0.25">
      <c r="A37" s="1" t="s">
        <v>6</v>
      </c>
      <c r="B37" s="11"/>
      <c r="G37" s="12"/>
      <c r="H37" s="3">
        <f>H11-$E$20</f>
        <v>85447857.570652872</v>
      </c>
      <c r="I37" s="4">
        <f t="shared" ref="I37:M37" si="10">I11-$E$20</f>
        <v>118781520.62187968</v>
      </c>
      <c r="J37" s="4">
        <f t="shared" si="10"/>
        <v>59892349.266461052</v>
      </c>
      <c r="K37" s="4">
        <f t="shared" si="10"/>
        <v>-1218711.282866471</v>
      </c>
      <c r="L37" s="4">
        <f t="shared" si="10"/>
        <v>39892399.798949413</v>
      </c>
      <c r="M37" s="5">
        <f t="shared" si="10"/>
        <v>31003510.837545477</v>
      </c>
      <c r="N37" s="11"/>
      <c r="S37" s="12"/>
      <c r="T37" s="11"/>
      <c r="Y37" s="12"/>
    </row>
    <row r="38" spans="1:25" ht="16.5" x14ac:dyDescent="0.25">
      <c r="A38" s="1" t="s">
        <v>7</v>
      </c>
      <c r="B38" s="11"/>
      <c r="G38" s="12"/>
      <c r="H38" s="11"/>
      <c r="M38" s="12"/>
      <c r="N38" s="3">
        <f>N12-$E$21</f>
        <v>221045983.64866471</v>
      </c>
      <c r="O38" s="4">
        <f t="shared" ref="O38:S38" si="11">O12-$E$21</f>
        <v>46601793.923462711</v>
      </c>
      <c r="P38" s="4">
        <f t="shared" si="11"/>
        <v>154379735.46779436</v>
      </c>
      <c r="Q38" s="4">
        <f t="shared" si="11"/>
        <v>143268440.40734386</v>
      </c>
      <c r="R38" s="4">
        <f t="shared" si="11"/>
        <v>109935121.44395506</v>
      </c>
      <c r="S38" s="5">
        <f t="shared" si="11"/>
        <v>309935121.4011206</v>
      </c>
      <c r="T38" s="11"/>
      <c r="Y38" s="12"/>
    </row>
    <row r="39" spans="1:25" ht="16.5" x14ac:dyDescent="0.25">
      <c r="A39" s="1" t="s">
        <v>8</v>
      </c>
      <c r="B39" s="11"/>
      <c r="G39" s="12"/>
      <c r="H39" s="11"/>
      <c r="M39" s="12"/>
      <c r="N39" s="11"/>
      <c r="S39" s="12"/>
      <c r="T39" s="3">
        <f>T13-$E$22</f>
        <v>-4620865.8762842966</v>
      </c>
      <c r="U39" s="4">
        <f t="shared" ref="U39:Y39" si="12">U13-$E$22</f>
        <v>-4620865.8762842966</v>
      </c>
      <c r="V39" s="4">
        <f t="shared" si="12"/>
        <v>-4620865.8762842966</v>
      </c>
      <c r="W39" s="4">
        <f t="shared" si="12"/>
        <v>-4620865.8762842966</v>
      </c>
      <c r="X39" s="4">
        <f t="shared" si="12"/>
        <v>-4620865.8762842966</v>
      </c>
      <c r="Y39" s="5">
        <f t="shared" si="12"/>
        <v>-4620865.8762842966</v>
      </c>
    </row>
    <row r="40" spans="1:25" ht="16.5" x14ac:dyDescent="0.25">
      <c r="A40" s="2" t="s">
        <v>9</v>
      </c>
      <c r="B40" s="6">
        <f>B14-$E$19</f>
        <v>56464248.745054126</v>
      </c>
      <c r="C40" s="7">
        <f t="shared" ref="C40:F40" si="13">C14-$E$19</f>
        <v>9797542.5115399417</v>
      </c>
      <c r="D40" s="7">
        <f t="shared" si="13"/>
        <v>19797524.716453165</v>
      </c>
      <c r="E40" s="7">
        <f t="shared" si="13"/>
        <v>33130875.885940745</v>
      </c>
      <c r="F40" s="7">
        <f t="shared" si="13"/>
        <v>54241985.699238978</v>
      </c>
      <c r="G40" s="8">
        <f>G14-$E$19</f>
        <v>43130875.653019503</v>
      </c>
      <c r="H40" s="6">
        <f>H14-$E$20</f>
        <v>114626.32824140927</v>
      </c>
      <c r="I40" s="7">
        <f t="shared" ref="I40:L40" si="14">I14-$E$20</f>
        <v>13225742.699921725</v>
      </c>
      <c r="J40" s="7">
        <f t="shared" si="14"/>
        <v>8781283.7014426403</v>
      </c>
      <c r="K40" s="7">
        <f t="shared" si="14"/>
        <v>2447954.4975443403</v>
      </c>
      <c r="L40" s="7">
        <f t="shared" si="14"/>
        <v>1892399.7585409279</v>
      </c>
      <c r="M40" s="8">
        <f>M14-$E$20</f>
        <v>6559066.4244248588</v>
      </c>
      <c r="N40" s="6">
        <f>N14-$E$21</f>
        <v>65490716.653640807</v>
      </c>
      <c r="O40" s="7">
        <f t="shared" ref="O40:S40" si="15">O14-$E$21</f>
        <v>41046223.967250958</v>
      </c>
      <c r="P40" s="7">
        <f t="shared" si="15"/>
        <v>87712801.366673529</v>
      </c>
      <c r="Q40" s="7">
        <f t="shared" si="15"/>
        <v>41046233.689276144</v>
      </c>
      <c r="R40" s="7">
        <f t="shared" si="15"/>
        <v>41046233.592055738</v>
      </c>
      <c r="S40" s="8">
        <f t="shared" si="15"/>
        <v>109935121.44395506</v>
      </c>
      <c r="T40" s="6">
        <f>T14-$E$22</f>
        <v>-4065310.6745931734</v>
      </c>
      <c r="U40" s="7">
        <f t="shared" ref="U40:Y40" si="16">U14-$E$22</f>
        <v>-4165311.6850102684</v>
      </c>
      <c r="V40" s="7">
        <f t="shared" si="16"/>
        <v>-4331977.8799879495</v>
      </c>
      <c r="W40" s="7">
        <f t="shared" si="16"/>
        <v>-3787533.4545938126</v>
      </c>
      <c r="X40" s="7">
        <f t="shared" si="16"/>
        <v>2156911.1266714837</v>
      </c>
      <c r="Y40" s="8">
        <f t="shared" si="16"/>
        <v>2268022.0116698584</v>
      </c>
    </row>
    <row r="44" spans="1:25" x14ac:dyDescent="0.25">
      <c r="A44" t="s">
        <v>18</v>
      </c>
    </row>
    <row r="46" spans="1:25" x14ac:dyDescent="0.25">
      <c r="A46" t="s">
        <v>14</v>
      </c>
      <c r="B46" s="25" t="s">
        <v>33</v>
      </c>
      <c r="C46" s="26"/>
      <c r="D46" s="26"/>
      <c r="E46" s="26"/>
      <c r="F46" s="26"/>
      <c r="G46" s="27"/>
      <c r="H46" s="25" t="s">
        <v>32</v>
      </c>
      <c r="I46" s="26"/>
      <c r="J46" s="26"/>
      <c r="K46" s="26"/>
      <c r="L46" s="26"/>
      <c r="M46" s="27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</row>
    <row r="47" spans="1:25" ht="16.5" x14ac:dyDescent="0.25">
      <c r="A47" s="1" t="s">
        <v>19</v>
      </c>
      <c r="B47" s="16">
        <f>SUM(B31,H28,N29,T30)</f>
        <v>527337257.63602972</v>
      </c>
      <c r="C47" s="14"/>
      <c r="D47" s="14"/>
      <c r="E47" s="14"/>
      <c r="F47" s="14"/>
      <c r="G47" s="15"/>
      <c r="H47" s="16">
        <f>SUM(B32,H32,N32,T32)</f>
        <v>460226487.66815078</v>
      </c>
      <c r="I47" s="17"/>
      <c r="J47" s="17"/>
      <c r="K47" s="17"/>
      <c r="L47" s="17"/>
      <c r="M47" s="18"/>
    </row>
    <row r="48" spans="1:25" ht="16.5" x14ac:dyDescent="0.25">
      <c r="A48" s="1" t="s">
        <v>20</v>
      </c>
      <c r="B48" s="3">
        <f>SUM(C31,I28,O29,U30)</f>
        <v>569448370.2694279</v>
      </c>
      <c r="G48" s="12"/>
      <c r="H48" s="3">
        <f>SUM(C32,I32,O32,U32)</f>
        <v>230759640.32502386</v>
      </c>
      <c r="M48" s="12"/>
      <c r="N48" s="4"/>
      <c r="O48" s="4"/>
      <c r="P48" s="4"/>
      <c r="Q48" s="4"/>
      <c r="R48" s="4"/>
      <c r="S48" s="4"/>
    </row>
    <row r="49" spans="1:25" ht="16.5" x14ac:dyDescent="0.25">
      <c r="A49" s="1" t="s">
        <v>21</v>
      </c>
      <c r="B49" s="3">
        <f>SUM(D31,J28,P29,V30)</f>
        <v>600559479.386361</v>
      </c>
      <c r="G49" s="12"/>
      <c r="H49" s="3">
        <f>SUM(D32,J32,P32,V32)</f>
        <v>988653371.73072505</v>
      </c>
      <c r="M49" s="12"/>
      <c r="T49" s="4"/>
      <c r="U49" s="4"/>
      <c r="V49" s="4"/>
      <c r="W49" s="4"/>
      <c r="X49" s="4"/>
      <c r="Y49" s="4"/>
    </row>
    <row r="50" spans="1:25" ht="16.5" x14ac:dyDescent="0.25">
      <c r="A50" s="1" t="s">
        <v>22</v>
      </c>
      <c r="B50" s="3">
        <f>SUM(E31,K28,Q29,W30)</f>
        <v>960559707.89102995</v>
      </c>
      <c r="C50" s="4"/>
      <c r="D50" s="4"/>
      <c r="E50" s="4"/>
      <c r="F50" s="4"/>
      <c r="G50" s="5"/>
      <c r="H50" s="3">
        <f>SUM(E32,K32,Q32,W32)</f>
        <v>982670908.22491062</v>
      </c>
      <c r="M50" s="12"/>
    </row>
    <row r="51" spans="1:25" ht="16.5" x14ac:dyDescent="0.25">
      <c r="A51" s="2" t="s">
        <v>23</v>
      </c>
      <c r="B51" s="3">
        <f>SUM(F31,L28,R29,X30)</f>
        <v>539448642.01328468</v>
      </c>
      <c r="C51" s="4"/>
      <c r="D51" s="4"/>
      <c r="E51" s="4"/>
      <c r="F51" s="4"/>
      <c r="G51" s="5"/>
      <c r="H51" s="3">
        <f>SUM(F32,L32,R32,X32)</f>
        <v>503448640.94201869</v>
      </c>
      <c r="I51" s="4"/>
      <c r="J51" s="4"/>
      <c r="K51" s="4"/>
      <c r="L51" s="4"/>
      <c r="M51" s="5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6.5" x14ac:dyDescent="0.25">
      <c r="A52" s="2" t="s">
        <v>24</v>
      </c>
      <c r="B52" s="3">
        <f>SUM(G31,M28,S29,Y30)</f>
        <v>547226419.98463356</v>
      </c>
      <c r="G52" s="12"/>
      <c r="H52" s="3">
        <f>SUM(G32,M32,S32,Y32)</f>
        <v>470226418.95675623</v>
      </c>
      <c r="M52" s="12"/>
    </row>
    <row r="53" spans="1:25" ht="16.5" x14ac:dyDescent="0.25">
      <c r="A53" s="2"/>
      <c r="B53" s="11"/>
      <c r="G53" s="12"/>
      <c r="H53" s="11"/>
      <c r="M53" s="12"/>
    </row>
    <row r="54" spans="1:25" ht="16.5" x14ac:dyDescent="0.25">
      <c r="A54" s="1" t="s">
        <v>25</v>
      </c>
      <c r="B54" s="3">
        <f>SUM(B36,H37,N38,T39)</f>
        <v>647225689.3395673</v>
      </c>
      <c r="G54" s="12"/>
      <c r="H54" s="3">
        <f>SUM(B40,H40,N40,T40)</f>
        <v>118004281.05234316</v>
      </c>
      <c r="M54" s="12"/>
    </row>
    <row r="55" spans="1:25" ht="16.5" x14ac:dyDescent="0.25">
      <c r="A55" s="1" t="s">
        <v>26</v>
      </c>
      <c r="B55" s="3">
        <f>SUM(C36,I37,O38,U39)</f>
        <v>283893405.17851508</v>
      </c>
      <c r="C55" s="4"/>
      <c r="D55" s="4"/>
      <c r="E55" s="4"/>
      <c r="F55" s="4"/>
      <c r="G55" s="5"/>
      <c r="H55" s="3">
        <f>SUM(C40,I40,O40,U40)</f>
        <v>59904197.493702352</v>
      </c>
      <c r="M55" s="12"/>
    </row>
    <row r="56" spans="1:25" ht="16.5" x14ac:dyDescent="0.25">
      <c r="A56" s="1" t="s">
        <v>27</v>
      </c>
      <c r="B56" s="3">
        <f>SUM(D36,J37,P38,V39)</f>
        <v>355004486.41717881</v>
      </c>
      <c r="G56" s="12"/>
      <c r="H56" s="3">
        <f>SUM(D40,J40,P40,V40)</f>
        <v>111959631.90458138</v>
      </c>
      <c r="I56" s="4"/>
      <c r="J56" s="4"/>
      <c r="K56" s="4"/>
      <c r="L56" s="4"/>
      <c r="M56" s="5"/>
    </row>
    <row r="57" spans="1:25" ht="16.5" x14ac:dyDescent="0.25">
      <c r="A57" s="1" t="s">
        <v>28</v>
      </c>
      <c r="B57" s="3">
        <f>SUM(E36,K37,Q38,W39)</f>
        <v>182781961.76842961</v>
      </c>
      <c r="G57" s="12"/>
      <c r="H57" s="3">
        <f>SUM(E40,K40,Q40,W40)</f>
        <v>72837530.61816743</v>
      </c>
      <c r="M57" s="12"/>
      <c r="N57" s="4"/>
      <c r="O57" s="4"/>
      <c r="P57" s="4"/>
      <c r="Q57" s="4"/>
      <c r="R57" s="4"/>
      <c r="S57" s="4"/>
    </row>
    <row r="58" spans="1:25" ht="16.5" x14ac:dyDescent="0.25">
      <c r="A58" s="2" t="s">
        <v>29</v>
      </c>
      <c r="B58" s="3">
        <f>SUM(F36,L37,R38,X39)</f>
        <v>219448642.15374887</v>
      </c>
      <c r="G58" s="12"/>
      <c r="H58" s="3">
        <f>SUM(F40,L40,R40,X40)</f>
        <v>99337530.17650713</v>
      </c>
      <c r="M58" s="12"/>
      <c r="T58" s="4"/>
      <c r="U58" s="4"/>
      <c r="V58" s="4"/>
      <c r="W58" s="4"/>
      <c r="X58" s="4"/>
      <c r="Y58" s="4"/>
    </row>
    <row r="59" spans="1:25" ht="16.5" x14ac:dyDescent="0.25">
      <c r="A59" s="2" t="s">
        <v>30</v>
      </c>
      <c r="B59" s="6">
        <f>SUM(G36,M37,S38,Y39)</f>
        <v>403893086.52814382</v>
      </c>
      <c r="C59" s="7"/>
      <c r="D59" s="7"/>
      <c r="E59" s="7"/>
      <c r="F59" s="7"/>
      <c r="G59" s="8"/>
      <c r="H59" s="6">
        <f>SUM(G40,M40,S40,Y40)</f>
        <v>161893085.53306928</v>
      </c>
      <c r="I59" s="7"/>
      <c r="J59" s="7"/>
      <c r="K59" s="7"/>
      <c r="L59" s="7"/>
      <c r="M59" s="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</sheetData>
  <mergeCells count="12">
    <mergeCell ref="B1:G1"/>
    <mergeCell ref="H1:M1"/>
    <mergeCell ref="N1:S1"/>
    <mergeCell ref="T1:Y1"/>
    <mergeCell ref="B46:G46"/>
    <mergeCell ref="H46:M46"/>
    <mergeCell ref="N46:S46"/>
    <mergeCell ref="T46:Y46"/>
    <mergeCell ref="B27:G27"/>
    <mergeCell ref="H27:M27"/>
    <mergeCell ref="N27:S27"/>
    <mergeCell ref="T27:Y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1 - figure supplement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kenjuro</dc:creator>
  <cp:lastModifiedBy>kenjuro</cp:lastModifiedBy>
  <dcterms:created xsi:type="dcterms:W3CDTF">2021-02-05T19:37:24Z</dcterms:created>
  <dcterms:modified xsi:type="dcterms:W3CDTF">2022-12-19T22:52:09Z</dcterms:modified>
</cp:coreProperties>
</file>