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juro\Google Drive\PDF\Lab work\Projects\Manuscripts\z - Tobramycin paper\Drafts\Version submitted\eLife\Resubmission\eLife revised manuscript\"/>
    </mc:Choice>
  </mc:AlternateContent>
  <bookViews>
    <workbookView xWindow="105" yWindow="465" windowWidth="27840" windowHeight="16560"/>
  </bookViews>
  <sheets>
    <sheet name="Figure 1 - Fig supplement 4B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4" l="1"/>
  <c r="E11" i="14"/>
  <c r="F11" i="14"/>
  <c r="G11" i="14"/>
  <c r="H11" i="14"/>
  <c r="I11" i="14"/>
  <c r="J11" i="14"/>
  <c r="K11" i="14"/>
  <c r="L11" i="14"/>
  <c r="M11" i="14"/>
  <c r="N11" i="14"/>
  <c r="D10" i="14"/>
  <c r="E10" i="14"/>
  <c r="F10" i="14"/>
  <c r="G10" i="14"/>
  <c r="H10" i="14"/>
  <c r="I10" i="14"/>
  <c r="J10" i="14"/>
  <c r="K10" i="14"/>
  <c r="L10" i="14"/>
  <c r="M10" i="14"/>
  <c r="N10" i="14"/>
  <c r="D9" i="14"/>
  <c r="D15" i="14" s="1"/>
  <c r="E9" i="14"/>
  <c r="E15" i="14" s="1"/>
  <c r="F9" i="14"/>
  <c r="G9" i="14"/>
  <c r="H9" i="14"/>
  <c r="I9" i="14"/>
  <c r="J9" i="14"/>
  <c r="K9" i="14"/>
  <c r="L9" i="14"/>
  <c r="L15" i="14" s="1"/>
  <c r="M9" i="14"/>
  <c r="M15" i="14" s="1"/>
  <c r="N9" i="14"/>
  <c r="C11" i="14"/>
  <c r="C9" i="14"/>
  <c r="C10" i="14"/>
  <c r="D8" i="14"/>
  <c r="D12" i="14" s="1"/>
  <c r="E8" i="14"/>
  <c r="E12" i="14" s="1"/>
  <c r="F8" i="14"/>
  <c r="F12" i="14" s="1"/>
  <c r="G8" i="14"/>
  <c r="G12" i="14" s="1"/>
  <c r="H8" i="14"/>
  <c r="I8" i="14"/>
  <c r="J8" i="14"/>
  <c r="K8" i="14"/>
  <c r="L8" i="14"/>
  <c r="L12" i="14" s="1"/>
  <c r="M8" i="14"/>
  <c r="M12" i="14" s="1"/>
  <c r="N8" i="14"/>
  <c r="N12" i="14" s="1"/>
  <c r="C8" i="14"/>
  <c r="C12" i="14" s="1"/>
  <c r="G16" i="14" l="1"/>
  <c r="L27" i="14"/>
  <c r="L21" i="14"/>
  <c r="J17" i="14"/>
  <c r="N16" i="14"/>
  <c r="F16" i="14"/>
  <c r="J15" i="14"/>
  <c r="M16" i="14"/>
  <c r="E16" i="14"/>
  <c r="C16" i="14"/>
  <c r="L16" i="14"/>
  <c r="D16" i="14"/>
  <c r="G17" i="14"/>
  <c r="J14" i="14"/>
  <c r="C15" i="14"/>
  <c r="K16" i="14"/>
  <c r="N17" i="14"/>
  <c r="F17" i="14"/>
  <c r="C17" i="14"/>
  <c r="G15" i="14"/>
  <c r="J16" i="14"/>
  <c r="M17" i="14"/>
  <c r="E17" i="14"/>
  <c r="N15" i="14"/>
  <c r="F15" i="14"/>
  <c r="L17" i="14"/>
  <c r="D17" i="14"/>
  <c r="H12" i="14"/>
  <c r="H16" i="14" s="1"/>
  <c r="C14" i="14"/>
  <c r="G14" i="14"/>
  <c r="N14" i="14"/>
  <c r="F14" i="14"/>
  <c r="I12" i="14"/>
  <c r="I15" i="14" s="1"/>
  <c r="M14" i="14"/>
  <c r="E14" i="14"/>
  <c r="K12" i="14"/>
  <c r="K17" i="14" s="1"/>
  <c r="L14" i="14"/>
  <c r="D14" i="14"/>
  <c r="J12" i="14"/>
  <c r="I21" i="14" l="1"/>
  <c r="L20" i="14"/>
  <c r="L26" i="14"/>
  <c r="C26" i="14"/>
  <c r="C20" i="14"/>
  <c r="C28" i="14"/>
  <c r="C22" i="14"/>
  <c r="H15" i="14"/>
  <c r="K14" i="14"/>
  <c r="K15" i="14"/>
  <c r="I27" i="14" s="1"/>
  <c r="C29" i="14"/>
  <c r="C23" i="14"/>
  <c r="C27" i="14"/>
  <c r="C21" i="14"/>
  <c r="H17" i="14"/>
  <c r="F27" i="14"/>
  <c r="F21" i="14"/>
  <c r="I14" i="14"/>
  <c r="L29" i="14"/>
  <c r="L23" i="14"/>
  <c r="I16" i="14"/>
  <c r="F29" i="14"/>
  <c r="F23" i="14"/>
  <c r="L22" i="14"/>
  <c r="L28" i="14"/>
  <c r="I17" i="14"/>
  <c r="H14" i="14"/>
  <c r="F26" i="14" s="1"/>
  <c r="F28" i="14"/>
  <c r="F22" i="14"/>
  <c r="F20" i="14" l="1"/>
  <c r="I28" i="14"/>
  <c r="I22" i="14"/>
  <c r="I29" i="14"/>
  <c r="I23" i="14"/>
  <c r="I26" i="14"/>
  <c r="I20" i="14"/>
</calcChain>
</file>

<file path=xl/sharedStrings.xml><?xml version="1.0" encoding="utf-8"?>
<sst xmlns="http://schemas.openxmlformats.org/spreadsheetml/2006/main" count="30" uniqueCount="14">
  <si>
    <t>Staphylococcus aureus</t>
  </si>
  <si>
    <t xml:space="preserve">Pseudomonas aeruginosa </t>
  </si>
  <si>
    <t xml:space="preserve">Streptococcus sanguinis </t>
  </si>
  <si>
    <t xml:space="preserve">Prevotella melaninogenica </t>
  </si>
  <si>
    <t>Log 10 CFU</t>
  </si>
  <si>
    <t>CFU per mL</t>
  </si>
  <si>
    <t>TOTAL</t>
  </si>
  <si>
    <t>1:10 Pa:others</t>
  </si>
  <si>
    <t>10:1 Pa:others</t>
  </si>
  <si>
    <t>100:1 Pa:others</t>
  </si>
  <si>
    <t>1000:1 Pa others</t>
  </si>
  <si>
    <t>Relative abundance (%)</t>
  </si>
  <si>
    <t>Mean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</si>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</sst>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1" fontId="3" fillId="0" borderId="5" xfId="0" applyNumberFormat="1" applyFont="1" applyBorder="1"/>
    <xf numFmtId="11" fontId="0" fillId="0" borderId="2" xfId="0" applyNumberFormat="1" applyBorder="1"/>
    <xf numFmtId="2" fontId="0" fillId="0" borderId="2" xfId="1" applyNumberFormat="1" applyFont="1" applyBorder="1" applyAlignment="1"/>
    <xf numFmtId="2" fontId="0" fillId="0" borderId="5" xfId="1" applyNumberFormat="1" applyFont="1" applyBorder="1" applyAlignment="1">
      <alignment horizontal="center"/>
    </xf>
    <xf numFmtId="2" fontId="0" fillId="0" borderId="6" xfId="1" applyNumberFormat="1" applyFont="1" applyBorder="1" applyAlignment="1">
      <alignment horizontal="center"/>
    </xf>
    <xf numFmtId="2" fontId="0" fillId="0" borderId="7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0" fontId="3" fillId="2" borderId="11" xfId="0" applyNumberFormat="1" applyFont="1" applyFill="1" applyBorder="1" applyAlignment="1">
      <alignment horizontal="center"/>
    </xf>
    <xf numFmtId="20" fontId="3" fillId="2" borderId="12" xfId="0" applyNumberFormat="1" applyFont="1" applyFill="1" applyBorder="1" applyAlignment="1">
      <alignment horizontal="center"/>
    </xf>
    <xf numFmtId="20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tabSelected="1" zoomScale="114" workbookViewId="0">
      <selection activeCell="D31" sqref="D31"/>
    </sheetView>
  </sheetViews>
  <sheetFormatPr defaultColWidth="8.85546875" defaultRowHeight="15" x14ac:dyDescent="0.25"/>
  <cols>
    <col min="2" max="2" width="20.42578125" customWidth="1"/>
    <col min="3" max="3" width="12.140625" bestFit="1" customWidth="1"/>
    <col min="4" max="14" width="12" bestFit="1" customWidth="1"/>
    <col min="17" max="17" width="11.140625" customWidth="1"/>
  </cols>
  <sheetData>
    <row r="1" spans="2:17" ht="15.75" thickBot="1" x14ac:dyDescent="0.3">
      <c r="C1" s="22" t="s">
        <v>7</v>
      </c>
      <c r="D1" s="23"/>
      <c r="E1" s="23"/>
      <c r="F1" s="22" t="s">
        <v>8</v>
      </c>
      <c r="G1" s="23"/>
      <c r="H1" s="23"/>
      <c r="I1" s="24" t="s">
        <v>9</v>
      </c>
      <c r="J1" s="25"/>
      <c r="K1" s="25"/>
      <c r="L1" s="24" t="s">
        <v>10</v>
      </c>
      <c r="M1" s="25"/>
      <c r="N1" s="25"/>
      <c r="O1" s="2"/>
    </row>
    <row r="2" spans="2:17" x14ac:dyDescent="0.25">
      <c r="B2" s="7" t="s">
        <v>1</v>
      </c>
      <c r="C2" s="4">
        <v>7.7359535705891886</v>
      </c>
      <c r="D2" s="4">
        <v>7.8908555305749317</v>
      </c>
      <c r="E2" s="4">
        <v>8.3105753135702116</v>
      </c>
      <c r="F2" s="4">
        <v>8.3881801713828814</v>
      </c>
      <c r="G2" s="4">
        <v>8.3679767852945943</v>
      </c>
      <c r="H2" s="4">
        <v>8.2762064119389489</v>
      </c>
      <c r="I2" s="4">
        <v>8.5228787452803374</v>
      </c>
      <c r="J2" s="4">
        <v>8.4436974992327123</v>
      </c>
      <c r="K2" s="4">
        <v>8.4929155219028942</v>
      </c>
      <c r="L2" s="4">
        <v>8.5772364076029302</v>
      </c>
      <c r="M2" s="4">
        <v>8.4259687322722812</v>
      </c>
      <c r="N2" s="4">
        <v>8.4771212547196626</v>
      </c>
      <c r="P2" s="16" t="s">
        <v>4</v>
      </c>
      <c r="Q2" s="17"/>
    </row>
    <row r="3" spans="2:17" x14ac:dyDescent="0.25">
      <c r="B3" s="8" t="s">
        <v>0</v>
      </c>
      <c r="C3" s="4">
        <v>8.2498774732165998</v>
      </c>
      <c r="D3" s="4">
        <v>8.6792259461402619</v>
      </c>
      <c r="E3" s="4">
        <v>8.6255410871774849</v>
      </c>
      <c r="F3" s="4">
        <v>7.2762064119389489</v>
      </c>
      <c r="G3" s="4">
        <v>7.346787486224656</v>
      </c>
      <c r="H3" s="4">
        <v>7.4259687322722812</v>
      </c>
      <c r="I3" s="4">
        <v>6.6989700043360187</v>
      </c>
      <c r="J3" s="4">
        <v>6.6989700043360187</v>
      </c>
      <c r="K3" s="4">
        <v>6.8016323462331663</v>
      </c>
      <c r="L3" s="4">
        <v>5.6585413472804102</v>
      </c>
      <c r="M3" s="4">
        <v>5.7617608341954742</v>
      </c>
      <c r="N3" s="4">
        <v>5.770033360161464</v>
      </c>
      <c r="P3" s="18"/>
      <c r="Q3" s="19"/>
    </row>
    <row r="4" spans="2:17" x14ac:dyDescent="0.25">
      <c r="B4" s="8" t="s">
        <v>2</v>
      </c>
      <c r="C4" s="4">
        <v>7.5081554884596313</v>
      </c>
      <c r="D4" s="4">
        <v>7.770033360161464</v>
      </c>
      <c r="E4" s="4">
        <v>7.5772364076029302</v>
      </c>
      <c r="F4" s="4">
        <v>7.6139592146276698</v>
      </c>
      <c r="G4" s="4">
        <v>8.0871501757189002</v>
      </c>
      <c r="H4" s="4">
        <v>7.8586708472035305</v>
      </c>
      <c r="I4" s="4">
        <v>8.0457574905606748</v>
      </c>
      <c r="J4" s="4">
        <v>8.3245110915135037</v>
      </c>
      <c r="K4" s="4">
        <v>7.9700367766225568</v>
      </c>
      <c r="L4" s="4">
        <v>8.2218487496163561</v>
      </c>
      <c r="M4" s="4">
        <v>8.2218487496163561</v>
      </c>
      <c r="N4" s="4">
        <v>7.8782664032669114</v>
      </c>
      <c r="P4" s="18"/>
      <c r="Q4" s="19"/>
    </row>
    <row r="5" spans="2:17" ht="15.75" thickBot="1" x14ac:dyDescent="0.3">
      <c r="B5" s="9" t="s">
        <v>3</v>
      </c>
      <c r="C5" s="4">
        <v>6.4436974992327132</v>
      </c>
      <c r="D5" s="4">
        <v>6.6585413472804102</v>
      </c>
      <c r="E5" s="4">
        <v>6.4436974992327132</v>
      </c>
      <c r="F5" s="4">
        <v>6.6139592146276698</v>
      </c>
      <c r="G5" s="4">
        <v>6.7781512503836439</v>
      </c>
      <c r="H5" s="4">
        <v>7.1249387366082999</v>
      </c>
      <c r="I5" s="4">
        <v>6.5081554884596313</v>
      </c>
      <c r="J5" s="4">
        <v>6.6989700043360187</v>
      </c>
      <c r="K5" s="4">
        <v>7.5772364076029302</v>
      </c>
      <c r="L5" s="4">
        <v>6.4074853265782679</v>
      </c>
      <c r="M5" s="4">
        <v>6.7178553484963928</v>
      </c>
      <c r="N5" s="4">
        <v>7.7781512503836439</v>
      </c>
      <c r="P5" s="20"/>
      <c r="Q5" s="21"/>
    </row>
    <row r="6" spans="2:17" x14ac:dyDescent="0.25">
      <c r="B6" s="5"/>
      <c r="I6" s="1"/>
      <c r="J6" s="1"/>
      <c r="K6" s="1"/>
      <c r="L6" s="1"/>
      <c r="M6" s="1"/>
      <c r="P6" s="3"/>
      <c r="Q6" s="3"/>
    </row>
    <row r="7" spans="2:17" ht="15.75" thickBot="1" x14ac:dyDescent="0.3">
      <c r="B7" s="6"/>
    </row>
    <row r="8" spans="2:17" x14ac:dyDescent="0.25">
      <c r="B8" s="7" t="s">
        <v>1</v>
      </c>
      <c r="C8" s="11">
        <f>10^C2</f>
        <v>54444444.44444456</v>
      </c>
      <c r="D8" s="11">
        <f>10^D2</f>
        <v>77777777.77777788</v>
      </c>
      <c r="E8" s="11">
        <f t="shared" ref="E8:N8" si="0">10^E2</f>
        <v>204444444.44444451</v>
      </c>
      <c r="F8" s="11">
        <f t="shared" si="0"/>
        <v>244444444.44444519</v>
      </c>
      <c r="G8" s="11">
        <f t="shared" si="0"/>
        <v>233333333.33333391</v>
      </c>
      <c r="H8" s="11">
        <f t="shared" si="0"/>
        <v>188888888.88888928</v>
      </c>
      <c r="I8" s="11">
        <f t="shared" si="0"/>
        <v>333333333.33333391</v>
      </c>
      <c r="J8" s="11">
        <f t="shared" si="0"/>
        <v>277777777.77777815</v>
      </c>
      <c r="K8" s="11">
        <f t="shared" si="0"/>
        <v>311111111.11111158</v>
      </c>
      <c r="L8" s="11">
        <f t="shared" si="0"/>
        <v>377777777.77777791</v>
      </c>
      <c r="M8" s="11">
        <f t="shared" si="0"/>
        <v>266666666.66666734</v>
      </c>
      <c r="N8" s="11">
        <f t="shared" si="0"/>
        <v>300000000.00000089</v>
      </c>
      <c r="P8" s="16" t="s">
        <v>5</v>
      </c>
      <c r="Q8" s="17"/>
    </row>
    <row r="9" spans="2:17" x14ac:dyDescent="0.25">
      <c r="B9" s="8" t="s">
        <v>0</v>
      </c>
      <c r="C9" s="11">
        <f t="shared" ref="C9:N10" si="1">10^C3</f>
        <v>177777777.77777836</v>
      </c>
      <c r="D9" s="11">
        <f t="shared" si="1"/>
        <v>477777777.77777892</v>
      </c>
      <c r="E9" s="11">
        <f t="shared" si="1"/>
        <v>422222222.2222234</v>
      </c>
      <c r="F9" s="11">
        <f t="shared" si="1"/>
        <v>18888888.888888907</v>
      </c>
      <c r="G9" s="11">
        <f t="shared" si="1"/>
        <v>22222222.22222225</v>
      </c>
      <c r="H9" s="11">
        <f t="shared" si="1"/>
        <v>26666666.666666705</v>
      </c>
      <c r="I9" s="11">
        <f t="shared" si="1"/>
        <v>5000000.0000000028</v>
      </c>
      <c r="J9" s="11">
        <f t="shared" si="1"/>
        <v>5000000.0000000028</v>
      </c>
      <c r="K9" s="11">
        <f t="shared" si="1"/>
        <v>6333333.3333333442</v>
      </c>
      <c r="L9" s="11">
        <f t="shared" si="1"/>
        <v>455555.55555555585</v>
      </c>
      <c r="M9" s="11">
        <f t="shared" si="1"/>
        <v>577777.77777777845</v>
      </c>
      <c r="N9" s="11">
        <f t="shared" si="1"/>
        <v>588888.88888888899</v>
      </c>
      <c r="P9" s="18"/>
      <c r="Q9" s="19"/>
    </row>
    <row r="10" spans="2:17" x14ac:dyDescent="0.25">
      <c r="B10" s="8" t="s">
        <v>2</v>
      </c>
      <c r="C10" s="11">
        <f t="shared" si="1"/>
        <v>32222222.222222298</v>
      </c>
      <c r="D10" s="11">
        <f t="shared" si="1"/>
        <v>58888888.888888925</v>
      </c>
      <c r="E10" s="11">
        <f t="shared" si="1"/>
        <v>37777777.777777888</v>
      </c>
      <c r="F10" s="11">
        <f t="shared" si="1"/>
        <v>41111111.11111109</v>
      </c>
      <c r="G10" s="11">
        <f t="shared" si="1"/>
        <v>122222222.22222237</v>
      </c>
      <c r="H10" s="11">
        <f t="shared" si="1"/>
        <v>72222222.222222269</v>
      </c>
      <c r="I10" s="11">
        <f t="shared" si="1"/>
        <v>111111111.11111116</v>
      </c>
      <c r="J10" s="11">
        <f t="shared" si="1"/>
        <v>211111111.11111131</v>
      </c>
      <c r="K10" s="11">
        <f t="shared" si="1"/>
        <v>93333333.333333477</v>
      </c>
      <c r="L10" s="11">
        <f t="shared" si="1"/>
        <v>166666666.66666663</v>
      </c>
      <c r="M10" s="11">
        <f t="shared" si="1"/>
        <v>166666666.66666663</v>
      </c>
      <c r="N10" s="11">
        <f t="shared" si="1"/>
        <v>75555555.555555642</v>
      </c>
      <c r="P10" s="18"/>
      <c r="Q10" s="19"/>
    </row>
    <row r="11" spans="2:17" ht="15.75" thickBot="1" x14ac:dyDescent="0.3">
      <c r="B11" s="9" t="s">
        <v>3</v>
      </c>
      <c r="C11" s="11">
        <f>10^C5</f>
        <v>2777777.7777777854</v>
      </c>
      <c r="D11" s="11">
        <f t="shared" ref="D11:N11" si="2">10^D5</f>
        <v>4555555.555555555</v>
      </c>
      <c r="E11" s="11">
        <f t="shared" si="2"/>
        <v>2777777.7777777854</v>
      </c>
      <c r="F11" s="11">
        <f t="shared" si="2"/>
        <v>4111111.1111111115</v>
      </c>
      <c r="G11" s="11">
        <f t="shared" si="2"/>
        <v>6000000.0000000158</v>
      </c>
      <c r="H11" s="11">
        <f t="shared" si="2"/>
        <v>13333333.333333375</v>
      </c>
      <c r="I11" s="11">
        <f t="shared" si="2"/>
        <v>3222222.2222222262</v>
      </c>
      <c r="J11" s="11">
        <f t="shared" si="2"/>
        <v>5000000.0000000028</v>
      </c>
      <c r="K11" s="11">
        <f t="shared" si="2"/>
        <v>37777777.777777888</v>
      </c>
      <c r="L11" s="11">
        <f t="shared" si="2"/>
        <v>2555555.5555555574</v>
      </c>
      <c r="M11" s="11">
        <f t="shared" si="2"/>
        <v>5222222.2222222295</v>
      </c>
      <c r="N11" s="11">
        <f t="shared" si="2"/>
        <v>60000000.000000224</v>
      </c>
      <c r="P11" s="20"/>
      <c r="Q11" s="21"/>
    </row>
    <row r="12" spans="2:17" x14ac:dyDescent="0.25">
      <c r="B12" s="5" t="s">
        <v>6</v>
      </c>
      <c r="C12" s="10">
        <f>SUM(C8:C11)</f>
        <v>267222222.22222301</v>
      </c>
      <c r="D12" s="10">
        <f t="shared" ref="D12" si="3">SUM(D8:D11)</f>
        <v>619000000.00000131</v>
      </c>
      <c r="E12" s="10">
        <f>SUM(E8:E11)</f>
        <v>667222222.22222364</v>
      </c>
      <c r="F12" s="10">
        <f>SUM(F8:F11)</f>
        <v>308555555.5555563</v>
      </c>
      <c r="G12" s="10">
        <f t="shared" ref="G12:H12" si="4">SUM(G8:G11)</f>
        <v>383777777.77777851</v>
      </c>
      <c r="H12" s="10">
        <f t="shared" si="4"/>
        <v>301111111.11111164</v>
      </c>
      <c r="I12" s="10">
        <f>SUM(I8:I11)</f>
        <v>452666666.66666728</v>
      </c>
      <c r="J12" s="10">
        <f t="shared" ref="J12:K12" si="5">SUM(J8:J11)</f>
        <v>498888888.88888943</v>
      </c>
      <c r="K12" s="10">
        <f t="shared" si="5"/>
        <v>448555555.55555636</v>
      </c>
      <c r="L12" s="10">
        <f>SUM(L8:L11)</f>
        <v>547455555.5555557</v>
      </c>
      <c r="M12" s="10">
        <f t="shared" ref="M12:N12" si="6">SUM(M8:M11)</f>
        <v>439133333.33333397</v>
      </c>
      <c r="N12" s="10">
        <f t="shared" si="6"/>
        <v>436144444.44444567</v>
      </c>
    </row>
    <row r="13" spans="2:17" ht="15.75" thickBot="1" x14ac:dyDescent="0.3">
      <c r="B13" s="6"/>
    </row>
    <row r="14" spans="2:17" x14ac:dyDescent="0.25">
      <c r="B14" s="7" t="s">
        <v>1</v>
      </c>
      <c r="C14" s="12">
        <f>(C8/C12)</f>
        <v>0.20374220374220356</v>
      </c>
      <c r="D14" s="12">
        <f t="shared" ref="D14:N14" si="7">(D8/D12)</f>
        <v>0.12565069107880084</v>
      </c>
      <c r="E14" s="12">
        <f t="shared" si="7"/>
        <v>0.30641132389675213</v>
      </c>
      <c r="F14" s="12">
        <f t="shared" si="7"/>
        <v>0.79222182211019132</v>
      </c>
      <c r="G14" s="12">
        <f t="shared" si="7"/>
        <v>0.60799073537927073</v>
      </c>
      <c r="H14" s="12">
        <f t="shared" si="7"/>
        <v>0.62730627306273079</v>
      </c>
      <c r="I14" s="12">
        <f t="shared" si="7"/>
        <v>0.73637702503681912</v>
      </c>
      <c r="J14" s="12">
        <f t="shared" si="7"/>
        <v>0.55679287305122505</v>
      </c>
      <c r="K14" s="12">
        <f t="shared" si="7"/>
        <v>0.69358434481050268</v>
      </c>
      <c r="L14" s="12">
        <f t="shared" si="7"/>
        <v>0.6900610907024417</v>
      </c>
      <c r="M14" s="12">
        <f t="shared" si="7"/>
        <v>0.60725671777744106</v>
      </c>
      <c r="N14" s="12">
        <f t="shared" si="7"/>
        <v>0.68784551499248481</v>
      </c>
      <c r="P14" s="16" t="s">
        <v>11</v>
      </c>
      <c r="Q14" s="17"/>
    </row>
    <row r="15" spans="2:17" x14ac:dyDescent="0.25">
      <c r="B15" s="8" t="s">
        <v>0</v>
      </c>
      <c r="C15" s="12">
        <f>(C9/C12)</f>
        <v>0.66528066528066543</v>
      </c>
      <c r="D15" s="12">
        <f t="shared" ref="D15:N15" si="8">(D9/D12)</f>
        <v>0.77185424519834878</v>
      </c>
      <c r="E15" s="12">
        <f t="shared" si="8"/>
        <v>0.63280599500416357</v>
      </c>
      <c r="F15" s="12">
        <f t="shared" si="8"/>
        <v>6.1217140799423753E-2</v>
      </c>
      <c r="G15" s="12">
        <f t="shared" si="8"/>
        <v>5.7903879559930475E-2</v>
      </c>
      <c r="H15" s="12">
        <f t="shared" si="8"/>
        <v>8.8560885608856055E-2</v>
      </c>
      <c r="I15" s="12">
        <f t="shared" si="8"/>
        <v>1.1045655375552275E-2</v>
      </c>
      <c r="J15" s="12">
        <f t="shared" si="8"/>
        <v>1.0022271714922044E-2</v>
      </c>
      <c r="K15" s="12">
        <f t="shared" si="8"/>
        <v>1.4119395590785235E-2</v>
      </c>
      <c r="L15" s="12">
        <f t="shared" si="8"/>
        <v>8.3213249172941518E-4</v>
      </c>
      <c r="M15" s="12">
        <f t="shared" si="8"/>
        <v>1.3157228885177872E-3</v>
      </c>
      <c r="N15" s="12">
        <f t="shared" si="8"/>
        <v>1.3502152701704293E-3</v>
      </c>
      <c r="P15" s="18"/>
      <c r="Q15" s="19"/>
    </row>
    <row r="16" spans="2:17" x14ac:dyDescent="0.25">
      <c r="B16" s="8" t="s">
        <v>2</v>
      </c>
      <c r="C16" s="12">
        <f>(C10/C12)</f>
        <v>0.12058212058212051</v>
      </c>
      <c r="D16" s="12">
        <f t="shared" ref="D16:N16" si="9">(D10/D12)</f>
        <v>9.5135523245377704E-2</v>
      </c>
      <c r="E16" s="12">
        <f t="shared" si="9"/>
        <v>5.6619483763530438E-2</v>
      </c>
      <c r="F16" s="12">
        <f t="shared" si="9"/>
        <v>0.13323730644580445</v>
      </c>
      <c r="G16" s="12">
        <f t="shared" si="9"/>
        <v>0.3184713375796176</v>
      </c>
      <c r="H16" s="12">
        <f t="shared" si="9"/>
        <v>0.23985239852398496</v>
      </c>
      <c r="I16" s="12">
        <f t="shared" si="9"/>
        <v>0.24545900834560608</v>
      </c>
      <c r="J16" s="12">
        <f t="shared" si="9"/>
        <v>0.42316258351893088</v>
      </c>
      <c r="K16" s="12">
        <f t="shared" si="9"/>
        <v>0.20807530344315081</v>
      </c>
      <c r="L16" s="12">
        <f t="shared" si="9"/>
        <v>0.30443871648637116</v>
      </c>
      <c r="M16" s="12">
        <f t="shared" si="9"/>
        <v>0.37953544861089961</v>
      </c>
      <c r="N16" s="12">
        <f t="shared" si="9"/>
        <v>0.1732351667388477</v>
      </c>
      <c r="P16" s="18"/>
      <c r="Q16" s="19"/>
    </row>
    <row r="17" spans="2:17" ht="15.75" thickBot="1" x14ac:dyDescent="0.3">
      <c r="B17" s="9" t="s">
        <v>3</v>
      </c>
      <c r="C17" s="12">
        <f>(C11/C12)</f>
        <v>1.0395010395010392E-2</v>
      </c>
      <c r="D17" s="12">
        <f t="shared" ref="D17:N17" si="10">(D11/D12)</f>
        <v>7.3595404774726095E-3</v>
      </c>
      <c r="E17" s="12">
        <f t="shared" si="10"/>
        <v>4.1631973355537076E-3</v>
      </c>
      <c r="F17" s="12">
        <f t="shared" si="10"/>
        <v>1.3323730644580452E-2</v>
      </c>
      <c r="G17" s="12">
        <f t="shared" si="10"/>
        <v>1.5634047481181249E-2</v>
      </c>
      <c r="H17" s="12">
        <f t="shared" si="10"/>
        <v>4.4280442804428104E-2</v>
      </c>
      <c r="I17" s="12">
        <f t="shared" si="10"/>
        <v>7.1183112420225812E-3</v>
      </c>
      <c r="J17" s="12">
        <f t="shared" si="10"/>
        <v>1.0022271714922044E-2</v>
      </c>
      <c r="K17" s="12">
        <f t="shared" si="10"/>
        <v>8.4220956155561161E-2</v>
      </c>
      <c r="L17" s="12">
        <f t="shared" si="10"/>
        <v>4.6680603194576955E-3</v>
      </c>
      <c r="M17" s="12">
        <f t="shared" si="10"/>
        <v>1.1892110723141541E-2</v>
      </c>
      <c r="N17" s="12">
        <f t="shared" si="10"/>
        <v>0.13756910299849706</v>
      </c>
      <c r="P17" s="20"/>
      <c r="Q17" s="21"/>
    </row>
    <row r="19" spans="2:17" ht="15.75" thickBot="1" x14ac:dyDescent="0.3"/>
    <row r="20" spans="2:17" x14ac:dyDescent="0.25">
      <c r="B20" s="7" t="s">
        <v>1</v>
      </c>
      <c r="C20" s="13">
        <f>AVERAGE(C14:E14)</f>
        <v>0.21193473957258555</v>
      </c>
      <c r="D20" s="14"/>
      <c r="E20" s="15"/>
      <c r="F20" s="13">
        <f>AVERAGE(F14:H14)</f>
        <v>0.67583961018406435</v>
      </c>
      <c r="G20" s="14"/>
      <c r="H20" s="15"/>
      <c r="I20" s="13">
        <f>AVERAGE(I14:K14)</f>
        <v>0.66225141429951562</v>
      </c>
      <c r="J20" s="14"/>
      <c r="K20" s="15"/>
      <c r="L20" s="13">
        <f>AVERAGE(L14:N14)</f>
        <v>0.66172110782412252</v>
      </c>
      <c r="M20" s="14"/>
      <c r="N20" s="15"/>
      <c r="P20" s="16" t="s">
        <v>12</v>
      </c>
      <c r="Q20" s="17"/>
    </row>
    <row r="21" spans="2:17" x14ac:dyDescent="0.25">
      <c r="B21" s="8" t="s">
        <v>0</v>
      </c>
      <c r="C21" s="13">
        <f>AVERAGE(C15:E15)</f>
        <v>0.68998030182772607</v>
      </c>
      <c r="D21" s="14"/>
      <c r="E21" s="15"/>
      <c r="F21" s="13">
        <f t="shared" ref="F21:F23" si="11">AVERAGE(F15:H15)</f>
        <v>6.9227301989403425E-2</v>
      </c>
      <c r="G21" s="14"/>
      <c r="H21" s="15"/>
      <c r="I21" s="13">
        <f t="shared" ref="I21:I23" si="12">AVERAGE(I15:K15)</f>
        <v>1.1729107560419852E-2</v>
      </c>
      <c r="J21" s="14"/>
      <c r="K21" s="15"/>
      <c r="L21" s="13">
        <f t="shared" ref="L21" si="13">AVERAGE(L15:N15)</f>
        <v>1.1660235501392106E-3</v>
      </c>
      <c r="M21" s="14"/>
      <c r="N21" s="15"/>
      <c r="P21" s="18"/>
      <c r="Q21" s="19"/>
    </row>
    <row r="22" spans="2:17" x14ac:dyDescent="0.25">
      <c r="B22" s="8" t="s">
        <v>2</v>
      </c>
      <c r="C22" s="13">
        <f>AVERAGE(C16:E16)</f>
        <v>9.0779042530342871E-2</v>
      </c>
      <c r="D22" s="14"/>
      <c r="E22" s="15"/>
      <c r="F22" s="13">
        <f t="shared" si="11"/>
        <v>0.23052034751646899</v>
      </c>
      <c r="G22" s="14"/>
      <c r="H22" s="15"/>
      <c r="I22" s="13">
        <f t="shared" si="12"/>
        <v>0.29223229843589593</v>
      </c>
      <c r="J22" s="14"/>
      <c r="K22" s="15"/>
      <c r="L22" s="13">
        <f>AVERAGE(L16:N16)</f>
        <v>0.28573644394537284</v>
      </c>
      <c r="M22" s="14"/>
      <c r="N22" s="15"/>
      <c r="P22" s="18"/>
      <c r="Q22" s="19"/>
    </row>
    <row r="23" spans="2:17" ht="15.75" thickBot="1" x14ac:dyDescent="0.3">
      <c r="B23" s="9" t="s">
        <v>3</v>
      </c>
      <c r="C23" s="13">
        <f>AVERAGE(C17:E17)</f>
        <v>7.3059160693455701E-3</v>
      </c>
      <c r="D23" s="14"/>
      <c r="E23" s="15"/>
      <c r="F23" s="13">
        <f t="shared" si="11"/>
        <v>2.4412740310063269E-2</v>
      </c>
      <c r="G23" s="14"/>
      <c r="H23" s="15"/>
      <c r="I23" s="13">
        <f t="shared" si="12"/>
        <v>3.3787179704168592E-2</v>
      </c>
      <c r="J23" s="14"/>
      <c r="K23" s="15"/>
      <c r="L23" s="13">
        <f t="shared" ref="L23" si="14">AVERAGE(L17:N17)</f>
        <v>5.1376424680365435E-2</v>
      </c>
      <c r="M23" s="14"/>
      <c r="N23" s="15"/>
      <c r="P23" s="20"/>
      <c r="Q23" s="21"/>
    </row>
    <row r="25" spans="2:17" ht="15.75" thickBot="1" x14ac:dyDescent="0.3"/>
    <row r="26" spans="2:17" x14ac:dyDescent="0.25">
      <c r="B26" s="7" t="s">
        <v>1</v>
      </c>
      <c r="C26" s="13">
        <f>STDEVA(C14:E14)</f>
        <v>9.0658368762545044E-2</v>
      </c>
      <c r="D26" s="14"/>
      <c r="E26" s="15"/>
      <c r="F26" s="13">
        <f t="shared" ref="F26:F29" si="15">STDEVA(F14:H14)</f>
        <v>0.10125160215331742</v>
      </c>
      <c r="G26" s="14"/>
      <c r="H26" s="15"/>
      <c r="I26" s="13">
        <f t="shared" ref="I26:I29" si="16">STDEVA(I14:K14)</f>
        <v>9.3802618896814474E-2</v>
      </c>
      <c r="J26" s="14"/>
      <c r="K26" s="15"/>
      <c r="L26" s="13">
        <f t="shared" ref="L26:L29" si="17">STDEVA(L14:N14)</f>
        <v>4.7180552469205245E-2</v>
      </c>
      <c r="M26" s="14"/>
      <c r="N26" s="15"/>
      <c r="P26" s="16" t="s">
        <v>13</v>
      </c>
      <c r="Q26" s="17"/>
    </row>
    <row r="27" spans="2:17" x14ac:dyDescent="0.25">
      <c r="B27" s="8" t="s">
        <v>0</v>
      </c>
      <c r="C27" s="13">
        <f>STDEVA(C15:E15)</f>
        <v>7.2740346470743775E-2</v>
      </c>
      <c r="D27" s="14"/>
      <c r="E27" s="15"/>
      <c r="F27" s="13">
        <f t="shared" si="15"/>
        <v>1.6825130510283032E-2</v>
      </c>
      <c r="G27" s="14"/>
      <c r="H27" s="15"/>
      <c r="I27" s="13">
        <f t="shared" si="16"/>
        <v>2.1323546094147313E-3</v>
      </c>
      <c r="J27" s="14"/>
      <c r="K27" s="15"/>
      <c r="L27" s="13">
        <f t="shared" si="17"/>
        <v>2.8967198736247853E-4</v>
      </c>
      <c r="M27" s="14"/>
      <c r="N27" s="15"/>
      <c r="P27" s="18"/>
      <c r="Q27" s="19"/>
    </row>
    <row r="28" spans="2:17" x14ac:dyDescent="0.25">
      <c r="B28" s="8" t="s">
        <v>2</v>
      </c>
      <c r="C28" s="13">
        <f>STDEVA(C16:E16)</f>
        <v>3.2203088677362456E-2</v>
      </c>
      <c r="D28" s="14"/>
      <c r="E28" s="15"/>
      <c r="F28" s="13">
        <f t="shared" si="15"/>
        <v>9.2968956940076411E-2</v>
      </c>
      <c r="G28" s="14"/>
      <c r="H28" s="15"/>
      <c r="I28" s="13">
        <f t="shared" si="16"/>
        <v>0.11491927606803852</v>
      </c>
      <c r="J28" s="14"/>
      <c r="K28" s="15"/>
      <c r="L28" s="13">
        <f t="shared" si="17"/>
        <v>0.10441399725980399</v>
      </c>
      <c r="M28" s="14"/>
      <c r="N28" s="15"/>
      <c r="P28" s="18"/>
      <c r="Q28" s="19"/>
    </row>
    <row r="29" spans="2:17" ht="15.75" thickBot="1" x14ac:dyDescent="0.3">
      <c r="B29" s="9" t="s">
        <v>3</v>
      </c>
      <c r="C29" s="13">
        <f>STDEVA(C17:E17)</f>
        <v>3.116252586820259E-3</v>
      </c>
      <c r="D29" s="14"/>
      <c r="E29" s="15"/>
      <c r="F29" s="13">
        <f t="shared" si="15"/>
        <v>1.7244668531891626E-2</v>
      </c>
      <c r="G29" s="14"/>
      <c r="H29" s="15"/>
      <c r="I29" s="13">
        <f t="shared" si="16"/>
        <v>4.3701059506250195E-2</v>
      </c>
      <c r="J29" s="14"/>
      <c r="K29" s="15"/>
      <c r="L29" s="13">
        <f t="shared" si="17"/>
        <v>7.4732389716898717E-2</v>
      </c>
      <c r="M29" s="14"/>
      <c r="N29" s="15"/>
      <c r="P29" s="20"/>
      <c r="Q29" s="21"/>
    </row>
  </sheetData>
  <mergeCells count="41">
    <mergeCell ref="P14:Q17"/>
    <mergeCell ref="P8:Q11"/>
    <mergeCell ref="C1:E1"/>
    <mergeCell ref="F1:H1"/>
    <mergeCell ref="I1:K1"/>
    <mergeCell ref="L1:N1"/>
    <mergeCell ref="P2:Q5"/>
    <mergeCell ref="P20:Q23"/>
    <mergeCell ref="C26:E26"/>
    <mergeCell ref="P26:Q29"/>
    <mergeCell ref="C21:E21"/>
    <mergeCell ref="C22:E22"/>
    <mergeCell ref="C23:E23"/>
    <mergeCell ref="F20:H20"/>
    <mergeCell ref="F21:H21"/>
    <mergeCell ref="F22:H22"/>
    <mergeCell ref="L20:N20"/>
    <mergeCell ref="L21:N21"/>
    <mergeCell ref="L22:N22"/>
    <mergeCell ref="L23:N23"/>
    <mergeCell ref="C20:E20"/>
    <mergeCell ref="F23:H23"/>
    <mergeCell ref="I20:K20"/>
    <mergeCell ref="I21:K21"/>
    <mergeCell ref="I22:K22"/>
    <mergeCell ref="I23:K23"/>
    <mergeCell ref="C27:E27"/>
    <mergeCell ref="C28:E28"/>
    <mergeCell ref="I26:K26"/>
    <mergeCell ref="I27:K27"/>
    <mergeCell ref="I28:K28"/>
    <mergeCell ref="C29:E29"/>
    <mergeCell ref="F26:H26"/>
    <mergeCell ref="F27:H27"/>
    <mergeCell ref="F28:H28"/>
    <mergeCell ref="F29:H29"/>
    <mergeCell ref="I29:K29"/>
    <mergeCell ref="L26:N26"/>
    <mergeCell ref="L27:N27"/>
    <mergeCell ref="L28:N28"/>
    <mergeCell ref="L29:N2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Fig supplement 4B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kenjuro</dc:creator>
  <cp:lastModifiedBy>kenjuro</cp:lastModifiedBy>
  <dcterms:created xsi:type="dcterms:W3CDTF">2021-10-01T20:44:27Z</dcterms:created>
  <dcterms:modified xsi:type="dcterms:W3CDTF">2022-12-19T22:53:12Z</dcterms:modified>
</cp:coreProperties>
</file>