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d-hzl/Documents/Research/Papers/scRNAseq/elife/Revision/Tables/"/>
    </mc:Choice>
  </mc:AlternateContent>
  <xr:revisionPtr revIDLastSave="0" documentId="13_ncr:1_{80384557-85A6-714E-A9A3-4E7F991615E5}" xr6:coauthVersionLast="47" xr6:coauthVersionMax="47" xr10:uidLastSave="{00000000-0000-0000-0000-000000000000}"/>
  <bookViews>
    <workbookView xWindow="3000" yWindow="680" windowWidth="25800" windowHeight="16200" xr2:uid="{A80F28C1-FE10-A544-935F-C75D937216C3}"/>
  </bookViews>
  <sheets>
    <sheet name="Sheet1" sheetId="2" r:id="rId1"/>
    <sheet name="Sheet_2" sheetId="3" r:id="rId2"/>
    <sheet name="Sheet3" sheetId="6" r:id="rId3"/>
    <sheet name="Sheet4" sheetId="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8" i="9" l="1"/>
  <c r="O48" i="9"/>
  <c r="Q48" i="9"/>
  <c r="R48" i="9"/>
  <c r="T48" i="9"/>
  <c r="U48" i="9"/>
  <c r="W48" i="9"/>
  <c r="X48" i="9"/>
  <c r="Z48" i="9"/>
  <c r="AA48" i="9"/>
  <c r="AA6" i="9"/>
  <c r="AA7" i="9"/>
  <c r="AA8" i="9"/>
  <c r="AA9" i="9"/>
  <c r="AA10" i="9"/>
  <c r="AA11" i="9"/>
  <c r="AA12" i="9"/>
  <c r="AA13" i="9"/>
  <c r="AA14" i="9"/>
  <c r="AA15" i="9"/>
  <c r="AA16" i="9"/>
  <c r="AA17" i="9"/>
  <c r="AA18" i="9"/>
  <c r="AA19" i="9"/>
  <c r="AA20" i="9"/>
  <c r="AA21" i="9"/>
  <c r="AA22" i="9"/>
  <c r="AA23" i="9"/>
  <c r="AA24" i="9"/>
  <c r="AA25" i="9"/>
  <c r="AA26" i="9"/>
  <c r="AA27" i="9"/>
  <c r="AA28" i="9"/>
  <c r="AA29" i="9"/>
  <c r="AA30" i="9"/>
  <c r="AA31" i="9"/>
  <c r="AA32" i="9"/>
  <c r="AA33" i="9"/>
  <c r="AA34" i="9"/>
  <c r="AA35" i="9"/>
  <c r="AA36" i="9"/>
  <c r="AA37" i="9"/>
  <c r="AA38" i="9"/>
  <c r="AA39" i="9"/>
  <c r="AA40" i="9"/>
  <c r="AA41" i="9"/>
  <c r="AA42" i="9"/>
  <c r="AA43" i="9"/>
  <c r="AA44" i="9"/>
  <c r="AA45" i="9"/>
  <c r="AA46" i="9"/>
  <c r="AA5" i="9"/>
  <c r="X6" i="9"/>
  <c r="X7" i="9"/>
  <c r="X8" i="9"/>
  <c r="X9" i="9"/>
  <c r="X10" i="9"/>
  <c r="X11" i="9"/>
  <c r="X12" i="9"/>
  <c r="X13" i="9"/>
  <c r="X14" i="9"/>
  <c r="X15" i="9"/>
  <c r="X16" i="9"/>
  <c r="X17" i="9"/>
  <c r="X18" i="9"/>
  <c r="X19" i="9"/>
  <c r="X20" i="9"/>
  <c r="X21" i="9"/>
  <c r="X22" i="9"/>
  <c r="X23" i="9"/>
  <c r="X24" i="9"/>
  <c r="X25" i="9"/>
  <c r="X26" i="9"/>
  <c r="X27" i="9"/>
  <c r="X28" i="9"/>
  <c r="X29" i="9"/>
  <c r="X30" i="9"/>
  <c r="X31" i="9"/>
  <c r="X32" i="9"/>
  <c r="X33" i="9"/>
  <c r="X34" i="9"/>
  <c r="X35" i="9"/>
  <c r="X36" i="9"/>
  <c r="X37" i="9"/>
  <c r="X38" i="9"/>
  <c r="X39" i="9"/>
  <c r="X40" i="9"/>
  <c r="X41" i="9"/>
  <c r="X42" i="9"/>
  <c r="X43" i="9"/>
  <c r="X44" i="9"/>
  <c r="X45" i="9"/>
  <c r="X46" i="9"/>
  <c r="X5" i="9"/>
  <c r="U6" i="9"/>
  <c r="U7" i="9"/>
  <c r="U8" i="9"/>
  <c r="U9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5" i="9"/>
  <c r="R6" i="9"/>
  <c r="R7" i="9"/>
  <c r="R8" i="9"/>
  <c r="R9" i="9"/>
  <c r="R10" i="9"/>
  <c r="R11" i="9"/>
  <c r="R12" i="9"/>
  <c r="R13" i="9"/>
  <c r="R14" i="9"/>
  <c r="R15" i="9"/>
  <c r="R16" i="9"/>
  <c r="R17" i="9"/>
  <c r="R18" i="9"/>
  <c r="R19" i="9"/>
  <c r="R20" i="9"/>
  <c r="R21" i="9"/>
  <c r="R22" i="9"/>
  <c r="R23" i="9"/>
  <c r="R24" i="9"/>
  <c r="R25" i="9"/>
  <c r="R26" i="9"/>
  <c r="R27" i="9"/>
  <c r="R28" i="9"/>
  <c r="R29" i="9"/>
  <c r="R30" i="9"/>
  <c r="R31" i="9"/>
  <c r="R32" i="9"/>
  <c r="R33" i="9"/>
  <c r="R34" i="9"/>
  <c r="R35" i="9"/>
  <c r="R36" i="9"/>
  <c r="R37" i="9"/>
  <c r="R38" i="9"/>
  <c r="R39" i="9"/>
  <c r="R40" i="9"/>
  <c r="R41" i="9"/>
  <c r="R42" i="9"/>
  <c r="R43" i="9"/>
  <c r="R44" i="9"/>
  <c r="R45" i="9"/>
  <c r="R46" i="9"/>
  <c r="R5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6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5" i="9"/>
  <c r="E48" i="9"/>
  <c r="F48" i="9"/>
  <c r="H48" i="9"/>
  <c r="I48" i="9"/>
  <c r="K48" i="9"/>
  <c r="L48" i="9"/>
  <c r="L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5" i="9"/>
  <c r="B48" i="9"/>
  <c r="O16" i="3"/>
  <c r="F8" i="3"/>
  <c r="F9" i="3"/>
  <c r="F10" i="3"/>
  <c r="F11" i="3"/>
  <c r="F12" i="3"/>
  <c r="F13" i="3"/>
  <c r="F14" i="3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6" i="2"/>
  <c r="C7" i="2"/>
  <c r="C8" i="2"/>
  <c r="C9" i="2"/>
  <c r="Z17" i="6"/>
  <c r="W17" i="6"/>
  <c r="T17" i="6"/>
  <c r="Q17" i="6"/>
  <c r="N17" i="6"/>
  <c r="K17" i="6"/>
  <c r="H17" i="6"/>
  <c r="E17" i="6"/>
  <c r="B17" i="6"/>
  <c r="AA15" i="6"/>
  <c r="X15" i="6"/>
  <c r="U15" i="6"/>
  <c r="R15" i="6"/>
  <c r="O15" i="6"/>
  <c r="L15" i="6"/>
  <c r="I15" i="6"/>
  <c r="F15" i="6"/>
  <c r="C15" i="6"/>
  <c r="AA14" i="6"/>
  <c r="X14" i="6"/>
  <c r="U14" i="6"/>
  <c r="R14" i="6"/>
  <c r="O14" i="6"/>
  <c r="L14" i="6"/>
  <c r="I14" i="6"/>
  <c r="F14" i="6"/>
  <c r="C14" i="6"/>
  <c r="AA13" i="6"/>
  <c r="X13" i="6"/>
  <c r="U13" i="6"/>
  <c r="R13" i="6"/>
  <c r="O13" i="6"/>
  <c r="L13" i="6"/>
  <c r="I13" i="6"/>
  <c r="F13" i="6"/>
  <c r="C13" i="6"/>
  <c r="F12" i="6"/>
  <c r="F11" i="6"/>
  <c r="F10" i="6"/>
  <c r="L9" i="6"/>
  <c r="F9" i="6"/>
  <c r="F8" i="6"/>
  <c r="F7" i="6"/>
  <c r="F6" i="6"/>
  <c r="F5" i="6"/>
  <c r="AA16" i="3"/>
  <c r="Z16" i="3"/>
  <c r="X16" i="3"/>
  <c r="W16" i="3"/>
  <c r="U16" i="3"/>
  <c r="T16" i="3"/>
  <c r="R16" i="3"/>
  <c r="Q16" i="3"/>
  <c r="N16" i="3"/>
  <c r="K16" i="3"/>
  <c r="H16" i="3"/>
  <c r="E16" i="3"/>
  <c r="C16" i="3"/>
  <c r="B16" i="3"/>
  <c r="L11" i="3"/>
  <c r="L16" i="3" s="1"/>
  <c r="F7" i="3"/>
  <c r="F16" i="3" s="1"/>
  <c r="AA5" i="2"/>
  <c r="X5" i="2"/>
  <c r="U5" i="2"/>
  <c r="R5" i="2"/>
  <c r="O5" i="2"/>
  <c r="N48" i="2"/>
  <c r="Q48" i="2"/>
  <c r="T48" i="2"/>
  <c r="W48" i="2"/>
  <c r="Z48" i="2"/>
  <c r="L5" i="2"/>
  <c r="K48" i="2"/>
  <c r="I5" i="2"/>
  <c r="F5" i="2"/>
  <c r="C5" i="2"/>
  <c r="E48" i="2"/>
  <c r="H48" i="2"/>
  <c r="B48" i="2"/>
  <c r="C48" i="9" l="1"/>
  <c r="X17" i="6"/>
  <c r="F17" i="6"/>
  <c r="C17" i="6"/>
  <c r="L17" i="6"/>
  <c r="I17" i="6"/>
  <c r="AA17" i="6"/>
  <c r="O17" i="6"/>
  <c r="R17" i="6"/>
  <c r="U17" i="6"/>
  <c r="X48" i="2"/>
  <c r="AA48" i="2"/>
  <c r="L48" i="2"/>
  <c r="F48" i="2"/>
  <c r="I48" i="2"/>
  <c r="O48" i="2"/>
  <c r="R48" i="2"/>
  <c r="U48" i="2"/>
  <c r="C48" i="2"/>
</calcChain>
</file>

<file path=xl/sharedStrings.xml><?xml version="1.0" encoding="utf-8"?>
<sst xmlns="http://schemas.openxmlformats.org/spreadsheetml/2006/main" count="130" uniqueCount="27">
  <si>
    <t>BM_O1</t>
  </si>
  <si>
    <t>BM_O2</t>
  </si>
  <si>
    <t>Cluster No.</t>
  </si>
  <si>
    <t>CD271_Y3</t>
  </si>
  <si>
    <t>BM_Y1</t>
  </si>
  <si>
    <t>BM_Y2</t>
  </si>
  <si>
    <t>Total</t>
  </si>
  <si>
    <t>Percentage</t>
  </si>
  <si>
    <t>CD271_Y4</t>
  </si>
  <si>
    <t>CD271_Y5</t>
  </si>
  <si>
    <t>CD271_O3</t>
  </si>
  <si>
    <t>CD271_O4</t>
  </si>
  <si>
    <t>Cluster ID</t>
  </si>
  <si>
    <t>Summary</t>
  </si>
  <si>
    <t>Sheet 3. Cell numbers and percentages of non-hematopoietic clusters in different samples.</t>
  </si>
  <si>
    <t>Sheet 1. Cell numbers and percentages of cells in each cluster for each sample.</t>
  </si>
  <si>
    <t>No. of cells</t>
  </si>
  <si>
    <t>Sheet 2. Cell numbers and percentages of cells in each stromal clusters for each sample.</t>
  </si>
  <si>
    <t>Note: The percentages for each stromal cluster are the same as listed in sheet 1.</t>
  </si>
  <si>
    <t>3. There are 7069 cells in the stromal clusters, 0.14%  (10 cells) of the cells  are from CD45low/-CD235a- and 99.86% of the cells (7059 cells) are from CD45low/-CD235a-CD271+ cells.</t>
  </si>
  <si>
    <r>
      <t xml:space="preserve">1. Percentages of cells in stromal clusters in </t>
    </r>
    <r>
      <rPr>
        <b/>
        <sz val="12"/>
        <color rgb="FFFF0000"/>
        <rFont val="Calibri (Body)"/>
      </rPr>
      <t>CD45low/-CD235a-</t>
    </r>
    <r>
      <rPr>
        <sz val="12"/>
        <color rgb="FFFF0000"/>
        <rFont val="Calibri (Body)"/>
      </rPr>
      <t xml:space="preserve"> </t>
    </r>
    <r>
      <rPr>
        <sz val="12"/>
        <color theme="1"/>
        <rFont val="Calibri"/>
        <family val="2"/>
        <scheme val="minor"/>
      </rPr>
      <t>cells from each donor are between 0 and 0.44%, median 0.11%.</t>
    </r>
  </si>
  <si>
    <r>
      <t xml:space="preserve">2. Percentages of cells in stromal clusters in </t>
    </r>
    <r>
      <rPr>
        <b/>
        <sz val="12"/>
        <color rgb="FFFF0000"/>
        <rFont val="Calibri (Body)"/>
      </rPr>
      <t>CD45low/-CD235a-CD271+</t>
    </r>
    <r>
      <rPr>
        <sz val="12"/>
        <color rgb="FFFF0000"/>
        <rFont val="Calibri (Body)"/>
      </rPr>
      <t xml:space="preserve"> </t>
    </r>
    <r>
      <rPr>
        <sz val="12"/>
        <color theme="1"/>
        <rFont val="Calibri"/>
        <family val="2"/>
        <scheme val="minor"/>
      </rPr>
      <t>cells from each donor are between 8.44% and 79.35%, median 25.47%.</t>
    </r>
  </si>
  <si>
    <t>Note: The percentages for each non-hematopoietic cluster are the same percentages as listed in sheet 1.</t>
  </si>
  <si>
    <r>
      <t xml:space="preserve">1. The percentages of cells in non-hematopoietic clusters in </t>
    </r>
    <r>
      <rPr>
        <sz val="12"/>
        <color rgb="FFFF0000"/>
        <rFont val="Calibri (Body)"/>
      </rPr>
      <t>CD45low/-CD235a-</t>
    </r>
    <r>
      <rPr>
        <sz val="12"/>
        <color theme="1"/>
        <rFont val="Calibri"/>
        <family val="2"/>
        <scheme val="minor"/>
      </rPr>
      <t xml:space="preserve"> cells from each donor are between 1.51% and 6.53% (median 3.03%).</t>
    </r>
  </si>
  <si>
    <r>
      <t xml:space="preserve">2. The percentages of cells in non-hematopoietic clusters in </t>
    </r>
    <r>
      <rPr>
        <sz val="12"/>
        <color rgb="FFFF0000"/>
        <rFont val="Calibri (Body)"/>
      </rPr>
      <t>CD45low/-CD235a-CD271+</t>
    </r>
    <r>
      <rPr>
        <sz val="12"/>
        <color theme="1"/>
        <rFont val="Calibri"/>
        <family val="2"/>
        <scheme val="minor"/>
      </rPr>
      <t xml:space="preserve"> cells from each donor are between 24.41% and 82.30% (median 37.60%).</t>
    </r>
  </si>
  <si>
    <t>Sheet 4. Cell numbers and percentages of CXCL12-expressing cells in each cluster for each sample.</t>
  </si>
  <si>
    <t>Supplementary File 3. Cell numbers and percentages of cells in each cluster for each sample.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</si>
</sst>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0"/>
      <color indexed="8"/>
      <name val="Helvetica Neue"/>
      <family val="2"/>
    </font>
    <font>
      <sz val="10"/>
      <color indexed="8"/>
      <name val="Helvetica Neue"/>
      <family val="2"/>
    </font>
    <font>
      <sz val="12"/>
      <color rgb="FFFF0000"/>
      <name val="Calibri (Body)"/>
    </font>
    <font>
      <b/>
      <sz val="12"/>
      <color rgb="FFFF0000"/>
      <name val="Calibri (Body)"/>
    </font>
    <font>
      <sz val="12"/>
      <color theme="0"/>
      <name val="Calibri"/>
      <family val="2"/>
      <scheme val="minor"/>
    </font>
    <font>
      <b/>
      <sz val="10"/>
      <color theme="0"/>
      <name val="Helvetica Neue"/>
      <family val="2"/>
    </font>
    <font>
      <b/>
      <sz val="10"/>
      <color indexed="8"/>
      <name val="Calibri"/>
      <family val="2"/>
      <scheme val="minor"/>
    </font>
    <font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/>
      <right style="thin">
        <color indexed="10"/>
      </right>
      <top style="thin">
        <color indexed="11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1"/>
      </right>
      <top/>
      <bottom style="thin">
        <color indexed="10"/>
      </bottom>
      <diagonal/>
    </border>
    <border>
      <left style="thin">
        <color indexed="11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 style="thin">
        <color indexed="10"/>
      </right>
      <top style="thin">
        <color indexed="1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rgb="FFFF0000"/>
      </bottom>
      <diagonal/>
    </border>
    <border>
      <left style="thin">
        <color rgb="FFFF0000"/>
      </left>
      <right style="thin">
        <color indexed="11"/>
      </right>
      <top/>
      <bottom style="thin">
        <color indexed="10"/>
      </bottom>
      <diagonal/>
    </border>
    <border>
      <left style="thin">
        <color rgb="FFFF000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rgb="FFFF0000"/>
      </left>
      <right style="thin">
        <color indexed="11"/>
      </right>
      <top style="thin">
        <color indexed="10"/>
      </top>
      <bottom style="thin">
        <color rgb="FFFF000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rgb="FFFF0000"/>
      </bottom>
      <diagonal/>
    </border>
    <border>
      <left/>
      <right style="thin">
        <color indexed="10"/>
      </right>
      <top style="thin">
        <color indexed="10"/>
      </top>
      <bottom style="thin">
        <color rgb="FFFF000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rgb="FFFF0000"/>
      </bottom>
      <diagonal/>
    </border>
    <border>
      <left style="thin">
        <color indexed="10"/>
      </left>
      <right/>
      <top style="thin">
        <color rgb="FFFF0000"/>
      </top>
      <bottom style="thin">
        <color indexed="10"/>
      </bottom>
      <diagonal/>
    </border>
    <border>
      <left/>
      <right style="thin">
        <color indexed="10"/>
      </right>
      <top style="thin">
        <color rgb="FFFF0000"/>
      </top>
      <bottom/>
      <diagonal/>
    </border>
    <border>
      <left style="thin">
        <color indexed="10"/>
      </left>
      <right/>
      <top style="thin">
        <color indexed="11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1"/>
      </top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 style="thin">
        <color indexed="10"/>
      </top>
      <bottom style="thin">
        <color indexed="10"/>
      </bottom>
      <diagonal/>
    </border>
    <border>
      <left style="thin">
        <color rgb="FFFF000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rgb="FFFF000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rgb="FFFF0000"/>
      </left>
      <right style="thin">
        <color indexed="10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3" xfId="0" applyBorder="1" applyAlignment="1">
      <alignment vertical="top"/>
    </xf>
    <xf numFmtId="0" fontId="0" fillId="0" borderId="5" xfId="0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0" xfId="0" applyAlignment="1">
      <alignment vertical="top"/>
    </xf>
    <xf numFmtId="0" fontId="0" fillId="2" borderId="3" xfId="0" applyFill="1" applyBorder="1"/>
    <xf numFmtId="0" fontId="1" fillId="2" borderId="10" xfId="0" applyFont="1" applyFill="1" applyBorder="1" applyAlignment="1">
      <alignment vertical="top"/>
    </xf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1" fillId="2" borderId="16" xfId="0" applyFont="1" applyFill="1" applyBorder="1" applyAlignment="1">
      <alignment vertical="top"/>
    </xf>
    <xf numFmtId="0" fontId="1" fillId="2" borderId="17" xfId="0" applyFont="1" applyFill="1" applyBorder="1" applyAlignment="1">
      <alignment vertical="top"/>
    </xf>
    <xf numFmtId="0" fontId="1" fillId="2" borderId="18" xfId="0" applyFont="1" applyFill="1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4" xfId="0" applyBorder="1"/>
    <xf numFmtId="0" fontId="0" fillId="2" borderId="23" xfId="0" applyFill="1" applyBorder="1"/>
    <xf numFmtId="49" fontId="1" fillId="2" borderId="22" xfId="0" applyNumberFormat="1" applyFont="1" applyFill="1" applyBorder="1" applyAlignment="1">
      <alignment vertical="top"/>
    </xf>
    <xf numFmtId="0" fontId="0" fillId="2" borderId="15" xfId="0" applyFill="1" applyBorder="1"/>
    <xf numFmtId="0" fontId="0" fillId="2" borderId="0" xfId="0" applyFill="1"/>
    <xf numFmtId="0" fontId="0" fillId="2" borderId="25" xfId="0" applyFill="1" applyBorder="1"/>
    <xf numFmtId="0" fontId="2" fillId="0" borderId="0" xfId="0" applyFont="1" applyAlignment="1">
      <alignment vertical="top"/>
    </xf>
    <xf numFmtId="49" fontId="1" fillId="0" borderId="0" xfId="0" applyNumberFormat="1" applyFont="1" applyAlignment="1">
      <alignment vertical="top"/>
    </xf>
    <xf numFmtId="49" fontId="1" fillId="2" borderId="29" xfId="0" applyNumberFormat="1" applyFont="1" applyFill="1" applyBorder="1" applyAlignment="1">
      <alignment vertical="top"/>
    </xf>
    <xf numFmtId="0" fontId="0" fillId="2" borderId="7" xfId="0" applyFill="1" applyBorder="1"/>
    <xf numFmtId="49" fontId="1" fillId="2" borderId="3" xfId="0" applyNumberFormat="1" applyFont="1" applyFill="1" applyBorder="1" applyAlignment="1">
      <alignment vertical="top"/>
    </xf>
    <xf numFmtId="0" fontId="0" fillId="2" borderId="26" xfId="0" applyFill="1" applyBorder="1"/>
    <xf numFmtId="0" fontId="0" fillId="0" borderId="32" xfId="0" applyBorder="1"/>
    <xf numFmtId="49" fontId="1" fillId="2" borderId="33" xfId="0" applyNumberFormat="1" applyFont="1" applyFill="1" applyBorder="1" applyAlignment="1">
      <alignment vertical="top"/>
    </xf>
    <xf numFmtId="0" fontId="0" fillId="0" borderId="35" xfId="0" applyBorder="1" applyAlignment="1">
      <alignment vertical="top"/>
    </xf>
    <xf numFmtId="0" fontId="0" fillId="0" borderId="34" xfId="0" applyBorder="1" applyAlignment="1">
      <alignment vertical="top"/>
    </xf>
    <xf numFmtId="0" fontId="0" fillId="0" borderId="28" xfId="0" applyBorder="1"/>
    <xf numFmtId="49" fontId="1" fillId="0" borderId="36" xfId="0" applyNumberFormat="1" applyFont="1" applyBorder="1" applyAlignment="1">
      <alignment vertical="top"/>
    </xf>
    <xf numFmtId="0" fontId="0" fillId="0" borderId="9" xfId="0" applyBorder="1"/>
    <xf numFmtId="0" fontId="0" fillId="2" borderId="30" xfId="0" applyFill="1" applyBorder="1"/>
    <xf numFmtId="0" fontId="0" fillId="0" borderId="30" xfId="0" applyBorder="1"/>
    <xf numFmtId="0" fontId="0" fillId="0" borderId="36" xfId="0" applyBorder="1"/>
    <xf numFmtId="0" fontId="0" fillId="0" borderId="36" xfId="0" applyBorder="1" applyAlignment="1">
      <alignment vertical="top"/>
    </xf>
    <xf numFmtId="49" fontId="6" fillId="0" borderId="0" xfId="0" applyNumberFormat="1" applyFont="1" applyAlignment="1">
      <alignment vertical="top"/>
    </xf>
    <xf numFmtId="0" fontId="5" fillId="0" borderId="0" xfId="0" applyFont="1"/>
    <xf numFmtId="49" fontId="7" fillId="2" borderId="29" xfId="0" applyNumberFormat="1" applyFont="1" applyFill="1" applyBorder="1" applyAlignment="1">
      <alignment vertical="top"/>
    </xf>
    <xf numFmtId="49" fontId="8" fillId="2" borderId="29" xfId="0" applyNumberFormat="1" applyFont="1" applyFill="1" applyBorder="1" applyAlignment="1">
      <alignment vertical="top"/>
    </xf>
    <xf numFmtId="2" fontId="0" fillId="0" borderId="31" xfId="0" applyNumberFormat="1" applyBorder="1" applyAlignment="1">
      <alignment vertical="top"/>
    </xf>
    <xf numFmtId="2" fontId="0" fillId="0" borderId="27" xfId="0" applyNumberFormat="1" applyBorder="1" applyAlignment="1">
      <alignment vertical="top"/>
    </xf>
    <xf numFmtId="2" fontId="0" fillId="0" borderId="6" xfId="0" applyNumberFormat="1" applyBorder="1" applyAlignment="1">
      <alignment vertical="top"/>
    </xf>
    <xf numFmtId="2" fontId="0" fillId="0" borderId="5" xfId="0" applyNumberFormat="1" applyBorder="1" applyAlignment="1">
      <alignment vertical="top"/>
    </xf>
    <xf numFmtId="2" fontId="0" fillId="0" borderId="7" xfId="0" applyNumberFormat="1" applyBorder="1" applyAlignment="1">
      <alignment vertical="top"/>
    </xf>
    <xf numFmtId="2" fontId="0" fillId="0" borderId="0" xfId="0" applyNumberFormat="1"/>
    <xf numFmtId="2" fontId="0" fillId="0" borderId="3" xfId="0" applyNumberFormat="1" applyBorder="1" applyAlignment="1">
      <alignment vertical="top"/>
    </xf>
    <xf numFmtId="49" fontId="8" fillId="2" borderId="3" xfId="0" applyNumberFormat="1" applyFont="1" applyFill="1" applyBorder="1" applyAlignment="1">
      <alignment vertical="top"/>
    </xf>
    <xf numFmtId="2" fontId="0" fillId="0" borderId="8" xfId="0" applyNumberFormat="1" applyBorder="1" applyAlignment="1">
      <alignment vertical="top"/>
    </xf>
    <xf numFmtId="2" fontId="0" fillId="0" borderId="19" xfId="0" applyNumberFormat="1" applyBorder="1" applyAlignment="1">
      <alignment vertical="top"/>
    </xf>
    <xf numFmtId="2" fontId="0" fillId="0" borderId="30" xfId="0" applyNumberFormat="1" applyBorder="1"/>
    <xf numFmtId="2" fontId="0" fillId="0" borderId="15" xfId="0" applyNumberFormat="1" applyBorder="1" applyAlignment="1">
      <alignment vertical="top"/>
    </xf>
    <xf numFmtId="2" fontId="0" fillId="0" borderId="24" xfId="0" applyNumberFormat="1" applyBorder="1" applyAlignment="1">
      <alignment vertical="top"/>
    </xf>
    <xf numFmtId="2" fontId="0" fillId="0" borderId="20" xfId="0" applyNumberFormat="1" applyBorder="1" applyAlignment="1">
      <alignment vertical="top"/>
    </xf>
    <xf numFmtId="2" fontId="0" fillId="0" borderId="9" xfId="0" applyNumberFormat="1" applyBorder="1" applyAlignment="1">
      <alignment vertical="top"/>
    </xf>
    <xf numFmtId="2" fontId="0" fillId="0" borderId="30" xfId="0" applyNumberFormat="1" applyBorder="1" applyAlignment="1">
      <alignment vertical="top"/>
    </xf>
    <xf numFmtId="2" fontId="0" fillId="0" borderId="11" xfId="0" applyNumberFormat="1" applyBorder="1" applyAlignment="1">
      <alignment vertical="top"/>
    </xf>
    <xf numFmtId="2" fontId="0" fillId="0" borderId="2" xfId="0" applyNumberFormat="1" applyBorder="1" applyAlignment="1">
      <alignment vertical="top"/>
    </xf>
    <xf numFmtId="2" fontId="0" fillId="0" borderId="21" xfId="0" applyNumberFormat="1" applyBorder="1" applyAlignment="1">
      <alignment vertical="top"/>
    </xf>
    <xf numFmtId="2" fontId="0" fillId="0" borderId="4" xfId="0" applyNumberForma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8B2F8-D7C8-4940-81A1-51B29A3AD08C}">
  <dimension ref="A1:AA74"/>
  <sheetViews>
    <sheetView tabSelected="1" zoomScale="75" zoomScaleNormal="132" workbookViewId="0"/>
  </sheetViews>
  <sheetFormatPr baseColWidth="10" defaultRowHeight="16" x14ac:dyDescent="0.2"/>
  <cols>
    <col min="4" max="4" width="10.83203125" style="27"/>
    <col min="7" max="8" width="10.83203125" style="27"/>
  </cols>
  <sheetData>
    <row r="1" spans="1:27" x14ac:dyDescent="0.2">
      <c r="A1" t="s">
        <v>26</v>
      </c>
      <c r="G1"/>
      <c r="H1"/>
    </row>
    <row r="2" spans="1:27" x14ac:dyDescent="0.2">
      <c r="A2" t="s">
        <v>15</v>
      </c>
      <c r="F2" s="31"/>
      <c r="G2"/>
      <c r="H2" s="31"/>
    </row>
    <row r="3" spans="1:27" x14ac:dyDescent="0.2">
      <c r="B3" s="23" t="s">
        <v>4</v>
      </c>
      <c r="C3" s="26"/>
      <c r="D3" s="36"/>
      <c r="E3" s="23" t="s">
        <v>5</v>
      </c>
      <c r="F3" s="26"/>
      <c r="H3" s="28" t="s">
        <v>0</v>
      </c>
      <c r="I3" s="24"/>
      <c r="K3" s="40" t="s">
        <v>1</v>
      </c>
      <c r="L3" s="24"/>
      <c r="N3" s="40" t="s">
        <v>3</v>
      </c>
      <c r="O3" s="24"/>
      <c r="Q3" s="40" t="s">
        <v>8</v>
      </c>
      <c r="R3" s="24"/>
      <c r="T3" s="40" t="s">
        <v>9</v>
      </c>
      <c r="U3" s="24"/>
      <c r="W3" s="40" t="s">
        <v>10</v>
      </c>
      <c r="X3" s="24"/>
      <c r="Z3" s="40" t="s">
        <v>11</v>
      </c>
      <c r="AA3" s="24"/>
    </row>
    <row r="4" spans="1:27" x14ac:dyDescent="0.2">
      <c r="A4" s="25" t="s">
        <v>2</v>
      </c>
      <c r="B4" s="6" t="s">
        <v>16</v>
      </c>
      <c r="C4" s="41" t="s">
        <v>7</v>
      </c>
      <c r="D4" s="32"/>
      <c r="E4" s="6" t="s">
        <v>16</v>
      </c>
      <c r="F4" s="41" t="s">
        <v>7</v>
      </c>
      <c r="H4" s="6" t="s">
        <v>16</v>
      </c>
      <c r="I4" s="49" t="s">
        <v>7</v>
      </c>
      <c r="K4" s="6" t="s">
        <v>16</v>
      </c>
      <c r="L4" s="49" t="s">
        <v>7</v>
      </c>
      <c r="N4" s="6" t="s">
        <v>16</v>
      </c>
      <c r="O4" s="49" t="s">
        <v>7</v>
      </c>
      <c r="Q4" s="6" t="s">
        <v>16</v>
      </c>
      <c r="R4" s="49" t="s">
        <v>7</v>
      </c>
      <c r="T4" s="6" t="s">
        <v>16</v>
      </c>
      <c r="U4" s="49" t="s">
        <v>7</v>
      </c>
      <c r="W4" s="6" t="s">
        <v>16</v>
      </c>
      <c r="X4" s="49" t="s">
        <v>7</v>
      </c>
      <c r="Z4" s="6" t="s">
        <v>16</v>
      </c>
      <c r="AA4" s="49" t="s">
        <v>7</v>
      </c>
    </row>
    <row r="5" spans="1:27" x14ac:dyDescent="0.2">
      <c r="A5" s="7">
        <v>0</v>
      </c>
      <c r="B5" s="4">
        <v>16</v>
      </c>
      <c r="C5" s="42">
        <f>B5/1593*100</f>
        <v>1.0043942247332078</v>
      </c>
      <c r="D5" s="37"/>
      <c r="E5" s="1">
        <v>5</v>
      </c>
      <c r="F5" s="43">
        <f>E5/1262*100</f>
        <v>0.39619651347068147</v>
      </c>
      <c r="H5" s="29">
        <v>1</v>
      </c>
      <c r="I5" s="44">
        <f>H5/1190*100</f>
        <v>8.4033613445378158E-2</v>
      </c>
      <c r="K5" s="2">
        <v>1</v>
      </c>
      <c r="L5" s="45">
        <f>K5/1659*100</f>
        <v>6.027727546714888E-2</v>
      </c>
      <c r="N5" s="2">
        <v>121</v>
      </c>
      <c r="O5" s="45">
        <f>N5/8838*100</f>
        <v>1.3690880289658294</v>
      </c>
      <c r="Q5" s="2">
        <v>50</v>
      </c>
      <c r="R5" s="45">
        <f>Q5/2524*100</f>
        <v>1.9809825673534072</v>
      </c>
      <c r="T5" s="2">
        <v>8</v>
      </c>
      <c r="U5" s="45">
        <f>T5/695*100</f>
        <v>1.1510791366906474</v>
      </c>
      <c r="W5" s="2">
        <v>7</v>
      </c>
      <c r="X5" s="45">
        <f>W5/949*100</f>
        <v>0.7376185458377239</v>
      </c>
      <c r="Z5" s="2">
        <v>753</v>
      </c>
      <c r="AA5" s="45">
        <f>Z5/6357*100</f>
        <v>11.845210004719208</v>
      </c>
    </row>
    <row r="6" spans="1:27" x14ac:dyDescent="0.2">
      <c r="A6" s="3">
        <v>1</v>
      </c>
      <c r="B6" s="1">
        <v>151</v>
      </c>
      <c r="C6" s="42">
        <f t="shared" ref="C6:C46" si="0">B6/1593*100</f>
        <v>9.4789704959196488</v>
      </c>
      <c r="D6" s="37"/>
      <c r="E6" s="1">
        <v>11</v>
      </c>
      <c r="F6" s="43">
        <f t="shared" ref="F6:F46" si="1">E6/1262*100</f>
        <v>0.87163232963549919</v>
      </c>
      <c r="H6" s="30">
        <v>270</v>
      </c>
      <c r="I6" s="44">
        <f t="shared" ref="I6:I46" si="2">H6/1190*100</f>
        <v>22.689075630252102</v>
      </c>
      <c r="K6" s="1">
        <v>164</v>
      </c>
      <c r="L6" s="45">
        <f t="shared" ref="L6:L46" si="3">K6/1659*100</f>
        <v>9.8854731766124164</v>
      </c>
      <c r="N6" s="1">
        <v>1</v>
      </c>
      <c r="O6" s="45">
        <f t="shared" ref="O6:O46" si="4">N6/8838*100</f>
        <v>1.1314777098891152E-2</v>
      </c>
      <c r="Q6" s="1">
        <v>0</v>
      </c>
      <c r="R6" s="45">
        <f t="shared" ref="R6:R46" si="5">Q6/2524*100</f>
        <v>0</v>
      </c>
      <c r="T6" s="1">
        <v>2</v>
      </c>
      <c r="U6" s="45">
        <f t="shared" ref="U6:U46" si="6">T6/695*100</f>
        <v>0.28776978417266186</v>
      </c>
      <c r="W6" s="1">
        <v>0</v>
      </c>
      <c r="X6" s="45">
        <f t="shared" ref="X6:X46" si="7">W6/949*100</f>
        <v>0</v>
      </c>
      <c r="Z6" s="1">
        <v>2</v>
      </c>
      <c r="AA6" s="45">
        <f t="shared" ref="AA6:AA46" si="8">Z6/6357*100</f>
        <v>3.1461381154632685E-2</v>
      </c>
    </row>
    <row r="7" spans="1:27" x14ac:dyDescent="0.2">
      <c r="A7" s="3">
        <v>2</v>
      </c>
      <c r="B7" s="1">
        <v>93</v>
      </c>
      <c r="C7" s="42">
        <f t="shared" si="0"/>
        <v>5.8380414312617699</v>
      </c>
      <c r="D7" s="37"/>
      <c r="E7" s="1">
        <v>63</v>
      </c>
      <c r="F7" s="43">
        <f t="shared" si="1"/>
        <v>4.9920760697305857</v>
      </c>
      <c r="H7" s="30">
        <v>16</v>
      </c>
      <c r="I7" s="44">
        <f t="shared" si="2"/>
        <v>1.3445378151260505</v>
      </c>
      <c r="K7" s="1">
        <v>2</v>
      </c>
      <c r="L7" s="45">
        <f t="shared" si="3"/>
        <v>0.12055455093429776</v>
      </c>
      <c r="N7" s="1">
        <v>2</v>
      </c>
      <c r="O7" s="45">
        <f t="shared" si="4"/>
        <v>2.2629554197782304E-2</v>
      </c>
      <c r="Q7" s="1">
        <v>3</v>
      </c>
      <c r="R7" s="45">
        <f t="shared" si="5"/>
        <v>0.11885895404120445</v>
      </c>
      <c r="T7" s="1">
        <v>60</v>
      </c>
      <c r="U7" s="45">
        <f t="shared" si="6"/>
        <v>8.6330935251798557</v>
      </c>
      <c r="W7" s="1">
        <v>4</v>
      </c>
      <c r="X7" s="45">
        <f t="shared" si="7"/>
        <v>0.42149631190727077</v>
      </c>
      <c r="Z7" s="1">
        <v>7</v>
      </c>
      <c r="AA7" s="45">
        <f t="shared" si="8"/>
        <v>0.11011483404121442</v>
      </c>
    </row>
    <row r="8" spans="1:27" x14ac:dyDescent="0.2">
      <c r="A8" s="3">
        <v>3</v>
      </c>
      <c r="B8" s="1">
        <v>0</v>
      </c>
      <c r="C8" s="42">
        <f t="shared" si="0"/>
        <v>0</v>
      </c>
      <c r="D8" s="37"/>
      <c r="E8" s="1">
        <v>0</v>
      </c>
      <c r="F8" s="43">
        <f t="shared" si="1"/>
        <v>0</v>
      </c>
      <c r="H8" s="30">
        <v>0</v>
      </c>
      <c r="I8" s="44">
        <f t="shared" si="2"/>
        <v>0</v>
      </c>
      <c r="K8" s="1">
        <v>0</v>
      </c>
      <c r="L8" s="45">
        <f t="shared" si="3"/>
        <v>0</v>
      </c>
      <c r="N8" s="1">
        <v>80</v>
      </c>
      <c r="O8" s="45">
        <f t="shared" si="4"/>
        <v>0.90518216791129225</v>
      </c>
      <c r="Q8" s="1">
        <v>0</v>
      </c>
      <c r="R8" s="45">
        <f t="shared" si="5"/>
        <v>0</v>
      </c>
      <c r="T8" s="1">
        <v>18</v>
      </c>
      <c r="U8" s="45">
        <f t="shared" si="6"/>
        <v>2.5899280575539567</v>
      </c>
      <c r="W8" s="1">
        <v>88</v>
      </c>
      <c r="X8" s="45">
        <f t="shared" si="7"/>
        <v>9.2729188619599583</v>
      </c>
      <c r="Z8" s="1">
        <v>37</v>
      </c>
      <c r="AA8" s="45">
        <f t="shared" si="8"/>
        <v>0.58203555136070473</v>
      </c>
    </row>
    <row r="9" spans="1:27" x14ac:dyDescent="0.2">
      <c r="A9" s="3">
        <v>4</v>
      </c>
      <c r="B9" s="1">
        <v>4</v>
      </c>
      <c r="C9" s="42">
        <f t="shared" si="0"/>
        <v>0.25109855618330196</v>
      </c>
      <c r="D9" s="37"/>
      <c r="E9" s="1">
        <v>7</v>
      </c>
      <c r="F9" s="43">
        <f t="shared" si="1"/>
        <v>0.55467511885895404</v>
      </c>
      <c r="H9" s="30">
        <v>54</v>
      </c>
      <c r="I9" s="44">
        <f t="shared" si="2"/>
        <v>4.53781512605042</v>
      </c>
      <c r="K9" s="1">
        <v>109</v>
      </c>
      <c r="L9" s="45">
        <f t="shared" si="3"/>
        <v>6.570223025919228</v>
      </c>
      <c r="N9" s="1">
        <v>1</v>
      </c>
      <c r="O9" s="45">
        <f t="shared" si="4"/>
        <v>1.1314777098891152E-2</v>
      </c>
      <c r="Q9" s="1">
        <v>0</v>
      </c>
      <c r="R9" s="45">
        <f t="shared" si="5"/>
        <v>0</v>
      </c>
      <c r="T9" s="1">
        <v>3</v>
      </c>
      <c r="U9" s="45">
        <f t="shared" si="6"/>
        <v>0.43165467625899279</v>
      </c>
      <c r="W9" s="1">
        <v>1</v>
      </c>
      <c r="X9" s="45">
        <f t="shared" si="7"/>
        <v>0.10537407797681769</v>
      </c>
      <c r="Z9" s="1">
        <v>1</v>
      </c>
      <c r="AA9" s="45">
        <f t="shared" si="8"/>
        <v>1.5730690577316343E-2</v>
      </c>
    </row>
    <row r="10" spans="1:27" x14ac:dyDescent="0.2">
      <c r="A10" s="3">
        <v>5</v>
      </c>
      <c r="B10" s="1">
        <v>4</v>
      </c>
      <c r="C10" s="42">
        <f t="shared" si="0"/>
        <v>0.25109855618330196</v>
      </c>
      <c r="D10" s="37"/>
      <c r="E10" s="1">
        <v>1</v>
      </c>
      <c r="F10" s="43">
        <f t="shared" si="1"/>
        <v>7.9239302694136288E-2</v>
      </c>
      <c r="H10" s="30">
        <v>0</v>
      </c>
      <c r="I10" s="44">
        <f t="shared" si="2"/>
        <v>0</v>
      </c>
      <c r="K10" s="1">
        <v>0</v>
      </c>
      <c r="L10" s="45">
        <f t="shared" si="3"/>
        <v>0</v>
      </c>
      <c r="N10" s="1">
        <v>3218</v>
      </c>
      <c r="O10" s="45">
        <f t="shared" si="4"/>
        <v>36.410952704231725</v>
      </c>
      <c r="Q10" s="1">
        <v>82</v>
      </c>
      <c r="R10" s="45">
        <f t="shared" si="5"/>
        <v>3.248811410459588</v>
      </c>
      <c r="T10" s="1">
        <v>39</v>
      </c>
      <c r="U10" s="45">
        <f t="shared" si="6"/>
        <v>5.6115107913669062</v>
      </c>
      <c r="W10" s="1">
        <v>155</v>
      </c>
      <c r="X10" s="45">
        <f t="shared" si="7"/>
        <v>16.332982086406744</v>
      </c>
      <c r="Z10" s="1">
        <v>81</v>
      </c>
      <c r="AA10" s="45">
        <f t="shared" si="8"/>
        <v>1.2741859367626238</v>
      </c>
    </row>
    <row r="11" spans="1:27" x14ac:dyDescent="0.2">
      <c r="A11" s="3">
        <v>6</v>
      </c>
      <c r="B11" s="1">
        <v>0</v>
      </c>
      <c r="C11" s="42">
        <f t="shared" si="0"/>
        <v>0</v>
      </c>
      <c r="D11" s="37"/>
      <c r="E11" s="1">
        <v>0</v>
      </c>
      <c r="F11" s="43">
        <f t="shared" si="1"/>
        <v>0</v>
      </c>
      <c r="H11" s="30">
        <v>0</v>
      </c>
      <c r="I11" s="44">
        <f t="shared" si="2"/>
        <v>0</v>
      </c>
      <c r="K11" s="1">
        <v>0</v>
      </c>
      <c r="L11" s="45">
        <f t="shared" si="3"/>
        <v>0</v>
      </c>
      <c r="N11" s="1">
        <v>95</v>
      </c>
      <c r="O11" s="45">
        <f t="shared" si="4"/>
        <v>1.0749038243946594</v>
      </c>
      <c r="Q11" s="1">
        <v>10</v>
      </c>
      <c r="R11" s="45">
        <f t="shared" si="5"/>
        <v>0.39619651347068147</v>
      </c>
      <c r="T11" s="1">
        <v>0</v>
      </c>
      <c r="U11" s="45">
        <f t="shared" si="6"/>
        <v>0</v>
      </c>
      <c r="W11" s="1">
        <v>9</v>
      </c>
      <c r="X11" s="45">
        <f t="shared" si="7"/>
        <v>0.9483667017913594</v>
      </c>
      <c r="Z11" s="1">
        <v>28</v>
      </c>
      <c r="AA11" s="45">
        <f t="shared" si="8"/>
        <v>0.44045933616485766</v>
      </c>
    </row>
    <row r="12" spans="1:27" x14ac:dyDescent="0.2">
      <c r="A12" s="3">
        <v>7</v>
      </c>
      <c r="B12" s="1">
        <v>120</v>
      </c>
      <c r="C12" s="42">
        <f t="shared" si="0"/>
        <v>7.5329566854990579</v>
      </c>
      <c r="D12" s="37"/>
      <c r="E12" s="1">
        <v>442</v>
      </c>
      <c r="F12" s="43">
        <f t="shared" si="1"/>
        <v>35.02377179080824</v>
      </c>
      <c r="H12" s="30">
        <v>78</v>
      </c>
      <c r="I12" s="44">
        <f t="shared" si="2"/>
        <v>6.5546218487394965</v>
      </c>
      <c r="K12" s="1">
        <v>111</v>
      </c>
      <c r="L12" s="45">
        <f t="shared" si="3"/>
        <v>6.6907775768535265</v>
      </c>
      <c r="N12" s="1">
        <v>140</v>
      </c>
      <c r="O12" s="45">
        <f t="shared" si="4"/>
        <v>1.5840687938447613</v>
      </c>
      <c r="Q12" s="1">
        <v>230</v>
      </c>
      <c r="R12" s="45">
        <f t="shared" si="5"/>
        <v>9.1125198098256739</v>
      </c>
      <c r="T12" s="1">
        <v>13</v>
      </c>
      <c r="U12" s="45">
        <f t="shared" si="6"/>
        <v>1.8705035971223021</v>
      </c>
      <c r="W12" s="1">
        <v>3</v>
      </c>
      <c r="X12" s="45">
        <f t="shared" si="7"/>
        <v>0.31612223393045313</v>
      </c>
      <c r="Z12" s="1">
        <v>792</v>
      </c>
      <c r="AA12" s="45">
        <f t="shared" si="8"/>
        <v>12.458706937234544</v>
      </c>
    </row>
    <row r="13" spans="1:27" x14ac:dyDescent="0.2">
      <c r="A13" s="3">
        <v>8</v>
      </c>
      <c r="B13" s="1">
        <v>0</v>
      </c>
      <c r="C13" s="42">
        <f t="shared" si="0"/>
        <v>0</v>
      </c>
      <c r="D13" s="37"/>
      <c r="E13" s="1">
        <v>0</v>
      </c>
      <c r="F13" s="43">
        <f t="shared" si="1"/>
        <v>0</v>
      </c>
      <c r="H13" s="30">
        <v>0</v>
      </c>
      <c r="I13" s="44">
        <f t="shared" si="2"/>
        <v>0</v>
      </c>
      <c r="K13" s="1">
        <v>0</v>
      </c>
      <c r="L13" s="45">
        <f t="shared" si="3"/>
        <v>0</v>
      </c>
      <c r="N13" s="1">
        <v>337</v>
      </c>
      <c r="O13" s="45">
        <f t="shared" si="4"/>
        <v>3.8130798823263179</v>
      </c>
      <c r="Q13" s="1">
        <v>80</v>
      </c>
      <c r="R13" s="45">
        <f t="shared" si="5"/>
        <v>3.1695721077654517</v>
      </c>
      <c r="T13" s="1">
        <v>1</v>
      </c>
      <c r="U13" s="45">
        <f t="shared" si="6"/>
        <v>0.14388489208633093</v>
      </c>
      <c r="W13" s="1">
        <v>2</v>
      </c>
      <c r="X13" s="45">
        <f t="shared" si="7"/>
        <v>0.21074815595363539</v>
      </c>
      <c r="Z13" s="1">
        <v>48</v>
      </c>
      <c r="AA13" s="45">
        <f t="shared" si="8"/>
        <v>0.7550731477111845</v>
      </c>
    </row>
    <row r="14" spans="1:27" x14ac:dyDescent="0.2">
      <c r="A14" s="3">
        <v>9</v>
      </c>
      <c r="B14" s="1">
        <v>0</v>
      </c>
      <c r="C14" s="42">
        <f t="shared" si="0"/>
        <v>0</v>
      </c>
      <c r="D14" s="37"/>
      <c r="E14" s="1">
        <v>6</v>
      </c>
      <c r="F14" s="43">
        <f t="shared" si="1"/>
        <v>0.47543581616481778</v>
      </c>
      <c r="H14" s="30">
        <v>36</v>
      </c>
      <c r="I14" s="44">
        <f t="shared" si="2"/>
        <v>3.0252100840336134</v>
      </c>
      <c r="K14" s="1">
        <v>5</v>
      </c>
      <c r="L14" s="45">
        <f t="shared" si="3"/>
        <v>0.30138637733574442</v>
      </c>
      <c r="N14" s="1">
        <v>0</v>
      </c>
      <c r="O14" s="45">
        <f t="shared" si="4"/>
        <v>0</v>
      </c>
      <c r="Q14" s="1">
        <v>0</v>
      </c>
      <c r="R14" s="45">
        <f t="shared" si="5"/>
        <v>0</v>
      </c>
      <c r="T14" s="1">
        <v>2</v>
      </c>
      <c r="U14" s="45">
        <f t="shared" si="6"/>
        <v>0.28776978417266186</v>
      </c>
      <c r="W14" s="1">
        <v>22</v>
      </c>
      <c r="X14" s="45">
        <f t="shared" si="7"/>
        <v>2.3182297154899896</v>
      </c>
      <c r="Z14" s="1">
        <v>4</v>
      </c>
      <c r="AA14" s="45">
        <f t="shared" si="8"/>
        <v>6.292276230926537E-2</v>
      </c>
    </row>
    <row r="15" spans="1:27" x14ac:dyDescent="0.2">
      <c r="A15" s="3">
        <v>10</v>
      </c>
      <c r="B15" s="1">
        <v>1</v>
      </c>
      <c r="C15" s="42">
        <f t="shared" si="0"/>
        <v>6.2774639045825489E-2</v>
      </c>
      <c r="D15" s="37"/>
      <c r="E15" s="1">
        <v>2</v>
      </c>
      <c r="F15" s="43">
        <f t="shared" si="1"/>
        <v>0.15847860538827258</v>
      </c>
      <c r="H15" s="30">
        <v>0</v>
      </c>
      <c r="I15" s="44">
        <f t="shared" si="2"/>
        <v>0</v>
      </c>
      <c r="K15" s="1">
        <v>2</v>
      </c>
      <c r="L15" s="45">
        <f t="shared" si="3"/>
        <v>0.12055455093429776</v>
      </c>
      <c r="N15" s="1">
        <v>2</v>
      </c>
      <c r="O15" s="45">
        <f t="shared" si="4"/>
        <v>2.2629554197782304E-2</v>
      </c>
      <c r="Q15" s="1">
        <v>37</v>
      </c>
      <c r="R15" s="45">
        <f t="shared" si="5"/>
        <v>1.4659270998415215</v>
      </c>
      <c r="T15" s="1">
        <v>0</v>
      </c>
      <c r="U15" s="45">
        <f t="shared" si="6"/>
        <v>0</v>
      </c>
      <c r="W15" s="1">
        <v>0</v>
      </c>
      <c r="X15" s="45">
        <f t="shared" si="7"/>
        <v>0</v>
      </c>
      <c r="Z15" s="1">
        <v>38</v>
      </c>
      <c r="AA15" s="45">
        <f t="shared" si="8"/>
        <v>0.59776624193802108</v>
      </c>
    </row>
    <row r="16" spans="1:27" x14ac:dyDescent="0.2">
      <c r="A16" s="3">
        <v>11</v>
      </c>
      <c r="B16" s="1">
        <v>40</v>
      </c>
      <c r="C16" s="42">
        <f t="shared" si="0"/>
        <v>2.5109855618330195</v>
      </c>
      <c r="D16" s="37"/>
      <c r="E16" s="1">
        <v>46</v>
      </c>
      <c r="F16" s="43">
        <f t="shared" si="1"/>
        <v>3.6450079239302693</v>
      </c>
      <c r="H16" s="30">
        <v>5</v>
      </c>
      <c r="I16" s="44">
        <f t="shared" si="2"/>
        <v>0.42016806722689076</v>
      </c>
      <c r="K16" s="1">
        <v>62</v>
      </c>
      <c r="L16" s="45">
        <f t="shared" si="3"/>
        <v>3.7371910789632303</v>
      </c>
      <c r="N16" s="1">
        <v>55</v>
      </c>
      <c r="O16" s="45">
        <f t="shared" si="4"/>
        <v>0.6223127404390133</v>
      </c>
      <c r="Q16" s="1">
        <v>0</v>
      </c>
      <c r="R16" s="45">
        <f t="shared" si="5"/>
        <v>0</v>
      </c>
      <c r="T16" s="1">
        <v>26</v>
      </c>
      <c r="U16" s="45">
        <f t="shared" si="6"/>
        <v>3.7410071942446042</v>
      </c>
      <c r="W16" s="1">
        <v>0</v>
      </c>
      <c r="X16" s="45">
        <f t="shared" si="7"/>
        <v>0</v>
      </c>
      <c r="Z16" s="1">
        <v>22</v>
      </c>
      <c r="AA16" s="45">
        <f t="shared" si="8"/>
        <v>0.34607519270095954</v>
      </c>
    </row>
    <row r="17" spans="1:27" x14ac:dyDescent="0.2">
      <c r="A17" s="3">
        <v>12</v>
      </c>
      <c r="B17" s="1">
        <v>3</v>
      </c>
      <c r="C17" s="42">
        <f t="shared" si="0"/>
        <v>0.18832391713747645</v>
      </c>
      <c r="D17" s="37"/>
      <c r="E17" s="1">
        <v>8</v>
      </c>
      <c r="F17" s="43">
        <f t="shared" si="1"/>
        <v>0.6339144215530903</v>
      </c>
      <c r="H17" s="30">
        <v>36</v>
      </c>
      <c r="I17" s="44">
        <f t="shared" si="2"/>
        <v>3.0252100840336134</v>
      </c>
      <c r="K17" s="1">
        <v>86</v>
      </c>
      <c r="L17" s="45">
        <f t="shared" si="3"/>
        <v>5.1838456901748042</v>
      </c>
      <c r="N17" s="1">
        <v>0</v>
      </c>
      <c r="O17" s="45">
        <f t="shared" si="4"/>
        <v>0</v>
      </c>
      <c r="Q17" s="1">
        <v>1</v>
      </c>
      <c r="R17" s="45">
        <f t="shared" si="5"/>
        <v>3.9619651347068144E-2</v>
      </c>
      <c r="T17" s="1">
        <v>6</v>
      </c>
      <c r="U17" s="45">
        <f t="shared" si="6"/>
        <v>0.86330935251798557</v>
      </c>
      <c r="W17" s="1">
        <v>0</v>
      </c>
      <c r="X17" s="45">
        <f t="shared" si="7"/>
        <v>0</v>
      </c>
      <c r="Z17" s="1">
        <v>2</v>
      </c>
      <c r="AA17" s="45">
        <f t="shared" si="8"/>
        <v>3.1461381154632685E-2</v>
      </c>
    </row>
    <row r="18" spans="1:27" x14ac:dyDescent="0.2">
      <c r="A18" s="3">
        <v>13</v>
      </c>
      <c r="B18" s="1">
        <v>0</v>
      </c>
      <c r="C18" s="42">
        <f t="shared" si="0"/>
        <v>0</v>
      </c>
      <c r="D18" s="37"/>
      <c r="E18" s="1">
        <v>2</v>
      </c>
      <c r="F18" s="43">
        <f t="shared" si="1"/>
        <v>0.15847860538827258</v>
      </c>
      <c r="H18" s="30">
        <v>44</v>
      </c>
      <c r="I18" s="44">
        <f t="shared" si="2"/>
        <v>3.6974789915966388</v>
      </c>
      <c r="K18" s="1">
        <v>124</v>
      </c>
      <c r="L18" s="45">
        <f t="shared" si="3"/>
        <v>7.4743821579264607</v>
      </c>
      <c r="N18" s="1">
        <v>3</v>
      </c>
      <c r="O18" s="45">
        <f t="shared" si="4"/>
        <v>3.3944331296673451E-2</v>
      </c>
      <c r="Q18" s="1">
        <v>0</v>
      </c>
      <c r="R18" s="45">
        <f t="shared" si="5"/>
        <v>0</v>
      </c>
      <c r="T18" s="1">
        <v>10</v>
      </c>
      <c r="U18" s="45">
        <f t="shared" si="6"/>
        <v>1.4388489208633095</v>
      </c>
      <c r="W18" s="1">
        <v>0</v>
      </c>
      <c r="X18" s="45">
        <f t="shared" si="7"/>
        <v>0</v>
      </c>
      <c r="Z18" s="1">
        <v>2</v>
      </c>
      <c r="AA18" s="45">
        <f t="shared" si="8"/>
        <v>3.1461381154632685E-2</v>
      </c>
    </row>
    <row r="19" spans="1:27" x14ac:dyDescent="0.2">
      <c r="A19" s="3">
        <v>14</v>
      </c>
      <c r="B19" s="1">
        <v>4</v>
      </c>
      <c r="C19" s="42">
        <f t="shared" si="0"/>
        <v>0.25109855618330196</v>
      </c>
      <c r="D19" s="37"/>
      <c r="E19" s="1">
        <v>58</v>
      </c>
      <c r="F19" s="43">
        <f t="shared" si="1"/>
        <v>4.5958795562599049</v>
      </c>
      <c r="H19" s="30">
        <v>5</v>
      </c>
      <c r="I19" s="44">
        <f t="shared" si="2"/>
        <v>0.42016806722689076</v>
      </c>
      <c r="K19" s="1">
        <v>4</v>
      </c>
      <c r="L19" s="45">
        <f t="shared" si="3"/>
        <v>0.24110910186859552</v>
      </c>
      <c r="N19" s="1">
        <v>0</v>
      </c>
      <c r="O19" s="45">
        <f t="shared" si="4"/>
        <v>0</v>
      </c>
      <c r="Q19" s="1">
        <v>0</v>
      </c>
      <c r="R19" s="45">
        <f t="shared" si="5"/>
        <v>0</v>
      </c>
      <c r="T19" s="1">
        <v>3</v>
      </c>
      <c r="U19" s="45">
        <f t="shared" si="6"/>
        <v>0.43165467625899279</v>
      </c>
      <c r="W19" s="1">
        <v>0</v>
      </c>
      <c r="X19" s="45">
        <f t="shared" si="7"/>
        <v>0</v>
      </c>
      <c r="Z19" s="1">
        <v>0</v>
      </c>
      <c r="AA19" s="45">
        <f t="shared" si="8"/>
        <v>0</v>
      </c>
    </row>
    <row r="20" spans="1:27" x14ac:dyDescent="0.2">
      <c r="A20" s="3">
        <v>15</v>
      </c>
      <c r="B20" s="1">
        <v>10</v>
      </c>
      <c r="C20" s="42">
        <f t="shared" si="0"/>
        <v>0.62774639045825487</v>
      </c>
      <c r="D20" s="37"/>
      <c r="E20" s="1">
        <v>3</v>
      </c>
      <c r="F20" s="43">
        <f t="shared" si="1"/>
        <v>0.23771790808240889</v>
      </c>
      <c r="H20" s="30">
        <v>0</v>
      </c>
      <c r="I20" s="44">
        <f t="shared" si="2"/>
        <v>0</v>
      </c>
      <c r="K20" s="1">
        <v>6</v>
      </c>
      <c r="L20" s="45">
        <f t="shared" si="3"/>
        <v>0.36166365280289331</v>
      </c>
      <c r="N20" s="1">
        <v>22</v>
      </c>
      <c r="O20" s="45">
        <f t="shared" si="4"/>
        <v>0.24892509617560535</v>
      </c>
      <c r="Q20" s="1">
        <v>25</v>
      </c>
      <c r="R20" s="45">
        <f t="shared" si="5"/>
        <v>0.99049128367670358</v>
      </c>
      <c r="T20" s="1">
        <v>2</v>
      </c>
      <c r="U20" s="45">
        <f t="shared" si="6"/>
        <v>0.28776978417266186</v>
      </c>
      <c r="W20" s="1">
        <v>0</v>
      </c>
      <c r="X20" s="45">
        <f t="shared" si="7"/>
        <v>0</v>
      </c>
      <c r="Z20" s="1">
        <v>60</v>
      </c>
      <c r="AA20" s="45">
        <f t="shared" si="8"/>
        <v>0.94384143463898063</v>
      </c>
    </row>
    <row r="21" spans="1:27" x14ac:dyDescent="0.2">
      <c r="A21" s="3">
        <v>16</v>
      </c>
      <c r="B21" s="1">
        <v>2</v>
      </c>
      <c r="C21" s="42">
        <f t="shared" si="0"/>
        <v>0.12554927809165098</v>
      </c>
      <c r="D21" s="37"/>
      <c r="E21" s="1">
        <v>0</v>
      </c>
      <c r="F21" s="43">
        <f t="shared" si="1"/>
        <v>0</v>
      </c>
      <c r="H21" s="30">
        <v>0</v>
      </c>
      <c r="I21" s="44">
        <f t="shared" si="2"/>
        <v>0</v>
      </c>
      <c r="K21" s="1">
        <v>0</v>
      </c>
      <c r="L21" s="45">
        <f t="shared" si="3"/>
        <v>0</v>
      </c>
      <c r="N21" s="1">
        <v>1326</v>
      </c>
      <c r="O21" s="45">
        <f t="shared" si="4"/>
        <v>15.003394433129669</v>
      </c>
      <c r="Q21" s="1">
        <v>27</v>
      </c>
      <c r="R21" s="45">
        <f t="shared" si="5"/>
        <v>1.06973058637084</v>
      </c>
      <c r="T21" s="1">
        <v>60</v>
      </c>
      <c r="U21" s="45">
        <f t="shared" si="6"/>
        <v>8.6330935251798557</v>
      </c>
      <c r="W21" s="1">
        <v>405</v>
      </c>
      <c r="X21" s="45">
        <f t="shared" si="7"/>
        <v>42.676501580611173</v>
      </c>
      <c r="Z21" s="1">
        <v>500</v>
      </c>
      <c r="AA21" s="45">
        <f t="shared" si="8"/>
        <v>7.8653452886581725</v>
      </c>
    </row>
    <row r="22" spans="1:27" x14ac:dyDescent="0.2">
      <c r="A22" s="3">
        <v>17</v>
      </c>
      <c r="B22" s="1">
        <v>51</v>
      </c>
      <c r="C22" s="42">
        <f t="shared" si="0"/>
        <v>3.2015065913370999</v>
      </c>
      <c r="D22" s="37"/>
      <c r="E22" s="1">
        <v>5</v>
      </c>
      <c r="F22" s="43">
        <f t="shared" si="1"/>
        <v>0.39619651347068147</v>
      </c>
      <c r="H22" s="30">
        <v>1</v>
      </c>
      <c r="I22" s="44">
        <f t="shared" si="2"/>
        <v>8.4033613445378158E-2</v>
      </c>
      <c r="K22" s="1">
        <v>44</v>
      </c>
      <c r="L22" s="45">
        <f t="shared" si="3"/>
        <v>2.6522001205545509</v>
      </c>
      <c r="N22" s="1">
        <v>76</v>
      </c>
      <c r="O22" s="45">
        <f t="shared" si="4"/>
        <v>0.85992305951572756</v>
      </c>
      <c r="Q22" s="1">
        <v>0</v>
      </c>
      <c r="R22" s="45">
        <f t="shared" si="5"/>
        <v>0</v>
      </c>
      <c r="T22" s="1">
        <v>0</v>
      </c>
      <c r="U22" s="45">
        <f t="shared" si="6"/>
        <v>0</v>
      </c>
      <c r="W22" s="1">
        <v>23</v>
      </c>
      <c r="X22" s="45">
        <f t="shared" si="7"/>
        <v>2.4236037934668069</v>
      </c>
      <c r="Z22" s="1">
        <v>439</v>
      </c>
      <c r="AA22" s="45">
        <f t="shared" si="8"/>
        <v>6.9057731634418751</v>
      </c>
    </row>
    <row r="23" spans="1:27" x14ac:dyDescent="0.2">
      <c r="A23" s="3">
        <v>18</v>
      </c>
      <c r="B23" s="1">
        <v>16</v>
      </c>
      <c r="C23" s="42">
        <f t="shared" si="0"/>
        <v>1.0043942247332078</v>
      </c>
      <c r="D23" s="37"/>
      <c r="E23" s="1">
        <v>9</v>
      </c>
      <c r="F23" s="43">
        <f t="shared" si="1"/>
        <v>0.71315372424722667</v>
      </c>
      <c r="H23" s="30">
        <v>3</v>
      </c>
      <c r="I23" s="44">
        <f t="shared" si="2"/>
        <v>0.25210084033613445</v>
      </c>
      <c r="K23" s="1">
        <v>2</v>
      </c>
      <c r="L23" s="45">
        <f t="shared" si="3"/>
        <v>0.12055455093429776</v>
      </c>
      <c r="N23" s="1">
        <v>106</v>
      </c>
      <c r="O23" s="45">
        <f t="shared" si="4"/>
        <v>1.1993663724824621</v>
      </c>
      <c r="Q23" s="1">
        <v>229</v>
      </c>
      <c r="R23" s="45">
        <f t="shared" si="5"/>
        <v>9.0729001584786051</v>
      </c>
      <c r="T23" s="1">
        <v>0</v>
      </c>
      <c r="U23" s="45">
        <f t="shared" si="6"/>
        <v>0</v>
      </c>
      <c r="W23" s="1">
        <v>0</v>
      </c>
      <c r="X23" s="45">
        <f t="shared" si="7"/>
        <v>0</v>
      </c>
      <c r="Z23" s="1">
        <v>69</v>
      </c>
      <c r="AA23" s="45">
        <f t="shared" si="8"/>
        <v>1.0854176498348278</v>
      </c>
    </row>
    <row r="24" spans="1:27" x14ac:dyDescent="0.2">
      <c r="A24" s="3">
        <v>19</v>
      </c>
      <c r="B24" s="1">
        <v>32</v>
      </c>
      <c r="C24" s="42">
        <f t="shared" si="0"/>
        <v>2.0087884494664157</v>
      </c>
      <c r="D24" s="37"/>
      <c r="E24" s="1">
        <v>24</v>
      </c>
      <c r="F24" s="43">
        <f t="shared" si="1"/>
        <v>1.9017432646592711</v>
      </c>
      <c r="H24" s="30">
        <v>35</v>
      </c>
      <c r="I24" s="44">
        <f t="shared" si="2"/>
        <v>2.9411764705882351</v>
      </c>
      <c r="K24" s="1">
        <v>45</v>
      </c>
      <c r="L24" s="45">
        <f t="shared" si="3"/>
        <v>2.7124773960216997</v>
      </c>
      <c r="N24" s="1">
        <v>99</v>
      </c>
      <c r="O24" s="45">
        <f t="shared" si="4"/>
        <v>1.1201629327902241</v>
      </c>
      <c r="Q24" s="1">
        <v>98</v>
      </c>
      <c r="R24" s="45">
        <f t="shared" si="5"/>
        <v>3.8827258320126781</v>
      </c>
      <c r="T24" s="1">
        <v>8</v>
      </c>
      <c r="U24" s="45">
        <f t="shared" si="6"/>
        <v>1.1510791366906474</v>
      </c>
      <c r="W24" s="1">
        <v>1</v>
      </c>
      <c r="X24" s="45">
        <f t="shared" si="7"/>
        <v>0.10537407797681769</v>
      </c>
      <c r="Z24" s="1">
        <v>150</v>
      </c>
      <c r="AA24" s="45">
        <f t="shared" si="8"/>
        <v>2.3596035865974514</v>
      </c>
    </row>
    <row r="25" spans="1:27" x14ac:dyDescent="0.2">
      <c r="A25" s="3">
        <v>20</v>
      </c>
      <c r="B25" s="1">
        <v>0</v>
      </c>
      <c r="C25" s="42">
        <f t="shared" si="0"/>
        <v>0</v>
      </c>
      <c r="D25" s="37"/>
      <c r="E25" s="1">
        <v>0</v>
      </c>
      <c r="F25" s="43">
        <f t="shared" si="1"/>
        <v>0</v>
      </c>
      <c r="H25" s="30">
        <v>0</v>
      </c>
      <c r="I25" s="44">
        <f t="shared" si="2"/>
        <v>0</v>
      </c>
      <c r="K25" s="1">
        <v>0</v>
      </c>
      <c r="L25" s="45">
        <f t="shared" si="3"/>
        <v>0</v>
      </c>
      <c r="N25" s="1">
        <v>30</v>
      </c>
      <c r="O25" s="45">
        <f t="shared" si="4"/>
        <v>0.33944331296673458</v>
      </c>
      <c r="Q25" s="1">
        <v>90</v>
      </c>
      <c r="R25" s="45">
        <f t="shared" si="5"/>
        <v>3.565768621236133</v>
      </c>
      <c r="T25" s="1">
        <v>0</v>
      </c>
      <c r="U25" s="45">
        <f t="shared" si="6"/>
        <v>0</v>
      </c>
      <c r="W25" s="1">
        <v>0</v>
      </c>
      <c r="X25" s="45">
        <f t="shared" si="7"/>
        <v>0</v>
      </c>
      <c r="Z25" s="1">
        <v>37</v>
      </c>
      <c r="AA25" s="45">
        <f t="shared" si="8"/>
        <v>0.58203555136070473</v>
      </c>
    </row>
    <row r="26" spans="1:27" x14ac:dyDescent="0.2">
      <c r="A26" s="3">
        <v>21</v>
      </c>
      <c r="B26" s="1">
        <v>13</v>
      </c>
      <c r="C26" s="42">
        <f t="shared" si="0"/>
        <v>0.81607030759573129</v>
      </c>
      <c r="D26" s="37"/>
      <c r="E26" s="1">
        <v>42</v>
      </c>
      <c r="F26" s="43">
        <f t="shared" si="1"/>
        <v>3.3280507131537238</v>
      </c>
      <c r="H26" s="30">
        <v>3</v>
      </c>
      <c r="I26" s="44">
        <f t="shared" si="2"/>
        <v>0.25210084033613445</v>
      </c>
      <c r="K26" s="1">
        <v>5</v>
      </c>
      <c r="L26" s="45">
        <f t="shared" si="3"/>
        <v>0.30138637733574442</v>
      </c>
      <c r="N26" s="1">
        <v>572</v>
      </c>
      <c r="O26" s="45">
        <f t="shared" si="4"/>
        <v>6.4720525005657397</v>
      </c>
      <c r="Q26" s="1">
        <v>21</v>
      </c>
      <c r="R26" s="45">
        <f t="shared" si="5"/>
        <v>0.83201267828843095</v>
      </c>
      <c r="T26" s="1">
        <v>176</v>
      </c>
      <c r="U26" s="45">
        <f t="shared" si="6"/>
        <v>25.323741007194243</v>
      </c>
      <c r="W26" s="1">
        <v>33</v>
      </c>
      <c r="X26" s="45">
        <f t="shared" si="7"/>
        <v>3.4773445732349839</v>
      </c>
      <c r="Z26" s="1">
        <v>80</v>
      </c>
      <c r="AA26" s="45">
        <f t="shared" si="8"/>
        <v>1.2584552461853076</v>
      </c>
    </row>
    <row r="27" spans="1:27" x14ac:dyDescent="0.2">
      <c r="A27" s="3">
        <v>22</v>
      </c>
      <c r="B27" s="1">
        <v>1</v>
      </c>
      <c r="C27" s="42">
        <f t="shared" si="0"/>
        <v>6.2774639045825489E-2</v>
      </c>
      <c r="D27" s="37"/>
      <c r="E27" s="1">
        <v>3</v>
      </c>
      <c r="F27" s="43">
        <f t="shared" si="1"/>
        <v>0.23771790808240889</v>
      </c>
      <c r="H27" s="30">
        <v>67</v>
      </c>
      <c r="I27" s="44">
        <f t="shared" si="2"/>
        <v>5.6302521008403366</v>
      </c>
      <c r="K27" s="1">
        <v>132</v>
      </c>
      <c r="L27" s="45">
        <f t="shared" si="3"/>
        <v>7.9566003616636527</v>
      </c>
      <c r="N27" s="1">
        <v>1</v>
      </c>
      <c r="O27" s="45">
        <f t="shared" si="4"/>
        <v>1.1314777098891152E-2</v>
      </c>
      <c r="Q27" s="1">
        <v>1</v>
      </c>
      <c r="R27" s="45">
        <f t="shared" si="5"/>
        <v>3.9619651347068144E-2</v>
      </c>
      <c r="T27" s="1">
        <v>3</v>
      </c>
      <c r="U27" s="45">
        <f t="shared" si="6"/>
        <v>0.43165467625899279</v>
      </c>
      <c r="W27" s="1">
        <v>0</v>
      </c>
      <c r="X27" s="45">
        <f t="shared" si="7"/>
        <v>0</v>
      </c>
      <c r="Z27" s="1">
        <v>14</v>
      </c>
      <c r="AA27" s="45">
        <f t="shared" si="8"/>
        <v>0.22022966808242883</v>
      </c>
    </row>
    <row r="28" spans="1:27" x14ac:dyDescent="0.2">
      <c r="A28" s="3">
        <v>23</v>
      </c>
      <c r="B28" s="1">
        <v>1</v>
      </c>
      <c r="C28" s="42">
        <f t="shared" si="0"/>
        <v>6.2774639045825489E-2</v>
      </c>
      <c r="D28" s="37"/>
      <c r="E28" s="1">
        <v>0</v>
      </c>
      <c r="F28" s="43">
        <f t="shared" si="1"/>
        <v>0</v>
      </c>
      <c r="H28" s="30">
        <v>0</v>
      </c>
      <c r="I28" s="44">
        <f t="shared" si="2"/>
        <v>0</v>
      </c>
      <c r="K28" s="1">
        <v>1</v>
      </c>
      <c r="L28" s="45">
        <f t="shared" si="3"/>
        <v>6.027727546714888E-2</v>
      </c>
      <c r="N28" s="1">
        <v>0</v>
      </c>
      <c r="O28" s="45">
        <f t="shared" si="4"/>
        <v>0</v>
      </c>
      <c r="Q28" s="1">
        <v>0</v>
      </c>
      <c r="R28" s="45">
        <f t="shared" si="5"/>
        <v>0</v>
      </c>
      <c r="T28" s="1">
        <v>17</v>
      </c>
      <c r="U28" s="45">
        <f t="shared" si="6"/>
        <v>2.4460431654676258</v>
      </c>
      <c r="W28" s="1">
        <v>32</v>
      </c>
      <c r="X28" s="45">
        <f t="shared" si="7"/>
        <v>3.3719704952581662</v>
      </c>
      <c r="Z28" s="1">
        <v>0</v>
      </c>
      <c r="AA28" s="45">
        <f t="shared" si="8"/>
        <v>0</v>
      </c>
    </row>
    <row r="29" spans="1:27" x14ac:dyDescent="0.2">
      <c r="A29" s="3">
        <v>24</v>
      </c>
      <c r="B29" s="1">
        <v>1</v>
      </c>
      <c r="C29" s="42">
        <f t="shared" si="0"/>
        <v>6.2774639045825489E-2</v>
      </c>
      <c r="D29" s="37"/>
      <c r="E29" s="1">
        <v>0</v>
      </c>
      <c r="F29" s="43">
        <f t="shared" si="1"/>
        <v>0</v>
      </c>
      <c r="H29" s="30">
        <v>1</v>
      </c>
      <c r="I29" s="44">
        <f t="shared" si="2"/>
        <v>8.4033613445378158E-2</v>
      </c>
      <c r="K29" s="1">
        <v>0</v>
      </c>
      <c r="L29" s="45">
        <f t="shared" si="3"/>
        <v>0</v>
      </c>
      <c r="N29" s="1">
        <v>34</v>
      </c>
      <c r="O29" s="45">
        <f t="shared" si="4"/>
        <v>0.38470242136229915</v>
      </c>
      <c r="Q29" s="1">
        <v>8</v>
      </c>
      <c r="R29" s="45">
        <f t="shared" si="5"/>
        <v>0.31695721077654515</v>
      </c>
      <c r="T29" s="1">
        <v>1</v>
      </c>
      <c r="U29" s="45">
        <f t="shared" si="6"/>
        <v>0.14388489208633093</v>
      </c>
      <c r="W29" s="1">
        <v>2</v>
      </c>
      <c r="X29" s="45">
        <f t="shared" si="7"/>
        <v>0.21074815595363539</v>
      </c>
      <c r="Z29" s="1">
        <v>18</v>
      </c>
      <c r="AA29" s="45">
        <f t="shared" si="8"/>
        <v>0.28315243039169424</v>
      </c>
    </row>
    <row r="30" spans="1:27" x14ac:dyDescent="0.2">
      <c r="A30" s="3">
        <v>25</v>
      </c>
      <c r="B30" s="1">
        <v>1</v>
      </c>
      <c r="C30" s="42">
        <f t="shared" si="0"/>
        <v>6.2774639045825489E-2</v>
      </c>
      <c r="D30" s="37"/>
      <c r="E30" s="1">
        <v>1</v>
      </c>
      <c r="F30" s="43">
        <f t="shared" si="1"/>
        <v>7.9239302694136288E-2</v>
      </c>
      <c r="H30" s="30">
        <v>55</v>
      </c>
      <c r="I30" s="44">
        <f t="shared" si="2"/>
        <v>4.6218487394957988</v>
      </c>
      <c r="K30" s="1">
        <v>108</v>
      </c>
      <c r="L30" s="45">
        <f t="shared" si="3"/>
        <v>6.5099457504520801</v>
      </c>
      <c r="N30" s="1">
        <v>0</v>
      </c>
      <c r="O30" s="45">
        <f t="shared" si="4"/>
        <v>0</v>
      </c>
      <c r="Q30" s="1">
        <v>0</v>
      </c>
      <c r="R30" s="45">
        <f t="shared" si="5"/>
        <v>0</v>
      </c>
      <c r="T30" s="1">
        <v>4</v>
      </c>
      <c r="U30" s="45">
        <f t="shared" si="6"/>
        <v>0.57553956834532372</v>
      </c>
      <c r="W30" s="1">
        <v>0</v>
      </c>
      <c r="X30" s="45">
        <f t="shared" si="7"/>
        <v>0</v>
      </c>
      <c r="Z30" s="1">
        <v>1</v>
      </c>
      <c r="AA30" s="45">
        <f t="shared" si="8"/>
        <v>1.5730690577316343E-2</v>
      </c>
    </row>
    <row r="31" spans="1:27" x14ac:dyDescent="0.2">
      <c r="A31" s="3">
        <v>26</v>
      </c>
      <c r="B31" s="1">
        <v>13</v>
      </c>
      <c r="C31" s="42">
        <f t="shared" si="0"/>
        <v>0.81607030759573129</v>
      </c>
      <c r="D31" s="37"/>
      <c r="E31" s="1">
        <v>25</v>
      </c>
      <c r="F31" s="43">
        <f t="shared" si="1"/>
        <v>1.9809825673534072</v>
      </c>
      <c r="H31" s="30">
        <v>16</v>
      </c>
      <c r="I31" s="44">
        <f t="shared" si="2"/>
        <v>1.3445378151260505</v>
      </c>
      <c r="K31" s="1">
        <v>28</v>
      </c>
      <c r="L31" s="45">
        <f t="shared" si="3"/>
        <v>1.6877637130801686</v>
      </c>
      <c r="N31" s="1">
        <v>6</v>
      </c>
      <c r="O31" s="45">
        <f t="shared" si="4"/>
        <v>6.7888662593346902E-2</v>
      </c>
      <c r="Q31" s="1">
        <v>6</v>
      </c>
      <c r="R31" s="45">
        <f t="shared" si="5"/>
        <v>0.23771790808240889</v>
      </c>
      <c r="T31" s="1">
        <v>2</v>
      </c>
      <c r="U31" s="45">
        <f t="shared" si="6"/>
        <v>0.28776978417266186</v>
      </c>
      <c r="W31" s="1">
        <v>0</v>
      </c>
      <c r="X31" s="45">
        <f t="shared" si="7"/>
        <v>0</v>
      </c>
      <c r="Z31" s="1">
        <v>25</v>
      </c>
      <c r="AA31" s="45">
        <f t="shared" si="8"/>
        <v>0.39326726443290855</v>
      </c>
    </row>
    <row r="32" spans="1:27" x14ac:dyDescent="0.2">
      <c r="A32" s="3">
        <v>27</v>
      </c>
      <c r="B32" s="1">
        <v>368</v>
      </c>
      <c r="C32" s="42">
        <f t="shared" si="0"/>
        <v>23.101067168863779</v>
      </c>
      <c r="D32" s="37"/>
      <c r="E32" s="1">
        <v>72</v>
      </c>
      <c r="F32" s="43">
        <f t="shared" si="1"/>
        <v>5.7052297939778134</v>
      </c>
      <c r="H32" s="30">
        <v>267</v>
      </c>
      <c r="I32" s="44">
        <f t="shared" si="2"/>
        <v>22.436974789915968</v>
      </c>
      <c r="K32" s="1">
        <v>337</v>
      </c>
      <c r="L32" s="45">
        <f t="shared" si="3"/>
        <v>20.313441832429174</v>
      </c>
      <c r="N32" s="1">
        <v>22</v>
      </c>
      <c r="O32" s="45">
        <f t="shared" si="4"/>
        <v>0.24892509617560535</v>
      </c>
      <c r="Q32" s="1">
        <v>37</v>
      </c>
      <c r="R32" s="45">
        <f t="shared" si="5"/>
        <v>1.4659270998415215</v>
      </c>
      <c r="T32" s="1">
        <v>44</v>
      </c>
      <c r="U32" s="45">
        <f t="shared" si="6"/>
        <v>6.3309352517985609</v>
      </c>
      <c r="W32" s="1">
        <v>32</v>
      </c>
      <c r="X32" s="45">
        <f t="shared" si="7"/>
        <v>3.3719704952581662</v>
      </c>
      <c r="Z32" s="1">
        <v>121</v>
      </c>
      <c r="AA32" s="45">
        <f t="shared" si="8"/>
        <v>1.9034135598552777</v>
      </c>
    </row>
    <row r="33" spans="1:27" x14ac:dyDescent="0.2">
      <c r="A33" s="3">
        <v>28</v>
      </c>
      <c r="B33" s="1">
        <v>5</v>
      </c>
      <c r="C33" s="42">
        <f t="shared" si="0"/>
        <v>0.31387319522912743</v>
      </c>
      <c r="D33" s="37"/>
      <c r="E33" s="1">
        <v>0</v>
      </c>
      <c r="F33" s="43">
        <f t="shared" si="1"/>
        <v>0</v>
      </c>
      <c r="H33" s="30">
        <v>0</v>
      </c>
      <c r="I33" s="44">
        <f t="shared" si="2"/>
        <v>0</v>
      </c>
      <c r="K33" s="1">
        <v>10</v>
      </c>
      <c r="L33" s="45">
        <f t="shared" si="3"/>
        <v>0.60277275467148883</v>
      </c>
      <c r="N33" s="1">
        <v>200</v>
      </c>
      <c r="O33" s="45">
        <f t="shared" si="4"/>
        <v>2.2629554197782302</v>
      </c>
      <c r="Q33" s="1">
        <v>353</v>
      </c>
      <c r="R33" s="45">
        <f t="shared" si="5"/>
        <v>13.985736925515054</v>
      </c>
      <c r="T33" s="1">
        <v>0</v>
      </c>
      <c r="U33" s="45">
        <f t="shared" si="6"/>
        <v>0</v>
      </c>
      <c r="W33" s="1">
        <v>11</v>
      </c>
      <c r="X33" s="45">
        <f t="shared" si="7"/>
        <v>1.1591148577449948</v>
      </c>
      <c r="Z33" s="1">
        <v>821</v>
      </c>
      <c r="AA33" s="45">
        <f t="shared" si="8"/>
        <v>12.914896963976719</v>
      </c>
    </row>
    <row r="34" spans="1:27" x14ac:dyDescent="0.2">
      <c r="A34" s="3">
        <v>29</v>
      </c>
      <c r="B34" s="1">
        <v>0</v>
      </c>
      <c r="C34" s="42">
        <f t="shared" si="0"/>
        <v>0</v>
      </c>
      <c r="D34" s="37"/>
      <c r="E34" s="1">
        <v>0</v>
      </c>
      <c r="F34" s="43">
        <f t="shared" si="1"/>
        <v>0</v>
      </c>
      <c r="H34" s="30">
        <v>0</v>
      </c>
      <c r="I34" s="44">
        <f t="shared" si="2"/>
        <v>0</v>
      </c>
      <c r="K34" s="1">
        <v>0</v>
      </c>
      <c r="L34" s="45">
        <f t="shared" si="3"/>
        <v>0</v>
      </c>
      <c r="N34" s="1">
        <v>34</v>
      </c>
      <c r="O34" s="45">
        <f t="shared" si="4"/>
        <v>0.38470242136229915</v>
      </c>
      <c r="Q34" s="1">
        <v>5</v>
      </c>
      <c r="R34" s="45">
        <f t="shared" si="5"/>
        <v>0.19809825673534073</v>
      </c>
      <c r="T34" s="1">
        <v>2</v>
      </c>
      <c r="U34" s="45">
        <f t="shared" si="6"/>
        <v>0.28776978417266186</v>
      </c>
      <c r="W34" s="1">
        <v>8</v>
      </c>
      <c r="X34" s="45">
        <f t="shared" si="7"/>
        <v>0.84299262381454154</v>
      </c>
      <c r="Z34" s="1">
        <v>17</v>
      </c>
      <c r="AA34" s="45">
        <f t="shared" si="8"/>
        <v>0.26742173981437783</v>
      </c>
    </row>
    <row r="35" spans="1:27" x14ac:dyDescent="0.2">
      <c r="A35" s="3">
        <v>30</v>
      </c>
      <c r="B35" s="1">
        <v>11</v>
      </c>
      <c r="C35" s="42">
        <f t="shared" si="0"/>
        <v>0.69052102950408034</v>
      </c>
      <c r="D35" s="37"/>
      <c r="E35" s="1">
        <v>10</v>
      </c>
      <c r="F35" s="43">
        <f t="shared" si="1"/>
        <v>0.79239302694136293</v>
      </c>
      <c r="H35" s="30">
        <v>9</v>
      </c>
      <c r="I35" s="44">
        <f t="shared" si="2"/>
        <v>0.75630252100840334</v>
      </c>
      <c r="K35" s="1">
        <v>34</v>
      </c>
      <c r="L35" s="45">
        <f t="shared" si="3"/>
        <v>2.0494273658830622</v>
      </c>
      <c r="N35" s="1">
        <v>4</v>
      </c>
      <c r="O35" s="45">
        <f t="shared" si="4"/>
        <v>4.5259108395564608E-2</v>
      </c>
      <c r="Q35" s="1">
        <v>3</v>
      </c>
      <c r="R35" s="45">
        <f t="shared" si="5"/>
        <v>0.11885895404120445</v>
      </c>
      <c r="T35" s="1">
        <v>9</v>
      </c>
      <c r="U35" s="45">
        <f t="shared" si="6"/>
        <v>1.2949640287769784</v>
      </c>
      <c r="W35" s="1">
        <v>0</v>
      </c>
      <c r="X35" s="45">
        <f t="shared" si="7"/>
        <v>0</v>
      </c>
      <c r="Z35" s="1">
        <v>13</v>
      </c>
      <c r="AA35" s="45">
        <f t="shared" si="8"/>
        <v>0.20449897750511251</v>
      </c>
    </row>
    <row r="36" spans="1:27" x14ac:dyDescent="0.2">
      <c r="A36" s="3">
        <v>31</v>
      </c>
      <c r="B36" s="1">
        <v>96</v>
      </c>
      <c r="C36" s="42">
        <f t="shared" si="0"/>
        <v>6.0263653483992465</v>
      </c>
      <c r="D36" s="37"/>
      <c r="E36" s="1">
        <v>157</v>
      </c>
      <c r="F36" s="43">
        <f t="shared" si="1"/>
        <v>12.440570522979398</v>
      </c>
      <c r="H36" s="30">
        <v>28</v>
      </c>
      <c r="I36" s="44">
        <f t="shared" si="2"/>
        <v>2.3529411764705883</v>
      </c>
      <c r="K36" s="1">
        <v>66</v>
      </c>
      <c r="L36" s="45">
        <f t="shared" si="3"/>
        <v>3.9783001808318263</v>
      </c>
      <c r="N36" s="1">
        <v>45</v>
      </c>
      <c r="O36" s="45">
        <f t="shared" si="4"/>
        <v>0.50916496945010181</v>
      </c>
      <c r="Q36" s="1">
        <v>36</v>
      </c>
      <c r="R36" s="45">
        <f t="shared" si="5"/>
        <v>1.4263074484944533</v>
      </c>
      <c r="T36" s="1">
        <v>19</v>
      </c>
      <c r="U36" s="45">
        <f t="shared" si="6"/>
        <v>2.7338129496402876</v>
      </c>
      <c r="W36" s="1">
        <v>0</v>
      </c>
      <c r="X36" s="45">
        <f t="shared" si="7"/>
        <v>0</v>
      </c>
      <c r="Z36" s="1">
        <v>112</v>
      </c>
      <c r="AA36" s="45">
        <f t="shared" si="8"/>
        <v>1.7618373446594306</v>
      </c>
    </row>
    <row r="37" spans="1:27" x14ac:dyDescent="0.2">
      <c r="A37" s="3">
        <v>32</v>
      </c>
      <c r="B37" s="1">
        <v>97</v>
      </c>
      <c r="C37" s="42">
        <f t="shared" si="0"/>
        <v>6.0891399874450718</v>
      </c>
      <c r="D37" s="37"/>
      <c r="E37" s="1">
        <v>14</v>
      </c>
      <c r="F37" s="43">
        <f t="shared" si="1"/>
        <v>1.1093502377179081</v>
      </c>
      <c r="H37" s="30">
        <v>104</v>
      </c>
      <c r="I37" s="44">
        <f t="shared" si="2"/>
        <v>8.7394957983193269</v>
      </c>
      <c r="K37" s="1">
        <v>19</v>
      </c>
      <c r="L37" s="45">
        <f t="shared" si="3"/>
        <v>1.1452682338758287</v>
      </c>
      <c r="N37" s="1">
        <v>3</v>
      </c>
      <c r="O37" s="45">
        <f t="shared" si="4"/>
        <v>3.3944331296673451E-2</v>
      </c>
      <c r="Q37" s="1">
        <v>1</v>
      </c>
      <c r="R37" s="45">
        <f t="shared" si="5"/>
        <v>3.9619651347068144E-2</v>
      </c>
      <c r="T37" s="1">
        <v>2</v>
      </c>
      <c r="U37" s="45">
        <f t="shared" si="6"/>
        <v>0.28776978417266186</v>
      </c>
      <c r="W37" s="1">
        <v>0</v>
      </c>
      <c r="X37" s="45">
        <f t="shared" si="7"/>
        <v>0</v>
      </c>
      <c r="Z37" s="1">
        <v>4</v>
      </c>
      <c r="AA37" s="45">
        <f t="shared" si="8"/>
        <v>6.292276230926537E-2</v>
      </c>
    </row>
    <row r="38" spans="1:27" x14ac:dyDescent="0.2">
      <c r="A38" s="3">
        <v>33</v>
      </c>
      <c r="B38" s="1">
        <v>7</v>
      </c>
      <c r="C38" s="42">
        <f t="shared" si="0"/>
        <v>0.43942247332077838</v>
      </c>
      <c r="D38" s="37"/>
      <c r="E38" s="1">
        <v>141</v>
      </c>
      <c r="F38" s="43">
        <f t="shared" si="1"/>
        <v>11.172741679873218</v>
      </c>
      <c r="H38" s="30">
        <v>10</v>
      </c>
      <c r="I38" s="44">
        <f t="shared" si="2"/>
        <v>0.84033613445378152</v>
      </c>
      <c r="K38" s="1">
        <v>46</v>
      </c>
      <c r="L38" s="45">
        <f t="shared" si="3"/>
        <v>2.7727546714888489</v>
      </c>
      <c r="N38" s="1">
        <v>0</v>
      </c>
      <c r="O38" s="45">
        <f t="shared" si="4"/>
        <v>0</v>
      </c>
      <c r="Q38" s="1">
        <v>0</v>
      </c>
      <c r="R38" s="45">
        <f t="shared" si="5"/>
        <v>0</v>
      </c>
      <c r="T38" s="1">
        <v>2</v>
      </c>
      <c r="U38" s="45">
        <f t="shared" si="6"/>
        <v>0.28776978417266186</v>
      </c>
      <c r="W38" s="1">
        <v>1</v>
      </c>
      <c r="X38" s="45">
        <f t="shared" si="7"/>
        <v>0.10537407797681769</v>
      </c>
      <c r="Z38" s="1">
        <v>1</v>
      </c>
      <c r="AA38" s="45">
        <f t="shared" si="8"/>
        <v>1.5730690577316343E-2</v>
      </c>
    </row>
    <row r="39" spans="1:27" x14ac:dyDescent="0.2">
      <c r="A39" s="3">
        <v>34</v>
      </c>
      <c r="B39" s="1">
        <v>6</v>
      </c>
      <c r="C39" s="42">
        <f t="shared" si="0"/>
        <v>0.37664783427495291</v>
      </c>
      <c r="D39" s="37"/>
      <c r="E39" s="1">
        <v>1</v>
      </c>
      <c r="F39" s="43">
        <f t="shared" si="1"/>
        <v>7.9239302694136288E-2</v>
      </c>
      <c r="H39" s="30">
        <v>3</v>
      </c>
      <c r="I39" s="44">
        <f t="shared" si="2"/>
        <v>0.25210084033613445</v>
      </c>
      <c r="K39" s="1">
        <v>19</v>
      </c>
      <c r="L39" s="45">
        <f t="shared" si="3"/>
        <v>1.1452682338758287</v>
      </c>
      <c r="N39" s="1">
        <v>3</v>
      </c>
      <c r="O39" s="45">
        <f t="shared" si="4"/>
        <v>3.3944331296673451E-2</v>
      </c>
      <c r="Q39" s="1">
        <v>0</v>
      </c>
      <c r="R39" s="45">
        <f t="shared" si="5"/>
        <v>0</v>
      </c>
      <c r="T39" s="1">
        <v>0</v>
      </c>
      <c r="U39" s="45">
        <f t="shared" si="6"/>
        <v>0</v>
      </c>
      <c r="W39" s="1">
        <v>0</v>
      </c>
      <c r="X39" s="45">
        <f t="shared" si="7"/>
        <v>0</v>
      </c>
      <c r="Z39" s="1">
        <v>34</v>
      </c>
      <c r="AA39" s="45">
        <f t="shared" si="8"/>
        <v>0.53484347962875567</v>
      </c>
    </row>
    <row r="40" spans="1:27" x14ac:dyDescent="0.2">
      <c r="A40" s="3">
        <v>35</v>
      </c>
      <c r="B40" s="1">
        <v>0</v>
      </c>
      <c r="C40" s="42">
        <f t="shared" si="0"/>
        <v>0</v>
      </c>
      <c r="D40" s="37"/>
      <c r="E40" s="1">
        <v>0</v>
      </c>
      <c r="F40" s="43">
        <f t="shared" si="1"/>
        <v>0</v>
      </c>
      <c r="H40" s="30">
        <v>0</v>
      </c>
      <c r="I40" s="44">
        <f t="shared" si="2"/>
        <v>0</v>
      </c>
      <c r="K40" s="1">
        <v>0</v>
      </c>
      <c r="L40" s="45">
        <f t="shared" si="3"/>
        <v>0</v>
      </c>
      <c r="N40" s="1">
        <v>6</v>
      </c>
      <c r="O40" s="45">
        <f t="shared" si="4"/>
        <v>6.7888662593346902E-2</v>
      </c>
      <c r="Q40" s="1">
        <v>19</v>
      </c>
      <c r="R40" s="45">
        <f t="shared" si="5"/>
        <v>0.7527733755942948</v>
      </c>
      <c r="T40" s="1">
        <v>0</v>
      </c>
      <c r="U40" s="45">
        <f t="shared" si="6"/>
        <v>0</v>
      </c>
      <c r="W40" s="1">
        <v>0</v>
      </c>
      <c r="X40" s="45">
        <f t="shared" si="7"/>
        <v>0</v>
      </c>
      <c r="Z40" s="1">
        <v>13</v>
      </c>
      <c r="AA40" s="45">
        <f t="shared" si="8"/>
        <v>0.20449897750511251</v>
      </c>
    </row>
    <row r="41" spans="1:27" x14ac:dyDescent="0.2">
      <c r="A41" s="3">
        <v>36</v>
      </c>
      <c r="B41" s="1">
        <v>258</v>
      </c>
      <c r="C41" s="42">
        <f t="shared" si="0"/>
        <v>16.195856873822976</v>
      </c>
      <c r="D41" s="37"/>
      <c r="E41" s="1">
        <v>22</v>
      </c>
      <c r="F41" s="43">
        <f t="shared" si="1"/>
        <v>1.7432646592709984</v>
      </c>
      <c r="H41" s="30">
        <v>8</v>
      </c>
      <c r="I41" s="44">
        <f t="shared" si="2"/>
        <v>0.67226890756302526</v>
      </c>
      <c r="K41" s="1">
        <v>34</v>
      </c>
      <c r="L41" s="45">
        <f t="shared" si="3"/>
        <v>2.0494273658830622</v>
      </c>
      <c r="N41" s="1">
        <v>2001</v>
      </c>
      <c r="O41" s="45">
        <f t="shared" si="4"/>
        <v>22.640868974881194</v>
      </c>
      <c r="Q41" s="1">
        <v>606</v>
      </c>
      <c r="R41" s="45">
        <f t="shared" si="5"/>
        <v>24.009508716323296</v>
      </c>
      <c r="T41" s="1">
        <v>10</v>
      </c>
      <c r="U41" s="45">
        <f t="shared" si="6"/>
        <v>1.4388489208633095</v>
      </c>
      <c r="W41" s="1">
        <v>15</v>
      </c>
      <c r="X41" s="45">
        <f t="shared" si="7"/>
        <v>1.5806111696522658</v>
      </c>
      <c r="Z41" s="1">
        <v>1670</v>
      </c>
      <c r="AA41" s="45">
        <f t="shared" si="8"/>
        <v>26.270253264118292</v>
      </c>
    </row>
    <row r="42" spans="1:27" x14ac:dyDescent="0.2">
      <c r="A42" s="3">
        <v>37</v>
      </c>
      <c r="B42" s="1">
        <v>0</v>
      </c>
      <c r="C42" s="42">
        <f t="shared" si="0"/>
        <v>0</v>
      </c>
      <c r="D42" s="37"/>
      <c r="E42" s="1">
        <v>0</v>
      </c>
      <c r="F42" s="43">
        <f t="shared" si="1"/>
        <v>0</v>
      </c>
      <c r="H42" s="30">
        <v>0</v>
      </c>
      <c r="I42" s="44">
        <f t="shared" si="2"/>
        <v>0</v>
      </c>
      <c r="K42" s="1">
        <v>0</v>
      </c>
      <c r="L42" s="45">
        <f t="shared" si="3"/>
        <v>0</v>
      </c>
      <c r="N42" s="1">
        <v>23</v>
      </c>
      <c r="O42" s="45">
        <f t="shared" si="4"/>
        <v>0.26023987327449649</v>
      </c>
      <c r="Q42" s="1">
        <v>8</v>
      </c>
      <c r="R42" s="45">
        <f t="shared" si="5"/>
        <v>0.31695721077654515</v>
      </c>
      <c r="T42" s="1">
        <v>0</v>
      </c>
      <c r="U42" s="45">
        <f t="shared" si="6"/>
        <v>0</v>
      </c>
      <c r="W42" s="1">
        <v>0</v>
      </c>
      <c r="X42" s="45">
        <f t="shared" si="7"/>
        <v>0</v>
      </c>
      <c r="Z42" s="1">
        <v>1</v>
      </c>
      <c r="AA42" s="45">
        <f t="shared" si="8"/>
        <v>1.5730690577316343E-2</v>
      </c>
    </row>
    <row r="43" spans="1:27" x14ac:dyDescent="0.2">
      <c r="A43" s="3">
        <v>38</v>
      </c>
      <c r="B43" s="1">
        <v>0</v>
      </c>
      <c r="C43" s="42">
        <f t="shared" si="0"/>
        <v>0</v>
      </c>
      <c r="D43" s="37"/>
      <c r="E43" s="1">
        <v>1</v>
      </c>
      <c r="F43" s="43">
        <f t="shared" si="1"/>
        <v>7.9239302694136288E-2</v>
      </c>
      <c r="H43" s="30">
        <v>0</v>
      </c>
      <c r="I43" s="44">
        <f t="shared" si="2"/>
        <v>0</v>
      </c>
      <c r="K43" s="1">
        <v>0</v>
      </c>
      <c r="L43" s="45">
        <f t="shared" si="3"/>
        <v>0</v>
      </c>
      <c r="N43" s="1">
        <v>17</v>
      </c>
      <c r="O43" s="45">
        <f t="shared" si="4"/>
        <v>0.19235121068114958</v>
      </c>
      <c r="Q43" s="1">
        <v>1</v>
      </c>
      <c r="R43" s="45">
        <f t="shared" si="5"/>
        <v>3.9619651347068144E-2</v>
      </c>
      <c r="T43" s="1">
        <v>40</v>
      </c>
      <c r="U43" s="45">
        <f t="shared" si="6"/>
        <v>5.755395683453238</v>
      </c>
      <c r="W43" s="1">
        <v>54</v>
      </c>
      <c r="X43" s="45">
        <f t="shared" si="7"/>
        <v>5.6902002107481557</v>
      </c>
      <c r="Z43" s="1">
        <v>74</v>
      </c>
      <c r="AA43" s="45">
        <f t="shared" si="8"/>
        <v>1.1640711027214095</v>
      </c>
    </row>
    <row r="44" spans="1:27" x14ac:dyDescent="0.2">
      <c r="A44" s="3">
        <v>39</v>
      </c>
      <c r="B44" s="1">
        <v>76</v>
      </c>
      <c r="C44" s="42">
        <f t="shared" si="0"/>
        <v>4.770872567482737</v>
      </c>
      <c r="D44" s="37"/>
      <c r="E44" s="1">
        <v>46</v>
      </c>
      <c r="F44" s="43">
        <f t="shared" si="1"/>
        <v>3.6450079239302693</v>
      </c>
      <c r="H44" s="30">
        <v>17</v>
      </c>
      <c r="I44" s="44">
        <f t="shared" si="2"/>
        <v>1.4285714285714286</v>
      </c>
      <c r="K44" s="1">
        <v>19</v>
      </c>
      <c r="L44" s="45">
        <f t="shared" si="3"/>
        <v>1.1452682338758287</v>
      </c>
      <c r="N44" s="1">
        <v>5</v>
      </c>
      <c r="O44" s="45">
        <f t="shared" si="4"/>
        <v>5.6573885494455765E-2</v>
      </c>
      <c r="Q44" s="1">
        <v>0</v>
      </c>
      <c r="R44" s="45">
        <f t="shared" si="5"/>
        <v>0</v>
      </c>
      <c r="T44" s="1">
        <v>52</v>
      </c>
      <c r="U44" s="45">
        <f t="shared" si="6"/>
        <v>7.4820143884892083</v>
      </c>
      <c r="W44" s="1">
        <v>10</v>
      </c>
      <c r="X44" s="45">
        <f t="shared" si="7"/>
        <v>1.053740779768177</v>
      </c>
      <c r="Z44" s="1">
        <v>30</v>
      </c>
      <c r="AA44" s="45">
        <f t="shared" si="8"/>
        <v>0.47192071731949031</v>
      </c>
    </row>
    <row r="45" spans="1:27" x14ac:dyDescent="0.2">
      <c r="A45" s="3">
        <v>40</v>
      </c>
      <c r="B45" s="1">
        <v>19</v>
      </c>
      <c r="C45" s="42">
        <f t="shared" si="0"/>
        <v>1.1927181418706843</v>
      </c>
      <c r="D45" s="37"/>
      <c r="E45" s="1">
        <v>19</v>
      </c>
      <c r="F45" s="43">
        <f t="shared" si="1"/>
        <v>1.5055467511885896</v>
      </c>
      <c r="H45" s="30">
        <v>4</v>
      </c>
      <c r="I45" s="44">
        <f t="shared" si="2"/>
        <v>0.33613445378151263</v>
      </c>
      <c r="K45" s="1">
        <v>7</v>
      </c>
      <c r="L45" s="45">
        <f t="shared" si="3"/>
        <v>0.42194092827004215</v>
      </c>
      <c r="N45" s="1">
        <v>148</v>
      </c>
      <c r="O45" s="45">
        <f t="shared" si="4"/>
        <v>1.6745870106358904</v>
      </c>
      <c r="Q45" s="1">
        <v>457</v>
      </c>
      <c r="R45" s="45">
        <f t="shared" si="5"/>
        <v>18.106180665610143</v>
      </c>
      <c r="T45" s="1">
        <v>15</v>
      </c>
      <c r="U45" s="45">
        <f t="shared" si="6"/>
        <v>2.1582733812949639</v>
      </c>
      <c r="W45" s="1">
        <v>8</v>
      </c>
      <c r="X45" s="45">
        <f t="shared" si="7"/>
        <v>0.84299262381454154</v>
      </c>
      <c r="Z45" s="1">
        <v>212</v>
      </c>
      <c r="AA45" s="45">
        <f t="shared" si="8"/>
        <v>3.3349064023910651</v>
      </c>
    </row>
    <row r="46" spans="1:27" x14ac:dyDescent="0.2">
      <c r="A46" s="3">
        <v>41</v>
      </c>
      <c r="B46" s="1">
        <v>73</v>
      </c>
      <c r="C46" s="42">
        <f t="shared" si="0"/>
        <v>4.5825486503452604</v>
      </c>
      <c r="D46" s="37"/>
      <c r="E46" s="1">
        <v>16</v>
      </c>
      <c r="F46" s="43">
        <f t="shared" si="1"/>
        <v>1.2678288431061806</v>
      </c>
      <c r="H46" s="30">
        <v>14</v>
      </c>
      <c r="I46" s="44">
        <f t="shared" si="2"/>
        <v>1.1764705882352942</v>
      </c>
      <c r="K46" s="1">
        <v>27</v>
      </c>
      <c r="L46" s="45">
        <f t="shared" si="3"/>
        <v>1.62748643761302</v>
      </c>
      <c r="N46" s="1">
        <v>0</v>
      </c>
      <c r="O46" s="45">
        <f t="shared" si="4"/>
        <v>0</v>
      </c>
      <c r="Q46" s="1">
        <v>0</v>
      </c>
      <c r="R46" s="45">
        <f t="shared" si="5"/>
        <v>0</v>
      </c>
      <c r="T46" s="1">
        <v>36</v>
      </c>
      <c r="U46" s="45">
        <f t="shared" si="6"/>
        <v>5.1798561151079134</v>
      </c>
      <c r="W46" s="1">
        <v>23</v>
      </c>
      <c r="X46" s="45">
        <f t="shared" si="7"/>
        <v>2.4236037934668069</v>
      </c>
      <c r="Z46" s="1">
        <v>24</v>
      </c>
      <c r="AA46" s="45">
        <f t="shared" si="8"/>
        <v>0.37753657385559225</v>
      </c>
    </row>
    <row r="47" spans="1:27" x14ac:dyDescent="0.2">
      <c r="D47"/>
      <c r="G47"/>
      <c r="H47"/>
    </row>
    <row r="48" spans="1:27" x14ac:dyDescent="0.2">
      <c r="A48" t="s">
        <v>6</v>
      </c>
      <c r="B48">
        <f>SUM(B5:B47)</f>
        <v>1593</v>
      </c>
      <c r="C48">
        <f t="shared" ref="C48:I48" si="9">SUM(C5:C47)</f>
        <v>100</v>
      </c>
      <c r="D48"/>
      <c r="E48">
        <f t="shared" si="9"/>
        <v>1262</v>
      </c>
      <c r="F48">
        <f t="shared" si="9"/>
        <v>100</v>
      </c>
      <c r="G48"/>
      <c r="H48">
        <f t="shared" si="9"/>
        <v>1190</v>
      </c>
      <c r="I48">
        <f t="shared" si="9"/>
        <v>100</v>
      </c>
      <c r="K48">
        <f>SUM(K5:K47)</f>
        <v>1659</v>
      </c>
      <c r="L48">
        <f>SUM(L5:L47)</f>
        <v>100.00000000000001</v>
      </c>
      <c r="N48">
        <f t="shared" ref="N48:AA48" si="10">SUM(N5:N47)</f>
        <v>8838</v>
      </c>
      <c r="O48">
        <f t="shared" si="10"/>
        <v>100.00000000000004</v>
      </c>
      <c r="Q48">
        <f t="shared" si="10"/>
        <v>2524</v>
      </c>
      <c r="R48">
        <f t="shared" si="10"/>
        <v>99.999999999999986</v>
      </c>
      <c r="T48">
        <f t="shared" si="10"/>
        <v>695</v>
      </c>
      <c r="U48">
        <f t="shared" si="10"/>
        <v>100.00000000000001</v>
      </c>
      <c r="W48">
        <f t="shared" si="10"/>
        <v>949</v>
      </c>
      <c r="X48">
        <f t="shared" si="10"/>
        <v>100.00000000000003</v>
      </c>
      <c r="Z48">
        <f t="shared" si="10"/>
        <v>6357</v>
      </c>
      <c r="AA48">
        <f t="shared" si="10"/>
        <v>100.00000000000001</v>
      </c>
    </row>
    <row r="49" spans="1:27" x14ac:dyDescent="0.2">
      <c r="D49"/>
      <c r="G49"/>
      <c r="H49"/>
    </row>
    <row r="50" spans="1:27" x14ac:dyDescent="0.2">
      <c r="D50"/>
      <c r="G50"/>
      <c r="H50"/>
    </row>
    <row r="51" spans="1:27" x14ac:dyDescent="0.2">
      <c r="D51"/>
      <c r="G51"/>
      <c r="H51"/>
    </row>
    <row r="52" spans="1:27" x14ac:dyDescent="0.2">
      <c r="B52" s="22"/>
      <c r="D52"/>
      <c r="E52" s="22"/>
      <c r="G52"/>
      <c r="H52" s="22"/>
      <c r="K52" s="22"/>
      <c r="N52" s="22"/>
      <c r="Q52" s="38"/>
      <c r="R52" s="39"/>
      <c r="S52" s="39"/>
      <c r="T52" s="38"/>
      <c r="U52" s="39"/>
      <c r="V52" s="39"/>
      <c r="W52" s="38"/>
      <c r="X52" s="39"/>
      <c r="Y52" s="39"/>
      <c r="Z52" s="38"/>
    </row>
    <row r="53" spans="1:27" x14ac:dyDescent="0.2">
      <c r="B53" s="22"/>
      <c r="D53"/>
      <c r="E53" s="22"/>
      <c r="G53"/>
      <c r="H53" s="22"/>
      <c r="K53" s="22"/>
      <c r="N53" s="22"/>
      <c r="Q53" s="38"/>
      <c r="R53" s="39"/>
      <c r="S53" s="39"/>
      <c r="T53" s="38"/>
      <c r="U53" s="39"/>
      <c r="V53" s="39"/>
      <c r="W53" s="38"/>
      <c r="X53" s="39"/>
      <c r="Y53" s="39"/>
      <c r="Z53" s="38"/>
    </row>
    <row r="54" spans="1:27" x14ac:dyDescent="0.2">
      <c r="A54" s="21"/>
      <c r="B54" s="5"/>
      <c r="C54" s="5"/>
      <c r="D54" s="5"/>
      <c r="E54" s="5"/>
      <c r="F54" s="5"/>
      <c r="G54"/>
      <c r="H54" s="5"/>
      <c r="I54" s="5"/>
      <c r="K54" s="5"/>
      <c r="L54" s="5"/>
      <c r="N54" s="5"/>
      <c r="O54" s="5"/>
      <c r="Q54" s="5"/>
      <c r="R54" s="5"/>
      <c r="T54" s="5"/>
      <c r="U54" s="5"/>
      <c r="W54" s="5"/>
      <c r="X54" s="5"/>
      <c r="Z54" s="5"/>
      <c r="AA54" s="5"/>
    </row>
    <row r="55" spans="1:27" x14ac:dyDescent="0.2">
      <c r="A55" s="21"/>
      <c r="B55" s="5"/>
      <c r="C55" s="5"/>
      <c r="D55" s="5"/>
      <c r="E55" s="5"/>
      <c r="F55" s="5"/>
      <c r="G55"/>
      <c r="H55" s="5"/>
      <c r="I55" s="5"/>
      <c r="K55" s="5"/>
      <c r="L55" s="5"/>
      <c r="N55" s="5"/>
      <c r="O55" s="5"/>
      <c r="Q55" s="5"/>
      <c r="R55" s="5"/>
      <c r="T55" s="5"/>
      <c r="U55" s="5"/>
      <c r="W55" s="5"/>
      <c r="X55" s="5"/>
      <c r="Z55" s="5"/>
      <c r="AA55" s="5"/>
    </row>
    <row r="56" spans="1:27" x14ac:dyDescent="0.2">
      <c r="A56" s="21"/>
      <c r="B56" s="5"/>
      <c r="C56" s="5"/>
      <c r="D56" s="5"/>
      <c r="E56" s="5"/>
      <c r="F56" s="5"/>
      <c r="G56"/>
      <c r="H56" s="5"/>
      <c r="I56" s="5"/>
      <c r="K56" s="5"/>
      <c r="L56" s="5"/>
      <c r="N56" s="5"/>
      <c r="O56" s="5"/>
      <c r="Q56" s="5"/>
      <c r="R56" s="5"/>
      <c r="T56" s="5"/>
      <c r="U56" s="5"/>
      <c r="W56" s="5"/>
      <c r="X56" s="5"/>
      <c r="Z56" s="5"/>
      <c r="AA56" s="5"/>
    </row>
    <row r="57" spans="1:27" x14ac:dyDescent="0.2">
      <c r="A57" s="21"/>
      <c r="B57" s="5"/>
      <c r="C57" s="5"/>
      <c r="D57" s="5"/>
      <c r="E57" s="5"/>
      <c r="F57" s="5"/>
      <c r="G57"/>
      <c r="H57" s="5"/>
      <c r="I57" s="5"/>
      <c r="K57" s="5"/>
      <c r="L57" s="5"/>
      <c r="N57" s="5"/>
      <c r="O57" s="5"/>
      <c r="Q57" s="5"/>
      <c r="R57" s="5"/>
      <c r="T57" s="5"/>
      <c r="U57" s="5"/>
      <c r="W57" s="5"/>
      <c r="X57" s="5"/>
      <c r="Z57" s="5"/>
      <c r="AA57" s="5"/>
    </row>
    <row r="58" spans="1:27" x14ac:dyDescent="0.2">
      <c r="A58" s="21"/>
      <c r="B58" s="5"/>
      <c r="C58" s="5"/>
      <c r="D58" s="5"/>
      <c r="E58" s="5"/>
      <c r="F58" s="5"/>
      <c r="G58"/>
      <c r="H58" s="5"/>
      <c r="I58" s="5"/>
      <c r="K58" s="5"/>
      <c r="L58" s="5"/>
      <c r="N58" s="5"/>
      <c r="O58" s="5"/>
      <c r="Q58" s="5"/>
      <c r="R58" s="5"/>
      <c r="T58" s="5"/>
      <c r="U58" s="5"/>
      <c r="W58" s="5"/>
      <c r="X58" s="5"/>
      <c r="Z58" s="5"/>
      <c r="AA58" s="5"/>
    </row>
    <row r="59" spans="1:27" x14ac:dyDescent="0.2">
      <c r="A59" s="21"/>
      <c r="B59" s="5"/>
      <c r="C59" s="5"/>
      <c r="D59" s="5"/>
      <c r="E59" s="5"/>
      <c r="F59" s="5"/>
      <c r="G59"/>
      <c r="H59" s="5"/>
      <c r="I59" s="5"/>
      <c r="K59" s="5"/>
      <c r="L59" s="5"/>
      <c r="N59" s="5"/>
      <c r="O59" s="5"/>
      <c r="Q59" s="5"/>
      <c r="R59" s="5"/>
      <c r="T59" s="5"/>
      <c r="U59" s="5"/>
      <c r="W59" s="5"/>
      <c r="X59" s="5"/>
      <c r="Z59" s="5"/>
      <c r="AA59" s="5"/>
    </row>
    <row r="60" spans="1:27" x14ac:dyDescent="0.2">
      <c r="A60" s="21"/>
      <c r="B60" s="5"/>
      <c r="C60" s="5"/>
      <c r="D60" s="5"/>
      <c r="E60" s="5"/>
      <c r="F60" s="5"/>
      <c r="G60"/>
      <c r="H60" s="5"/>
      <c r="I60" s="5"/>
      <c r="K60" s="5"/>
      <c r="L60" s="5"/>
      <c r="N60" s="5"/>
      <c r="O60" s="5"/>
      <c r="Q60" s="5"/>
      <c r="R60" s="5"/>
      <c r="T60" s="5"/>
      <c r="U60" s="5"/>
      <c r="W60" s="5"/>
      <c r="X60" s="5"/>
      <c r="Z60" s="5"/>
      <c r="AA60" s="5"/>
    </row>
    <row r="61" spans="1:27" x14ac:dyDescent="0.2">
      <c r="A61" s="21"/>
      <c r="B61" s="5"/>
      <c r="C61" s="5"/>
      <c r="D61" s="5"/>
      <c r="E61" s="5"/>
      <c r="F61" s="5"/>
      <c r="G61"/>
      <c r="H61" s="5"/>
      <c r="I61" s="5"/>
      <c r="K61" s="5"/>
      <c r="L61" s="5"/>
      <c r="N61" s="5"/>
      <c r="O61" s="5"/>
      <c r="Q61" s="5"/>
      <c r="R61" s="5"/>
      <c r="T61" s="5"/>
      <c r="U61" s="5"/>
      <c r="W61" s="5"/>
      <c r="X61" s="5"/>
      <c r="Z61" s="5"/>
      <c r="AA61" s="5"/>
    </row>
    <row r="62" spans="1:27" x14ac:dyDescent="0.2">
      <c r="A62" s="21"/>
      <c r="B62" s="5"/>
      <c r="C62" s="5"/>
      <c r="D62" s="5"/>
      <c r="E62" s="5"/>
      <c r="F62" s="5"/>
      <c r="G62"/>
      <c r="H62" s="5"/>
      <c r="I62" s="5"/>
      <c r="K62" s="5"/>
      <c r="L62" s="5"/>
      <c r="N62" s="5"/>
      <c r="O62" s="5"/>
      <c r="Q62" s="5"/>
      <c r="R62" s="5"/>
      <c r="T62" s="5"/>
      <c r="U62" s="5"/>
      <c r="W62" s="5"/>
      <c r="X62" s="5"/>
      <c r="Z62" s="5"/>
      <c r="AA62" s="5"/>
    </row>
    <row r="63" spans="1:27" x14ac:dyDescent="0.2">
      <c r="A63" s="21"/>
      <c r="B63" s="5"/>
      <c r="C63" s="5"/>
      <c r="D63" s="5"/>
      <c r="E63" s="5"/>
      <c r="F63" s="5"/>
      <c r="G63"/>
      <c r="H63" s="5"/>
      <c r="I63" s="5"/>
      <c r="K63" s="5"/>
      <c r="L63" s="5"/>
      <c r="N63" s="5"/>
      <c r="O63" s="5"/>
      <c r="Q63" s="5"/>
      <c r="R63" s="5"/>
      <c r="T63" s="5"/>
      <c r="U63" s="5"/>
      <c r="W63" s="5"/>
      <c r="X63" s="5"/>
      <c r="Z63" s="5"/>
      <c r="AA63" s="5"/>
    </row>
    <row r="64" spans="1:27" x14ac:dyDescent="0.2">
      <c r="A64" s="21"/>
      <c r="B64" s="5"/>
      <c r="C64" s="5"/>
      <c r="D64" s="5"/>
      <c r="E64" s="5"/>
      <c r="F64" s="5"/>
      <c r="G64"/>
      <c r="H64" s="5"/>
      <c r="I64" s="5"/>
      <c r="K64" s="5"/>
      <c r="L64" s="5"/>
      <c r="N64" s="5"/>
      <c r="O64" s="5"/>
      <c r="Q64" s="5"/>
      <c r="R64" s="5"/>
      <c r="T64" s="5"/>
      <c r="U64" s="5"/>
      <c r="W64" s="5"/>
      <c r="X64" s="5"/>
      <c r="Z64" s="5"/>
      <c r="AA64" s="5"/>
    </row>
    <row r="65" spans="1:27" x14ac:dyDescent="0.2">
      <c r="A65" s="21"/>
      <c r="B65" s="5"/>
      <c r="C65" s="5"/>
      <c r="D65" s="5"/>
      <c r="E65" s="5"/>
      <c r="F65" s="5"/>
      <c r="G65"/>
      <c r="H65" s="5"/>
      <c r="I65" s="5"/>
      <c r="K65" s="5"/>
      <c r="L65" s="5"/>
      <c r="N65" s="5"/>
      <c r="O65" s="5"/>
      <c r="Q65" s="5"/>
      <c r="R65" s="5"/>
      <c r="T65" s="5"/>
      <c r="U65" s="5"/>
      <c r="W65" s="5"/>
      <c r="X65" s="5"/>
      <c r="Z65" s="5"/>
      <c r="AA65" s="5"/>
    </row>
    <row r="66" spans="1:27" x14ac:dyDescent="0.2">
      <c r="D66"/>
      <c r="G66"/>
      <c r="H66"/>
    </row>
    <row r="67" spans="1:27" x14ac:dyDescent="0.2">
      <c r="D67"/>
      <c r="G67"/>
      <c r="H67"/>
      <c r="I67" s="5"/>
    </row>
    <row r="68" spans="1:27" x14ac:dyDescent="0.2">
      <c r="D68"/>
      <c r="G68"/>
      <c r="H68"/>
    </row>
    <row r="69" spans="1:27" x14ac:dyDescent="0.2">
      <c r="D69"/>
      <c r="G69"/>
      <c r="H69"/>
    </row>
    <row r="70" spans="1:27" x14ac:dyDescent="0.2">
      <c r="D70"/>
      <c r="G70"/>
      <c r="H70"/>
    </row>
    <row r="71" spans="1:27" x14ac:dyDescent="0.2">
      <c r="D71"/>
      <c r="G71"/>
      <c r="H71"/>
    </row>
    <row r="72" spans="1:27" x14ac:dyDescent="0.2">
      <c r="D72"/>
      <c r="G72"/>
      <c r="H72"/>
    </row>
    <row r="73" spans="1:27" x14ac:dyDescent="0.2">
      <c r="D73"/>
      <c r="G73"/>
      <c r="H73"/>
    </row>
    <row r="74" spans="1:27" x14ac:dyDescent="0.2">
      <c r="D74"/>
      <c r="G74"/>
      <c r="H7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E5BDD-5300-4643-B220-DE9AC9D746AC}">
  <dimension ref="A1:DP27"/>
  <sheetViews>
    <sheetView workbookViewId="0">
      <selection activeCell="U16" sqref="U16"/>
    </sheetView>
  </sheetViews>
  <sheetFormatPr baseColWidth="10" defaultRowHeight="16" x14ac:dyDescent="0.2"/>
  <sheetData>
    <row r="1" spans="1:120" x14ac:dyDescent="0.2">
      <c r="A1" t="s">
        <v>17</v>
      </c>
    </row>
    <row r="3" spans="1:120" ht="15" customHeight="1" x14ac:dyDescent="0.2"/>
    <row r="4" spans="1:120" s="8" customFormat="1" x14ac:dyDescent="0.2">
      <c r="A4" s="33"/>
      <c r="B4" s="17" t="s">
        <v>4</v>
      </c>
      <c r="C4" s="16"/>
      <c r="D4" s="35"/>
      <c r="E4" s="17" t="s">
        <v>5</v>
      </c>
      <c r="F4" s="16"/>
      <c r="G4" s="34"/>
      <c r="H4" s="17" t="s">
        <v>0</v>
      </c>
      <c r="I4" s="16"/>
      <c r="J4" s="35"/>
      <c r="K4" s="17" t="s">
        <v>1</v>
      </c>
      <c r="L4" s="16"/>
      <c r="M4" s="35"/>
      <c r="N4" s="17" t="s">
        <v>3</v>
      </c>
      <c r="O4" s="16"/>
      <c r="P4" s="35"/>
      <c r="Q4" s="17" t="s">
        <v>8</v>
      </c>
      <c r="R4" s="16"/>
      <c r="S4" s="35"/>
      <c r="T4" s="17" t="s">
        <v>9</v>
      </c>
      <c r="U4" s="16"/>
      <c r="V4" s="35"/>
      <c r="W4" s="17" t="s">
        <v>10</v>
      </c>
      <c r="X4" s="16"/>
      <c r="Y4" s="35"/>
      <c r="Z4" s="17" t="s">
        <v>11</v>
      </c>
      <c r="AA4" s="20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 s="19"/>
      <c r="DL4" s="19"/>
      <c r="DM4" s="19"/>
      <c r="DN4" s="19"/>
      <c r="DO4" s="19"/>
      <c r="DP4" s="19"/>
    </row>
    <row r="5" spans="1:120" s="10" customFormat="1" x14ac:dyDescent="0.2">
      <c r="A5" s="9" t="s">
        <v>12</v>
      </c>
      <c r="B5" s="6" t="s">
        <v>16</v>
      </c>
      <c r="C5" s="18" t="s">
        <v>7</v>
      </c>
      <c r="D5" s="35"/>
      <c r="E5" s="6" t="s">
        <v>16</v>
      </c>
      <c r="F5" s="18" t="s">
        <v>7</v>
      </c>
      <c r="G5" s="34"/>
      <c r="H5" s="6" t="s">
        <v>16</v>
      </c>
      <c r="I5" s="18" t="s">
        <v>7</v>
      </c>
      <c r="J5" s="35"/>
      <c r="K5" s="6" t="s">
        <v>16</v>
      </c>
      <c r="L5" s="18" t="s">
        <v>7</v>
      </c>
      <c r="M5" s="35"/>
      <c r="N5" s="6" t="s">
        <v>16</v>
      </c>
      <c r="O5" s="18" t="s">
        <v>7</v>
      </c>
      <c r="P5" s="35"/>
      <c r="Q5" s="6" t="s">
        <v>16</v>
      </c>
      <c r="R5" s="18" t="s">
        <v>7</v>
      </c>
      <c r="S5" s="35"/>
      <c r="T5" s="6" t="s">
        <v>16</v>
      </c>
      <c r="U5" s="18" t="s">
        <v>7</v>
      </c>
      <c r="V5" s="35"/>
      <c r="W5" s="6" t="s">
        <v>16</v>
      </c>
      <c r="X5" s="18" t="s">
        <v>7</v>
      </c>
      <c r="Y5" s="35"/>
      <c r="Z5" s="6" t="s">
        <v>16</v>
      </c>
      <c r="AA5" s="18" t="s">
        <v>7</v>
      </c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 s="19"/>
      <c r="DL5" s="19"/>
      <c r="DM5" s="19"/>
      <c r="DN5" s="19"/>
      <c r="DO5" s="19"/>
      <c r="DP5" s="19"/>
    </row>
    <row r="6" spans="1:120" x14ac:dyDescent="0.2">
      <c r="A6" s="11">
        <v>3</v>
      </c>
      <c r="B6" s="4">
        <v>0</v>
      </c>
      <c r="C6" s="50">
        <v>0</v>
      </c>
      <c r="D6" s="57"/>
      <c r="E6" s="50">
        <v>0</v>
      </c>
      <c r="F6" s="56">
        <v>0</v>
      </c>
      <c r="G6" s="57"/>
      <c r="H6" s="58">
        <v>0</v>
      </c>
      <c r="I6" s="56">
        <v>0</v>
      </c>
      <c r="J6" s="57"/>
      <c r="K6" s="50">
        <v>0</v>
      </c>
      <c r="L6" s="50">
        <v>0</v>
      </c>
      <c r="M6" s="57"/>
      <c r="N6" s="50">
        <v>80</v>
      </c>
      <c r="O6" s="50">
        <v>0.90518216791129225</v>
      </c>
      <c r="P6" s="52"/>
      <c r="Q6" s="50">
        <v>0</v>
      </c>
      <c r="R6" s="50">
        <v>0</v>
      </c>
      <c r="S6" s="52"/>
      <c r="T6" s="50">
        <v>18</v>
      </c>
      <c r="U6" s="50">
        <v>2.5899280575539567</v>
      </c>
      <c r="V6" s="52"/>
      <c r="W6" s="50">
        <v>88</v>
      </c>
      <c r="X6" s="50">
        <v>9.2729188619599583</v>
      </c>
      <c r="Y6" s="52"/>
      <c r="Z6" s="50">
        <v>37</v>
      </c>
      <c r="AA6" s="50">
        <v>0.58203555136070473</v>
      </c>
    </row>
    <row r="7" spans="1:120" x14ac:dyDescent="0.2">
      <c r="A7" s="12">
        <v>5</v>
      </c>
      <c r="B7" s="1">
        <v>4</v>
      </c>
      <c r="C7" s="45">
        <v>0.25</v>
      </c>
      <c r="D7" s="57"/>
      <c r="E7" s="48">
        <v>1</v>
      </c>
      <c r="F7" s="46">
        <f>E7/1262*100</f>
        <v>7.9239302694136288E-2</v>
      </c>
      <c r="G7" s="57"/>
      <c r="H7" s="59">
        <v>0</v>
      </c>
      <c r="I7" s="46">
        <v>0</v>
      </c>
      <c r="J7" s="57"/>
      <c r="K7" s="48">
        <v>0</v>
      </c>
      <c r="L7" s="48">
        <v>0</v>
      </c>
      <c r="M7" s="57"/>
      <c r="N7" s="48">
        <v>3218</v>
      </c>
      <c r="O7" s="45">
        <v>36.410952704231725</v>
      </c>
      <c r="P7" s="52"/>
      <c r="Q7" s="48">
        <v>82</v>
      </c>
      <c r="R7" s="45">
        <v>3.248811410459588</v>
      </c>
      <c r="S7" s="52"/>
      <c r="T7" s="48">
        <v>39</v>
      </c>
      <c r="U7" s="45">
        <v>5.6115107913669062</v>
      </c>
      <c r="V7" s="52"/>
      <c r="W7" s="48">
        <v>155</v>
      </c>
      <c r="X7" s="45">
        <v>16.332982086406744</v>
      </c>
      <c r="Y7" s="52"/>
      <c r="Z7" s="48">
        <v>81</v>
      </c>
      <c r="AA7" s="45">
        <v>1.2741859367626238</v>
      </c>
    </row>
    <row r="8" spans="1:120" x14ac:dyDescent="0.2">
      <c r="A8" s="12">
        <v>6</v>
      </c>
      <c r="B8" s="1">
        <v>0</v>
      </c>
      <c r="C8" s="45">
        <v>0</v>
      </c>
      <c r="D8" s="57"/>
      <c r="E8" s="48">
        <v>0</v>
      </c>
      <c r="F8" s="46">
        <f t="shared" ref="F8:F14" si="0">E8/1262*100</f>
        <v>0</v>
      </c>
      <c r="G8" s="57"/>
      <c r="H8" s="59">
        <v>0</v>
      </c>
      <c r="I8" s="46">
        <v>0</v>
      </c>
      <c r="J8" s="57"/>
      <c r="K8" s="48">
        <v>0</v>
      </c>
      <c r="L8" s="48">
        <v>0</v>
      </c>
      <c r="M8" s="57"/>
      <c r="N8" s="48">
        <v>95</v>
      </c>
      <c r="O8" s="45">
        <v>1.0749038243946594</v>
      </c>
      <c r="P8" s="52"/>
      <c r="Q8" s="48">
        <v>10</v>
      </c>
      <c r="R8" s="45">
        <v>0.39619651347068147</v>
      </c>
      <c r="S8" s="52"/>
      <c r="T8" s="48">
        <v>0</v>
      </c>
      <c r="U8" s="45">
        <v>0</v>
      </c>
      <c r="V8" s="52"/>
      <c r="W8" s="48">
        <v>9</v>
      </c>
      <c r="X8" s="45">
        <v>0.9483667017913594</v>
      </c>
      <c r="Y8" s="52"/>
      <c r="Z8" s="48">
        <v>28</v>
      </c>
      <c r="AA8" s="45">
        <v>0.44045933616485766</v>
      </c>
    </row>
    <row r="9" spans="1:120" x14ac:dyDescent="0.2">
      <c r="A9" s="12">
        <v>8</v>
      </c>
      <c r="B9" s="1">
        <v>0</v>
      </c>
      <c r="C9" s="45">
        <v>0</v>
      </c>
      <c r="D9" s="57"/>
      <c r="E9" s="48">
        <v>0</v>
      </c>
      <c r="F9" s="46">
        <f t="shared" si="0"/>
        <v>0</v>
      </c>
      <c r="G9" s="57"/>
      <c r="H9" s="59">
        <v>0</v>
      </c>
      <c r="I9" s="46">
        <v>0</v>
      </c>
      <c r="J9" s="57"/>
      <c r="K9" s="48">
        <v>0</v>
      </c>
      <c r="L9" s="48">
        <v>0</v>
      </c>
      <c r="M9" s="57"/>
      <c r="N9" s="48">
        <v>337</v>
      </c>
      <c r="O9" s="45">
        <v>3.8130798823263179</v>
      </c>
      <c r="P9" s="52"/>
      <c r="Q9" s="48">
        <v>80</v>
      </c>
      <c r="R9" s="45">
        <v>3.1695721077654517</v>
      </c>
      <c r="S9" s="52"/>
      <c r="T9" s="48">
        <v>1</v>
      </c>
      <c r="U9" s="45">
        <v>0.14388489208633093</v>
      </c>
      <c r="V9" s="52"/>
      <c r="W9" s="48">
        <v>2</v>
      </c>
      <c r="X9" s="45">
        <v>0.21074815595363539</v>
      </c>
      <c r="Y9" s="52"/>
      <c r="Z9" s="48">
        <v>48</v>
      </c>
      <c r="AA9" s="45">
        <v>0.7550731477111845</v>
      </c>
    </row>
    <row r="10" spans="1:120" x14ac:dyDescent="0.2">
      <c r="A10" s="12">
        <v>16</v>
      </c>
      <c r="B10" s="1">
        <v>2</v>
      </c>
      <c r="C10" s="45">
        <v>0.13</v>
      </c>
      <c r="D10" s="57"/>
      <c r="E10" s="48">
        <v>0</v>
      </c>
      <c r="F10" s="46">
        <f t="shared" si="0"/>
        <v>0</v>
      </c>
      <c r="G10" s="57"/>
      <c r="H10" s="59">
        <v>0</v>
      </c>
      <c r="I10" s="46">
        <v>0</v>
      </c>
      <c r="J10" s="57"/>
      <c r="K10" s="48">
        <v>0</v>
      </c>
      <c r="L10" s="48">
        <v>0</v>
      </c>
      <c r="M10" s="57"/>
      <c r="N10" s="48">
        <v>1326</v>
      </c>
      <c r="O10" s="45">
        <v>15.003394433129669</v>
      </c>
      <c r="P10" s="52"/>
      <c r="Q10" s="48">
        <v>27</v>
      </c>
      <c r="R10" s="45">
        <v>1.06973058637084</v>
      </c>
      <c r="S10" s="52"/>
      <c r="T10" s="48">
        <v>60</v>
      </c>
      <c r="U10" s="45">
        <v>8.6330935251798557</v>
      </c>
      <c r="V10" s="52"/>
      <c r="W10" s="48">
        <v>405</v>
      </c>
      <c r="X10" s="45">
        <v>42.676501580611173</v>
      </c>
      <c r="Y10" s="52"/>
      <c r="Z10" s="48">
        <v>500</v>
      </c>
      <c r="AA10" s="45">
        <v>7.8653452886581725</v>
      </c>
    </row>
    <row r="11" spans="1:120" x14ac:dyDescent="0.2">
      <c r="A11" s="12">
        <v>23</v>
      </c>
      <c r="B11" s="1">
        <v>1</v>
      </c>
      <c r="C11" s="45">
        <v>0.06</v>
      </c>
      <c r="D11" s="57"/>
      <c r="E11" s="48">
        <v>0</v>
      </c>
      <c r="F11" s="46">
        <f t="shared" si="0"/>
        <v>0</v>
      </c>
      <c r="G11" s="57"/>
      <c r="H11" s="59">
        <v>0</v>
      </c>
      <c r="I11" s="46">
        <v>0</v>
      </c>
      <c r="J11" s="57"/>
      <c r="K11" s="48">
        <v>1</v>
      </c>
      <c r="L11" s="48">
        <f>K11/1659*100</f>
        <v>6.027727546714888E-2</v>
      </c>
      <c r="M11" s="57"/>
      <c r="N11" s="48">
        <v>0</v>
      </c>
      <c r="O11" s="45">
        <v>0</v>
      </c>
      <c r="P11" s="52"/>
      <c r="Q11" s="48">
        <v>0</v>
      </c>
      <c r="R11" s="45">
        <v>0</v>
      </c>
      <c r="S11" s="52"/>
      <c r="T11" s="48">
        <v>17</v>
      </c>
      <c r="U11" s="45">
        <v>2.4460431654676258</v>
      </c>
      <c r="V11" s="52"/>
      <c r="W11" s="48">
        <v>32</v>
      </c>
      <c r="X11" s="45">
        <v>3.3719704952581662</v>
      </c>
      <c r="Y11" s="52"/>
      <c r="Z11" s="48">
        <v>0</v>
      </c>
      <c r="AA11" s="45">
        <v>0</v>
      </c>
    </row>
    <row r="12" spans="1:120" x14ac:dyDescent="0.2">
      <c r="A12" s="12">
        <v>29</v>
      </c>
      <c r="B12" s="1">
        <v>0</v>
      </c>
      <c r="C12" s="45">
        <v>0</v>
      </c>
      <c r="D12" s="57"/>
      <c r="E12" s="48">
        <v>0</v>
      </c>
      <c r="F12" s="46">
        <f t="shared" si="0"/>
        <v>0</v>
      </c>
      <c r="G12" s="57"/>
      <c r="H12" s="59">
        <v>0</v>
      </c>
      <c r="I12" s="46">
        <v>0</v>
      </c>
      <c r="J12" s="57"/>
      <c r="K12" s="48">
        <v>0</v>
      </c>
      <c r="L12" s="48">
        <v>0</v>
      </c>
      <c r="M12" s="57"/>
      <c r="N12" s="48">
        <v>34</v>
      </c>
      <c r="O12" s="45">
        <v>0.38470242136229915</v>
      </c>
      <c r="P12" s="52"/>
      <c r="Q12" s="48">
        <v>5</v>
      </c>
      <c r="R12" s="45">
        <v>0.19809825673534073</v>
      </c>
      <c r="S12" s="52"/>
      <c r="T12" s="48">
        <v>2</v>
      </c>
      <c r="U12" s="45">
        <v>0.28776978417266186</v>
      </c>
      <c r="V12" s="52"/>
      <c r="W12" s="48">
        <v>8</v>
      </c>
      <c r="X12" s="45">
        <v>0.84299262381454154</v>
      </c>
      <c r="Y12" s="52"/>
      <c r="Z12" s="48">
        <v>17</v>
      </c>
      <c r="AA12" s="45">
        <v>0.26742173981437783</v>
      </c>
    </row>
    <row r="13" spans="1:120" x14ac:dyDescent="0.2">
      <c r="A13" s="12">
        <v>37</v>
      </c>
      <c r="B13" s="1">
        <v>0</v>
      </c>
      <c r="C13" s="45">
        <v>0</v>
      </c>
      <c r="D13" s="57"/>
      <c r="E13" s="48">
        <v>0</v>
      </c>
      <c r="F13" s="46">
        <f t="shared" si="0"/>
        <v>0</v>
      </c>
      <c r="G13" s="57"/>
      <c r="H13" s="59">
        <v>0</v>
      </c>
      <c r="I13" s="46">
        <v>0</v>
      </c>
      <c r="J13" s="57"/>
      <c r="K13" s="48">
        <v>0</v>
      </c>
      <c r="L13" s="48">
        <v>0</v>
      </c>
      <c r="M13" s="57"/>
      <c r="N13" s="48">
        <v>23</v>
      </c>
      <c r="O13" s="45">
        <v>0.26023987327449649</v>
      </c>
      <c r="P13" s="52"/>
      <c r="Q13" s="48">
        <v>8</v>
      </c>
      <c r="R13" s="45">
        <v>0.31695721077654515</v>
      </c>
      <c r="S13" s="52"/>
      <c r="T13" s="48">
        <v>0</v>
      </c>
      <c r="U13" s="45">
        <v>0</v>
      </c>
      <c r="V13" s="52"/>
      <c r="W13" s="48">
        <v>0</v>
      </c>
      <c r="X13" s="45">
        <v>0</v>
      </c>
      <c r="Y13" s="52"/>
      <c r="Z13" s="48">
        <v>1</v>
      </c>
      <c r="AA13" s="45">
        <v>1.5730690577316343E-2</v>
      </c>
    </row>
    <row r="14" spans="1:120" s="15" customFormat="1" x14ac:dyDescent="0.2">
      <c r="A14" s="13">
        <v>38</v>
      </c>
      <c r="B14" s="14">
        <v>0</v>
      </c>
      <c r="C14" s="51">
        <v>0</v>
      </c>
      <c r="D14" s="57"/>
      <c r="E14" s="53">
        <v>1</v>
      </c>
      <c r="F14" s="46">
        <f t="shared" si="0"/>
        <v>7.9239302694136288E-2</v>
      </c>
      <c r="G14" s="57"/>
      <c r="H14" s="60">
        <v>0</v>
      </c>
      <c r="I14" s="55">
        <v>0</v>
      </c>
      <c r="J14" s="57"/>
      <c r="K14" s="53">
        <v>0</v>
      </c>
      <c r="L14" s="53">
        <v>0</v>
      </c>
      <c r="M14" s="57"/>
      <c r="N14" s="53">
        <v>17</v>
      </c>
      <c r="O14" s="51">
        <v>0.19235121068114958</v>
      </c>
      <c r="P14" s="52"/>
      <c r="Q14" s="53">
        <v>1</v>
      </c>
      <c r="R14" s="51">
        <v>3.9619651347068144E-2</v>
      </c>
      <c r="S14" s="52"/>
      <c r="T14" s="53">
        <v>40</v>
      </c>
      <c r="U14" s="51">
        <v>5.755395683453238</v>
      </c>
      <c r="V14" s="52"/>
      <c r="W14" s="53">
        <v>54</v>
      </c>
      <c r="X14" s="51">
        <v>5.6902002107481557</v>
      </c>
      <c r="Y14" s="52"/>
      <c r="Z14" s="53">
        <v>74</v>
      </c>
      <c r="AA14" s="54">
        <v>1.1640711027214095</v>
      </c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</row>
    <row r="15" spans="1:120" x14ac:dyDescent="0.2">
      <c r="O15" s="47"/>
    </row>
    <row r="16" spans="1:120" x14ac:dyDescent="0.2">
      <c r="A16" t="s">
        <v>6</v>
      </c>
      <c r="B16">
        <f>SUM(B6:B15)</f>
        <v>7</v>
      </c>
      <c r="C16">
        <f>SUM(C6:C15)</f>
        <v>0.44</v>
      </c>
      <c r="E16">
        <f>SUM(E6:E15)</f>
        <v>2</v>
      </c>
      <c r="F16" s="47">
        <f>SUM(F6:F15)</f>
        <v>0.15847860538827258</v>
      </c>
      <c r="H16">
        <f>SUM(H6:H15)</f>
        <v>0</v>
      </c>
      <c r="I16" s="5">
        <v>0</v>
      </c>
      <c r="K16">
        <f>SUM(K6:K15)</f>
        <v>1</v>
      </c>
      <c r="L16" s="47">
        <f>SUM(L6:L15)</f>
        <v>6.027727546714888E-2</v>
      </c>
      <c r="N16">
        <f t="shared" ref="N16:X16" si="1">SUM(N6:N15)</f>
        <v>5130</v>
      </c>
      <c r="O16" s="47">
        <f t="shared" si="1"/>
        <v>58.044806517311613</v>
      </c>
      <c r="Q16">
        <f t="shared" si="1"/>
        <v>213</v>
      </c>
      <c r="R16" s="47">
        <f t="shared" si="1"/>
        <v>8.438985736925515</v>
      </c>
      <c r="S16" s="47"/>
      <c r="T16" s="47">
        <f t="shared" si="1"/>
        <v>177</v>
      </c>
      <c r="U16" s="47">
        <f t="shared" si="1"/>
        <v>25.46762589928057</v>
      </c>
      <c r="V16" s="47"/>
      <c r="W16" s="47">
        <f t="shared" si="1"/>
        <v>753</v>
      </c>
      <c r="X16" s="47">
        <f t="shared" si="1"/>
        <v>79.34668071654373</v>
      </c>
      <c r="Y16" s="47"/>
      <c r="Z16" s="47">
        <f t="shared" ref="Z16:AA16" si="2">SUM(Z6:Z15)</f>
        <v>786</v>
      </c>
      <c r="AA16" s="47">
        <f t="shared" si="2"/>
        <v>12.364322793770647</v>
      </c>
    </row>
    <row r="17" spans="1:9" x14ac:dyDescent="0.2">
      <c r="I17" s="5"/>
    </row>
    <row r="18" spans="1:9" x14ac:dyDescent="0.2">
      <c r="I18" s="5"/>
    </row>
    <row r="19" spans="1:9" x14ac:dyDescent="0.2">
      <c r="A19" t="s">
        <v>18</v>
      </c>
      <c r="I19" s="5"/>
    </row>
    <row r="20" spans="1:9" x14ac:dyDescent="0.2">
      <c r="I20" s="5"/>
    </row>
    <row r="22" spans="1:9" x14ac:dyDescent="0.2">
      <c r="A22" t="s">
        <v>13</v>
      </c>
    </row>
    <row r="23" spans="1:9" x14ac:dyDescent="0.2">
      <c r="A23" t="s">
        <v>20</v>
      </c>
    </row>
    <row r="25" spans="1:9" x14ac:dyDescent="0.2">
      <c r="A25" t="s">
        <v>21</v>
      </c>
    </row>
    <row r="27" spans="1:9" x14ac:dyDescent="0.2">
      <c r="A27" t="s">
        <v>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BA334-BCAF-A849-8B8B-37D0E8AE064B}">
  <dimension ref="A1:AA24"/>
  <sheetViews>
    <sheetView workbookViewId="0">
      <selection activeCell="A24" sqref="A24"/>
    </sheetView>
  </sheetViews>
  <sheetFormatPr baseColWidth="10" defaultRowHeight="16" x14ac:dyDescent="0.2"/>
  <sheetData>
    <row r="1" spans="1:27" x14ac:dyDescent="0.2">
      <c r="A1" t="s">
        <v>14</v>
      </c>
    </row>
    <row r="2" spans="1:27" x14ac:dyDescent="0.2">
      <c r="A2" s="33"/>
      <c r="B2" s="17" t="s">
        <v>4</v>
      </c>
      <c r="C2" s="16"/>
      <c r="D2" s="35"/>
      <c r="E2" s="17" t="s">
        <v>5</v>
      </c>
      <c r="F2" s="16"/>
      <c r="G2" s="34"/>
      <c r="H2" s="17" t="s">
        <v>0</v>
      </c>
      <c r="I2" s="16"/>
      <c r="J2" s="35"/>
      <c r="K2" s="17" t="s">
        <v>1</v>
      </c>
      <c r="L2" s="16"/>
      <c r="M2" s="35"/>
      <c r="N2" s="17" t="s">
        <v>3</v>
      </c>
      <c r="O2" s="16"/>
      <c r="P2" s="35"/>
      <c r="Q2" s="17" t="s">
        <v>8</v>
      </c>
      <c r="R2" s="16"/>
      <c r="S2" s="35"/>
      <c r="T2" s="17" t="s">
        <v>9</v>
      </c>
      <c r="U2" s="16"/>
      <c r="V2" s="35"/>
      <c r="W2" s="17" t="s">
        <v>10</v>
      </c>
      <c r="X2" s="16"/>
      <c r="Y2" s="35"/>
      <c r="Z2" s="17" t="s">
        <v>11</v>
      </c>
      <c r="AA2" s="20"/>
    </row>
    <row r="3" spans="1:27" x14ac:dyDescent="0.2">
      <c r="A3" s="9" t="s">
        <v>12</v>
      </c>
      <c r="B3" s="6" t="s">
        <v>16</v>
      </c>
      <c r="C3" s="18" t="s">
        <v>7</v>
      </c>
      <c r="D3" s="35"/>
      <c r="E3" s="6" t="s">
        <v>16</v>
      </c>
      <c r="F3" s="18" t="s">
        <v>7</v>
      </c>
      <c r="G3" s="34"/>
      <c r="H3" s="6" t="s">
        <v>16</v>
      </c>
      <c r="I3" s="18" t="s">
        <v>7</v>
      </c>
      <c r="J3" s="35"/>
      <c r="K3" s="6" t="s">
        <v>16</v>
      </c>
      <c r="L3" s="18" t="s">
        <v>7</v>
      </c>
      <c r="M3" s="35"/>
      <c r="N3" s="6" t="s">
        <v>16</v>
      </c>
      <c r="O3" s="18" t="s">
        <v>7</v>
      </c>
      <c r="P3" s="35"/>
      <c r="Q3" s="6" t="s">
        <v>16</v>
      </c>
      <c r="R3" s="18" t="s">
        <v>7</v>
      </c>
      <c r="S3" s="35"/>
      <c r="T3" s="6" t="s">
        <v>16</v>
      </c>
      <c r="U3" s="18" t="s">
        <v>7</v>
      </c>
      <c r="V3" s="35"/>
      <c r="W3" s="6" t="s">
        <v>16</v>
      </c>
      <c r="X3" s="18" t="s">
        <v>7</v>
      </c>
      <c r="Y3" s="35"/>
      <c r="Z3" s="6" t="s">
        <v>16</v>
      </c>
      <c r="AA3" s="18" t="s">
        <v>7</v>
      </c>
    </row>
    <row r="4" spans="1:27" x14ac:dyDescent="0.2">
      <c r="A4" s="11">
        <v>3</v>
      </c>
      <c r="B4" s="4">
        <v>0</v>
      </c>
      <c r="C4" s="50">
        <v>0</v>
      </c>
      <c r="D4" s="57"/>
      <c r="E4" s="50">
        <v>0</v>
      </c>
      <c r="F4" s="56">
        <v>0</v>
      </c>
      <c r="G4" s="57"/>
      <c r="H4" s="58">
        <v>0</v>
      </c>
      <c r="I4" s="56">
        <v>0</v>
      </c>
      <c r="J4" s="57"/>
      <c r="K4" s="50">
        <v>0</v>
      </c>
      <c r="L4" s="50">
        <v>0</v>
      </c>
      <c r="M4" s="57"/>
      <c r="N4" s="50">
        <v>80</v>
      </c>
      <c r="O4" s="50">
        <v>0.90518216791129225</v>
      </c>
      <c r="P4" s="52"/>
      <c r="Q4" s="50">
        <v>0</v>
      </c>
      <c r="R4" s="50">
        <v>0</v>
      </c>
      <c r="S4" s="52"/>
      <c r="T4" s="50">
        <v>18</v>
      </c>
      <c r="U4" s="50">
        <v>2.5899280575539567</v>
      </c>
      <c r="V4" s="52"/>
      <c r="W4" s="50">
        <v>88</v>
      </c>
      <c r="X4" s="50">
        <v>9.2729188619599583</v>
      </c>
      <c r="Y4" s="52"/>
      <c r="Z4" s="50">
        <v>37</v>
      </c>
      <c r="AA4" s="50">
        <v>0.58203555136070473</v>
      </c>
    </row>
    <row r="5" spans="1:27" x14ac:dyDescent="0.2">
      <c r="A5" s="12">
        <v>5</v>
      </c>
      <c r="B5" s="1">
        <v>4</v>
      </c>
      <c r="C5" s="45">
        <v>0.25109855618330196</v>
      </c>
      <c r="D5" s="57"/>
      <c r="E5" s="48">
        <v>1</v>
      </c>
      <c r="F5" s="46">
        <f>E5/1262*100</f>
        <v>7.9239302694136288E-2</v>
      </c>
      <c r="G5" s="57"/>
      <c r="H5" s="59">
        <v>0</v>
      </c>
      <c r="I5" s="46">
        <v>0</v>
      </c>
      <c r="J5" s="57"/>
      <c r="K5" s="48">
        <v>0</v>
      </c>
      <c r="L5" s="48">
        <v>0</v>
      </c>
      <c r="M5" s="57"/>
      <c r="N5" s="48">
        <v>3218</v>
      </c>
      <c r="O5" s="45">
        <v>36.410952704231725</v>
      </c>
      <c r="P5" s="52"/>
      <c r="Q5" s="48">
        <v>82</v>
      </c>
      <c r="R5" s="45">
        <v>3.248811410459588</v>
      </c>
      <c r="S5" s="52"/>
      <c r="T5" s="48">
        <v>39</v>
      </c>
      <c r="U5" s="45">
        <v>5.6115107913669062</v>
      </c>
      <c r="V5" s="52"/>
      <c r="W5" s="48">
        <v>155</v>
      </c>
      <c r="X5" s="45">
        <v>16.332982086406744</v>
      </c>
      <c r="Y5" s="52"/>
      <c r="Z5" s="48">
        <v>81</v>
      </c>
      <c r="AA5" s="45">
        <v>1.2741859367626238</v>
      </c>
    </row>
    <row r="6" spans="1:27" x14ac:dyDescent="0.2">
      <c r="A6" s="12">
        <v>6</v>
      </c>
      <c r="B6" s="1">
        <v>0</v>
      </c>
      <c r="C6" s="45">
        <v>0</v>
      </c>
      <c r="D6" s="57"/>
      <c r="E6" s="48">
        <v>0</v>
      </c>
      <c r="F6" s="46">
        <f t="shared" ref="F6:F12" si="0">E6/1262*100</f>
        <v>0</v>
      </c>
      <c r="G6" s="57"/>
      <c r="H6" s="59">
        <v>0</v>
      </c>
      <c r="I6" s="46">
        <v>0</v>
      </c>
      <c r="J6" s="57"/>
      <c r="K6" s="48">
        <v>0</v>
      </c>
      <c r="L6" s="48">
        <v>0</v>
      </c>
      <c r="M6" s="57"/>
      <c r="N6" s="48">
        <v>95</v>
      </c>
      <c r="O6" s="45">
        <v>1.0749038243946594</v>
      </c>
      <c r="P6" s="52"/>
      <c r="Q6" s="48">
        <v>10</v>
      </c>
      <c r="R6" s="45">
        <v>0.39619651347068147</v>
      </c>
      <c r="S6" s="52"/>
      <c r="T6" s="48">
        <v>0</v>
      </c>
      <c r="U6" s="45">
        <v>0</v>
      </c>
      <c r="V6" s="52"/>
      <c r="W6" s="48">
        <v>9</v>
      </c>
      <c r="X6" s="45">
        <v>0.9483667017913594</v>
      </c>
      <c r="Y6" s="52"/>
      <c r="Z6" s="48">
        <v>28</v>
      </c>
      <c r="AA6" s="45">
        <v>0.44045933616485766</v>
      </c>
    </row>
    <row r="7" spans="1:27" x14ac:dyDescent="0.2">
      <c r="A7" s="12">
        <v>8</v>
      </c>
      <c r="B7" s="1">
        <v>0</v>
      </c>
      <c r="C7" s="45">
        <v>0</v>
      </c>
      <c r="D7" s="57"/>
      <c r="E7" s="48">
        <v>0</v>
      </c>
      <c r="F7" s="46">
        <f t="shared" si="0"/>
        <v>0</v>
      </c>
      <c r="G7" s="57"/>
      <c r="H7" s="59">
        <v>0</v>
      </c>
      <c r="I7" s="46">
        <v>0</v>
      </c>
      <c r="J7" s="57"/>
      <c r="K7" s="48">
        <v>0</v>
      </c>
      <c r="L7" s="48">
        <v>0</v>
      </c>
      <c r="M7" s="57"/>
      <c r="N7" s="48">
        <v>337</v>
      </c>
      <c r="O7" s="45">
        <v>3.8130798823263179</v>
      </c>
      <c r="P7" s="52"/>
      <c r="Q7" s="48">
        <v>80</v>
      </c>
      <c r="R7" s="45">
        <v>3.1695721077654517</v>
      </c>
      <c r="S7" s="52"/>
      <c r="T7" s="48">
        <v>1</v>
      </c>
      <c r="U7" s="45">
        <v>0.14388489208633093</v>
      </c>
      <c r="V7" s="52"/>
      <c r="W7" s="48">
        <v>2</v>
      </c>
      <c r="X7" s="45">
        <v>0.21074815595363539</v>
      </c>
      <c r="Y7" s="52"/>
      <c r="Z7" s="48">
        <v>48</v>
      </c>
      <c r="AA7" s="45">
        <v>0.7550731477111845</v>
      </c>
    </row>
    <row r="8" spans="1:27" x14ac:dyDescent="0.2">
      <c r="A8" s="12">
        <v>16</v>
      </c>
      <c r="B8" s="1">
        <v>2</v>
      </c>
      <c r="C8" s="45">
        <v>0.12554927809165098</v>
      </c>
      <c r="D8" s="57"/>
      <c r="E8" s="48">
        <v>0</v>
      </c>
      <c r="F8" s="46">
        <f t="shared" si="0"/>
        <v>0</v>
      </c>
      <c r="G8" s="57"/>
      <c r="H8" s="59">
        <v>0</v>
      </c>
      <c r="I8" s="46">
        <v>0</v>
      </c>
      <c r="J8" s="57"/>
      <c r="K8" s="48">
        <v>0</v>
      </c>
      <c r="L8" s="48">
        <v>0</v>
      </c>
      <c r="M8" s="57"/>
      <c r="N8" s="48">
        <v>1326</v>
      </c>
      <c r="O8" s="45">
        <v>15.003394433129669</v>
      </c>
      <c r="P8" s="52"/>
      <c r="Q8" s="48">
        <v>27</v>
      </c>
      <c r="R8" s="45">
        <v>1.06973058637084</v>
      </c>
      <c r="S8" s="52"/>
      <c r="T8" s="48">
        <v>60</v>
      </c>
      <c r="U8" s="45">
        <v>8.6330935251798557</v>
      </c>
      <c r="V8" s="52"/>
      <c r="W8" s="48">
        <v>405</v>
      </c>
      <c r="X8" s="45">
        <v>42.676501580611173</v>
      </c>
      <c r="Y8" s="52"/>
      <c r="Z8" s="48">
        <v>500</v>
      </c>
      <c r="AA8" s="45">
        <v>7.8653452886581725</v>
      </c>
    </row>
    <row r="9" spans="1:27" x14ac:dyDescent="0.2">
      <c r="A9" s="12">
        <v>23</v>
      </c>
      <c r="B9" s="1">
        <v>1</v>
      </c>
      <c r="C9" s="45">
        <v>6.2774639045825489E-2</v>
      </c>
      <c r="D9" s="57"/>
      <c r="E9" s="48">
        <v>0</v>
      </c>
      <c r="F9" s="46">
        <f t="shared" si="0"/>
        <v>0</v>
      </c>
      <c r="G9" s="57"/>
      <c r="H9" s="59">
        <v>0</v>
      </c>
      <c r="I9" s="46">
        <v>0</v>
      </c>
      <c r="J9" s="57"/>
      <c r="K9" s="48">
        <v>1</v>
      </c>
      <c r="L9" s="48">
        <f>K9/1659*100</f>
        <v>6.027727546714888E-2</v>
      </c>
      <c r="M9" s="57"/>
      <c r="N9" s="48">
        <v>0</v>
      </c>
      <c r="O9" s="45">
        <v>0</v>
      </c>
      <c r="P9" s="52"/>
      <c r="Q9" s="48">
        <v>0</v>
      </c>
      <c r="R9" s="45">
        <v>0</v>
      </c>
      <c r="S9" s="52"/>
      <c r="T9" s="48">
        <v>17</v>
      </c>
      <c r="U9" s="45">
        <v>2.4460431654676258</v>
      </c>
      <c r="V9" s="52"/>
      <c r="W9" s="48">
        <v>32</v>
      </c>
      <c r="X9" s="45">
        <v>3.3719704952581662</v>
      </c>
      <c r="Y9" s="52"/>
      <c r="Z9" s="48">
        <v>0</v>
      </c>
      <c r="AA9" s="45">
        <v>0</v>
      </c>
    </row>
    <row r="10" spans="1:27" x14ac:dyDescent="0.2">
      <c r="A10" s="12">
        <v>29</v>
      </c>
      <c r="B10" s="1">
        <v>0</v>
      </c>
      <c r="C10" s="45">
        <v>0</v>
      </c>
      <c r="D10" s="57"/>
      <c r="E10" s="48">
        <v>0</v>
      </c>
      <c r="F10" s="46">
        <f t="shared" si="0"/>
        <v>0</v>
      </c>
      <c r="G10" s="57"/>
      <c r="H10" s="59">
        <v>0</v>
      </c>
      <c r="I10" s="46">
        <v>0</v>
      </c>
      <c r="J10" s="57"/>
      <c r="K10" s="48">
        <v>0</v>
      </c>
      <c r="L10" s="48">
        <v>0</v>
      </c>
      <c r="M10" s="57"/>
      <c r="N10" s="48">
        <v>34</v>
      </c>
      <c r="O10" s="45">
        <v>0.38470242136229915</v>
      </c>
      <c r="P10" s="52"/>
      <c r="Q10" s="48">
        <v>5</v>
      </c>
      <c r="R10" s="45">
        <v>0.19809825673534073</v>
      </c>
      <c r="S10" s="52"/>
      <c r="T10" s="48">
        <v>2</v>
      </c>
      <c r="U10" s="45">
        <v>0.28776978417266186</v>
      </c>
      <c r="V10" s="52"/>
      <c r="W10" s="48">
        <v>8</v>
      </c>
      <c r="X10" s="45">
        <v>0.84299262381454154</v>
      </c>
      <c r="Y10" s="52"/>
      <c r="Z10" s="48">
        <v>17</v>
      </c>
      <c r="AA10" s="45">
        <v>0.26742173981437783</v>
      </c>
    </row>
    <row r="11" spans="1:27" x14ac:dyDescent="0.2">
      <c r="A11" s="12">
        <v>37</v>
      </c>
      <c r="B11" s="1">
        <v>0</v>
      </c>
      <c r="C11" s="45">
        <v>0</v>
      </c>
      <c r="D11" s="57"/>
      <c r="E11" s="48">
        <v>0</v>
      </c>
      <c r="F11" s="46">
        <f t="shared" si="0"/>
        <v>0</v>
      </c>
      <c r="G11" s="57"/>
      <c r="H11" s="59">
        <v>0</v>
      </c>
      <c r="I11" s="46">
        <v>0</v>
      </c>
      <c r="J11" s="57"/>
      <c r="K11" s="48">
        <v>0</v>
      </c>
      <c r="L11" s="48">
        <v>0</v>
      </c>
      <c r="M11" s="57"/>
      <c r="N11" s="48">
        <v>23</v>
      </c>
      <c r="O11" s="45">
        <v>0.26023987327449649</v>
      </c>
      <c r="P11" s="52"/>
      <c r="Q11" s="48">
        <v>8</v>
      </c>
      <c r="R11" s="45">
        <v>0.31695721077654515</v>
      </c>
      <c r="S11" s="52"/>
      <c r="T11" s="48">
        <v>0</v>
      </c>
      <c r="U11" s="45">
        <v>0</v>
      </c>
      <c r="V11" s="52"/>
      <c r="W11" s="48">
        <v>0</v>
      </c>
      <c r="X11" s="45">
        <v>0</v>
      </c>
      <c r="Y11" s="52"/>
      <c r="Z11" s="48">
        <v>1</v>
      </c>
      <c r="AA11" s="45">
        <v>1.5730690577316343E-2</v>
      </c>
    </row>
    <row r="12" spans="1:27" x14ac:dyDescent="0.2">
      <c r="A12" s="13">
        <v>38</v>
      </c>
      <c r="B12" s="14">
        <v>0</v>
      </c>
      <c r="C12" s="51">
        <v>0</v>
      </c>
      <c r="D12" s="57"/>
      <c r="E12" s="53">
        <v>1</v>
      </c>
      <c r="F12" s="55">
        <f t="shared" si="0"/>
        <v>7.9239302694136288E-2</v>
      </c>
      <c r="G12" s="57"/>
      <c r="H12" s="60">
        <v>0</v>
      </c>
      <c r="I12" s="55">
        <v>0</v>
      </c>
      <c r="J12" s="57"/>
      <c r="K12" s="53">
        <v>0</v>
      </c>
      <c r="L12" s="53">
        <v>0</v>
      </c>
      <c r="M12" s="57"/>
      <c r="N12" s="53">
        <v>17</v>
      </c>
      <c r="O12" s="51">
        <v>0.19235121068114958</v>
      </c>
      <c r="P12" s="52"/>
      <c r="Q12" s="53">
        <v>1</v>
      </c>
      <c r="R12" s="51">
        <v>3.9619651347068144E-2</v>
      </c>
      <c r="S12" s="52"/>
      <c r="T12" s="53">
        <v>40</v>
      </c>
      <c r="U12" s="51">
        <v>5.755395683453238</v>
      </c>
      <c r="V12" s="52"/>
      <c r="W12" s="53">
        <v>54</v>
      </c>
      <c r="X12" s="51">
        <v>5.6902002107481557</v>
      </c>
      <c r="Y12" s="52"/>
      <c r="Z12" s="53">
        <v>74</v>
      </c>
      <c r="AA12" s="54">
        <v>1.1640711027214095</v>
      </c>
    </row>
    <row r="13" spans="1:27" x14ac:dyDescent="0.2">
      <c r="A13" s="12">
        <v>0</v>
      </c>
      <c r="B13" s="2">
        <v>16</v>
      </c>
      <c r="C13" s="45">
        <f>B13/1593*100</f>
        <v>1.0043942247332078</v>
      </c>
      <c r="D13" s="57"/>
      <c r="E13" s="45">
        <v>5</v>
      </c>
      <c r="F13" s="44">
        <f>E13/1262*100</f>
        <v>0.39619651347068147</v>
      </c>
      <c r="G13" s="57"/>
      <c r="H13" s="61">
        <v>1</v>
      </c>
      <c r="I13" s="44">
        <f>H13/1190*100</f>
        <v>8.4033613445378158E-2</v>
      </c>
      <c r="J13" s="57"/>
      <c r="K13" s="45">
        <v>1</v>
      </c>
      <c r="L13" s="45">
        <f>K13/1659*100</f>
        <v>6.027727546714888E-2</v>
      </c>
      <c r="M13" s="57"/>
      <c r="N13" s="45">
        <v>121</v>
      </c>
      <c r="O13" s="45">
        <f>N13/8838*100</f>
        <v>1.3690880289658294</v>
      </c>
      <c r="P13" s="57"/>
      <c r="Q13" s="45">
        <v>50</v>
      </c>
      <c r="R13" s="45">
        <f>Q13/2524*100</f>
        <v>1.9809825673534072</v>
      </c>
      <c r="S13" s="57"/>
      <c r="T13" s="45">
        <v>8</v>
      </c>
      <c r="U13" s="45">
        <f>T13/695*100</f>
        <v>1.1510791366906474</v>
      </c>
      <c r="V13" s="57"/>
      <c r="W13" s="45">
        <v>7</v>
      </c>
      <c r="X13" s="45">
        <f>W13/949*100</f>
        <v>0.7376185458377239</v>
      </c>
      <c r="Y13" s="57"/>
      <c r="Z13" s="45">
        <v>753</v>
      </c>
      <c r="AA13" s="45">
        <f>Z13/6357*100</f>
        <v>11.845210004719208</v>
      </c>
    </row>
    <row r="14" spans="1:27" x14ac:dyDescent="0.2">
      <c r="A14" s="12">
        <v>28</v>
      </c>
      <c r="B14" s="1">
        <v>5</v>
      </c>
      <c r="C14" s="45">
        <f>B14/1593*100</f>
        <v>0.31387319522912743</v>
      </c>
      <c r="D14" s="57"/>
      <c r="E14" s="48">
        <v>0</v>
      </c>
      <c r="F14" s="44">
        <f t="shared" ref="F14:F15" si="1">E14/1262*100</f>
        <v>0</v>
      </c>
      <c r="G14" s="57"/>
      <c r="H14" s="59">
        <v>0</v>
      </c>
      <c r="I14" s="44">
        <f t="shared" ref="I14:I15" si="2">H14/1190*100</f>
        <v>0</v>
      </c>
      <c r="J14" s="57"/>
      <c r="K14" s="48">
        <v>10</v>
      </c>
      <c r="L14" s="45">
        <f t="shared" ref="L14:L15" si="3">K14/1659*100</f>
        <v>0.60277275467148883</v>
      </c>
      <c r="M14" s="57"/>
      <c r="N14" s="48">
        <v>200</v>
      </c>
      <c r="O14" s="45">
        <f t="shared" ref="O14:O15" si="4">N14/8838*100</f>
        <v>2.2629554197782302</v>
      </c>
      <c r="P14" s="57"/>
      <c r="Q14" s="48">
        <v>353</v>
      </c>
      <c r="R14" s="45">
        <f t="shared" ref="R14:R15" si="5">Q14/2524*100</f>
        <v>13.985736925515054</v>
      </c>
      <c r="S14" s="57"/>
      <c r="T14" s="48">
        <v>0</v>
      </c>
      <c r="U14" s="45">
        <f t="shared" ref="U14:U15" si="6">T14/695*100</f>
        <v>0</v>
      </c>
      <c r="V14" s="57"/>
      <c r="W14" s="48">
        <v>11</v>
      </c>
      <c r="X14" s="45">
        <f t="shared" ref="X14:X15" si="7">W14/949*100</f>
        <v>1.1591148577449948</v>
      </c>
      <c r="Y14" s="57"/>
      <c r="Z14" s="48">
        <v>821</v>
      </c>
      <c r="AA14" s="45">
        <f t="shared" ref="AA14:AA15" si="8">Z14/6357*100</f>
        <v>12.914896963976719</v>
      </c>
    </row>
    <row r="15" spans="1:27" x14ac:dyDescent="0.2">
      <c r="A15" s="13">
        <v>39</v>
      </c>
      <c r="B15" s="1">
        <v>76</v>
      </c>
      <c r="C15" s="45">
        <f>B15/1593*100</f>
        <v>4.770872567482737</v>
      </c>
      <c r="D15" s="57"/>
      <c r="E15" s="48">
        <v>46</v>
      </c>
      <c r="F15" s="44">
        <f t="shared" si="1"/>
        <v>3.6450079239302693</v>
      </c>
      <c r="G15" s="57"/>
      <c r="H15" s="59">
        <v>17</v>
      </c>
      <c r="I15" s="44">
        <f t="shared" si="2"/>
        <v>1.4285714285714286</v>
      </c>
      <c r="J15" s="57"/>
      <c r="K15" s="48">
        <v>19</v>
      </c>
      <c r="L15" s="45">
        <f t="shared" si="3"/>
        <v>1.1452682338758287</v>
      </c>
      <c r="M15" s="57"/>
      <c r="N15" s="48">
        <v>5</v>
      </c>
      <c r="O15" s="45">
        <f t="shared" si="4"/>
        <v>5.6573885494455765E-2</v>
      </c>
      <c r="P15" s="57"/>
      <c r="Q15" s="48">
        <v>0</v>
      </c>
      <c r="R15" s="45">
        <f t="shared" si="5"/>
        <v>0</v>
      </c>
      <c r="S15" s="57"/>
      <c r="T15" s="48">
        <v>52</v>
      </c>
      <c r="U15" s="45">
        <f t="shared" si="6"/>
        <v>7.4820143884892083</v>
      </c>
      <c r="V15" s="57"/>
      <c r="W15" s="48">
        <v>10</v>
      </c>
      <c r="X15" s="45">
        <f t="shared" si="7"/>
        <v>1.053740779768177</v>
      </c>
      <c r="Y15" s="57"/>
      <c r="Z15" s="48">
        <v>30</v>
      </c>
      <c r="AA15" s="45">
        <f t="shared" si="8"/>
        <v>0.47192071731949031</v>
      </c>
    </row>
    <row r="16" spans="1:27" x14ac:dyDescent="0.2"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</row>
    <row r="17" spans="1:27" x14ac:dyDescent="0.2">
      <c r="A17" t="s">
        <v>6</v>
      </c>
      <c r="B17">
        <f>SUM(B4:B16)</f>
        <v>104</v>
      </c>
      <c r="C17" s="47">
        <f>SUM(C4:C16)</f>
        <v>6.5285624607658503</v>
      </c>
      <c r="D17" s="47"/>
      <c r="E17" s="47">
        <f>SUM(E4:E16)</f>
        <v>53</v>
      </c>
      <c r="F17" s="47">
        <f>SUM(F4:F16)</f>
        <v>4.1996830427892231</v>
      </c>
      <c r="G17" s="47"/>
      <c r="H17" s="47">
        <f>SUM(H4:H16)</f>
        <v>18</v>
      </c>
      <c r="I17" s="47">
        <f>SUM(I4:I16)</f>
        <v>1.5126050420168067</v>
      </c>
      <c r="J17" s="47"/>
      <c r="K17" s="47">
        <f>SUM(K4:K16)</f>
        <v>31</v>
      </c>
      <c r="L17" s="47">
        <f>SUM(L4:L16)</f>
        <v>1.8685955394816154</v>
      </c>
      <c r="M17" s="47"/>
      <c r="N17" s="47">
        <f t="shared" ref="N17:X17" si="9">SUM(N4:N16)</f>
        <v>5456</v>
      </c>
      <c r="O17" s="47">
        <f t="shared" si="9"/>
        <v>61.733423851550128</v>
      </c>
      <c r="P17" s="47"/>
      <c r="Q17" s="47">
        <f t="shared" si="9"/>
        <v>616</v>
      </c>
      <c r="R17" s="47">
        <f t="shared" si="9"/>
        <v>24.405705229793977</v>
      </c>
      <c r="S17" s="47"/>
      <c r="T17" s="47">
        <f t="shared" si="9"/>
        <v>237</v>
      </c>
      <c r="U17" s="47">
        <f t="shared" si="9"/>
        <v>34.100719424460422</v>
      </c>
      <c r="V17" s="47"/>
      <c r="W17" s="47">
        <f t="shared" si="9"/>
        <v>781</v>
      </c>
      <c r="X17" s="47">
        <f t="shared" si="9"/>
        <v>82.297154899894622</v>
      </c>
      <c r="Y17" s="47"/>
      <c r="Z17" s="47">
        <f t="shared" ref="Z17:AA17" si="10">SUM(Z4:Z16)</f>
        <v>2390</v>
      </c>
      <c r="AA17" s="47">
        <f t="shared" si="10"/>
        <v>37.596350479786068</v>
      </c>
    </row>
    <row r="19" spans="1:27" x14ac:dyDescent="0.2">
      <c r="A19" t="s">
        <v>22</v>
      </c>
    </row>
    <row r="21" spans="1:27" x14ac:dyDescent="0.2">
      <c r="A21" t="s">
        <v>13</v>
      </c>
    </row>
    <row r="22" spans="1:27" x14ac:dyDescent="0.2">
      <c r="A22" t="s">
        <v>23</v>
      </c>
    </row>
    <row r="24" spans="1:27" x14ac:dyDescent="0.2">
      <c r="A24" t="s">
        <v>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A23BF-9C9A-7646-A034-34E8BF6C7DF0}">
  <dimension ref="A1:AA74"/>
  <sheetViews>
    <sheetView workbookViewId="0">
      <selection activeCell="A2" sqref="A2"/>
    </sheetView>
  </sheetViews>
  <sheetFormatPr baseColWidth="10" defaultRowHeight="16" x14ac:dyDescent="0.2"/>
  <cols>
    <col min="4" max="4" width="10.83203125" style="27"/>
    <col min="7" max="8" width="10.83203125" style="27"/>
  </cols>
  <sheetData>
    <row r="1" spans="1:27" x14ac:dyDescent="0.2">
      <c r="G1"/>
      <c r="H1"/>
    </row>
    <row r="2" spans="1:27" x14ac:dyDescent="0.2">
      <c r="A2" t="s">
        <v>25</v>
      </c>
      <c r="F2" s="31"/>
      <c r="G2"/>
      <c r="H2" s="31"/>
    </row>
    <row r="3" spans="1:27" x14ac:dyDescent="0.2">
      <c r="B3" s="23" t="s">
        <v>4</v>
      </c>
      <c r="C3" s="26"/>
      <c r="D3" s="36"/>
      <c r="E3" s="23" t="s">
        <v>5</v>
      </c>
      <c r="F3" s="26"/>
      <c r="H3" s="28" t="s">
        <v>0</v>
      </c>
      <c r="I3" s="24"/>
      <c r="K3" s="40" t="s">
        <v>1</v>
      </c>
      <c r="L3" s="24"/>
      <c r="N3" s="40" t="s">
        <v>3</v>
      </c>
      <c r="O3" s="24"/>
      <c r="Q3" s="40" t="s">
        <v>8</v>
      </c>
      <c r="R3" s="24"/>
      <c r="T3" s="40" t="s">
        <v>9</v>
      </c>
      <c r="U3" s="24"/>
      <c r="W3" s="40" t="s">
        <v>10</v>
      </c>
      <c r="X3" s="24"/>
      <c r="Z3" s="40" t="s">
        <v>11</v>
      </c>
      <c r="AA3" s="24"/>
    </row>
    <row r="4" spans="1:27" x14ac:dyDescent="0.2">
      <c r="A4" s="25" t="s">
        <v>2</v>
      </c>
      <c r="B4" s="6" t="s">
        <v>16</v>
      </c>
      <c r="C4" s="41" t="s">
        <v>7</v>
      </c>
      <c r="D4" s="32"/>
      <c r="E4" s="6" t="s">
        <v>16</v>
      </c>
      <c r="F4" s="41" t="s">
        <v>7</v>
      </c>
      <c r="H4" s="6" t="s">
        <v>16</v>
      </c>
      <c r="I4" s="49" t="s">
        <v>7</v>
      </c>
      <c r="K4" s="6" t="s">
        <v>16</v>
      </c>
      <c r="L4" s="49" t="s">
        <v>7</v>
      </c>
      <c r="N4" s="6" t="s">
        <v>16</v>
      </c>
      <c r="O4" s="49" t="s">
        <v>7</v>
      </c>
      <c r="Q4" s="6" t="s">
        <v>16</v>
      </c>
      <c r="R4" s="49" t="s">
        <v>7</v>
      </c>
      <c r="T4" s="6" t="s">
        <v>16</v>
      </c>
      <c r="U4" s="49" t="s">
        <v>7</v>
      </c>
      <c r="W4" s="6" t="s">
        <v>16</v>
      </c>
      <c r="X4" s="49" t="s">
        <v>7</v>
      </c>
      <c r="Z4" s="6" t="s">
        <v>16</v>
      </c>
      <c r="AA4" s="49" t="s">
        <v>7</v>
      </c>
    </row>
    <row r="5" spans="1:27" x14ac:dyDescent="0.2">
      <c r="A5" s="7">
        <v>0</v>
      </c>
      <c r="B5" s="4">
        <v>0</v>
      </c>
      <c r="C5" s="42">
        <f>B5/1593*100</f>
        <v>0</v>
      </c>
      <c r="D5" s="37"/>
      <c r="E5" s="1">
        <v>0</v>
      </c>
      <c r="F5" s="43">
        <f>E5/1262*100</f>
        <v>0</v>
      </c>
      <c r="H5" s="29">
        <v>0</v>
      </c>
      <c r="I5" s="44">
        <f>H5/1190*100</f>
        <v>0</v>
      </c>
      <c r="K5" s="2">
        <v>0</v>
      </c>
      <c r="L5" s="45">
        <f>Sheet4!K5/1659*100</f>
        <v>0</v>
      </c>
      <c r="N5" s="2">
        <v>33</v>
      </c>
      <c r="O5" s="45">
        <f>N5/8838*100</f>
        <v>0.37338764426340804</v>
      </c>
      <c r="Q5" s="2">
        <v>4</v>
      </c>
      <c r="R5" s="45">
        <f>Q5/2524*100</f>
        <v>0.15847860538827258</v>
      </c>
      <c r="T5" s="2">
        <v>0</v>
      </c>
      <c r="U5" s="45">
        <f>T5/695*100</f>
        <v>0</v>
      </c>
      <c r="W5" s="2">
        <v>0</v>
      </c>
      <c r="X5" s="45">
        <f>W5/949*100</f>
        <v>0</v>
      </c>
      <c r="Z5" s="2">
        <v>52</v>
      </c>
      <c r="AA5" s="45">
        <f>Z5/6357*100</f>
        <v>0.81799591002045002</v>
      </c>
    </row>
    <row r="6" spans="1:27" x14ac:dyDescent="0.2">
      <c r="A6" s="3">
        <v>1</v>
      </c>
      <c r="B6" s="1">
        <v>0</v>
      </c>
      <c r="C6" s="42">
        <f t="shared" ref="C6:C46" si="0">B6/1593*100</f>
        <v>0</v>
      </c>
      <c r="D6" s="37"/>
      <c r="E6" s="1">
        <v>0</v>
      </c>
      <c r="F6" s="43">
        <f t="shared" ref="F6:F46" si="1">E6/1262*100</f>
        <v>0</v>
      </c>
      <c r="H6" s="30">
        <v>0</v>
      </c>
      <c r="I6" s="44">
        <f t="shared" ref="I6:I46" si="2">H6/1190*100</f>
        <v>0</v>
      </c>
      <c r="K6" s="1">
        <v>0</v>
      </c>
      <c r="L6" s="45">
        <f>Sheet4!K6/1659*100</f>
        <v>0</v>
      </c>
      <c r="N6" s="1">
        <v>1</v>
      </c>
      <c r="O6" s="45">
        <f t="shared" ref="O6:O46" si="3">N6/8838*100</f>
        <v>1.1314777098891152E-2</v>
      </c>
      <c r="Q6" s="1">
        <v>0</v>
      </c>
      <c r="R6" s="45">
        <f t="shared" ref="R6:R46" si="4">Q6/2524*100</f>
        <v>0</v>
      </c>
      <c r="T6" s="1">
        <v>0</v>
      </c>
      <c r="U6" s="45">
        <f t="shared" ref="U6:U46" si="5">T6/695*100</f>
        <v>0</v>
      </c>
      <c r="W6" s="1">
        <v>0</v>
      </c>
      <c r="X6" s="45">
        <f t="shared" ref="X6:X46" si="6">W6/949*100</f>
        <v>0</v>
      </c>
      <c r="Z6" s="1">
        <v>0</v>
      </c>
      <c r="AA6" s="45">
        <f t="shared" ref="AA6:AA46" si="7">Z6/6357*100</f>
        <v>0</v>
      </c>
    </row>
    <row r="7" spans="1:27" x14ac:dyDescent="0.2">
      <c r="A7" s="3">
        <v>2</v>
      </c>
      <c r="B7" s="1">
        <v>0</v>
      </c>
      <c r="C7" s="42">
        <f t="shared" si="0"/>
        <v>0</v>
      </c>
      <c r="D7" s="37"/>
      <c r="E7" s="1">
        <v>0</v>
      </c>
      <c r="F7" s="43">
        <f t="shared" si="1"/>
        <v>0</v>
      </c>
      <c r="H7" s="30">
        <v>0</v>
      </c>
      <c r="I7" s="44">
        <f t="shared" si="2"/>
        <v>0</v>
      </c>
      <c r="K7" s="1">
        <v>0</v>
      </c>
      <c r="L7" s="45">
        <f>Sheet4!K7/1659*100</f>
        <v>0</v>
      </c>
      <c r="N7" s="1">
        <v>0</v>
      </c>
      <c r="O7" s="45">
        <f t="shared" si="3"/>
        <v>0</v>
      </c>
      <c r="Q7" s="1">
        <v>0</v>
      </c>
      <c r="R7" s="45">
        <f t="shared" si="4"/>
        <v>0</v>
      </c>
      <c r="T7" s="1">
        <v>1</v>
      </c>
      <c r="U7" s="45">
        <f t="shared" si="5"/>
        <v>0.14388489208633093</v>
      </c>
      <c r="W7" s="1">
        <v>0</v>
      </c>
      <c r="X7" s="45">
        <f t="shared" si="6"/>
        <v>0</v>
      </c>
      <c r="Z7" s="1">
        <v>0</v>
      </c>
      <c r="AA7" s="45">
        <f t="shared" si="7"/>
        <v>0</v>
      </c>
    </row>
    <row r="8" spans="1:27" x14ac:dyDescent="0.2">
      <c r="A8" s="3">
        <v>3</v>
      </c>
      <c r="B8" s="1">
        <v>0</v>
      </c>
      <c r="C8" s="42">
        <f t="shared" si="0"/>
        <v>0</v>
      </c>
      <c r="D8" s="37"/>
      <c r="E8" s="1">
        <v>0</v>
      </c>
      <c r="F8" s="43">
        <f t="shared" si="1"/>
        <v>0</v>
      </c>
      <c r="H8" s="30">
        <v>0</v>
      </c>
      <c r="I8" s="44">
        <f t="shared" si="2"/>
        <v>0</v>
      </c>
      <c r="K8" s="1">
        <v>0</v>
      </c>
      <c r="L8" s="45">
        <f>Sheet4!K8/1659*100</f>
        <v>0</v>
      </c>
      <c r="N8" s="1">
        <v>80</v>
      </c>
      <c r="O8" s="45">
        <f t="shared" si="3"/>
        <v>0.90518216791129225</v>
      </c>
      <c r="Q8" s="1">
        <v>0</v>
      </c>
      <c r="R8" s="45">
        <f t="shared" si="4"/>
        <v>0</v>
      </c>
      <c r="T8" s="1">
        <v>18</v>
      </c>
      <c r="U8" s="45">
        <f t="shared" si="5"/>
        <v>2.5899280575539567</v>
      </c>
      <c r="W8" s="1">
        <v>88</v>
      </c>
      <c r="X8" s="45">
        <f t="shared" si="6"/>
        <v>9.2729188619599583</v>
      </c>
      <c r="Z8" s="1">
        <v>37</v>
      </c>
      <c r="AA8" s="45">
        <f t="shared" si="7"/>
        <v>0.58203555136070473</v>
      </c>
    </row>
    <row r="9" spans="1:27" x14ac:dyDescent="0.2">
      <c r="A9" s="3">
        <v>4</v>
      </c>
      <c r="B9" s="1">
        <v>0</v>
      </c>
      <c r="C9" s="42">
        <f t="shared" si="0"/>
        <v>0</v>
      </c>
      <c r="D9" s="37"/>
      <c r="E9" s="1">
        <v>0</v>
      </c>
      <c r="F9" s="43">
        <f t="shared" si="1"/>
        <v>0</v>
      </c>
      <c r="H9" s="30">
        <v>0</v>
      </c>
      <c r="I9" s="44">
        <f t="shared" si="2"/>
        <v>0</v>
      </c>
      <c r="K9" s="1">
        <v>0</v>
      </c>
      <c r="L9" s="45">
        <f>Sheet4!K9/1659*100</f>
        <v>0</v>
      </c>
      <c r="N9" s="1">
        <v>0</v>
      </c>
      <c r="O9" s="45">
        <f t="shared" si="3"/>
        <v>0</v>
      </c>
      <c r="Q9" s="1">
        <v>0</v>
      </c>
      <c r="R9" s="45">
        <f t="shared" si="4"/>
        <v>0</v>
      </c>
      <c r="T9" s="1">
        <v>2</v>
      </c>
      <c r="U9" s="45">
        <f t="shared" si="5"/>
        <v>0.28776978417266186</v>
      </c>
      <c r="W9" s="1">
        <v>0</v>
      </c>
      <c r="X9" s="45">
        <f t="shared" si="6"/>
        <v>0</v>
      </c>
      <c r="Z9" s="1">
        <v>0</v>
      </c>
      <c r="AA9" s="45">
        <f t="shared" si="7"/>
        <v>0</v>
      </c>
    </row>
    <row r="10" spans="1:27" x14ac:dyDescent="0.2">
      <c r="A10" s="3">
        <v>5</v>
      </c>
      <c r="B10" s="1">
        <v>4</v>
      </c>
      <c r="C10" s="42">
        <f t="shared" si="0"/>
        <v>0.25109855618330196</v>
      </c>
      <c r="D10" s="37"/>
      <c r="E10" s="1">
        <v>1</v>
      </c>
      <c r="F10" s="43">
        <f t="shared" si="1"/>
        <v>7.9239302694136288E-2</v>
      </c>
      <c r="H10" s="30">
        <v>0</v>
      </c>
      <c r="I10" s="44">
        <f t="shared" si="2"/>
        <v>0</v>
      </c>
      <c r="K10" s="1">
        <v>0</v>
      </c>
      <c r="L10" s="45">
        <f>Sheet4!K10/1659*100</f>
        <v>0</v>
      </c>
      <c r="N10" s="1">
        <v>3218</v>
      </c>
      <c r="O10" s="45">
        <f t="shared" si="3"/>
        <v>36.410952704231725</v>
      </c>
      <c r="Q10" s="1">
        <v>82</v>
      </c>
      <c r="R10" s="45">
        <f t="shared" si="4"/>
        <v>3.248811410459588</v>
      </c>
      <c r="T10" s="1">
        <v>39</v>
      </c>
      <c r="U10" s="45">
        <f t="shared" si="5"/>
        <v>5.6115107913669062</v>
      </c>
      <c r="W10" s="1">
        <v>155</v>
      </c>
      <c r="X10" s="45">
        <f t="shared" si="6"/>
        <v>16.332982086406744</v>
      </c>
      <c r="Z10" s="1">
        <v>81</v>
      </c>
      <c r="AA10" s="45">
        <f t="shared" si="7"/>
        <v>1.2741859367626238</v>
      </c>
    </row>
    <row r="11" spans="1:27" x14ac:dyDescent="0.2">
      <c r="A11" s="3">
        <v>6</v>
      </c>
      <c r="B11" s="1">
        <v>0</v>
      </c>
      <c r="C11" s="42">
        <f t="shared" si="0"/>
        <v>0</v>
      </c>
      <c r="D11" s="37"/>
      <c r="E11" s="1">
        <v>0</v>
      </c>
      <c r="F11" s="43">
        <f t="shared" si="1"/>
        <v>0</v>
      </c>
      <c r="H11" s="30">
        <v>0</v>
      </c>
      <c r="I11" s="44">
        <f t="shared" si="2"/>
        <v>0</v>
      </c>
      <c r="K11" s="1">
        <v>0</v>
      </c>
      <c r="L11" s="45">
        <f>Sheet4!K11/1659*100</f>
        <v>0</v>
      </c>
      <c r="N11" s="1">
        <v>95</v>
      </c>
      <c r="O11" s="45">
        <f t="shared" si="3"/>
        <v>1.0749038243946594</v>
      </c>
      <c r="Q11" s="1">
        <v>10</v>
      </c>
      <c r="R11" s="45">
        <f t="shared" si="4"/>
        <v>0.39619651347068147</v>
      </c>
      <c r="T11" s="1">
        <v>0</v>
      </c>
      <c r="U11" s="45">
        <f t="shared" si="5"/>
        <v>0</v>
      </c>
      <c r="W11" s="1">
        <v>9</v>
      </c>
      <c r="X11" s="45">
        <f t="shared" si="6"/>
        <v>0.9483667017913594</v>
      </c>
      <c r="Z11" s="1">
        <v>27</v>
      </c>
      <c r="AA11" s="45">
        <f t="shared" si="7"/>
        <v>0.42472864558754131</v>
      </c>
    </row>
    <row r="12" spans="1:27" x14ac:dyDescent="0.2">
      <c r="A12" s="3">
        <v>7</v>
      </c>
      <c r="B12" s="1">
        <v>0</v>
      </c>
      <c r="C12" s="42">
        <f t="shared" si="0"/>
        <v>0</v>
      </c>
      <c r="D12" s="37"/>
      <c r="E12" s="1">
        <v>0</v>
      </c>
      <c r="F12" s="43">
        <f t="shared" si="1"/>
        <v>0</v>
      </c>
      <c r="H12" s="30">
        <v>0</v>
      </c>
      <c r="I12" s="44">
        <f t="shared" si="2"/>
        <v>0</v>
      </c>
      <c r="K12" s="1">
        <v>1</v>
      </c>
      <c r="L12" s="45">
        <f>Sheet4!K12/1659*100</f>
        <v>6.027727546714888E-2</v>
      </c>
      <c r="N12" s="1">
        <v>27</v>
      </c>
      <c r="O12" s="45">
        <f t="shared" si="3"/>
        <v>0.30549898167006106</v>
      </c>
      <c r="Q12" s="1">
        <v>13</v>
      </c>
      <c r="R12" s="45">
        <f t="shared" si="4"/>
        <v>0.51505546751188591</v>
      </c>
      <c r="T12" s="1">
        <v>1</v>
      </c>
      <c r="U12" s="45">
        <f t="shared" si="5"/>
        <v>0.14388489208633093</v>
      </c>
      <c r="W12" s="1">
        <v>0</v>
      </c>
      <c r="X12" s="45">
        <f t="shared" si="6"/>
        <v>0</v>
      </c>
      <c r="Z12" s="1">
        <v>40</v>
      </c>
      <c r="AA12" s="45">
        <f t="shared" si="7"/>
        <v>0.62922762309265379</v>
      </c>
    </row>
    <row r="13" spans="1:27" x14ac:dyDescent="0.2">
      <c r="A13" s="3">
        <v>8</v>
      </c>
      <c r="B13" s="1">
        <v>0</v>
      </c>
      <c r="C13" s="42">
        <f t="shared" si="0"/>
        <v>0</v>
      </c>
      <c r="D13" s="37"/>
      <c r="E13" s="1">
        <v>0</v>
      </c>
      <c r="F13" s="43">
        <f t="shared" si="1"/>
        <v>0</v>
      </c>
      <c r="H13" s="30">
        <v>0</v>
      </c>
      <c r="I13" s="44">
        <f t="shared" si="2"/>
        <v>0</v>
      </c>
      <c r="K13" s="1">
        <v>0</v>
      </c>
      <c r="L13" s="45">
        <f>Sheet4!K13/1659*100</f>
        <v>0</v>
      </c>
      <c r="N13" s="1">
        <v>336</v>
      </c>
      <c r="O13" s="45">
        <f t="shared" si="3"/>
        <v>3.8017651052274268</v>
      </c>
      <c r="Q13" s="1">
        <v>80</v>
      </c>
      <c r="R13" s="45">
        <f t="shared" si="4"/>
        <v>3.1695721077654517</v>
      </c>
      <c r="T13" s="1">
        <v>1</v>
      </c>
      <c r="U13" s="45">
        <f t="shared" si="5"/>
        <v>0.14388489208633093</v>
      </c>
      <c r="W13" s="1">
        <v>2</v>
      </c>
      <c r="X13" s="45">
        <f t="shared" si="6"/>
        <v>0.21074815595363539</v>
      </c>
      <c r="Z13" s="1">
        <v>48</v>
      </c>
      <c r="AA13" s="45">
        <f t="shared" si="7"/>
        <v>0.7550731477111845</v>
      </c>
    </row>
    <row r="14" spans="1:27" x14ac:dyDescent="0.2">
      <c r="A14" s="3">
        <v>9</v>
      </c>
      <c r="B14" s="1">
        <v>0</v>
      </c>
      <c r="C14" s="42">
        <f t="shared" si="0"/>
        <v>0</v>
      </c>
      <c r="D14" s="37"/>
      <c r="E14" s="1">
        <v>0</v>
      </c>
      <c r="F14" s="43">
        <f t="shared" si="1"/>
        <v>0</v>
      </c>
      <c r="H14" s="30">
        <v>0</v>
      </c>
      <c r="I14" s="44">
        <f t="shared" si="2"/>
        <v>0</v>
      </c>
      <c r="K14" s="1">
        <v>0</v>
      </c>
      <c r="L14" s="45">
        <f>Sheet4!K14/1659*100</f>
        <v>0</v>
      </c>
      <c r="N14" s="1">
        <v>0</v>
      </c>
      <c r="O14" s="45">
        <f t="shared" si="3"/>
        <v>0</v>
      </c>
      <c r="Q14" s="1">
        <v>0</v>
      </c>
      <c r="R14" s="45">
        <f t="shared" si="4"/>
        <v>0</v>
      </c>
      <c r="T14" s="1">
        <v>0</v>
      </c>
      <c r="U14" s="45">
        <f t="shared" si="5"/>
        <v>0</v>
      </c>
      <c r="W14" s="1">
        <v>3</v>
      </c>
      <c r="X14" s="45">
        <f t="shared" si="6"/>
        <v>0.31612223393045313</v>
      </c>
      <c r="Z14" s="1">
        <v>0</v>
      </c>
      <c r="AA14" s="45">
        <f t="shared" si="7"/>
        <v>0</v>
      </c>
    </row>
    <row r="15" spans="1:27" x14ac:dyDescent="0.2">
      <c r="A15" s="3">
        <v>10</v>
      </c>
      <c r="B15" s="1">
        <v>0</v>
      </c>
      <c r="C15" s="42">
        <f t="shared" si="0"/>
        <v>0</v>
      </c>
      <c r="D15" s="37"/>
      <c r="E15" s="1">
        <v>0</v>
      </c>
      <c r="F15" s="43">
        <f t="shared" si="1"/>
        <v>0</v>
      </c>
      <c r="H15" s="30">
        <v>0</v>
      </c>
      <c r="I15" s="44">
        <f t="shared" si="2"/>
        <v>0</v>
      </c>
      <c r="K15" s="1">
        <v>0</v>
      </c>
      <c r="L15" s="45">
        <f>Sheet4!K15/1659*100</f>
        <v>0</v>
      </c>
      <c r="N15" s="1">
        <v>1</v>
      </c>
      <c r="O15" s="45">
        <f t="shared" si="3"/>
        <v>1.1314777098891152E-2</v>
      </c>
      <c r="Q15" s="1">
        <v>1</v>
      </c>
      <c r="R15" s="45">
        <f t="shared" si="4"/>
        <v>3.9619651347068144E-2</v>
      </c>
      <c r="T15" s="1">
        <v>0</v>
      </c>
      <c r="U15" s="45">
        <f t="shared" si="5"/>
        <v>0</v>
      </c>
      <c r="W15" s="1">
        <v>0</v>
      </c>
      <c r="X15" s="45">
        <f t="shared" si="6"/>
        <v>0</v>
      </c>
      <c r="Z15" s="1">
        <v>2</v>
      </c>
      <c r="AA15" s="45">
        <f t="shared" si="7"/>
        <v>3.1461381154632685E-2</v>
      </c>
    </row>
    <row r="16" spans="1:27" x14ac:dyDescent="0.2">
      <c r="A16" s="3">
        <v>11</v>
      </c>
      <c r="B16" s="1">
        <v>0</v>
      </c>
      <c r="C16" s="42">
        <f t="shared" si="0"/>
        <v>0</v>
      </c>
      <c r="D16" s="37"/>
      <c r="E16" s="1">
        <v>0</v>
      </c>
      <c r="F16" s="43">
        <f t="shared" si="1"/>
        <v>0</v>
      </c>
      <c r="H16" s="30">
        <v>0</v>
      </c>
      <c r="I16" s="44">
        <f t="shared" si="2"/>
        <v>0</v>
      </c>
      <c r="K16" s="1">
        <v>0</v>
      </c>
      <c r="L16" s="45">
        <f>Sheet4!K16/1659*100</f>
        <v>0</v>
      </c>
      <c r="N16" s="1">
        <v>19</v>
      </c>
      <c r="O16" s="45">
        <f t="shared" si="3"/>
        <v>0.21498076487893189</v>
      </c>
      <c r="Q16" s="1">
        <v>0</v>
      </c>
      <c r="R16" s="45">
        <f t="shared" si="4"/>
        <v>0</v>
      </c>
      <c r="T16" s="1">
        <v>0</v>
      </c>
      <c r="U16" s="45">
        <f t="shared" si="5"/>
        <v>0</v>
      </c>
      <c r="W16" s="1">
        <v>0</v>
      </c>
      <c r="X16" s="45">
        <f t="shared" si="6"/>
        <v>0</v>
      </c>
      <c r="Z16" s="1">
        <v>1</v>
      </c>
      <c r="AA16" s="45">
        <f t="shared" si="7"/>
        <v>1.5730690577316343E-2</v>
      </c>
    </row>
    <row r="17" spans="1:27" x14ac:dyDescent="0.2">
      <c r="A17" s="3">
        <v>12</v>
      </c>
      <c r="B17" s="1">
        <v>0</v>
      </c>
      <c r="C17" s="42">
        <f t="shared" si="0"/>
        <v>0</v>
      </c>
      <c r="D17" s="37"/>
      <c r="E17" s="1">
        <v>0</v>
      </c>
      <c r="F17" s="43">
        <f t="shared" si="1"/>
        <v>0</v>
      </c>
      <c r="H17" s="30">
        <v>0</v>
      </c>
      <c r="I17" s="44">
        <f t="shared" si="2"/>
        <v>0</v>
      </c>
      <c r="K17" s="1">
        <v>0</v>
      </c>
      <c r="L17" s="45">
        <f>Sheet4!K17/1659*100</f>
        <v>0</v>
      </c>
      <c r="N17" s="1">
        <v>0</v>
      </c>
      <c r="O17" s="45">
        <f t="shared" si="3"/>
        <v>0</v>
      </c>
      <c r="Q17" s="1">
        <v>0</v>
      </c>
      <c r="R17" s="45">
        <f t="shared" si="4"/>
        <v>0</v>
      </c>
      <c r="T17" s="1">
        <v>1</v>
      </c>
      <c r="U17" s="45">
        <f t="shared" si="5"/>
        <v>0.14388489208633093</v>
      </c>
      <c r="W17" s="1">
        <v>0</v>
      </c>
      <c r="X17" s="45">
        <f t="shared" si="6"/>
        <v>0</v>
      </c>
      <c r="Z17" s="1">
        <v>0</v>
      </c>
      <c r="AA17" s="45">
        <f t="shared" si="7"/>
        <v>0</v>
      </c>
    </row>
    <row r="18" spans="1:27" x14ac:dyDescent="0.2">
      <c r="A18" s="3">
        <v>13</v>
      </c>
      <c r="B18" s="1">
        <v>0</v>
      </c>
      <c r="C18" s="42">
        <f t="shared" si="0"/>
        <v>0</v>
      </c>
      <c r="D18" s="37"/>
      <c r="E18" s="1">
        <v>0</v>
      </c>
      <c r="F18" s="43">
        <f t="shared" si="1"/>
        <v>0</v>
      </c>
      <c r="H18" s="30">
        <v>0</v>
      </c>
      <c r="I18" s="44">
        <f t="shared" si="2"/>
        <v>0</v>
      </c>
      <c r="K18" s="1">
        <v>0</v>
      </c>
      <c r="L18" s="45">
        <f>Sheet4!K18/1659*100</f>
        <v>0</v>
      </c>
      <c r="N18" s="1">
        <v>1</v>
      </c>
      <c r="O18" s="45">
        <f t="shared" si="3"/>
        <v>1.1314777098891152E-2</v>
      </c>
      <c r="Q18" s="1">
        <v>0</v>
      </c>
      <c r="R18" s="45">
        <f t="shared" si="4"/>
        <v>0</v>
      </c>
      <c r="T18" s="1">
        <v>0</v>
      </c>
      <c r="U18" s="45">
        <f t="shared" si="5"/>
        <v>0</v>
      </c>
      <c r="W18" s="1">
        <v>0</v>
      </c>
      <c r="X18" s="45">
        <f t="shared" si="6"/>
        <v>0</v>
      </c>
      <c r="Z18" s="1">
        <v>0</v>
      </c>
      <c r="AA18" s="45">
        <f t="shared" si="7"/>
        <v>0</v>
      </c>
    </row>
    <row r="19" spans="1:27" x14ac:dyDescent="0.2">
      <c r="A19" s="3">
        <v>14</v>
      </c>
      <c r="B19" s="1">
        <v>0</v>
      </c>
      <c r="C19" s="42">
        <f t="shared" si="0"/>
        <v>0</v>
      </c>
      <c r="D19" s="37"/>
      <c r="E19" s="1">
        <v>0</v>
      </c>
      <c r="F19" s="43">
        <f t="shared" si="1"/>
        <v>0</v>
      </c>
      <c r="H19" s="30">
        <v>0</v>
      </c>
      <c r="I19" s="44">
        <f t="shared" si="2"/>
        <v>0</v>
      </c>
      <c r="K19" s="1">
        <v>0</v>
      </c>
      <c r="L19" s="45">
        <f>Sheet4!K19/1659*100</f>
        <v>0</v>
      </c>
      <c r="N19" s="1">
        <v>0</v>
      </c>
      <c r="O19" s="45">
        <f t="shared" si="3"/>
        <v>0</v>
      </c>
      <c r="Q19" s="1">
        <v>0</v>
      </c>
      <c r="R19" s="45">
        <f t="shared" si="4"/>
        <v>0</v>
      </c>
      <c r="T19" s="1">
        <v>0</v>
      </c>
      <c r="U19" s="45">
        <f t="shared" si="5"/>
        <v>0</v>
      </c>
      <c r="W19" s="1">
        <v>0</v>
      </c>
      <c r="X19" s="45">
        <f t="shared" si="6"/>
        <v>0</v>
      </c>
      <c r="Z19" s="1">
        <v>0</v>
      </c>
      <c r="AA19" s="45">
        <f t="shared" si="7"/>
        <v>0</v>
      </c>
    </row>
    <row r="20" spans="1:27" x14ac:dyDescent="0.2">
      <c r="A20" s="3">
        <v>15</v>
      </c>
      <c r="B20" s="1">
        <v>0</v>
      </c>
      <c r="C20" s="42">
        <f t="shared" si="0"/>
        <v>0</v>
      </c>
      <c r="D20" s="37"/>
      <c r="E20" s="1">
        <v>0</v>
      </c>
      <c r="F20" s="43">
        <f t="shared" si="1"/>
        <v>0</v>
      </c>
      <c r="H20" s="30">
        <v>0</v>
      </c>
      <c r="I20" s="44">
        <f t="shared" si="2"/>
        <v>0</v>
      </c>
      <c r="K20" s="1">
        <v>0</v>
      </c>
      <c r="L20" s="45">
        <f>Sheet4!K20/1659*100</f>
        <v>0</v>
      </c>
      <c r="N20" s="1">
        <v>8</v>
      </c>
      <c r="O20" s="45">
        <f t="shared" si="3"/>
        <v>9.0518216791129216E-2</v>
      </c>
      <c r="Q20" s="1">
        <v>3</v>
      </c>
      <c r="R20" s="45">
        <f t="shared" si="4"/>
        <v>0.11885895404120445</v>
      </c>
      <c r="T20" s="1">
        <v>2</v>
      </c>
      <c r="U20" s="45">
        <f t="shared" si="5"/>
        <v>0.28776978417266186</v>
      </c>
      <c r="W20" s="1">
        <v>0</v>
      </c>
      <c r="X20" s="45">
        <f t="shared" si="6"/>
        <v>0</v>
      </c>
      <c r="Z20" s="1">
        <v>8</v>
      </c>
      <c r="AA20" s="45">
        <f t="shared" si="7"/>
        <v>0.12584552461853074</v>
      </c>
    </row>
    <row r="21" spans="1:27" x14ac:dyDescent="0.2">
      <c r="A21" s="3">
        <v>16</v>
      </c>
      <c r="B21" s="1">
        <v>2</v>
      </c>
      <c r="C21" s="42">
        <f t="shared" si="0"/>
        <v>0.12554927809165098</v>
      </c>
      <c r="D21" s="37"/>
      <c r="E21" s="1">
        <v>0</v>
      </c>
      <c r="F21" s="43">
        <f t="shared" si="1"/>
        <v>0</v>
      </c>
      <c r="H21" s="30">
        <v>0</v>
      </c>
      <c r="I21" s="44">
        <f t="shared" si="2"/>
        <v>0</v>
      </c>
      <c r="K21" s="1">
        <v>0</v>
      </c>
      <c r="L21" s="45">
        <f>Sheet4!K21/1659*100</f>
        <v>0</v>
      </c>
      <c r="N21" s="1">
        <v>1326</v>
      </c>
      <c r="O21" s="45">
        <f t="shared" si="3"/>
        <v>15.003394433129669</v>
      </c>
      <c r="Q21" s="1">
        <v>27</v>
      </c>
      <c r="R21" s="45">
        <f t="shared" si="4"/>
        <v>1.06973058637084</v>
      </c>
      <c r="T21" s="1">
        <v>59</v>
      </c>
      <c r="U21" s="45">
        <f t="shared" si="5"/>
        <v>8.4892086330935257</v>
      </c>
      <c r="W21" s="1">
        <v>404</v>
      </c>
      <c r="X21" s="45">
        <f t="shared" si="6"/>
        <v>42.571127502634354</v>
      </c>
      <c r="Z21" s="1">
        <v>500</v>
      </c>
      <c r="AA21" s="45">
        <f t="shared" si="7"/>
        <v>7.8653452886581725</v>
      </c>
    </row>
    <row r="22" spans="1:27" x14ac:dyDescent="0.2">
      <c r="A22" s="3">
        <v>17</v>
      </c>
      <c r="B22" s="1">
        <v>0</v>
      </c>
      <c r="C22" s="42">
        <f t="shared" si="0"/>
        <v>0</v>
      </c>
      <c r="D22" s="37"/>
      <c r="E22" s="1">
        <v>0</v>
      </c>
      <c r="F22" s="43">
        <f t="shared" si="1"/>
        <v>0</v>
      </c>
      <c r="H22" s="30">
        <v>0</v>
      </c>
      <c r="I22" s="44">
        <f t="shared" si="2"/>
        <v>0</v>
      </c>
      <c r="K22" s="1">
        <v>0</v>
      </c>
      <c r="L22" s="45">
        <f>Sheet4!K22/1659*100</f>
        <v>0</v>
      </c>
      <c r="N22" s="1">
        <v>20</v>
      </c>
      <c r="O22" s="45">
        <f t="shared" si="3"/>
        <v>0.22629554197782306</v>
      </c>
      <c r="Q22" s="1">
        <v>0</v>
      </c>
      <c r="R22" s="45">
        <f t="shared" si="4"/>
        <v>0</v>
      </c>
      <c r="T22" s="1">
        <v>0</v>
      </c>
      <c r="U22" s="45">
        <f t="shared" si="5"/>
        <v>0</v>
      </c>
      <c r="W22" s="1">
        <v>3</v>
      </c>
      <c r="X22" s="45">
        <f t="shared" si="6"/>
        <v>0.31612223393045313</v>
      </c>
      <c r="Z22" s="1">
        <v>29</v>
      </c>
      <c r="AA22" s="45">
        <f t="shared" si="7"/>
        <v>0.45619002674217402</v>
      </c>
    </row>
    <row r="23" spans="1:27" x14ac:dyDescent="0.2">
      <c r="A23" s="3">
        <v>18</v>
      </c>
      <c r="B23" s="1">
        <v>0</v>
      </c>
      <c r="C23" s="42">
        <f t="shared" si="0"/>
        <v>0</v>
      </c>
      <c r="D23" s="37"/>
      <c r="E23" s="1">
        <v>0</v>
      </c>
      <c r="F23" s="43">
        <f t="shared" si="1"/>
        <v>0</v>
      </c>
      <c r="H23" s="30">
        <v>0</v>
      </c>
      <c r="I23" s="44">
        <f t="shared" si="2"/>
        <v>0</v>
      </c>
      <c r="K23" s="1">
        <v>0</v>
      </c>
      <c r="L23" s="45">
        <f>Sheet4!K23/1659*100</f>
        <v>0</v>
      </c>
      <c r="N23" s="1">
        <v>31</v>
      </c>
      <c r="O23" s="45">
        <f t="shared" si="3"/>
        <v>0.35075809006562569</v>
      </c>
      <c r="Q23" s="1">
        <v>19</v>
      </c>
      <c r="R23" s="45">
        <f t="shared" si="4"/>
        <v>0.7527733755942948</v>
      </c>
      <c r="T23" s="1">
        <v>0</v>
      </c>
      <c r="U23" s="45">
        <f t="shared" si="5"/>
        <v>0</v>
      </c>
      <c r="W23" s="1">
        <v>0</v>
      </c>
      <c r="X23" s="45">
        <f t="shared" si="6"/>
        <v>0</v>
      </c>
      <c r="Z23" s="1">
        <v>7</v>
      </c>
      <c r="AA23" s="45">
        <f t="shared" si="7"/>
        <v>0.11011483404121442</v>
      </c>
    </row>
    <row r="24" spans="1:27" x14ac:dyDescent="0.2">
      <c r="A24" s="3">
        <v>19</v>
      </c>
      <c r="B24" s="1">
        <v>0</v>
      </c>
      <c r="C24" s="42">
        <f t="shared" si="0"/>
        <v>0</v>
      </c>
      <c r="D24" s="37"/>
      <c r="E24" s="1">
        <v>0</v>
      </c>
      <c r="F24" s="43">
        <f t="shared" si="1"/>
        <v>0</v>
      </c>
      <c r="H24" s="30">
        <v>0</v>
      </c>
      <c r="I24" s="44">
        <f t="shared" si="2"/>
        <v>0</v>
      </c>
      <c r="K24" s="1">
        <v>0</v>
      </c>
      <c r="L24" s="45">
        <f>Sheet4!K24/1659*100</f>
        <v>0</v>
      </c>
      <c r="N24" s="1">
        <v>29</v>
      </c>
      <c r="O24" s="45">
        <f t="shared" si="3"/>
        <v>0.32812853586784341</v>
      </c>
      <c r="Q24" s="1">
        <v>9</v>
      </c>
      <c r="R24" s="45">
        <f t="shared" si="4"/>
        <v>0.35657686212361334</v>
      </c>
      <c r="T24" s="1">
        <v>0</v>
      </c>
      <c r="U24" s="45">
        <f t="shared" si="5"/>
        <v>0</v>
      </c>
      <c r="W24" s="1">
        <v>0</v>
      </c>
      <c r="X24" s="45">
        <f t="shared" si="6"/>
        <v>0</v>
      </c>
      <c r="Z24" s="1">
        <v>14</v>
      </c>
      <c r="AA24" s="45">
        <f t="shared" si="7"/>
        <v>0.22022966808242883</v>
      </c>
    </row>
    <row r="25" spans="1:27" x14ac:dyDescent="0.2">
      <c r="A25" s="3">
        <v>20</v>
      </c>
      <c r="B25" s="1">
        <v>0</v>
      </c>
      <c r="C25" s="42">
        <f t="shared" si="0"/>
        <v>0</v>
      </c>
      <c r="D25" s="37"/>
      <c r="E25" s="1">
        <v>0</v>
      </c>
      <c r="F25" s="43">
        <f t="shared" si="1"/>
        <v>0</v>
      </c>
      <c r="H25" s="30">
        <v>0</v>
      </c>
      <c r="I25" s="44">
        <f t="shared" si="2"/>
        <v>0</v>
      </c>
      <c r="K25" s="1">
        <v>0</v>
      </c>
      <c r="L25" s="45">
        <f>Sheet4!K25/1659*100</f>
        <v>0</v>
      </c>
      <c r="N25" s="1">
        <v>10</v>
      </c>
      <c r="O25" s="45">
        <f t="shared" si="3"/>
        <v>0.11314777098891153</v>
      </c>
      <c r="Q25" s="1">
        <v>6</v>
      </c>
      <c r="R25" s="45">
        <f t="shared" si="4"/>
        <v>0.23771790808240889</v>
      </c>
      <c r="T25" s="1">
        <v>0</v>
      </c>
      <c r="U25" s="45">
        <f t="shared" si="5"/>
        <v>0</v>
      </c>
      <c r="W25" s="1">
        <v>0</v>
      </c>
      <c r="X25" s="45">
        <f t="shared" si="6"/>
        <v>0</v>
      </c>
      <c r="Z25" s="1">
        <v>5</v>
      </c>
      <c r="AA25" s="45">
        <f t="shared" si="7"/>
        <v>7.8653452886581723E-2</v>
      </c>
    </row>
    <row r="26" spans="1:27" x14ac:dyDescent="0.2">
      <c r="A26" s="3">
        <v>21</v>
      </c>
      <c r="B26" s="1">
        <v>0</v>
      </c>
      <c r="C26" s="42">
        <f t="shared" si="0"/>
        <v>0</v>
      </c>
      <c r="D26" s="37"/>
      <c r="E26" s="1">
        <v>0</v>
      </c>
      <c r="F26" s="43">
        <f t="shared" si="1"/>
        <v>0</v>
      </c>
      <c r="H26" s="30">
        <v>0</v>
      </c>
      <c r="I26" s="44">
        <f t="shared" si="2"/>
        <v>0</v>
      </c>
      <c r="K26" s="1">
        <v>0</v>
      </c>
      <c r="L26" s="45">
        <f>Sheet4!K26/1659*100</f>
        <v>0</v>
      </c>
      <c r="N26" s="1">
        <v>114</v>
      </c>
      <c r="O26" s="45">
        <f t="shared" si="3"/>
        <v>1.2898845892735913</v>
      </c>
      <c r="Q26" s="1">
        <v>0</v>
      </c>
      <c r="R26" s="45">
        <f t="shared" si="4"/>
        <v>0</v>
      </c>
      <c r="T26" s="1">
        <v>8</v>
      </c>
      <c r="U26" s="45">
        <f t="shared" si="5"/>
        <v>1.1510791366906474</v>
      </c>
      <c r="W26" s="1">
        <v>9</v>
      </c>
      <c r="X26" s="45">
        <f t="shared" si="6"/>
        <v>0.9483667017913594</v>
      </c>
      <c r="Z26" s="1">
        <v>4</v>
      </c>
      <c r="AA26" s="45">
        <f t="shared" si="7"/>
        <v>6.292276230926537E-2</v>
      </c>
    </row>
    <row r="27" spans="1:27" x14ac:dyDescent="0.2">
      <c r="A27" s="3">
        <v>22</v>
      </c>
      <c r="B27" s="1">
        <v>0</v>
      </c>
      <c r="C27" s="42">
        <f t="shared" si="0"/>
        <v>0</v>
      </c>
      <c r="D27" s="37"/>
      <c r="E27" s="1">
        <v>0</v>
      </c>
      <c r="F27" s="43">
        <f t="shared" si="1"/>
        <v>0</v>
      </c>
      <c r="H27" s="30">
        <v>0</v>
      </c>
      <c r="I27" s="44">
        <f t="shared" si="2"/>
        <v>0</v>
      </c>
      <c r="K27" s="1">
        <v>0</v>
      </c>
      <c r="L27" s="45">
        <f>Sheet4!K27/1659*100</f>
        <v>0</v>
      </c>
      <c r="N27" s="1">
        <v>0</v>
      </c>
      <c r="O27" s="45">
        <f t="shared" si="3"/>
        <v>0</v>
      </c>
      <c r="Q27" s="1">
        <v>0</v>
      </c>
      <c r="R27" s="45">
        <f t="shared" si="4"/>
        <v>0</v>
      </c>
      <c r="T27" s="1">
        <v>0</v>
      </c>
      <c r="U27" s="45">
        <f t="shared" si="5"/>
        <v>0</v>
      </c>
      <c r="W27" s="1">
        <v>0</v>
      </c>
      <c r="X27" s="45">
        <f t="shared" si="6"/>
        <v>0</v>
      </c>
      <c r="Z27" s="1">
        <v>1</v>
      </c>
      <c r="AA27" s="45">
        <f t="shared" si="7"/>
        <v>1.5730690577316343E-2</v>
      </c>
    </row>
    <row r="28" spans="1:27" x14ac:dyDescent="0.2">
      <c r="A28" s="3">
        <v>23</v>
      </c>
      <c r="B28" s="1">
        <v>1</v>
      </c>
      <c r="C28" s="42">
        <f t="shared" si="0"/>
        <v>6.2774639045825489E-2</v>
      </c>
      <c r="D28" s="37"/>
      <c r="E28" s="1">
        <v>0</v>
      </c>
      <c r="F28" s="43">
        <f t="shared" si="1"/>
        <v>0</v>
      </c>
      <c r="H28" s="30">
        <v>0</v>
      </c>
      <c r="I28" s="44">
        <f t="shared" si="2"/>
        <v>0</v>
      </c>
      <c r="K28" s="1">
        <v>1</v>
      </c>
      <c r="L28" s="45">
        <f>Sheet4!K28/1659*100</f>
        <v>6.027727546714888E-2</v>
      </c>
      <c r="N28" s="1">
        <v>0</v>
      </c>
      <c r="O28" s="45">
        <f t="shared" si="3"/>
        <v>0</v>
      </c>
      <c r="Q28" s="1">
        <v>0</v>
      </c>
      <c r="R28" s="45">
        <f t="shared" si="4"/>
        <v>0</v>
      </c>
      <c r="T28" s="1">
        <v>3</v>
      </c>
      <c r="U28" s="45">
        <f t="shared" si="5"/>
        <v>0.43165467625899279</v>
      </c>
      <c r="W28" s="1">
        <v>8</v>
      </c>
      <c r="X28" s="45">
        <f t="shared" si="6"/>
        <v>0.84299262381454154</v>
      </c>
      <c r="Z28" s="1">
        <v>0</v>
      </c>
      <c r="AA28" s="45">
        <f t="shared" si="7"/>
        <v>0</v>
      </c>
    </row>
    <row r="29" spans="1:27" x14ac:dyDescent="0.2">
      <c r="A29" s="3">
        <v>24</v>
      </c>
      <c r="B29" s="1">
        <v>0</v>
      </c>
      <c r="C29" s="42">
        <f t="shared" si="0"/>
        <v>0</v>
      </c>
      <c r="D29" s="37"/>
      <c r="E29" s="1">
        <v>0</v>
      </c>
      <c r="F29" s="43">
        <f t="shared" si="1"/>
        <v>0</v>
      </c>
      <c r="H29" s="30">
        <v>0</v>
      </c>
      <c r="I29" s="44">
        <f t="shared" si="2"/>
        <v>0</v>
      </c>
      <c r="K29" s="1">
        <v>0</v>
      </c>
      <c r="L29" s="45">
        <f>Sheet4!K29/1659*100</f>
        <v>0</v>
      </c>
      <c r="N29" s="1">
        <v>9</v>
      </c>
      <c r="O29" s="45">
        <f t="shared" si="3"/>
        <v>0.10183299389002036</v>
      </c>
      <c r="Q29" s="1">
        <v>0</v>
      </c>
      <c r="R29" s="45">
        <f t="shared" si="4"/>
        <v>0</v>
      </c>
      <c r="T29" s="1">
        <v>0</v>
      </c>
      <c r="U29" s="45">
        <f t="shared" si="5"/>
        <v>0</v>
      </c>
      <c r="W29" s="1">
        <v>0</v>
      </c>
      <c r="X29" s="45">
        <f t="shared" si="6"/>
        <v>0</v>
      </c>
      <c r="Z29" s="1">
        <v>2</v>
      </c>
      <c r="AA29" s="45">
        <f t="shared" si="7"/>
        <v>3.1461381154632685E-2</v>
      </c>
    </row>
    <row r="30" spans="1:27" x14ac:dyDescent="0.2">
      <c r="A30" s="3">
        <v>25</v>
      </c>
      <c r="B30" s="1">
        <v>0</v>
      </c>
      <c r="C30" s="42">
        <f t="shared" si="0"/>
        <v>0</v>
      </c>
      <c r="D30" s="37"/>
      <c r="E30" s="1">
        <v>0</v>
      </c>
      <c r="F30" s="43">
        <f t="shared" si="1"/>
        <v>0</v>
      </c>
      <c r="H30" s="30">
        <v>0</v>
      </c>
      <c r="I30" s="44">
        <f t="shared" si="2"/>
        <v>0</v>
      </c>
      <c r="K30" s="1">
        <v>0</v>
      </c>
      <c r="L30" s="45">
        <f>Sheet4!K30/1659*100</f>
        <v>0</v>
      </c>
      <c r="N30" s="1">
        <v>0</v>
      </c>
      <c r="O30" s="45">
        <f t="shared" si="3"/>
        <v>0</v>
      </c>
      <c r="Q30" s="1">
        <v>0</v>
      </c>
      <c r="R30" s="45">
        <f t="shared" si="4"/>
        <v>0</v>
      </c>
      <c r="T30" s="1">
        <v>0</v>
      </c>
      <c r="U30" s="45">
        <f t="shared" si="5"/>
        <v>0</v>
      </c>
      <c r="W30" s="1">
        <v>0</v>
      </c>
      <c r="X30" s="45">
        <f t="shared" si="6"/>
        <v>0</v>
      </c>
      <c r="Z30" s="1">
        <v>0</v>
      </c>
      <c r="AA30" s="45">
        <f t="shared" si="7"/>
        <v>0</v>
      </c>
    </row>
    <row r="31" spans="1:27" x14ac:dyDescent="0.2">
      <c r="A31" s="3">
        <v>26</v>
      </c>
      <c r="B31" s="1">
        <v>1</v>
      </c>
      <c r="C31" s="42">
        <f t="shared" si="0"/>
        <v>6.2774639045825489E-2</v>
      </c>
      <c r="D31" s="37"/>
      <c r="E31" s="1">
        <v>0</v>
      </c>
      <c r="F31" s="43">
        <f t="shared" si="1"/>
        <v>0</v>
      </c>
      <c r="H31" s="30">
        <v>0</v>
      </c>
      <c r="I31" s="44">
        <f t="shared" si="2"/>
        <v>0</v>
      </c>
      <c r="K31" s="1">
        <v>0</v>
      </c>
      <c r="L31" s="45">
        <f>Sheet4!K31/1659*100</f>
        <v>0</v>
      </c>
      <c r="N31" s="1">
        <v>0</v>
      </c>
      <c r="O31" s="45">
        <f t="shared" si="3"/>
        <v>0</v>
      </c>
      <c r="Q31" s="1">
        <v>0</v>
      </c>
      <c r="R31" s="45">
        <f t="shared" si="4"/>
        <v>0</v>
      </c>
      <c r="T31" s="1">
        <v>0</v>
      </c>
      <c r="U31" s="45">
        <f t="shared" si="5"/>
        <v>0</v>
      </c>
      <c r="W31" s="1">
        <v>0</v>
      </c>
      <c r="X31" s="45">
        <f t="shared" si="6"/>
        <v>0</v>
      </c>
      <c r="Z31" s="1">
        <v>3</v>
      </c>
      <c r="AA31" s="45">
        <f t="shared" si="7"/>
        <v>4.7192071731949031E-2</v>
      </c>
    </row>
    <row r="32" spans="1:27" x14ac:dyDescent="0.2">
      <c r="A32" s="3">
        <v>27</v>
      </c>
      <c r="B32" s="1">
        <v>0</v>
      </c>
      <c r="C32" s="42">
        <f t="shared" si="0"/>
        <v>0</v>
      </c>
      <c r="D32" s="37"/>
      <c r="E32" s="1">
        <v>0</v>
      </c>
      <c r="F32" s="43">
        <f t="shared" si="1"/>
        <v>0</v>
      </c>
      <c r="H32" s="30">
        <v>0</v>
      </c>
      <c r="I32" s="44">
        <f t="shared" si="2"/>
        <v>0</v>
      </c>
      <c r="K32" s="1">
        <v>0</v>
      </c>
      <c r="L32" s="45">
        <f>Sheet4!K32/1659*100</f>
        <v>0</v>
      </c>
      <c r="N32" s="1">
        <v>7</v>
      </c>
      <c r="O32" s="45">
        <f t="shared" si="3"/>
        <v>7.9203439692238059E-2</v>
      </c>
      <c r="Q32" s="1">
        <v>3</v>
      </c>
      <c r="R32" s="45">
        <f t="shared" si="4"/>
        <v>0.11885895404120445</v>
      </c>
      <c r="T32" s="1">
        <v>1</v>
      </c>
      <c r="U32" s="45">
        <f t="shared" si="5"/>
        <v>0.14388489208633093</v>
      </c>
      <c r="W32" s="1">
        <v>0</v>
      </c>
      <c r="X32" s="45">
        <f t="shared" si="6"/>
        <v>0</v>
      </c>
      <c r="Z32" s="1">
        <v>2</v>
      </c>
      <c r="AA32" s="45">
        <f t="shared" si="7"/>
        <v>3.1461381154632685E-2</v>
      </c>
    </row>
    <row r="33" spans="1:27" x14ac:dyDescent="0.2">
      <c r="A33" s="3">
        <v>28</v>
      </c>
      <c r="B33" s="1">
        <v>0</v>
      </c>
      <c r="C33" s="42">
        <f t="shared" si="0"/>
        <v>0</v>
      </c>
      <c r="D33" s="37"/>
      <c r="E33" s="1">
        <v>0</v>
      </c>
      <c r="F33" s="43">
        <f t="shared" si="1"/>
        <v>0</v>
      </c>
      <c r="H33" s="30">
        <v>0</v>
      </c>
      <c r="I33" s="44">
        <f t="shared" si="2"/>
        <v>0</v>
      </c>
      <c r="K33" s="1">
        <v>0</v>
      </c>
      <c r="L33" s="45">
        <f>Sheet4!K33/1659*100</f>
        <v>0</v>
      </c>
      <c r="N33" s="1">
        <v>54</v>
      </c>
      <c r="O33" s="45">
        <f t="shared" si="3"/>
        <v>0.61099796334012213</v>
      </c>
      <c r="Q33" s="1">
        <v>17</v>
      </c>
      <c r="R33" s="45">
        <f t="shared" si="4"/>
        <v>0.67353407290015854</v>
      </c>
      <c r="T33" s="1">
        <v>0</v>
      </c>
      <c r="U33" s="45">
        <f t="shared" si="5"/>
        <v>0</v>
      </c>
      <c r="W33" s="1">
        <v>1</v>
      </c>
      <c r="X33" s="45">
        <f t="shared" si="6"/>
        <v>0.10537407797681769</v>
      </c>
      <c r="Z33" s="1">
        <v>47</v>
      </c>
      <c r="AA33" s="45">
        <f t="shared" si="7"/>
        <v>0.73934245713386826</v>
      </c>
    </row>
    <row r="34" spans="1:27" x14ac:dyDescent="0.2">
      <c r="A34" s="3">
        <v>29</v>
      </c>
      <c r="B34" s="1">
        <v>0</v>
      </c>
      <c r="C34" s="42">
        <f t="shared" si="0"/>
        <v>0</v>
      </c>
      <c r="D34" s="37"/>
      <c r="E34" s="1">
        <v>0</v>
      </c>
      <c r="F34" s="43">
        <f t="shared" si="1"/>
        <v>0</v>
      </c>
      <c r="H34" s="30">
        <v>0</v>
      </c>
      <c r="I34" s="44">
        <f t="shared" si="2"/>
        <v>0</v>
      </c>
      <c r="K34" s="1">
        <v>0</v>
      </c>
      <c r="L34" s="45">
        <f>Sheet4!K34/1659*100</f>
        <v>0</v>
      </c>
      <c r="N34" s="1">
        <v>18</v>
      </c>
      <c r="O34" s="45">
        <f>N34/8838*100</f>
        <v>0.20366598778004072</v>
      </c>
      <c r="Q34" s="1">
        <v>1</v>
      </c>
      <c r="R34" s="45">
        <f t="shared" si="4"/>
        <v>3.9619651347068144E-2</v>
      </c>
      <c r="T34" s="1">
        <v>0</v>
      </c>
      <c r="U34" s="45">
        <f t="shared" si="5"/>
        <v>0</v>
      </c>
      <c r="W34" s="1">
        <v>4</v>
      </c>
      <c r="X34" s="45">
        <f t="shared" si="6"/>
        <v>0.42149631190727077</v>
      </c>
      <c r="Z34" s="1">
        <v>3</v>
      </c>
      <c r="AA34" s="45">
        <f t="shared" si="7"/>
        <v>4.7192071731949031E-2</v>
      </c>
    </row>
    <row r="35" spans="1:27" x14ac:dyDescent="0.2">
      <c r="A35" s="3">
        <v>30</v>
      </c>
      <c r="B35" s="1">
        <v>0</v>
      </c>
      <c r="C35" s="42">
        <f t="shared" si="0"/>
        <v>0</v>
      </c>
      <c r="D35" s="37"/>
      <c r="E35" s="1">
        <v>0</v>
      </c>
      <c r="F35" s="43">
        <f t="shared" si="1"/>
        <v>0</v>
      </c>
      <c r="H35" s="30">
        <v>0</v>
      </c>
      <c r="I35" s="44">
        <f t="shared" si="2"/>
        <v>0</v>
      </c>
      <c r="K35" s="1">
        <v>0</v>
      </c>
      <c r="L35" s="45">
        <f>Sheet4!K35/1659*100</f>
        <v>0</v>
      </c>
      <c r="N35" s="1">
        <v>1</v>
      </c>
      <c r="O35" s="45">
        <f t="shared" si="3"/>
        <v>1.1314777098891152E-2</v>
      </c>
      <c r="Q35" s="1">
        <v>1</v>
      </c>
      <c r="R35" s="45">
        <f t="shared" si="4"/>
        <v>3.9619651347068144E-2</v>
      </c>
      <c r="T35" s="1">
        <v>0</v>
      </c>
      <c r="U35" s="45">
        <f t="shared" si="5"/>
        <v>0</v>
      </c>
      <c r="W35" s="1">
        <v>0</v>
      </c>
      <c r="X35" s="45">
        <f t="shared" si="6"/>
        <v>0</v>
      </c>
      <c r="Z35" s="1">
        <v>1</v>
      </c>
      <c r="AA35" s="45">
        <f t="shared" si="7"/>
        <v>1.5730690577316343E-2</v>
      </c>
    </row>
    <row r="36" spans="1:27" x14ac:dyDescent="0.2">
      <c r="A36" s="3">
        <v>31</v>
      </c>
      <c r="B36" s="1">
        <v>0</v>
      </c>
      <c r="C36" s="42">
        <f t="shared" si="0"/>
        <v>0</v>
      </c>
      <c r="D36" s="37"/>
      <c r="E36" s="1">
        <v>0</v>
      </c>
      <c r="F36" s="43">
        <f t="shared" si="1"/>
        <v>0</v>
      </c>
      <c r="H36" s="30">
        <v>0</v>
      </c>
      <c r="I36" s="44">
        <f t="shared" si="2"/>
        <v>0</v>
      </c>
      <c r="K36" s="1">
        <v>0</v>
      </c>
      <c r="L36" s="45">
        <f>Sheet4!K36/1659*100</f>
        <v>0</v>
      </c>
      <c r="N36" s="1">
        <v>9</v>
      </c>
      <c r="O36" s="45">
        <f t="shared" si="3"/>
        <v>0.10183299389002036</v>
      </c>
      <c r="Q36" s="1">
        <v>3</v>
      </c>
      <c r="R36" s="45">
        <f t="shared" si="4"/>
        <v>0.11885895404120445</v>
      </c>
      <c r="T36" s="1">
        <v>0</v>
      </c>
      <c r="U36" s="45">
        <f t="shared" si="5"/>
        <v>0</v>
      </c>
      <c r="W36" s="1">
        <v>0</v>
      </c>
      <c r="X36" s="45">
        <f t="shared" si="6"/>
        <v>0</v>
      </c>
      <c r="Z36" s="1">
        <v>4</v>
      </c>
      <c r="AA36" s="45">
        <f t="shared" si="7"/>
        <v>6.292276230926537E-2</v>
      </c>
    </row>
    <row r="37" spans="1:27" x14ac:dyDescent="0.2">
      <c r="A37" s="3">
        <v>32</v>
      </c>
      <c r="B37" s="1">
        <v>0</v>
      </c>
      <c r="C37" s="42">
        <f t="shared" si="0"/>
        <v>0</v>
      </c>
      <c r="D37" s="37"/>
      <c r="E37" s="1">
        <v>0</v>
      </c>
      <c r="F37" s="43">
        <f t="shared" si="1"/>
        <v>0</v>
      </c>
      <c r="H37" s="30">
        <v>0</v>
      </c>
      <c r="I37" s="44">
        <f t="shared" si="2"/>
        <v>0</v>
      </c>
      <c r="K37" s="1">
        <v>0</v>
      </c>
      <c r="L37" s="45">
        <f>Sheet4!K37/1659*100</f>
        <v>0</v>
      </c>
      <c r="N37" s="1">
        <v>1</v>
      </c>
      <c r="O37" s="45">
        <f t="shared" si="3"/>
        <v>1.1314777098891152E-2</v>
      </c>
      <c r="Q37" s="1">
        <v>0</v>
      </c>
      <c r="R37" s="45">
        <f t="shared" si="4"/>
        <v>0</v>
      </c>
      <c r="T37" s="1">
        <v>0</v>
      </c>
      <c r="U37" s="45">
        <f t="shared" si="5"/>
        <v>0</v>
      </c>
      <c r="W37" s="1">
        <v>0</v>
      </c>
      <c r="X37" s="45">
        <f t="shared" si="6"/>
        <v>0</v>
      </c>
      <c r="Z37" s="1">
        <v>0</v>
      </c>
      <c r="AA37" s="45">
        <f t="shared" si="7"/>
        <v>0</v>
      </c>
    </row>
    <row r="38" spans="1:27" x14ac:dyDescent="0.2">
      <c r="A38" s="3">
        <v>33</v>
      </c>
      <c r="B38" s="1">
        <v>0</v>
      </c>
      <c r="C38" s="42">
        <f t="shared" si="0"/>
        <v>0</v>
      </c>
      <c r="D38" s="37"/>
      <c r="E38" s="1">
        <v>0</v>
      </c>
      <c r="F38" s="43">
        <f t="shared" si="1"/>
        <v>0</v>
      </c>
      <c r="H38" s="30">
        <v>0</v>
      </c>
      <c r="I38" s="44">
        <f t="shared" si="2"/>
        <v>0</v>
      </c>
      <c r="K38" s="1">
        <v>0</v>
      </c>
      <c r="L38" s="45">
        <f>Sheet4!K38/1659*100</f>
        <v>0</v>
      </c>
      <c r="N38" s="1">
        <v>0</v>
      </c>
      <c r="O38" s="45">
        <f t="shared" si="3"/>
        <v>0</v>
      </c>
      <c r="Q38" s="1">
        <v>0</v>
      </c>
      <c r="R38" s="45">
        <f t="shared" si="4"/>
        <v>0</v>
      </c>
      <c r="T38" s="1">
        <v>0</v>
      </c>
      <c r="U38" s="45">
        <f t="shared" si="5"/>
        <v>0</v>
      </c>
      <c r="W38" s="1">
        <v>1</v>
      </c>
      <c r="X38" s="45">
        <f t="shared" si="6"/>
        <v>0.10537407797681769</v>
      </c>
      <c r="Z38" s="1">
        <v>0</v>
      </c>
      <c r="AA38" s="45">
        <f t="shared" si="7"/>
        <v>0</v>
      </c>
    </row>
    <row r="39" spans="1:27" x14ac:dyDescent="0.2">
      <c r="A39" s="3">
        <v>34</v>
      </c>
      <c r="B39" s="1">
        <v>0</v>
      </c>
      <c r="C39" s="42">
        <f t="shared" si="0"/>
        <v>0</v>
      </c>
      <c r="D39" s="37"/>
      <c r="E39" s="1">
        <v>0</v>
      </c>
      <c r="F39" s="43">
        <f t="shared" si="1"/>
        <v>0</v>
      </c>
      <c r="H39" s="30">
        <v>0</v>
      </c>
      <c r="I39" s="44">
        <f t="shared" si="2"/>
        <v>0</v>
      </c>
      <c r="K39" s="1">
        <v>0</v>
      </c>
      <c r="L39" s="45">
        <f>Sheet4!K39/1659*100</f>
        <v>0</v>
      </c>
      <c r="N39" s="1">
        <v>1</v>
      </c>
      <c r="O39" s="45">
        <f t="shared" si="3"/>
        <v>1.1314777098891152E-2</v>
      </c>
      <c r="Q39" s="1">
        <v>0</v>
      </c>
      <c r="R39" s="45">
        <f t="shared" si="4"/>
        <v>0</v>
      </c>
      <c r="T39" s="1">
        <v>0</v>
      </c>
      <c r="U39" s="45">
        <f t="shared" si="5"/>
        <v>0</v>
      </c>
      <c r="W39" s="1">
        <v>0</v>
      </c>
      <c r="X39" s="45">
        <f t="shared" si="6"/>
        <v>0</v>
      </c>
      <c r="Z39" s="1">
        <v>0</v>
      </c>
      <c r="AA39" s="45">
        <f t="shared" si="7"/>
        <v>0</v>
      </c>
    </row>
    <row r="40" spans="1:27" x14ac:dyDescent="0.2">
      <c r="A40" s="3">
        <v>35</v>
      </c>
      <c r="B40" s="1">
        <v>0</v>
      </c>
      <c r="C40" s="42">
        <f t="shared" si="0"/>
        <v>0</v>
      </c>
      <c r="D40" s="37"/>
      <c r="E40" s="1">
        <v>0</v>
      </c>
      <c r="F40" s="43">
        <f t="shared" si="1"/>
        <v>0</v>
      </c>
      <c r="H40" s="30">
        <v>0</v>
      </c>
      <c r="I40" s="44">
        <f t="shared" si="2"/>
        <v>0</v>
      </c>
      <c r="K40" s="1">
        <v>0</v>
      </c>
      <c r="L40" s="45">
        <f>Sheet4!K40/1659*100</f>
        <v>0</v>
      </c>
      <c r="N40" s="1">
        <v>0</v>
      </c>
      <c r="O40" s="45">
        <f t="shared" si="3"/>
        <v>0</v>
      </c>
      <c r="Q40" s="1">
        <v>1</v>
      </c>
      <c r="R40" s="45">
        <f t="shared" si="4"/>
        <v>3.9619651347068144E-2</v>
      </c>
      <c r="T40" s="1">
        <v>0</v>
      </c>
      <c r="U40" s="45">
        <f t="shared" si="5"/>
        <v>0</v>
      </c>
      <c r="W40" s="1">
        <v>0</v>
      </c>
      <c r="X40" s="45">
        <f t="shared" si="6"/>
        <v>0</v>
      </c>
      <c r="Z40" s="1">
        <v>2</v>
      </c>
      <c r="AA40" s="45">
        <f t="shared" si="7"/>
        <v>3.1461381154632685E-2</v>
      </c>
    </row>
    <row r="41" spans="1:27" x14ac:dyDescent="0.2">
      <c r="A41" s="3">
        <v>36</v>
      </c>
      <c r="B41" s="1">
        <v>0</v>
      </c>
      <c r="C41" s="42">
        <f t="shared" si="0"/>
        <v>0</v>
      </c>
      <c r="D41" s="37"/>
      <c r="E41" s="1">
        <v>0</v>
      </c>
      <c r="F41" s="43">
        <f t="shared" si="1"/>
        <v>0</v>
      </c>
      <c r="H41" s="30">
        <v>0</v>
      </c>
      <c r="I41" s="44">
        <f t="shared" si="2"/>
        <v>0</v>
      </c>
      <c r="K41" s="1">
        <v>0</v>
      </c>
      <c r="L41" s="45">
        <f>Sheet4!K41/1659*100</f>
        <v>0</v>
      </c>
      <c r="N41" s="1">
        <v>539</v>
      </c>
      <c r="O41" s="45">
        <f t="shared" si="3"/>
        <v>6.0986648563023307</v>
      </c>
      <c r="Q41" s="1">
        <v>38</v>
      </c>
      <c r="R41" s="45">
        <f t="shared" si="4"/>
        <v>1.5055467511885896</v>
      </c>
      <c r="T41" s="1">
        <v>3</v>
      </c>
      <c r="U41" s="45">
        <f t="shared" si="5"/>
        <v>0.43165467625899279</v>
      </c>
      <c r="W41" s="1">
        <v>1</v>
      </c>
      <c r="X41" s="45">
        <f t="shared" si="6"/>
        <v>0.10537407797681769</v>
      </c>
      <c r="Z41" s="1">
        <v>130</v>
      </c>
      <c r="AA41" s="45">
        <f t="shared" si="7"/>
        <v>2.0449897750511248</v>
      </c>
    </row>
    <row r="42" spans="1:27" x14ac:dyDescent="0.2">
      <c r="A42" s="3">
        <v>37</v>
      </c>
      <c r="B42" s="1">
        <v>0</v>
      </c>
      <c r="C42" s="42">
        <f t="shared" si="0"/>
        <v>0</v>
      </c>
      <c r="D42" s="37"/>
      <c r="E42" s="1">
        <v>0</v>
      </c>
      <c r="F42" s="43">
        <f t="shared" si="1"/>
        <v>0</v>
      </c>
      <c r="H42" s="30">
        <v>0</v>
      </c>
      <c r="I42" s="44">
        <f t="shared" si="2"/>
        <v>0</v>
      </c>
      <c r="K42" s="1">
        <v>0</v>
      </c>
      <c r="L42" s="45">
        <f>Sheet4!K42/1659*100</f>
        <v>0</v>
      </c>
      <c r="N42" s="1">
        <v>23</v>
      </c>
      <c r="O42" s="45">
        <f t="shared" si="3"/>
        <v>0.26023987327449649</v>
      </c>
      <c r="Q42" s="1">
        <v>8</v>
      </c>
      <c r="R42" s="45">
        <f t="shared" si="4"/>
        <v>0.31695721077654515</v>
      </c>
      <c r="T42" s="1">
        <v>0</v>
      </c>
      <c r="U42" s="45">
        <f t="shared" si="5"/>
        <v>0</v>
      </c>
      <c r="W42" s="1">
        <v>0</v>
      </c>
      <c r="X42" s="45">
        <f t="shared" si="6"/>
        <v>0</v>
      </c>
      <c r="Z42" s="1">
        <v>1</v>
      </c>
      <c r="AA42" s="45">
        <f t="shared" si="7"/>
        <v>1.5730690577316343E-2</v>
      </c>
    </row>
    <row r="43" spans="1:27" x14ac:dyDescent="0.2">
      <c r="A43" s="3">
        <v>38</v>
      </c>
      <c r="B43" s="1">
        <v>0</v>
      </c>
      <c r="C43" s="42">
        <f t="shared" si="0"/>
        <v>0</v>
      </c>
      <c r="D43" s="37"/>
      <c r="E43" s="1">
        <v>1</v>
      </c>
      <c r="F43" s="43">
        <f t="shared" si="1"/>
        <v>7.9239302694136288E-2</v>
      </c>
      <c r="H43" s="30">
        <v>0</v>
      </c>
      <c r="I43" s="44">
        <f t="shared" si="2"/>
        <v>0</v>
      </c>
      <c r="K43" s="1">
        <v>0</v>
      </c>
      <c r="L43" s="45">
        <f>Sheet4!K43/1659*100</f>
        <v>0</v>
      </c>
      <c r="N43" s="1">
        <v>17</v>
      </c>
      <c r="O43" s="45">
        <f t="shared" si="3"/>
        <v>0.19235121068114958</v>
      </c>
      <c r="Q43" s="1">
        <v>1</v>
      </c>
      <c r="R43" s="45">
        <f t="shared" si="4"/>
        <v>3.9619651347068144E-2</v>
      </c>
      <c r="T43" s="1">
        <v>37</v>
      </c>
      <c r="U43" s="45">
        <f t="shared" si="5"/>
        <v>5.3237410071942444</v>
      </c>
      <c r="W43" s="1">
        <v>53</v>
      </c>
      <c r="X43" s="45">
        <f t="shared" si="6"/>
        <v>5.5848261327713384</v>
      </c>
      <c r="Z43" s="1">
        <v>74</v>
      </c>
      <c r="AA43" s="45">
        <f t="shared" si="7"/>
        <v>1.1640711027214095</v>
      </c>
    </row>
    <row r="44" spans="1:27" x14ac:dyDescent="0.2">
      <c r="A44" s="3">
        <v>39</v>
      </c>
      <c r="B44" s="1">
        <v>1</v>
      </c>
      <c r="C44" s="42">
        <f t="shared" si="0"/>
        <v>6.2774639045825489E-2</v>
      </c>
      <c r="D44" s="37"/>
      <c r="E44" s="1">
        <v>0</v>
      </c>
      <c r="F44" s="43">
        <f t="shared" si="1"/>
        <v>0</v>
      </c>
      <c r="H44" s="30">
        <v>0</v>
      </c>
      <c r="I44" s="44">
        <f t="shared" si="2"/>
        <v>0</v>
      </c>
      <c r="K44" s="1">
        <v>0</v>
      </c>
      <c r="L44" s="45">
        <f>Sheet4!K44/1659*100</f>
        <v>0</v>
      </c>
      <c r="N44" s="1">
        <v>3</v>
      </c>
      <c r="O44" s="45">
        <f t="shared" si="3"/>
        <v>3.3944331296673451E-2</v>
      </c>
      <c r="Q44" s="1">
        <v>0</v>
      </c>
      <c r="R44" s="45">
        <f t="shared" si="4"/>
        <v>0</v>
      </c>
      <c r="T44" s="1">
        <v>2</v>
      </c>
      <c r="U44" s="45">
        <f t="shared" si="5"/>
        <v>0.28776978417266186</v>
      </c>
      <c r="W44" s="1">
        <v>3</v>
      </c>
      <c r="X44" s="45">
        <f t="shared" si="6"/>
        <v>0.31612223393045313</v>
      </c>
      <c r="Z44" s="1">
        <v>2</v>
      </c>
      <c r="AA44" s="45">
        <f t="shared" si="7"/>
        <v>3.1461381154632685E-2</v>
      </c>
    </row>
    <row r="45" spans="1:27" x14ac:dyDescent="0.2">
      <c r="A45" s="3">
        <v>40</v>
      </c>
      <c r="B45" s="1">
        <v>0</v>
      </c>
      <c r="C45" s="42">
        <f t="shared" si="0"/>
        <v>0</v>
      </c>
      <c r="D45" s="37"/>
      <c r="E45" s="1">
        <v>0</v>
      </c>
      <c r="F45" s="43">
        <f t="shared" si="1"/>
        <v>0</v>
      </c>
      <c r="H45" s="30">
        <v>0</v>
      </c>
      <c r="I45" s="44">
        <f t="shared" si="2"/>
        <v>0</v>
      </c>
      <c r="K45" s="1">
        <v>0</v>
      </c>
      <c r="L45" s="45">
        <f>Sheet4!K45/1659*100</f>
        <v>0</v>
      </c>
      <c r="N45" s="1">
        <v>24</v>
      </c>
      <c r="O45" s="45">
        <f t="shared" si="3"/>
        <v>0.27155465037338761</v>
      </c>
      <c r="Q45" s="1">
        <v>23</v>
      </c>
      <c r="R45" s="45">
        <f t="shared" si="4"/>
        <v>0.91125198098256732</v>
      </c>
      <c r="T45" s="1">
        <v>0</v>
      </c>
      <c r="U45" s="45">
        <f t="shared" si="5"/>
        <v>0</v>
      </c>
      <c r="W45" s="1">
        <v>1</v>
      </c>
      <c r="X45" s="45">
        <f t="shared" si="6"/>
        <v>0.10537407797681769</v>
      </c>
      <c r="Z45" s="1">
        <v>10</v>
      </c>
      <c r="AA45" s="45">
        <f t="shared" si="7"/>
        <v>0.15730690577316345</v>
      </c>
    </row>
    <row r="46" spans="1:27" x14ac:dyDescent="0.2">
      <c r="A46" s="3">
        <v>41</v>
      </c>
      <c r="B46" s="1">
        <v>0</v>
      </c>
      <c r="C46" s="42">
        <f t="shared" si="0"/>
        <v>0</v>
      </c>
      <c r="D46" s="37"/>
      <c r="E46" s="1">
        <v>0</v>
      </c>
      <c r="F46" s="43">
        <f t="shared" si="1"/>
        <v>0</v>
      </c>
      <c r="H46" s="30">
        <v>0</v>
      </c>
      <c r="I46" s="44">
        <f t="shared" si="2"/>
        <v>0</v>
      </c>
      <c r="K46" s="1">
        <v>0</v>
      </c>
      <c r="L46" s="45">
        <f>Sheet4!K46/1659*100</f>
        <v>0</v>
      </c>
      <c r="N46" s="1">
        <v>0</v>
      </c>
      <c r="O46" s="45">
        <f t="shared" si="3"/>
        <v>0</v>
      </c>
      <c r="Q46" s="1">
        <v>0</v>
      </c>
      <c r="R46" s="45">
        <f t="shared" si="4"/>
        <v>0</v>
      </c>
      <c r="T46" s="1">
        <v>2</v>
      </c>
      <c r="U46" s="45">
        <f t="shared" si="5"/>
        <v>0.28776978417266186</v>
      </c>
      <c r="W46" s="1">
        <v>5</v>
      </c>
      <c r="X46" s="45">
        <f t="shared" si="6"/>
        <v>0.52687038988408852</v>
      </c>
      <c r="Z46" s="1">
        <v>5</v>
      </c>
      <c r="AA46" s="45">
        <f t="shared" si="7"/>
        <v>7.8653452886581723E-2</v>
      </c>
    </row>
    <row r="47" spans="1:27" x14ac:dyDescent="0.2">
      <c r="D47"/>
      <c r="G47"/>
      <c r="H47"/>
    </row>
    <row r="48" spans="1:27" x14ac:dyDescent="0.2">
      <c r="A48" t="s">
        <v>6</v>
      </c>
      <c r="B48">
        <f>SUM(B5:B47)</f>
        <v>9</v>
      </c>
      <c r="C48">
        <f t="shared" ref="C48:AA48" si="8">SUM(C5:C47)</f>
        <v>0.56497175141242939</v>
      </c>
      <c r="D48"/>
      <c r="E48">
        <f t="shared" si="8"/>
        <v>2</v>
      </c>
      <c r="F48">
        <f t="shared" si="8"/>
        <v>0.15847860538827258</v>
      </c>
      <c r="G48"/>
      <c r="H48">
        <f t="shared" si="8"/>
        <v>0</v>
      </c>
      <c r="I48">
        <f t="shared" si="8"/>
        <v>0</v>
      </c>
      <c r="K48">
        <f t="shared" si="8"/>
        <v>2</v>
      </c>
      <c r="L48">
        <f t="shared" si="8"/>
        <v>0.12055455093429776</v>
      </c>
      <c r="N48">
        <f t="shared" si="8"/>
        <v>6055</v>
      </c>
      <c r="O48">
        <f t="shared" si="8"/>
        <v>68.510975333785922</v>
      </c>
      <c r="Q48">
        <f t="shared" si="8"/>
        <v>350</v>
      </c>
      <c r="R48">
        <f t="shared" si="8"/>
        <v>13.866877971473857</v>
      </c>
      <c r="T48">
        <f t="shared" si="8"/>
        <v>180</v>
      </c>
      <c r="U48">
        <f t="shared" si="8"/>
        <v>25.899280575539564</v>
      </c>
      <c r="W48">
        <f t="shared" si="8"/>
        <v>750</v>
      </c>
      <c r="X48">
        <f t="shared" si="8"/>
        <v>79.030558482613301</v>
      </c>
      <c r="Z48">
        <f t="shared" si="8"/>
        <v>1142</v>
      </c>
      <c r="AA48">
        <f t="shared" si="8"/>
        <v>17.96444863929527</v>
      </c>
    </row>
    <row r="49" spans="1:27" x14ac:dyDescent="0.2">
      <c r="D49"/>
      <c r="G49"/>
      <c r="H49"/>
    </row>
    <row r="50" spans="1:27" x14ac:dyDescent="0.2">
      <c r="D50"/>
      <c r="G50"/>
      <c r="H50"/>
    </row>
    <row r="51" spans="1:27" x14ac:dyDescent="0.2">
      <c r="D51"/>
      <c r="G51"/>
      <c r="H51"/>
    </row>
    <row r="52" spans="1:27" x14ac:dyDescent="0.2">
      <c r="B52" s="22"/>
      <c r="D52"/>
      <c r="E52" s="22"/>
      <c r="G52"/>
      <c r="H52" s="22"/>
      <c r="K52" s="22"/>
      <c r="N52" s="22"/>
      <c r="Q52" s="38"/>
      <c r="R52" s="39"/>
      <c r="S52" s="39"/>
      <c r="T52" s="38"/>
      <c r="U52" s="39"/>
      <c r="V52" s="39"/>
      <c r="W52" s="38"/>
      <c r="X52" s="39"/>
      <c r="Y52" s="39"/>
      <c r="Z52" s="38"/>
    </row>
    <row r="53" spans="1:27" x14ac:dyDescent="0.2">
      <c r="B53" s="22"/>
      <c r="D53"/>
      <c r="E53" s="22"/>
      <c r="G53"/>
      <c r="H53" s="22"/>
      <c r="K53" s="22"/>
      <c r="N53" s="22"/>
      <c r="Q53" s="38"/>
      <c r="R53" s="39"/>
      <c r="S53" s="39"/>
      <c r="T53" s="38"/>
      <c r="U53" s="39"/>
      <c r="V53" s="39"/>
      <c r="W53" s="38"/>
      <c r="X53" s="39"/>
      <c r="Y53" s="39"/>
      <c r="Z53" s="38"/>
    </row>
    <row r="54" spans="1:27" x14ac:dyDescent="0.2">
      <c r="A54" s="21"/>
      <c r="B54" s="5"/>
      <c r="C54" s="5"/>
      <c r="D54" s="5"/>
      <c r="E54" s="5"/>
      <c r="F54" s="5"/>
      <c r="G54"/>
      <c r="H54" s="5"/>
      <c r="I54" s="5"/>
      <c r="K54" s="5"/>
      <c r="L54" s="5"/>
      <c r="N54" s="5"/>
      <c r="O54" s="5"/>
      <c r="Q54" s="5"/>
      <c r="R54" s="5"/>
      <c r="T54" s="5"/>
      <c r="U54" s="5"/>
      <c r="W54" s="5"/>
      <c r="X54" s="5"/>
      <c r="Z54" s="5"/>
      <c r="AA54" s="5"/>
    </row>
    <row r="55" spans="1:27" x14ac:dyDescent="0.2">
      <c r="A55" s="21"/>
      <c r="B55" s="5"/>
      <c r="C55" s="5"/>
      <c r="D55" s="5"/>
      <c r="E55" s="5"/>
      <c r="F55" s="5"/>
      <c r="G55"/>
      <c r="H55" s="5"/>
      <c r="I55" s="5"/>
      <c r="K55" s="5"/>
      <c r="L55" s="5"/>
      <c r="N55" s="5"/>
      <c r="O55" s="5"/>
      <c r="Q55" s="5"/>
      <c r="R55" s="5"/>
      <c r="T55" s="5"/>
      <c r="U55" s="5"/>
      <c r="W55" s="5"/>
      <c r="X55" s="5"/>
      <c r="Z55" s="5"/>
      <c r="AA55" s="5"/>
    </row>
    <row r="56" spans="1:27" x14ac:dyDescent="0.2">
      <c r="A56" s="21"/>
      <c r="B56" s="5"/>
      <c r="C56" s="5"/>
      <c r="D56" s="5"/>
      <c r="E56" s="5"/>
      <c r="F56" s="5"/>
      <c r="G56"/>
      <c r="H56" s="5"/>
      <c r="I56" s="5"/>
      <c r="K56" s="5"/>
      <c r="L56" s="5"/>
      <c r="N56" s="5"/>
      <c r="O56" s="5"/>
      <c r="Q56" s="5"/>
      <c r="R56" s="5"/>
      <c r="T56" s="5"/>
      <c r="U56" s="5"/>
      <c r="W56" s="5"/>
      <c r="X56" s="5"/>
      <c r="Z56" s="5"/>
      <c r="AA56" s="5"/>
    </row>
    <row r="57" spans="1:27" x14ac:dyDescent="0.2">
      <c r="A57" s="21"/>
      <c r="B57" s="5"/>
      <c r="C57" s="5"/>
      <c r="D57" s="5"/>
      <c r="E57" s="5"/>
      <c r="F57" s="5"/>
      <c r="G57"/>
      <c r="H57" s="5"/>
      <c r="I57" s="5"/>
      <c r="K57" s="5"/>
      <c r="L57" s="5"/>
      <c r="N57" s="5"/>
      <c r="O57" s="5"/>
      <c r="Q57" s="5"/>
      <c r="R57" s="5"/>
      <c r="T57" s="5"/>
      <c r="U57" s="5"/>
      <c r="W57" s="5"/>
      <c r="X57" s="5"/>
      <c r="Z57" s="5"/>
      <c r="AA57" s="5"/>
    </row>
    <row r="58" spans="1:27" x14ac:dyDescent="0.2">
      <c r="A58" s="21"/>
      <c r="B58" s="5"/>
      <c r="C58" s="5"/>
      <c r="D58" s="5"/>
      <c r="E58" s="5"/>
      <c r="F58" s="5"/>
      <c r="G58"/>
      <c r="H58" s="5"/>
      <c r="I58" s="5"/>
      <c r="K58" s="5"/>
      <c r="L58" s="5"/>
      <c r="N58" s="5"/>
      <c r="O58" s="5"/>
      <c r="Q58" s="5"/>
      <c r="R58" s="5"/>
      <c r="T58" s="5"/>
      <c r="U58" s="5"/>
      <c r="W58" s="5"/>
      <c r="X58" s="5"/>
      <c r="Z58" s="5"/>
      <c r="AA58" s="5"/>
    </row>
    <row r="59" spans="1:27" x14ac:dyDescent="0.2">
      <c r="A59" s="21"/>
      <c r="B59" s="5"/>
      <c r="C59" s="5"/>
      <c r="D59" s="5"/>
      <c r="E59" s="5"/>
      <c r="F59" s="5"/>
      <c r="G59"/>
      <c r="H59" s="5"/>
      <c r="I59" s="5"/>
      <c r="K59" s="5"/>
      <c r="L59" s="5"/>
      <c r="N59" s="5"/>
      <c r="O59" s="5"/>
      <c r="Q59" s="5"/>
      <c r="R59" s="5"/>
      <c r="T59" s="5"/>
      <c r="U59" s="5"/>
      <c r="W59" s="5"/>
      <c r="X59" s="5"/>
      <c r="Z59" s="5"/>
      <c r="AA59" s="5"/>
    </row>
    <row r="60" spans="1:27" x14ac:dyDescent="0.2">
      <c r="A60" s="21"/>
      <c r="B60" s="5"/>
      <c r="C60" s="5"/>
      <c r="D60" s="5"/>
      <c r="E60" s="5"/>
      <c r="F60" s="5"/>
      <c r="G60"/>
      <c r="H60" s="5"/>
      <c r="I60" s="5"/>
      <c r="K60" s="5"/>
      <c r="L60" s="5"/>
      <c r="N60" s="5"/>
      <c r="O60" s="5"/>
      <c r="Q60" s="5"/>
      <c r="R60" s="5"/>
      <c r="T60" s="5"/>
      <c r="U60" s="5"/>
      <c r="W60" s="5"/>
      <c r="X60" s="5"/>
      <c r="Z60" s="5"/>
      <c r="AA60" s="5"/>
    </row>
    <row r="61" spans="1:27" x14ac:dyDescent="0.2">
      <c r="A61" s="21"/>
      <c r="B61" s="5"/>
      <c r="C61" s="5"/>
      <c r="D61" s="5"/>
      <c r="E61" s="5"/>
      <c r="F61" s="5"/>
      <c r="G61"/>
      <c r="H61" s="5"/>
      <c r="I61" s="5"/>
      <c r="K61" s="5"/>
      <c r="L61" s="5"/>
      <c r="N61" s="5"/>
      <c r="O61" s="5"/>
      <c r="Q61" s="5"/>
      <c r="R61" s="5"/>
      <c r="T61" s="5"/>
      <c r="U61" s="5"/>
      <c r="W61" s="5"/>
      <c r="X61" s="5"/>
      <c r="Z61" s="5"/>
      <c r="AA61" s="5"/>
    </row>
    <row r="62" spans="1:27" x14ac:dyDescent="0.2">
      <c r="A62" s="21"/>
      <c r="B62" s="5"/>
      <c r="C62" s="5"/>
      <c r="D62" s="5"/>
      <c r="E62" s="5"/>
      <c r="F62" s="5"/>
      <c r="G62"/>
      <c r="H62" s="5"/>
      <c r="I62" s="5"/>
      <c r="K62" s="5"/>
      <c r="L62" s="5"/>
      <c r="N62" s="5"/>
      <c r="O62" s="5"/>
      <c r="Q62" s="5"/>
      <c r="R62" s="5"/>
      <c r="T62" s="5"/>
      <c r="U62" s="5"/>
      <c r="W62" s="5"/>
      <c r="X62" s="5"/>
      <c r="Z62" s="5"/>
      <c r="AA62" s="5"/>
    </row>
    <row r="63" spans="1:27" x14ac:dyDescent="0.2">
      <c r="A63" s="21"/>
      <c r="B63" s="5"/>
      <c r="C63" s="5"/>
      <c r="D63" s="5"/>
      <c r="E63" s="5"/>
      <c r="F63" s="5"/>
      <c r="G63"/>
      <c r="H63" s="5"/>
      <c r="I63" s="5"/>
      <c r="K63" s="5"/>
      <c r="L63" s="5"/>
      <c r="N63" s="5"/>
      <c r="O63" s="5"/>
      <c r="Q63" s="5"/>
      <c r="R63" s="5"/>
      <c r="T63" s="5"/>
      <c r="U63" s="5"/>
      <c r="W63" s="5"/>
      <c r="X63" s="5"/>
      <c r="Z63" s="5"/>
      <c r="AA63" s="5"/>
    </row>
    <row r="64" spans="1:27" x14ac:dyDescent="0.2">
      <c r="A64" s="21"/>
      <c r="B64" s="5"/>
      <c r="C64" s="5"/>
      <c r="D64" s="5"/>
      <c r="E64" s="5"/>
      <c r="F64" s="5"/>
      <c r="G64"/>
      <c r="H64" s="5"/>
      <c r="I64" s="5"/>
      <c r="K64" s="5"/>
      <c r="L64" s="5"/>
      <c r="N64" s="5"/>
      <c r="O64" s="5"/>
      <c r="Q64" s="5"/>
      <c r="R64" s="5"/>
      <c r="T64" s="5"/>
      <c r="U64" s="5"/>
      <c r="W64" s="5"/>
      <c r="X64" s="5"/>
      <c r="Z64" s="5"/>
      <c r="AA64" s="5"/>
    </row>
    <row r="65" spans="1:27" x14ac:dyDescent="0.2">
      <c r="A65" s="21"/>
      <c r="B65" s="5"/>
      <c r="C65" s="5"/>
      <c r="D65" s="5"/>
      <c r="E65" s="5"/>
      <c r="F65" s="5"/>
      <c r="G65"/>
      <c r="H65" s="5"/>
      <c r="I65" s="5"/>
      <c r="K65" s="5"/>
      <c r="L65" s="5"/>
      <c r="N65" s="5"/>
      <c r="O65" s="5"/>
      <c r="Q65" s="5"/>
      <c r="R65" s="5"/>
      <c r="T65" s="5"/>
      <c r="U65" s="5"/>
      <c r="W65" s="5"/>
      <c r="X65" s="5"/>
      <c r="Z65" s="5"/>
      <c r="AA65" s="5"/>
    </row>
    <row r="66" spans="1:27" x14ac:dyDescent="0.2">
      <c r="D66"/>
      <c r="G66"/>
      <c r="H66"/>
    </row>
    <row r="67" spans="1:27" x14ac:dyDescent="0.2">
      <c r="D67"/>
      <c r="G67"/>
      <c r="H67"/>
      <c r="I67" s="5"/>
    </row>
    <row r="68" spans="1:27" x14ac:dyDescent="0.2">
      <c r="D68"/>
      <c r="G68"/>
      <c r="H68"/>
    </row>
    <row r="69" spans="1:27" x14ac:dyDescent="0.2">
      <c r="D69"/>
      <c r="G69"/>
      <c r="H69"/>
    </row>
    <row r="70" spans="1:27" x14ac:dyDescent="0.2">
      <c r="D70"/>
      <c r="G70"/>
      <c r="H70"/>
    </row>
    <row r="71" spans="1:27" x14ac:dyDescent="0.2">
      <c r="D71"/>
      <c r="G71"/>
      <c r="H71"/>
    </row>
    <row r="72" spans="1:27" x14ac:dyDescent="0.2">
      <c r="D72"/>
      <c r="G72"/>
      <c r="H72"/>
    </row>
    <row r="73" spans="1:27" x14ac:dyDescent="0.2">
      <c r="D73"/>
      <c r="G73"/>
      <c r="H73"/>
    </row>
    <row r="74" spans="1:27" x14ac:dyDescent="0.2">
      <c r="D74"/>
      <c r="G74"/>
      <c r="H7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Sheet_2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2022-02-11T10:42:57Z</dcterms:created>
  <dcterms:modified xsi:type="dcterms:W3CDTF">2023-02-10T19:23:38Z</dcterms:modified>
</cp:coreProperties>
</file>