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p\Documents\Work\PhD\Hardrive backup\Alvaro work\source\"/>
    </mc:Choice>
  </mc:AlternateContent>
  <xr:revisionPtr revIDLastSave="0" documentId="13_ncr:1_{B3ED60BB-4CBF-4D2F-84D3-26B9965886C6}" xr6:coauthVersionLast="47" xr6:coauthVersionMax="47" xr10:uidLastSave="{00000000-0000-0000-0000-000000000000}"/>
  <bookViews>
    <workbookView xWindow="-96" yWindow="-96" windowWidth="23232" windowHeight="12552" xr2:uid="{E9675D0E-C915-424D-8150-C337D3B2C26E}"/>
  </bookViews>
  <sheets>
    <sheet name="Figure 1A" sheetId="1" r:id="rId1"/>
    <sheet name="Figure 1B" sheetId="2" r:id="rId2"/>
    <sheet name="Figure 1D" sheetId="3" r:id="rId3"/>
    <sheet name="Figure 1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F23" i="2"/>
  <c r="C23" i="2"/>
  <c r="I22" i="2"/>
  <c r="I23" i="2" s="1"/>
  <c r="H22" i="2"/>
  <c r="H23" i="2" s="1"/>
  <c r="G22" i="2"/>
  <c r="F22" i="2"/>
  <c r="E22" i="2"/>
  <c r="E23" i="2" s="1"/>
  <c r="D22" i="2"/>
  <c r="D23" i="2" s="1"/>
  <c r="C22" i="2"/>
  <c r="I21" i="2"/>
  <c r="H21" i="2"/>
  <c r="G21" i="2"/>
  <c r="F21" i="2"/>
  <c r="E21" i="2"/>
  <c r="D21" i="2"/>
  <c r="C21" i="2"/>
  <c r="D17" i="3"/>
  <c r="D18" i="3" s="1"/>
  <c r="C17" i="3"/>
  <c r="C18" i="3" s="1"/>
  <c r="D16" i="3"/>
  <c r="C16" i="3"/>
  <c r="D20" i="4"/>
  <c r="D21" i="4" s="1"/>
  <c r="C20" i="4"/>
  <c r="C21" i="4" s="1"/>
  <c r="D19" i="4"/>
  <c r="C19" i="4"/>
  <c r="H21" i="1"/>
  <c r="H22" i="1" s="1"/>
  <c r="G21" i="1"/>
  <c r="G22" i="1" s="1"/>
  <c r="F21" i="1"/>
  <c r="F22" i="1" s="1"/>
  <c r="E21" i="1"/>
  <c r="E22" i="1" s="1"/>
  <c r="D21" i="1"/>
  <c r="D22" i="1" s="1"/>
  <c r="C21" i="1"/>
  <c r="C22" i="1" s="1"/>
  <c r="B21" i="1"/>
  <c r="B22" i="1" s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<sst xmlns="http://schemas.openxmlformats.org/spreadsheetml/2006/main" count="49" uniqueCount="28">
  <si>
    <t>H2O2 response</t>
  </si>
  <si>
    <r>
      <t>H2O2 current normalized to baseline (I/I</t>
    </r>
    <r>
      <rPr>
        <sz val="9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)</t>
    </r>
  </si>
  <si>
    <r>
      <t xml:space="preserve">H2O2 (150 </t>
    </r>
    <r>
      <rPr>
        <sz val="11"/>
        <color theme="1"/>
        <rFont val="Calibri"/>
        <family val="2"/>
      </rPr>
      <t>µM)</t>
    </r>
  </si>
  <si>
    <t>NoCaM</t>
  </si>
  <si>
    <t>CaMWT</t>
  </si>
  <si>
    <t>CaM12</t>
  </si>
  <si>
    <t>CaM124</t>
  </si>
  <si>
    <t>CaM3</t>
  </si>
  <si>
    <t>CaM34</t>
  </si>
  <si>
    <t>CaM1234</t>
  </si>
  <si>
    <t>Average</t>
  </si>
  <si>
    <t>Standard deviation</t>
  </si>
  <si>
    <t>Standard error</t>
  </si>
  <si>
    <t>Current density of cells</t>
  </si>
  <si>
    <t>Baseline current density of cells before H2O2 application</t>
  </si>
  <si>
    <t>Units: pA/pF</t>
  </si>
  <si>
    <t>Cell</t>
  </si>
  <si>
    <t>KCNQ4 - CaM3 transfected cells still respond to retigabine</t>
  </si>
  <si>
    <r>
      <t xml:space="preserve">H2O2 (300 </t>
    </r>
    <r>
      <rPr>
        <sz val="11"/>
        <color theme="1"/>
        <rFont val="Calibri"/>
        <family val="2"/>
      </rPr>
      <t>µM)</t>
    </r>
    <r>
      <rPr>
        <sz val="11"/>
        <color theme="1"/>
        <rFont val="Calibri"/>
        <family val="2"/>
        <scheme val="minor"/>
      </rPr>
      <t xml:space="preserve"> Retigabine (10 µM)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</si>
  <si>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</si>
  <si>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Retigabine</t>
  </si>
  <si>
    <r>
      <t>H2O2 current (I/I</t>
    </r>
    <r>
      <rPr>
        <sz val="9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)</t>
    </r>
  </si>
  <si>
    <r>
      <t xml:space="preserve">H2O2 (300 </t>
    </r>
    <r>
      <rPr>
        <sz val="11"/>
        <color theme="1"/>
        <rFont val="Calibri"/>
        <family val="2"/>
      </rPr>
      <t>µM)</t>
    </r>
  </si>
  <si>
    <t>Vehicle</t>
  </si>
  <si>
    <t>BAPTA-AM</t>
  </si>
  <si>
    <t xml:space="preserve">Cell </t>
  </si>
  <si>
    <r>
      <t>Units: I/I</t>
    </r>
    <r>
      <rPr>
        <sz val="8"/>
        <rFont val="Calibri"/>
        <family val="2"/>
        <scheme val="minor"/>
      </rPr>
      <t>0</t>
    </r>
  </si>
  <si>
    <t>Effect of BAPTA on H2O2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</si>
</sst>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850E-DDE4-44DD-9F7C-93BCDD3ED411}">
  <dimension ref="A2:H44"/>
  <sheetViews>
    <sheetView tabSelected="1" workbookViewId="0">
      <selection activeCell="K13" sqref="K13"/>
    </sheetView>
  </sheetViews>
  <sheetFormatPr defaultRowHeight="14.4" x14ac:dyDescent="0.55000000000000004"/>
  <cols>
    <col min="1" max="1" width="16.7890625" customWidth="1"/>
  </cols>
  <sheetData>
    <row r="2" spans="1:8" x14ac:dyDescent="0.55000000000000004">
      <c r="A2" s="1"/>
    </row>
    <row r="3" spans="1:8" x14ac:dyDescent="0.55000000000000004">
      <c r="A3" s="1" t="s">
        <v>0</v>
      </c>
    </row>
    <row r="4" spans="1:8" ht="29.1" x14ac:dyDescent="0.6">
      <c r="B4" t="s">
        <v>1</v>
      </c>
      <c r="F4" s="2" t="s">
        <v>2</v>
      </c>
      <c r="G4" s="3"/>
      <c r="H4" s="8" t="s">
        <v>26</v>
      </c>
    </row>
    <row r="5" spans="1:8" x14ac:dyDescent="0.55000000000000004">
      <c r="A5" t="s">
        <v>16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</row>
    <row r="6" spans="1:8" x14ac:dyDescent="0.55000000000000004">
      <c r="A6">
        <v>1</v>
      </c>
      <c r="B6" s="5">
        <v>1.430955</v>
      </c>
      <c r="C6" s="5">
        <v>1.817197</v>
      </c>
      <c r="D6" s="5">
        <v>1.459886</v>
      </c>
      <c r="E6" s="5">
        <v>1.4060379999999999</v>
      </c>
      <c r="F6" s="5">
        <v>0.98618300000000003</v>
      </c>
      <c r="G6" s="5">
        <v>0.98703700000000005</v>
      </c>
      <c r="H6" s="5">
        <v>0.96181899999999998</v>
      </c>
    </row>
    <row r="7" spans="1:8" x14ac:dyDescent="0.55000000000000004">
      <c r="A7">
        <v>2</v>
      </c>
      <c r="B7" s="5">
        <v>1.929208</v>
      </c>
      <c r="C7" s="5">
        <v>1.5055179999999999</v>
      </c>
      <c r="D7" s="5">
        <v>1.7505707490419404</v>
      </c>
      <c r="E7" s="5">
        <v>1.6835739999999999</v>
      </c>
      <c r="F7" s="5">
        <v>0.98422600000000005</v>
      </c>
      <c r="G7" s="5">
        <v>1.007539</v>
      </c>
      <c r="H7" s="5">
        <v>1.351539</v>
      </c>
    </row>
    <row r="8" spans="1:8" x14ac:dyDescent="0.55000000000000004">
      <c r="A8">
        <v>3</v>
      </c>
      <c r="B8" s="5">
        <v>1.731401</v>
      </c>
      <c r="C8" s="5">
        <v>1.679773</v>
      </c>
      <c r="D8" s="5">
        <v>1.3525</v>
      </c>
      <c r="E8" s="5">
        <v>1.2400439999999999</v>
      </c>
      <c r="F8" s="5">
        <v>1.1713549999999999</v>
      </c>
      <c r="G8" s="5">
        <v>0.93179900000000004</v>
      </c>
      <c r="H8" s="5">
        <v>1.039131</v>
      </c>
    </row>
    <row r="9" spans="1:8" x14ac:dyDescent="0.55000000000000004">
      <c r="A9">
        <v>4</v>
      </c>
      <c r="B9" s="5">
        <v>1.4946470000000001</v>
      </c>
      <c r="C9" s="5">
        <v>2.4450259999999999</v>
      </c>
      <c r="D9" s="5">
        <v>2.0162749999999998</v>
      </c>
      <c r="E9" s="5">
        <v>1.3204830000000001</v>
      </c>
      <c r="F9" s="5">
        <v>1.135948</v>
      </c>
      <c r="G9" s="5">
        <v>1.1353390000000001</v>
      </c>
      <c r="H9" s="5">
        <v>1.240189</v>
      </c>
    </row>
    <row r="10" spans="1:8" x14ac:dyDescent="0.55000000000000004">
      <c r="A10">
        <v>5</v>
      </c>
      <c r="B10" s="5">
        <v>1.695675</v>
      </c>
      <c r="C10" s="5">
        <v>2.1466340000000002</v>
      </c>
      <c r="D10" s="5">
        <v>1.413214</v>
      </c>
      <c r="E10" s="5">
        <v>1.6992970000000001</v>
      </c>
      <c r="F10" s="5">
        <v>1.254759</v>
      </c>
      <c r="G10" s="5">
        <v>1.1494629999999999</v>
      </c>
      <c r="H10" s="5">
        <v>1.1614660000000001</v>
      </c>
    </row>
    <row r="11" spans="1:8" x14ac:dyDescent="0.55000000000000004">
      <c r="A11">
        <v>6</v>
      </c>
      <c r="B11" s="5">
        <v>1.9709859999999999</v>
      </c>
      <c r="C11" s="5">
        <v>1.4497599999999999</v>
      </c>
      <c r="D11" s="5">
        <v>2.3014830000000002</v>
      </c>
      <c r="E11" s="5">
        <v>1.352069</v>
      </c>
      <c r="F11" s="5">
        <v>1.2863869999999999</v>
      </c>
      <c r="G11" s="5">
        <v>0.96323999999999999</v>
      </c>
      <c r="H11" s="5">
        <v>1.22594</v>
      </c>
    </row>
    <row r="12" spans="1:8" x14ac:dyDescent="0.55000000000000004">
      <c r="A12">
        <v>7</v>
      </c>
      <c r="B12" s="5"/>
      <c r="C12" s="5">
        <v>1.1952719999999999</v>
      </c>
      <c r="D12" s="5">
        <v>1.3480920000000001</v>
      </c>
      <c r="E12" s="5">
        <v>1.4202760000000001</v>
      </c>
      <c r="F12" s="5">
        <v>1.0265059999999999</v>
      </c>
      <c r="G12" s="5">
        <v>1.0012270000000001</v>
      </c>
      <c r="H12" s="5">
        <v>1.013458</v>
      </c>
    </row>
    <row r="13" spans="1:8" x14ac:dyDescent="0.55000000000000004">
      <c r="A13">
        <v>8</v>
      </c>
      <c r="B13" s="5"/>
      <c r="C13" s="5">
        <v>1.573661</v>
      </c>
      <c r="D13" s="5"/>
      <c r="E13" s="5"/>
      <c r="F13" s="5"/>
      <c r="G13" s="5"/>
      <c r="H13" s="5">
        <v>0.99417699999999998</v>
      </c>
    </row>
    <row r="14" spans="1:8" x14ac:dyDescent="0.55000000000000004">
      <c r="A14">
        <v>9</v>
      </c>
      <c r="B14" s="5"/>
      <c r="C14" s="5">
        <v>1.7561629999999999</v>
      </c>
      <c r="D14" s="5"/>
      <c r="E14" s="5"/>
      <c r="F14" s="5"/>
      <c r="G14" s="5"/>
      <c r="H14" s="5">
        <v>1.066222</v>
      </c>
    </row>
    <row r="15" spans="1:8" x14ac:dyDescent="0.55000000000000004">
      <c r="A15">
        <v>10</v>
      </c>
      <c r="B15" s="5"/>
      <c r="C15" s="5">
        <v>1.855111</v>
      </c>
      <c r="D15" s="5"/>
      <c r="E15" s="5"/>
      <c r="F15" s="5"/>
      <c r="G15" s="5"/>
      <c r="H15" s="5">
        <v>1.184488</v>
      </c>
    </row>
    <row r="16" spans="1:8" x14ac:dyDescent="0.55000000000000004">
      <c r="A16">
        <v>11</v>
      </c>
      <c r="B16" s="5"/>
      <c r="C16" s="5">
        <v>1.5544720000000001</v>
      </c>
      <c r="D16" s="5"/>
      <c r="E16" s="5"/>
      <c r="F16" s="5"/>
      <c r="G16" s="5"/>
      <c r="H16" s="5">
        <v>1.0821639999999999</v>
      </c>
    </row>
    <row r="17" spans="1:8" x14ac:dyDescent="0.55000000000000004">
      <c r="A17">
        <v>12</v>
      </c>
      <c r="B17" s="5"/>
      <c r="C17" s="5">
        <v>1.552376</v>
      </c>
      <c r="D17" s="5"/>
      <c r="E17" s="5"/>
      <c r="F17" s="5"/>
      <c r="G17" s="5"/>
      <c r="H17" s="5">
        <v>1.334867</v>
      </c>
    </row>
    <row r="18" spans="1:8" x14ac:dyDescent="0.55000000000000004">
      <c r="A18">
        <v>13</v>
      </c>
      <c r="B18" s="5"/>
      <c r="C18" s="5"/>
      <c r="D18" s="5"/>
      <c r="E18" s="5"/>
      <c r="F18" s="5"/>
      <c r="G18" s="5"/>
      <c r="H18" s="5">
        <v>1.008138</v>
      </c>
    </row>
    <row r="20" spans="1:8" x14ac:dyDescent="0.55000000000000004">
      <c r="A20" s="1" t="s">
        <v>10</v>
      </c>
      <c r="B20">
        <f>AVERAGE(B6:B11)</f>
        <v>1.708812</v>
      </c>
      <c r="C20">
        <f>AVERAGE(C6:C17)</f>
        <v>1.7109135833333333</v>
      </c>
      <c r="D20">
        <f>AVERAGE(D6:D12)</f>
        <v>1.6631458212917054</v>
      </c>
      <c r="E20">
        <f t="shared" ref="E20:G20" si="0">AVERAGE(E6:E12)</f>
        <v>1.4459687142857143</v>
      </c>
      <c r="F20">
        <f t="shared" si="0"/>
        <v>1.1207662857142857</v>
      </c>
      <c r="G20">
        <f t="shared" si="0"/>
        <v>1.0250920000000001</v>
      </c>
      <c r="H20">
        <f>AVERAGE(H6:H18)</f>
        <v>1.127969076923077</v>
      </c>
    </row>
    <row r="21" spans="1:8" x14ac:dyDescent="0.55000000000000004">
      <c r="A21" s="1" t="s">
        <v>11</v>
      </c>
      <c r="B21">
        <f>STDEV(B6:B11)</f>
        <v>0.21957395403644706</v>
      </c>
      <c r="C21">
        <f>STDEV(C6:C17)</f>
        <v>0.33147066444105089</v>
      </c>
      <c r="D21">
        <f>STDEV(D6:D12)</f>
        <v>0.37402270327945508</v>
      </c>
      <c r="E21">
        <f t="shared" ref="E21:G21" si="1">STDEV(E6:E12)</f>
        <v>0.17788333182146218</v>
      </c>
      <c r="F21">
        <f t="shared" si="1"/>
        <v>0.12504324773415307</v>
      </c>
      <c r="G21">
        <f t="shared" si="1"/>
        <v>8.4140388104247121E-2</v>
      </c>
      <c r="H21">
        <f>STDEV(H6:H18)</f>
        <v>0.13104698859535122</v>
      </c>
    </row>
    <row r="22" spans="1:8" x14ac:dyDescent="0.55000000000000004">
      <c r="A22" s="1" t="s">
        <v>12</v>
      </c>
      <c r="B22">
        <f>B21/SQRT(6)</f>
        <v>8.9640691365770353E-2</v>
      </c>
      <c r="C22">
        <f>C21/SQRT(12)</f>
        <v>9.5687338671752428E-2</v>
      </c>
      <c r="D22">
        <f>D21/SQRT(7)</f>
        <v>0.14136729393850581</v>
      </c>
      <c r="E22">
        <f t="shared" ref="E22:F22" si="2">E21/SQRT(7)</f>
        <v>6.7233579769024457E-2</v>
      </c>
      <c r="F22">
        <f t="shared" si="2"/>
        <v>4.7261905233201409E-2</v>
      </c>
      <c r="G22">
        <f>G21/SQRT(7)</f>
        <v>3.1802077448613617E-2</v>
      </c>
      <c r="H22">
        <f>H21/SQRT(13)</f>
        <v>3.6345895144283345E-2</v>
      </c>
    </row>
    <row r="44" spans="2:4" x14ac:dyDescent="0.55000000000000004">
      <c r="B44" s="5"/>
      <c r="C44" s="5"/>
      <c r="D44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ED54-F893-4915-A628-176A723E85CB}">
  <dimension ref="B3:I23"/>
  <sheetViews>
    <sheetView workbookViewId="0">
      <selection activeCell="B25" sqref="B25"/>
    </sheetView>
  </sheetViews>
  <sheetFormatPr defaultRowHeight="14.4" x14ac:dyDescent="0.55000000000000004"/>
  <cols>
    <col min="2" max="2" width="16.62890625" customWidth="1"/>
  </cols>
  <sheetData>
    <row r="3" spans="2:9" x14ac:dyDescent="0.55000000000000004">
      <c r="B3" s="1"/>
    </row>
    <row r="4" spans="2:9" x14ac:dyDescent="0.55000000000000004">
      <c r="B4" s="1" t="s">
        <v>13</v>
      </c>
    </row>
    <row r="5" spans="2:9" x14ac:dyDescent="0.55000000000000004">
      <c r="C5" t="s">
        <v>14</v>
      </c>
      <c r="H5" s="3"/>
      <c r="I5" s="8" t="s">
        <v>15</v>
      </c>
    </row>
    <row r="6" spans="2:9" x14ac:dyDescent="0.55000000000000004">
      <c r="B6" t="s">
        <v>16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2:9" x14ac:dyDescent="0.55000000000000004">
      <c r="B7">
        <v>1</v>
      </c>
      <c r="C7" s="5">
        <v>24.719432000000001</v>
      </c>
      <c r="D7" s="5">
        <v>2.3703110000000001</v>
      </c>
      <c r="E7" s="5">
        <v>9.8908109999999994</v>
      </c>
      <c r="F7" s="5">
        <v>13.941955999999999</v>
      </c>
      <c r="G7" s="5">
        <v>14.101375000000001</v>
      </c>
      <c r="H7" s="5">
        <v>12.898809999999999</v>
      </c>
      <c r="I7" s="5">
        <v>20.573</v>
      </c>
    </row>
    <row r="8" spans="2:9" x14ac:dyDescent="0.55000000000000004">
      <c r="B8">
        <v>2</v>
      </c>
      <c r="C8" s="5">
        <v>13.462</v>
      </c>
      <c r="D8" s="5">
        <v>19.761482999999998</v>
      </c>
      <c r="E8" s="5">
        <v>10.766553333333333</v>
      </c>
      <c r="F8" s="5">
        <v>10.768077</v>
      </c>
      <c r="G8" s="5">
        <v>25.510314000000001</v>
      </c>
      <c r="H8" s="5">
        <v>29.133293999999999</v>
      </c>
      <c r="I8" s="5">
        <v>18.130337999999998</v>
      </c>
    </row>
    <row r="9" spans="2:9" x14ac:dyDescent="0.55000000000000004">
      <c r="B9">
        <v>3</v>
      </c>
      <c r="C9" s="5">
        <v>22.486903999999999</v>
      </c>
      <c r="D9" s="5">
        <v>2.8454899999999999</v>
      </c>
      <c r="E9" s="5">
        <v>11.743259999999999</v>
      </c>
      <c r="F9" s="5">
        <v>15.267407</v>
      </c>
      <c r="G9" s="5">
        <v>30.824778999999999</v>
      </c>
      <c r="H9" s="5">
        <v>16.678899999999999</v>
      </c>
      <c r="I9" s="5">
        <v>15.996492</v>
      </c>
    </row>
    <row r="10" spans="2:9" x14ac:dyDescent="0.55000000000000004">
      <c r="B10">
        <v>4</v>
      </c>
      <c r="C10" s="5">
        <v>13.449386000000001</v>
      </c>
      <c r="D10" s="5">
        <v>8.1164929000000008</v>
      </c>
      <c r="E10" s="5">
        <v>10.65349</v>
      </c>
      <c r="F10" s="5">
        <v>14.621371</v>
      </c>
      <c r="G10" s="5">
        <v>23.423200000000001</v>
      </c>
      <c r="H10" s="5">
        <v>22.104436</v>
      </c>
      <c r="I10" s="5">
        <v>9.1452357000000006</v>
      </c>
    </row>
    <row r="11" spans="2:9" x14ac:dyDescent="0.55000000000000004">
      <c r="B11">
        <v>5</v>
      </c>
      <c r="C11" s="5">
        <v>21.7653</v>
      </c>
      <c r="D11" s="5">
        <v>1.0251448000000001</v>
      </c>
      <c r="E11" s="5">
        <v>12.435874</v>
      </c>
      <c r="F11" s="5">
        <v>18.9724</v>
      </c>
      <c r="G11" s="5">
        <v>14.75572</v>
      </c>
      <c r="H11" s="5">
        <v>21.464343</v>
      </c>
      <c r="I11" s="5">
        <v>12.410333</v>
      </c>
    </row>
    <row r="12" spans="2:9" x14ac:dyDescent="0.55000000000000004">
      <c r="B12">
        <v>6</v>
      </c>
      <c r="C12" s="5">
        <v>19.091426999999999</v>
      </c>
      <c r="D12" s="5">
        <v>18.661033</v>
      </c>
      <c r="E12" s="5">
        <v>4.4128740000000004</v>
      </c>
      <c r="F12" s="5">
        <v>13.617839999999999</v>
      </c>
      <c r="G12" s="5">
        <v>11.560527</v>
      </c>
      <c r="H12" s="5">
        <v>30.265273000000001</v>
      </c>
      <c r="I12" s="5">
        <v>6.3319587999999998</v>
      </c>
    </row>
    <row r="13" spans="2:9" x14ac:dyDescent="0.55000000000000004">
      <c r="B13">
        <v>7</v>
      </c>
      <c r="C13" s="5"/>
      <c r="D13" s="5">
        <v>12.819542</v>
      </c>
      <c r="E13" s="5">
        <v>9.1850850000000008</v>
      </c>
      <c r="F13" s="5">
        <v>20.012025999999999</v>
      </c>
      <c r="G13" s="5">
        <v>21.704373</v>
      </c>
      <c r="H13" s="5">
        <v>16.32048</v>
      </c>
      <c r="I13" s="5">
        <v>21.704964</v>
      </c>
    </row>
    <row r="14" spans="2:9" x14ac:dyDescent="0.55000000000000004">
      <c r="B14">
        <v>8</v>
      </c>
      <c r="C14" s="5"/>
      <c r="D14" s="5">
        <v>7.3558190000000003</v>
      </c>
      <c r="E14" s="5"/>
      <c r="F14" s="5"/>
      <c r="G14" s="5"/>
      <c r="H14" s="5"/>
      <c r="I14" s="5">
        <v>26.470870999999999</v>
      </c>
    </row>
    <row r="15" spans="2:9" x14ac:dyDescent="0.55000000000000004">
      <c r="B15">
        <v>9</v>
      </c>
      <c r="C15" s="5"/>
      <c r="D15" s="5">
        <v>6.7277933000000001</v>
      </c>
      <c r="E15" s="5"/>
      <c r="F15" s="5"/>
      <c r="G15" s="5"/>
      <c r="H15" s="5"/>
      <c r="I15" s="5">
        <v>15.307646</v>
      </c>
    </row>
    <row r="16" spans="2:9" x14ac:dyDescent="0.55000000000000004">
      <c r="B16">
        <v>10</v>
      </c>
      <c r="C16" s="5"/>
      <c r="D16" s="5">
        <v>9.5708061000000004</v>
      </c>
      <c r="E16" s="5"/>
      <c r="F16" s="5"/>
      <c r="G16" s="5"/>
      <c r="H16" s="5"/>
      <c r="I16" s="5">
        <v>17.266542999999999</v>
      </c>
    </row>
    <row r="17" spans="2:9" x14ac:dyDescent="0.55000000000000004">
      <c r="B17">
        <v>11</v>
      </c>
      <c r="C17" s="5"/>
      <c r="D17" s="5">
        <v>4.8563725</v>
      </c>
      <c r="E17" s="5"/>
      <c r="F17" s="5"/>
      <c r="G17" s="5"/>
      <c r="H17" s="5"/>
      <c r="I17" s="5">
        <v>20.65522</v>
      </c>
    </row>
    <row r="18" spans="2:9" x14ac:dyDescent="0.55000000000000004">
      <c r="B18">
        <v>12</v>
      </c>
      <c r="C18" s="5"/>
      <c r="D18" s="5">
        <v>14.948102</v>
      </c>
      <c r="E18" s="5"/>
      <c r="F18" s="5"/>
      <c r="G18" s="5"/>
      <c r="H18" s="5"/>
      <c r="I18" s="5">
        <v>18.786234</v>
      </c>
    </row>
    <row r="19" spans="2:9" x14ac:dyDescent="0.55000000000000004">
      <c r="B19">
        <v>13</v>
      </c>
      <c r="C19" s="5"/>
      <c r="D19" s="5"/>
      <c r="E19" s="5"/>
      <c r="F19" s="5"/>
      <c r="G19" s="5"/>
      <c r="H19" s="5"/>
      <c r="I19" s="5">
        <v>21.613213999999999</v>
      </c>
    </row>
    <row r="21" spans="2:9" x14ac:dyDescent="0.55000000000000004">
      <c r="B21" s="1" t="s">
        <v>10</v>
      </c>
      <c r="C21">
        <f>AVERAGE(C7:C12)</f>
        <v>19.162408166666665</v>
      </c>
      <c r="D21">
        <f>AVERAGE(D7:D18)</f>
        <v>9.0881991333333332</v>
      </c>
      <c r="E21">
        <f>AVERAGE(E7:E13)</f>
        <v>9.8697067619047623</v>
      </c>
      <c r="F21">
        <f t="shared" ref="F21:H21" si="0">AVERAGE(F7:F13)</f>
        <v>15.31443957142857</v>
      </c>
      <c r="G21">
        <f t="shared" si="0"/>
        <v>20.268612571428573</v>
      </c>
      <c r="H21">
        <f t="shared" si="0"/>
        <v>21.266505142857142</v>
      </c>
      <c r="I21">
        <f>AVERAGE(I7:I19)</f>
        <v>17.260926884615383</v>
      </c>
    </row>
    <row r="22" spans="2:9" x14ac:dyDescent="0.55000000000000004">
      <c r="B22" s="1" t="s">
        <v>11</v>
      </c>
      <c r="C22">
        <f>STDEV(C7:C12)</f>
        <v>4.7717113532896214</v>
      </c>
      <c r="D22">
        <f>STDEV(D7:D18)</f>
        <v>6.2565742672479008</v>
      </c>
      <c r="E22">
        <f>STDEV(E7:E13)</f>
        <v>2.6381888390835226</v>
      </c>
      <c r="F22">
        <f t="shared" ref="F22:H22" si="1">STDEV(F7:F13)</f>
        <v>3.1979713035211867</v>
      </c>
      <c r="G22">
        <f t="shared" si="1"/>
        <v>7.0140153914931114</v>
      </c>
      <c r="H22">
        <f t="shared" si="1"/>
        <v>6.5718219882696278</v>
      </c>
      <c r="I22">
        <f>STDEV(I7:I19)</f>
        <v>5.5025570748910777</v>
      </c>
    </row>
    <row r="23" spans="2:9" x14ac:dyDescent="0.55000000000000004">
      <c r="B23" s="1" t="s">
        <v>12</v>
      </c>
      <c r="C23">
        <f>C22/SQRT(6)</f>
        <v>1.9480430025674944</v>
      </c>
      <c r="D23">
        <f>D22/SQRT(12)</f>
        <v>1.8061174187002307</v>
      </c>
      <c r="E23">
        <f>E22/SQRT(7)</f>
        <v>0.99714165426302859</v>
      </c>
      <c r="F23">
        <f>F22/SQRT(7)</f>
        <v>1.2087195384340168</v>
      </c>
      <c r="G23">
        <f t="shared" ref="G23" si="2">G22/SQRT(7)</f>
        <v>2.6510486311243024</v>
      </c>
      <c r="H23">
        <f>H22/SQRT(7)</f>
        <v>2.4839152345067816</v>
      </c>
      <c r="I23">
        <f>I22/SQRT(13)</f>
        <v>1.5261347445913018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36DA-1114-471D-A844-C3D815A0C343}">
  <dimension ref="B3:H18"/>
  <sheetViews>
    <sheetView workbookViewId="0">
      <selection activeCell="F11" sqref="F11"/>
    </sheetView>
  </sheetViews>
  <sheetFormatPr defaultRowHeight="14.4" x14ac:dyDescent="0.55000000000000004"/>
  <cols>
    <col min="2" max="2" width="18.3671875" customWidth="1"/>
  </cols>
  <sheetData>
    <row r="3" spans="2:8" x14ac:dyDescent="0.55000000000000004">
      <c r="B3" s="1"/>
    </row>
    <row r="4" spans="2:8" ht="70.5" customHeight="1" x14ac:dyDescent="0.55000000000000004">
      <c r="B4" s="6" t="s">
        <v>17</v>
      </c>
    </row>
    <row r="5" spans="2:8" ht="57.9" x14ac:dyDescent="0.6">
      <c r="C5" t="s">
        <v>1</v>
      </c>
      <c r="G5" s="2" t="s">
        <v>18</v>
      </c>
      <c r="H5" s="8" t="s">
        <v>26</v>
      </c>
    </row>
    <row r="6" spans="2:8" ht="14.7" x14ac:dyDescent="0.6">
      <c r="B6" t="s">
        <v>16</v>
      </c>
      <c r="C6" s="4" t="s">
        <v>19</v>
      </c>
      <c r="D6" s="4" t="s">
        <v>20</v>
      </c>
    </row>
    <row r="7" spans="2:8" x14ac:dyDescent="0.55000000000000004">
      <c r="B7">
        <v>1</v>
      </c>
      <c r="C7" s="5">
        <v>1.1414839999999999</v>
      </c>
      <c r="D7" s="5">
        <v>1.7353130000000001</v>
      </c>
    </row>
    <row r="8" spans="2:8" x14ac:dyDescent="0.55000000000000004">
      <c r="B8">
        <v>2</v>
      </c>
      <c r="C8" s="5">
        <v>1.260953</v>
      </c>
      <c r="D8" s="5">
        <v>2.1235759999999999</v>
      </c>
    </row>
    <row r="9" spans="2:8" x14ac:dyDescent="0.55000000000000004">
      <c r="B9">
        <v>3</v>
      </c>
      <c r="C9" s="5">
        <v>1.3648100000000001</v>
      </c>
      <c r="D9" s="5">
        <v>2.6867429999999999</v>
      </c>
    </row>
    <row r="10" spans="2:8" x14ac:dyDescent="0.55000000000000004">
      <c r="B10">
        <v>4</v>
      </c>
      <c r="C10" s="5">
        <v>0.81626600000000005</v>
      </c>
      <c r="D10" s="5">
        <v>1.855278</v>
      </c>
    </row>
    <row r="11" spans="2:8" x14ac:dyDescent="0.55000000000000004">
      <c r="B11">
        <v>5</v>
      </c>
      <c r="C11" s="5">
        <v>1.064773</v>
      </c>
      <c r="D11" s="5">
        <v>2.0718519999999998</v>
      </c>
    </row>
    <row r="12" spans="2:8" x14ac:dyDescent="0.55000000000000004">
      <c r="B12">
        <v>6</v>
      </c>
      <c r="C12" s="5">
        <v>1.0648919999999999</v>
      </c>
      <c r="D12" s="5">
        <v>1.5748530000000001</v>
      </c>
    </row>
    <row r="13" spans="2:8" x14ac:dyDescent="0.55000000000000004">
      <c r="B13">
        <v>7</v>
      </c>
      <c r="C13" s="5">
        <v>0.77351899999999996</v>
      </c>
      <c r="D13" s="5">
        <v>1.6290770000000001</v>
      </c>
    </row>
    <row r="14" spans="2:8" x14ac:dyDescent="0.55000000000000004">
      <c r="B14">
        <v>8</v>
      </c>
      <c r="C14" s="5">
        <v>1.290402</v>
      </c>
      <c r="D14" s="5">
        <v>1.686947</v>
      </c>
    </row>
    <row r="16" spans="2:8" x14ac:dyDescent="0.55000000000000004">
      <c r="B16" s="1" t="s">
        <v>10</v>
      </c>
      <c r="C16">
        <f>AVERAGE(C7:C14)</f>
        <v>1.097137375</v>
      </c>
      <c r="D16">
        <f>AVERAGE(D7:D14)</f>
        <v>1.9204548750000001</v>
      </c>
    </row>
    <row r="17" spans="2:4" x14ac:dyDescent="0.55000000000000004">
      <c r="B17" s="1" t="s">
        <v>11</v>
      </c>
      <c r="C17">
        <f>STDEV(C7:C14)</f>
        <v>0.21497735113391281</v>
      </c>
      <c r="D17">
        <f>STDEV(D7:D14)</f>
        <v>0.36815562703812993</v>
      </c>
    </row>
    <row r="18" spans="2:4" x14ac:dyDescent="0.55000000000000004">
      <c r="B18" s="1" t="s">
        <v>12</v>
      </c>
      <c r="C18">
        <f>C17/SQRT(8)</f>
        <v>7.600597139415563E-2</v>
      </c>
      <c r="D18">
        <f>D17/SQRT(8)</f>
        <v>0.13016267020532357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80CA-1624-4DC5-8544-649EC248A1BB}">
  <dimension ref="B3:F21"/>
  <sheetViews>
    <sheetView workbookViewId="0">
      <selection activeCell="A11" sqref="A11"/>
    </sheetView>
  </sheetViews>
  <sheetFormatPr defaultRowHeight="14.4" x14ac:dyDescent="0.55000000000000004"/>
  <cols>
    <col min="2" max="2" width="16.15625" bestFit="1" customWidth="1"/>
  </cols>
  <sheetData>
    <row r="3" spans="2:6" x14ac:dyDescent="0.55000000000000004">
      <c r="B3" s="7"/>
      <c r="C3" s="5"/>
      <c r="D3" s="5"/>
      <c r="E3" s="5"/>
    </row>
    <row r="4" spans="2:6" x14ac:dyDescent="0.55000000000000004">
      <c r="B4" s="1" t="s">
        <v>27</v>
      </c>
    </row>
    <row r="5" spans="2:6" ht="29.1" x14ac:dyDescent="0.6">
      <c r="C5" t="s">
        <v>21</v>
      </c>
      <c r="E5" s="2" t="s">
        <v>22</v>
      </c>
      <c r="F5" s="8" t="s">
        <v>26</v>
      </c>
    </row>
    <row r="6" spans="2:6" x14ac:dyDescent="0.55000000000000004">
      <c r="B6" t="s">
        <v>25</v>
      </c>
      <c r="C6" s="4" t="s">
        <v>23</v>
      </c>
      <c r="D6" s="4" t="s">
        <v>24</v>
      </c>
    </row>
    <row r="7" spans="2:6" x14ac:dyDescent="0.55000000000000004">
      <c r="B7">
        <v>1</v>
      </c>
      <c r="C7" s="5">
        <v>2.7861980000000002</v>
      </c>
      <c r="D7" s="5">
        <v>0.98677899999999996</v>
      </c>
    </row>
    <row r="8" spans="2:6" x14ac:dyDescent="0.55000000000000004">
      <c r="B8">
        <v>2</v>
      </c>
      <c r="C8" s="5">
        <v>2.335683</v>
      </c>
      <c r="D8" s="5">
        <v>1.002626</v>
      </c>
    </row>
    <row r="9" spans="2:6" x14ac:dyDescent="0.55000000000000004">
      <c r="B9">
        <v>3</v>
      </c>
      <c r="C9" s="5">
        <v>2.4303699999999999</v>
      </c>
      <c r="D9" s="5">
        <v>1.1133500000000001</v>
      </c>
    </row>
    <row r="10" spans="2:6" x14ac:dyDescent="0.55000000000000004">
      <c r="B10">
        <v>4</v>
      </c>
      <c r="C10" s="5">
        <v>2.5382760000000002</v>
      </c>
      <c r="D10" s="5">
        <v>1.007781</v>
      </c>
    </row>
    <row r="11" spans="2:6" x14ac:dyDescent="0.55000000000000004">
      <c r="B11">
        <v>5</v>
      </c>
      <c r="C11" s="5"/>
      <c r="D11" s="5">
        <v>1.07134</v>
      </c>
    </row>
    <row r="12" spans="2:6" x14ac:dyDescent="0.55000000000000004">
      <c r="B12">
        <v>6</v>
      </c>
      <c r="C12" s="5"/>
      <c r="D12" s="5">
        <v>1.323758</v>
      </c>
    </row>
    <row r="13" spans="2:6" x14ac:dyDescent="0.55000000000000004">
      <c r="B13">
        <v>7</v>
      </c>
      <c r="C13" s="5"/>
      <c r="D13" s="5">
        <v>0.97064499999999998</v>
      </c>
    </row>
    <row r="14" spans="2:6" x14ac:dyDescent="0.55000000000000004">
      <c r="B14">
        <v>8</v>
      </c>
      <c r="C14" s="5"/>
      <c r="D14" s="5">
        <v>1.377232</v>
      </c>
    </row>
    <row r="15" spans="2:6" x14ac:dyDescent="0.55000000000000004">
      <c r="B15">
        <v>9</v>
      </c>
      <c r="C15" s="5"/>
      <c r="D15" s="5">
        <v>1.1864969999999999</v>
      </c>
    </row>
    <row r="19" spans="2:4" x14ac:dyDescent="0.55000000000000004">
      <c r="B19" s="1" t="s">
        <v>10</v>
      </c>
      <c r="C19">
        <f>AVERAGE(C7:C10)</f>
        <v>2.52263175</v>
      </c>
      <c r="D19">
        <f>AVERAGE(D7:D15)</f>
        <v>1.1155564444444444</v>
      </c>
    </row>
    <row r="20" spans="2:4" x14ac:dyDescent="0.55000000000000004">
      <c r="B20" s="1" t="s">
        <v>11</v>
      </c>
      <c r="C20">
        <f>STDEV(C7:C10)</f>
        <v>0.19422836759576781</v>
      </c>
      <c r="D20">
        <f>STDEV(D7:D15)</f>
        <v>0.15031895153565389</v>
      </c>
    </row>
    <row r="21" spans="2:4" x14ac:dyDescent="0.55000000000000004">
      <c r="B21" s="1" t="s">
        <v>12</v>
      </c>
      <c r="C21">
        <f>C20/SQRT(4)</f>
        <v>9.7114183797883905E-2</v>
      </c>
      <c r="D21">
        <f>D20/SQRT(9)</f>
        <v>5.0106317178551296E-2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1A</vt:lpstr>
      <vt:lpstr>Figure 1B</vt:lpstr>
      <vt:lpstr>Figure 1D</vt:lpstr>
      <vt:lpstr>Figure 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jones</dc:creator>
  <cp:lastModifiedBy>fred jones</cp:lastModifiedBy>
  <dcterms:created xsi:type="dcterms:W3CDTF">2022-09-05T12:20:29Z</dcterms:created>
  <dcterms:modified xsi:type="dcterms:W3CDTF">2022-09-05T16:00:31Z</dcterms:modified>
</cp:coreProperties>
</file>