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Christiane\Dropbox\2022_Voufo\Source Data\"/>
    </mc:Choice>
  </mc:AlternateContent>
  <xr:revisionPtr revIDLastSave="0" documentId="8_{0F21ADDD-1F0A-482F-8EFE-BF7C82210C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0" i="4" l="1"/>
  <c r="H10" i="4"/>
  <c r="B10" i="4"/>
  <c r="T9" i="4"/>
  <c r="N9" i="4"/>
  <c r="H9" i="4"/>
  <c r="B9" i="4"/>
  <c r="T8" i="4"/>
  <c r="N8" i="4"/>
  <c r="H8" i="4"/>
  <c r="B8" i="4"/>
  <c r="T7" i="4"/>
  <c r="N7" i="4"/>
  <c r="H7" i="4"/>
  <c r="B7" i="4"/>
  <c r="T6" i="4"/>
  <c r="N6" i="4"/>
  <c r="H6" i="4"/>
  <c r="B6" i="4"/>
  <c r="T5" i="4"/>
  <c r="N5" i="4"/>
  <c r="H5" i="4"/>
  <c r="B5" i="4"/>
  <c r="T4" i="4"/>
  <c r="N4" i="4"/>
  <c r="H4" i="4"/>
  <c r="H12" i="4" s="1"/>
  <c r="B4" i="4"/>
  <c r="T3" i="4"/>
  <c r="N3" i="4"/>
  <c r="H3" i="4"/>
  <c r="B3" i="4"/>
  <c r="T2" i="4"/>
  <c r="T11" i="4" s="1"/>
  <c r="N2" i="4"/>
  <c r="N11" i="4" s="1"/>
  <c r="H2" i="4"/>
  <c r="H11" i="4" s="1"/>
  <c r="B2" i="4"/>
  <c r="B12" i="4" s="1"/>
  <c r="K11" i="3"/>
  <c r="J11" i="3"/>
  <c r="I11" i="3"/>
  <c r="H11" i="3"/>
  <c r="E11" i="3"/>
  <c r="D11" i="3"/>
  <c r="C11" i="3"/>
  <c r="B11" i="3"/>
  <c r="W10" i="3"/>
  <c r="V10" i="3"/>
  <c r="U10" i="3"/>
  <c r="T10" i="3"/>
  <c r="Q10" i="3"/>
  <c r="P10" i="3"/>
  <c r="O10" i="3"/>
  <c r="N10" i="3"/>
  <c r="K12" i="2"/>
  <c r="J12" i="2"/>
  <c r="I12" i="2"/>
  <c r="H12" i="2"/>
  <c r="E12" i="2"/>
  <c r="D12" i="2"/>
  <c r="C12" i="2"/>
  <c r="B12" i="2"/>
  <c r="W11" i="2"/>
  <c r="V11" i="2"/>
  <c r="U11" i="2"/>
  <c r="T11" i="2"/>
  <c r="Q11" i="2"/>
  <c r="P11" i="2"/>
  <c r="O11" i="2"/>
  <c r="N11" i="2"/>
  <c r="K11" i="2"/>
  <c r="J11" i="2"/>
  <c r="I11" i="2"/>
  <c r="H11" i="2"/>
  <c r="E11" i="2"/>
  <c r="D11" i="2"/>
  <c r="C11" i="2"/>
  <c r="B11" i="2"/>
  <c r="W10" i="2"/>
  <c r="V10" i="2"/>
  <c r="U10" i="2"/>
  <c r="T10" i="2"/>
  <c r="Q10" i="2"/>
  <c r="P10" i="2"/>
  <c r="O10" i="2"/>
  <c r="N10" i="2"/>
  <c r="T10" i="4" l="1"/>
  <c r="B11" i="4"/>
</calcChain>
</file>

<file path=xl/sharedStrings.xml><?xml version="1.0" encoding="utf-8"?>
<sst xmlns="http://schemas.openxmlformats.org/spreadsheetml/2006/main" count="212" uniqueCount="49">
  <si>
    <t>BTOT P1</t>
  </si>
  <si>
    <t>Cell Count</t>
  </si>
  <si>
    <t>OCT P1</t>
  </si>
  <si>
    <t>OCT P7</t>
  </si>
  <si>
    <t>BTOT P7</t>
  </si>
  <si>
    <t>BTOTP1220108M3L</t>
  </si>
  <si>
    <t>OCTP1211021M1L</t>
  </si>
  <si>
    <t>OCTP1220222M1R</t>
  </si>
  <si>
    <t>BTOTP1211004M1R</t>
  </si>
  <si>
    <t>BTOTP1220124M1L</t>
  </si>
  <si>
    <t>OCTP1211021M1R</t>
  </si>
  <si>
    <t>OCTP1220222M2L</t>
  </si>
  <si>
    <t>BTOTP1211004M2L</t>
  </si>
  <si>
    <t>BTOTP1220124M1R</t>
  </si>
  <si>
    <t>OCTP1211021M3L</t>
  </si>
  <si>
    <t>OCTP1220222M3L</t>
  </si>
  <si>
    <t>BTOTP1211004M2R</t>
  </si>
  <si>
    <t>BTOTP1220124M2L</t>
  </si>
  <si>
    <t>OCTP1211021M3R</t>
  </si>
  <si>
    <t>OCTP1220222M4R</t>
  </si>
  <si>
    <t>BTOTP1220222M1R</t>
  </si>
  <si>
    <t>BTOTP1220124M3L</t>
  </si>
  <si>
    <t>OCTP1220125M1R</t>
  </si>
  <si>
    <t>OCTP1220222M5R</t>
  </si>
  <si>
    <t>BTOTP1220222M2L</t>
  </si>
  <si>
    <t>BTOTP1220209M2R</t>
  </si>
  <si>
    <t>OCTP1220125M2R</t>
  </si>
  <si>
    <t>OCTP1220222M6L</t>
  </si>
  <si>
    <t>BTOTP1220222M2R</t>
  </si>
  <si>
    <t>BTOTP1220209M3R</t>
  </si>
  <si>
    <t>OCTP1220125M3L</t>
  </si>
  <si>
    <t>OCTP1220222M7L</t>
  </si>
  <si>
    <t>BTOTP1220222M3L</t>
  </si>
  <si>
    <t>BTOTP1220209M4L</t>
  </si>
  <si>
    <t>OCTP1220125M4L</t>
  </si>
  <si>
    <t>OCTP1220222M8R</t>
  </si>
  <si>
    <t>BTOTP1220222M3R</t>
  </si>
  <si>
    <t>BTOTP1220209M4R</t>
  </si>
  <si>
    <t>OCTP1220125M4R</t>
  </si>
  <si>
    <t>DN</t>
  </si>
  <si>
    <t>DT</t>
  </si>
  <si>
    <t>VN</t>
  </si>
  <si>
    <t>VT</t>
  </si>
  <si>
    <t>Average</t>
  </si>
  <si>
    <t>Std</t>
  </si>
  <si>
    <t>P1</t>
  </si>
  <si>
    <t>P7</t>
  </si>
  <si>
    <t>Density</t>
  </si>
  <si>
    <t xml:space="preserve">Total cell count and density per retina (Figure 5C &amp; 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</si>
</sst>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</font>
    <font>
      <sz val="10"/>
      <color theme="1"/>
      <name val="Arial"/>
    </font>
    <font>
      <b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0" xfId="0" applyFont="1" applyAlignment="1"/>
    <xf numFmtId="0" fontId="2" fillId="2" borderId="0" xfId="0" applyFont="1" applyFill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/>
    <xf numFmtId="0" fontId="5" fillId="0" borderId="0" xfId="0" applyFont="1" applyAlignment="1"/>
    <xf numFmtId="0" fontId="1" fillId="0" borderId="0" xfId="0" applyFont="1" applyBorder="1" applyAlignment="1"/>
    <xf numFmtId="0" fontId="0" fillId="0" borderId="0" xfId="0" applyFont="1" applyBorder="1" applyAlignment="1"/>
    <xf numFmtId="0" fontId="2" fillId="2" borderId="0" xfId="0" applyFont="1" applyFill="1" applyBorder="1" applyAlignment="1">
      <alignment horizontal="left"/>
    </xf>
    <xf numFmtId="0" fontId="3" fillId="0" borderId="0" xfId="0" applyFont="1" applyBorder="1" applyAlignment="1"/>
    <xf numFmtId="0" fontId="1" fillId="0" borderId="4" xfId="0" applyFont="1" applyBorder="1" applyAlignment="1"/>
    <xf numFmtId="0" fontId="0" fillId="0" borderId="4" xfId="0" applyFont="1" applyBorder="1" applyAlignment="1"/>
    <xf numFmtId="0" fontId="5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 wrapText="1"/>
    </xf>
    <xf numFmtId="0" fontId="0" fillId="0" borderId="2" xfId="0" applyFont="1" applyBorder="1" applyAlignment="1"/>
    <xf numFmtId="0" fontId="4" fillId="0" borderId="1" xfId="0" applyFont="1" applyBorder="1" applyAlignment="1"/>
    <xf numFmtId="0" fontId="1" fillId="0" borderId="1" xfId="0" applyFont="1" applyBorder="1" applyAlignment="1"/>
    <xf numFmtId="0" fontId="6" fillId="0" borderId="1" xfId="0" applyFont="1" applyBorder="1" applyAlignment="1">
      <alignment horizontal="right" wrapText="1"/>
    </xf>
    <xf numFmtId="0" fontId="4" fillId="3" borderId="1" xfId="0" applyFont="1" applyFill="1" applyBorder="1" applyAlignment="1"/>
    <xf numFmtId="0" fontId="5" fillId="3" borderId="1" xfId="0" applyFont="1" applyFill="1" applyBorder="1" applyAlignment="1">
      <alignment horizontal="right" wrapText="1"/>
    </xf>
    <xf numFmtId="0" fontId="4" fillId="0" borderId="5" xfId="0" applyFont="1" applyBorder="1" applyAlignment="1"/>
    <xf numFmtId="0" fontId="1" fillId="0" borderId="5" xfId="0" applyFont="1" applyBorder="1" applyAlignment="1"/>
    <xf numFmtId="0" fontId="4" fillId="0" borderId="6" xfId="0" applyFont="1" applyBorder="1" applyAlignment="1"/>
    <xf numFmtId="0" fontId="1" fillId="0" borderId="6" xfId="0" applyFont="1" applyBorder="1" applyAlignment="1"/>
    <xf numFmtId="0" fontId="5" fillId="0" borderId="0" xfId="0" applyFont="1" applyBorder="1" applyAlignment="1"/>
    <xf numFmtId="0" fontId="5" fillId="0" borderId="7" xfId="0" applyFont="1" applyBorder="1" applyAlignment="1"/>
    <xf numFmtId="0" fontId="0" fillId="0" borderId="9" xfId="0" applyFont="1" applyBorder="1" applyAlignment="1"/>
    <xf numFmtId="0" fontId="2" fillId="2" borderId="6" xfId="0" applyFont="1" applyFill="1" applyBorder="1" applyAlignment="1">
      <alignment horizontal="left"/>
    </xf>
    <xf numFmtId="0" fontId="3" fillId="0" borderId="6" xfId="0" applyFont="1" applyBorder="1" applyAlignment="1"/>
    <xf numFmtId="0" fontId="0" fillId="0" borderId="3" xfId="0" applyFont="1" applyBorder="1" applyAlignment="1"/>
    <xf numFmtId="0" fontId="6" fillId="0" borderId="5" xfId="0" applyFont="1" applyBorder="1" applyAlignment="1">
      <alignment horizontal="right" wrapText="1"/>
    </xf>
    <xf numFmtId="0" fontId="5" fillId="3" borderId="5" xfId="0" applyFont="1" applyFill="1" applyBorder="1" applyAlignment="1">
      <alignment horizontal="right" wrapText="1"/>
    </xf>
    <xf numFmtId="0" fontId="4" fillId="0" borderId="0" xfId="0" applyFont="1" applyBorder="1" applyAlignment="1"/>
    <xf numFmtId="0" fontId="1" fillId="0" borderId="8" xfId="0" applyFont="1" applyBorder="1" applyAlignment="1"/>
    <xf numFmtId="0" fontId="7" fillId="2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horizontal="right" wrapText="1"/>
    </xf>
    <xf numFmtId="0" fontId="4" fillId="0" borderId="0" xfId="0" applyFont="1" applyFill="1" applyBorder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/>
    </xf>
    <xf numFmtId="0" fontId="0" fillId="0" borderId="0" xfId="0" applyFont="1" applyFill="1" applyBorder="1" applyAlignment="1"/>
    <xf numFmtId="0" fontId="1" fillId="0" borderId="0" xfId="0" applyFont="1" applyFill="1" applyBorder="1" applyAlignment="1"/>
    <xf numFmtId="0" fontId="6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/>
    <xf numFmtId="0" fontId="5" fillId="0" borderId="1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M87"/>
  <sheetViews>
    <sheetView tabSelected="1" workbookViewId="0">
      <selection activeCell="J7" sqref="J7"/>
    </sheetView>
  </sheetViews>
  <sheetFormatPr defaultColWidth="12.5703125" defaultRowHeight="15.75" customHeight="1" x14ac:dyDescent="0.2"/>
  <cols>
    <col min="1" max="1" width="18.140625" bestFit="1" customWidth="1"/>
    <col min="4" max="4" width="18.140625" bestFit="1" customWidth="1"/>
    <col min="7" max="7" width="18.140625" bestFit="1" customWidth="1"/>
    <col min="10" max="10" width="18.140625" bestFit="1" customWidth="1"/>
  </cols>
  <sheetData>
    <row r="1" spans="1:39" ht="15.75" customHeight="1" x14ac:dyDescent="0.2">
      <c r="A1" s="49" t="s">
        <v>48</v>
      </c>
      <c r="B1" s="49"/>
      <c r="C1" s="49"/>
      <c r="D1" s="49"/>
      <c r="E1" s="49"/>
      <c r="F1" s="49"/>
      <c r="G1" s="49"/>
    </row>
    <row r="2" spans="1:39" ht="12.75" x14ac:dyDescent="0.2">
      <c r="A2" s="48" t="s">
        <v>45</v>
      </c>
      <c r="B2" s="48"/>
      <c r="C2" s="48"/>
      <c r="D2" s="48"/>
      <c r="E2" s="48"/>
      <c r="F2" s="48"/>
      <c r="G2" s="48"/>
    </row>
    <row r="3" spans="1:39" ht="12.75" x14ac:dyDescent="0.2">
      <c r="A3" s="18"/>
      <c r="B3" s="23" t="s">
        <v>1</v>
      </c>
      <c r="C3" s="23" t="s">
        <v>47</v>
      </c>
      <c r="D3" s="28"/>
      <c r="E3" s="25"/>
      <c r="F3" s="18" t="s">
        <v>1</v>
      </c>
      <c r="G3" s="18" t="s">
        <v>47</v>
      </c>
    </row>
    <row r="4" spans="1:39" ht="12.75" x14ac:dyDescent="0.2">
      <c r="A4" s="19" t="s">
        <v>6</v>
      </c>
      <c r="B4" s="24">
        <v>7317</v>
      </c>
      <c r="C4" s="33">
        <v>1305.5118110000001</v>
      </c>
      <c r="D4" s="29"/>
      <c r="E4" s="26" t="s">
        <v>5</v>
      </c>
      <c r="F4" s="19">
        <v>6993</v>
      </c>
      <c r="G4" s="20">
        <v>1768.4343429999999</v>
      </c>
    </row>
    <row r="5" spans="1:39" ht="16.5" customHeight="1" x14ac:dyDescent="0.2">
      <c r="A5" s="19" t="s">
        <v>10</v>
      </c>
      <c r="B5" s="24">
        <v>7690</v>
      </c>
      <c r="C5" s="33">
        <v>1367.6886790000001</v>
      </c>
      <c r="D5" s="29"/>
      <c r="E5" s="26" t="s">
        <v>9</v>
      </c>
      <c r="F5" s="19">
        <v>9570</v>
      </c>
      <c r="G5" s="20">
        <v>1493.75</v>
      </c>
      <c r="AI5" s="14"/>
      <c r="AJ5" s="14"/>
      <c r="AK5" s="14"/>
      <c r="AL5" s="14"/>
      <c r="AM5" s="14"/>
    </row>
    <row r="6" spans="1:39" ht="16.5" customHeight="1" x14ac:dyDescent="0.2">
      <c r="A6" s="19" t="s">
        <v>14</v>
      </c>
      <c r="B6" s="24">
        <v>8056</v>
      </c>
      <c r="C6" s="33">
        <v>1300.2380949999999</v>
      </c>
      <c r="D6" s="29"/>
      <c r="E6" s="26" t="s">
        <v>13</v>
      </c>
      <c r="F6" s="19">
        <v>4058</v>
      </c>
      <c r="G6" s="20">
        <v>1599.4949489999999</v>
      </c>
      <c r="AI6" s="14"/>
      <c r="AJ6" s="14"/>
      <c r="AK6" s="14"/>
      <c r="AL6" s="14"/>
      <c r="AM6" s="14"/>
    </row>
    <row r="7" spans="1:39" ht="16.5" customHeight="1" x14ac:dyDescent="0.2">
      <c r="A7" s="19" t="s">
        <v>18</v>
      </c>
      <c r="B7" s="24">
        <v>7947</v>
      </c>
      <c r="C7" s="33">
        <v>1363.106796</v>
      </c>
      <c r="D7" s="29"/>
      <c r="E7" s="26" t="s">
        <v>17</v>
      </c>
      <c r="F7" s="19">
        <v>8831</v>
      </c>
      <c r="G7" s="20">
        <v>1670.738636</v>
      </c>
      <c r="AI7" s="14"/>
      <c r="AJ7" s="14"/>
      <c r="AK7" s="14"/>
      <c r="AL7" s="14"/>
      <c r="AM7" s="14"/>
    </row>
    <row r="8" spans="1:39" ht="15.75" customHeight="1" x14ac:dyDescent="0.2">
      <c r="A8" s="19" t="s">
        <v>22</v>
      </c>
      <c r="B8" s="24">
        <v>8445</v>
      </c>
      <c r="C8" s="33">
        <v>1686.7469880000001</v>
      </c>
      <c r="D8" s="29"/>
      <c r="E8" s="26" t="s">
        <v>21</v>
      </c>
      <c r="F8" s="19">
        <v>8572</v>
      </c>
      <c r="G8" s="20">
        <v>1676.630435</v>
      </c>
      <c r="AI8" s="9"/>
      <c r="AJ8" s="9"/>
      <c r="AK8" s="9"/>
      <c r="AL8" s="9"/>
      <c r="AM8" s="9"/>
    </row>
    <row r="9" spans="1:39" ht="15.75" customHeight="1" x14ac:dyDescent="0.2">
      <c r="A9" s="19" t="s">
        <v>26</v>
      </c>
      <c r="B9" s="24">
        <v>10609</v>
      </c>
      <c r="C9" s="33">
        <v>1866.9902910000001</v>
      </c>
      <c r="D9" s="29"/>
      <c r="E9" s="26" t="s">
        <v>25</v>
      </c>
      <c r="F9" s="19">
        <v>7630</v>
      </c>
      <c r="G9" s="20">
        <v>1361.4361699999999</v>
      </c>
      <c r="AI9" s="9"/>
      <c r="AJ9" s="9"/>
      <c r="AK9" s="9"/>
      <c r="AL9" s="9"/>
      <c r="AM9" s="9"/>
    </row>
    <row r="10" spans="1:39" ht="15.75" customHeight="1" x14ac:dyDescent="0.2">
      <c r="A10" s="19" t="s">
        <v>30</v>
      </c>
      <c r="B10" s="24">
        <v>10930</v>
      </c>
      <c r="C10" s="33">
        <v>1986.0526319999999</v>
      </c>
      <c r="D10" s="29"/>
      <c r="E10" s="26" t="s">
        <v>29</v>
      </c>
      <c r="F10" s="19">
        <v>8720</v>
      </c>
      <c r="G10" s="20">
        <v>1555.5825239999999</v>
      </c>
      <c r="AI10" s="9"/>
      <c r="AJ10" s="9"/>
      <c r="AK10" s="9"/>
      <c r="AL10" s="9"/>
      <c r="AM10" s="9"/>
    </row>
    <row r="11" spans="1:39" ht="15.75" customHeight="1" x14ac:dyDescent="0.2">
      <c r="A11" s="19" t="s">
        <v>34</v>
      </c>
      <c r="B11" s="24">
        <v>9265</v>
      </c>
      <c r="C11" s="33">
        <v>1602.4509800000001</v>
      </c>
      <c r="D11" s="29"/>
      <c r="E11" s="26" t="s">
        <v>33</v>
      </c>
      <c r="F11" s="19">
        <v>8521</v>
      </c>
      <c r="G11" s="20">
        <v>1903.013393</v>
      </c>
      <c r="AI11" s="9"/>
      <c r="AJ11" s="9"/>
      <c r="AK11" s="9"/>
      <c r="AL11" s="9"/>
      <c r="AM11" s="9"/>
    </row>
    <row r="12" spans="1:39" ht="15.75" customHeight="1" x14ac:dyDescent="0.2">
      <c r="A12" s="19" t="s">
        <v>38</v>
      </c>
      <c r="B12" s="19">
        <v>9633</v>
      </c>
      <c r="C12" s="33">
        <v>1843.5</v>
      </c>
      <c r="D12" s="29"/>
      <c r="E12" s="19" t="s">
        <v>37</v>
      </c>
      <c r="F12" s="19">
        <v>10279</v>
      </c>
      <c r="G12" s="20">
        <v>1850.934579</v>
      </c>
      <c r="AI12" s="9"/>
      <c r="AJ12" s="9"/>
      <c r="AK12" s="9"/>
      <c r="AL12" s="9"/>
      <c r="AM12" s="9"/>
    </row>
    <row r="13" spans="1:39" ht="15.75" customHeight="1" x14ac:dyDescent="0.2">
      <c r="A13" s="21" t="s">
        <v>43</v>
      </c>
      <c r="B13" s="8"/>
      <c r="C13" s="34">
        <v>1591.365141</v>
      </c>
      <c r="D13" s="17"/>
      <c r="E13" s="9"/>
      <c r="F13" s="8"/>
      <c r="G13" s="22">
        <v>1653.3350029999999</v>
      </c>
      <c r="AI13" s="9"/>
      <c r="AJ13" s="9"/>
      <c r="AK13" s="9"/>
      <c r="AL13" s="9"/>
      <c r="AM13" s="9"/>
    </row>
    <row r="14" spans="1:39" ht="15.75" customHeight="1" x14ac:dyDescent="0.2">
      <c r="A14" s="21" t="s">
        <v>44</v>
      </c>
      <c r="B14" s="36"/>
      <c r="C14" s="34">
        <v>267.66119739999999</v>
      </c>
      <c r="D14" s="32"/>
      <c r="E14" s="12"/>
      <c r="F14" s="12"/>
      <c r="G14" s="22">
        <v>172.70093840000001</v>
      </c>
      <c r="AI14" s="9"/>
      <c r="AJ14" s="9"/>
      <c r="AK14" s="9"/>
      <c r="AL14" s="9"/>
      <c r="AM14" s="9"/>
    </row>
    <row r="15" spans="1:39" ht="15.75" customHeight="1" x14ac:dyDescent="0.2">
      <c r="A15" s="48" t="s">
        <v>46</v>
      </c>
      <c r="B15" s="48"/>
      <c r="C15" s="48"/>
      <c r="D15" s="48"/>
      <c r="E15" s="48"/>
      <c r="F15" s="48"/>
      <c r="G15" s="48"/>
      <c r="AI15" s="9"/>
      <c r="AJ15" s="9"/>
      <c r="AK15" s="9"/>
      <c r="AL15" s="9"/>
      <c r="AM15" s="9"/>
    </row>
    <row r="16" spans="1:39" s="7" customFormat="1" ht="15.75" customHeight="1" x14ac:dyDescent="0.2">
      <c r="A16" s="18"/>
      <c r="B16" s="23" t="s">
        <v>1</v>
      </c>
      <c r="C16" s="23" t="s">
        <v>47</v>
      </c>
      <c r="D16" s="28"/>
      <c r="E16" s="25"/>
      <c r="F16" s="18" t="s">
        <v>1</v>
      </c>
      <c r="G16" s="18" t="s">
        <v>47</v>
      </c>
      <c r="K16" s="27"/>
      <c r="L16" s="27"/>
      <c r="AI16" s="27"/>
      <c r="AJ16" s="27"/>
      <c r="AK16" s="27"/>
      <c r="AL16" s="27"/>
      <c r="AM16" s="27"/>
    </row>
    <row r="17" spans="1:39" ht="15.75" customHeight="1" x14ac:dyDescent="0.2">
      <c r="A17" s="19" t="s">
        <v>7</v>
      </c>
      <c r="B17" s="24">
        <v>5227</v>
      </c>
      <c r="C17" s="33">
        <v>555.78947370000003</v>
      </c>
      <c r="D17" s="29"/>
      <c r="E17" s="26" t="s">
        <v>8</v>
      </c>
      <c r="F17" s="19">
        <v>4874</v>
      </c>
      <c r="G17" s="20">
        <v>660.91269839999995</v>
      </c>
      <c r="AI17" s="9"/>
      <c r="AJ17" s="9"/>
      <c r="AK17" s="9"/>
      <c r="AL17" s="9"/>
      <c r="AM17" s="9"/>
    </row>
    <row r="18" spans="1:39" ht="15.75" customHeight="1" x14ac:dyDescent="0.2">
      <c r="A18" s="19" t="s">
        <v>11</v>
      </c>
      <c r="B18" s="24">
        <v>5466</v>
      </c>
      <c r="C18" s="33">
        <v>561.82266010000001</v>
      </c>
      <c r="D18" s="29"/>
      <c r="E18" s="26" t="s">
        <v>12</v>
      </c>
      <c r="F18" s="19">
        <v>6366</v>
      </c>
      <c r="G18" s="20">
        <v>716.71597629999997</v>
      </c>
      <c r="AI18" s="9"/>
      <c r="AJ18" s="9"/>
      <c r="AK18" s="9"/>
      <c r="AL18" s="9"/>
      <c r="AM18" s="9"/>
    </row>
    <row r="19" spans="1:39" ht="15.75" customHeight="1" x14ac:dyDescent="0.2">
      <c r="A19" s="19" t="s">
        <v>15</v>
      </c>
      <c r="B19" s="24">
        <v>5414</v>
      </c>
      <c r="C19" s="33">
        <v>536.16279069999996</v>
      </c>
      <c r="D19" s="29"/>
      <c r="E19" s="30" t="s">
        <v>16</v>
      </c>
      <c r="F19" s="19">
        <v>6079</v>
      </c>
      <c r="G19" s="20">
        <v>796.25</v>
      </c>
      <c r="AI19" s="9"/>
      <c r="AJ19" s="9"/>
      <c r="AK19" s="9"/>
      <c r="AL19" s="9"/>
      <c r="AM19" s="9"/>
    </row>
    <row r="20" spans="1:39" ht="15.75" customHeight="1" x14ac:dyDescent="0.2">
      <c r="A20" s="19" t="s">
        <v>19</v>
      </c>
      <c r="B20" s="24">
        <v>5457</v>
      </c>
      <c r="C20" s="33">
        <v>594.22110550000002</v>
      </c>
      <c r="D20" s="29"/>
      <c r="E20" s="26" t="s">
        <v>20</v>
      </c>
      <c r="F20" s="19">
        <v>6345</v>
      </c>
      <c r="G20" s="20">
        <v>768.125</v>
      </c>
    </row>
    <row r="21" spans="1:39" ht="15.75" customHeight="1" x14ac:dyDescent="0.2">
      <c r="A21" s="19" t="s">
        <v>23</v>
      </c>
      <c r="B21" s="24">
        <v>5428</v>
      </c>
      <c r="C21" s="33">
        <v>628.10650889999999</v>
      </c>
      <c r="D21" s="29"/>
      <c r="E21" s="31" t="s">
        <v>24</v>
      </c>
      <c r="F21" s="19">
        <v>6342</v>
      </c>
      <c r="G21" s="20">
        <v>569.18604649999997</v>
      </c>
    </row>
    <row r="22" spans="1:39" ht="15.75" customHeight="1" x14ac:dyDescent="0.2">
      <c r="A22" s="19" t="s">
        <v>27</v>
      </c>
      <c r="B22" s="24">
        <v>5487</v>
      </c>
      <c r="C22" s="33">
        <v>593.88586959999998</v>
      </c>
      <c r="D22" s="29"/>
      <c r="E22" s="31" t="s">
        <v>28</v>
      </c>
      <c r="F22" s="19">
        <v>5053</v>
      </c>
      <c r="G22" s="20">
        <v>534.94764399999997</v>
      </c>
    </row>
    <row r="23" spans="1:39" ht="15.75" customHeight="1" x14ac:dyDescent="0.2">
      <c r="A23" s="19" t="s">
        <v>31</v>
      </c>
      <c r="B23" s="24">
        <v>5924</v>
      </c>
      <c r="C23" s="33">
        <v>597.60101010000005</v>
      </c>
      <c r="D23" s="29"/>
      <c r="E23" s="26" t="s">
        <v>32</v>
      </c>
      <c r="F23" s="19">
        <v>5965</v>
      </c>
      <c r="G23" s="20">
        <v>653.3149171</v>
      </c>
    </row>
    <row r="24" spans="1:39" ht="15.75" customHeight="1" x14ac:dyDescent="0.2">
      <c r="A24" s="19" t="s">
        <v>35</v>
      </c>
      <c r="B24" s="24">
        <v>5645</v>
      </c>
      <c r="C24" s="20">
        <v>551.06488630000001</v>
      </c>
      <c r="D24" s="29"/>
      <c r="E24" s="26" t="s">
        <v>36</v>
      </c>
      <c r="F24" s="19">
        <v>6035</v>
      </c>
      <c r="G24" s="20">
        <v>723.45679010000003</v>
      </c>
    </row>
    <row r="25" spans="1:39" ht="15.75" customHeight="1" x14ac:dyDescent="0.2">
      <c r="A25" s="21" t="s">
        <v>43</v>
      </c>
      <c r="C25" s="22">
        <v>577.33178810000004</v>
      </c>
      <c r="D25" s="17"/>
      <c r="G25" s="22">
        <v>677.86363410000001</v>
      </c>
    </row>
    <row r="26" spans="1:39" ht="15.75" customHeight="1" x14ac:dyDescent="0.2">
      <c r="A26" s="21" t="s">
        <v>44</v>
      </c>
      <c r="B26" s="13"/>
      <c r="C26" s="22">
        <v>30.793415629999998</v>
      </c>
      <c r="D26" s="13"/>
      <c r="E26" s="13"/>
      <c r="F26" s="13"/>
      <c r="G26" s="22">
        <v>91.711082189999999</v>
      </c>
    </row>
    <row r="33" spans="16:39" s="7" customFormat="1" ht="15.75" customHeight="1" x14ac:dyDescent="0.2"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</row>
    <row r="34" spans="16:39" s="7" customFormat="1" ht="15.75" customHeight="1" x14ac:dyDescent="0.2"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</row>
    <row r="35" spans="16:39" ht="15.75" customHeight="1" x14ac:dyDescent="0.2"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</row>
    <row r="36" spans="16:39" ht="15.75" customHeight="1" x14ac:dyDescent="0.2"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B36" s="35"/>
      <c r="AC36" s="35"/>
      <c r="AD36" s="35"/>
      <c r="AE36" s="27"/>
      <c r="AF36" s="37"/>
      <c r="AG36" s="35"/>
      <c r="AH36" s="27"/>
      <c r="AI36" s="35"/>
      <c r="AJ36" s="35"/>
      <c r="AK36" s="27"/>
      <c r="AL36" s="35"/>
      <c r="AM36" s="35"/>
    </row>
    <row r="37" spans="16:39" ht="15.75" customHeight="1" x14ac:dyDescent="0.2">
      <c r="P37" s="41"/>
      <c r="Q37" s="41"/>
      <c r="R37" s="41"/>
      <c r="S37" s="41"/>
      <c r="T37" s="41"/>
      <c r="U37" s="41"/>
      <c r="V37" s="38"/>
      <c r="W37" s="38"/>
      <c r="X37" s="38"/>
      <c r="Y37" s="38"/>
      <c r="Z37" s="38"/>
      <c r="AB37" s="8"/>
      <c r="AC37" s="16"/>
      <c r="AD37" s="16"/>
      <c r="AE37" s="8"/>
      <c r="AF37" s="8"/>
      <c r="AG37" s="16"/>
      <c r="AH37" s="9"/>
      <c r="AI37" s="8"/>
      <c r="AJ37" s="16"/>
      <c r="AK37" s="8"/>
      <c r="AL37" s="8"/>
      <c r="AM37" s="16"/>
    </row>
    <row r="38" spans="16:39" ht="15.75" customHeight="1" x14ac:dyDescent="0.2">
      <c r="P38" s="43"/>
      <c r="Q38" s="38"/>
      <c r="R38" s="38"/>
      <c r="S38" s="38"/>
      <c r="T38" s="38"/>
      <c r="U38" s="44"/>
      <c r="V38" s="45"/>
      <c r="W38" s="38"/>
      <c r="X38" s="38"/>
      <c r="Y38" s="38"/>
      <c r="Z38" s="38"/>
      <c r="AB38" s="8"/>
      <c r="AC38" s="16"/>
      <c r="AD38" s="16"/>
      <c r="AE38" s="8"/>
      <c r="AF38" s="8"/>
      <c r="AG38" s="16"/>
      <c r="AH38" s="9"/>
      <c r="AI38" s="8"/>
      <c r="AJ38" s="16"/>
      <c r="AK38" s="8"/>
      <c r="AL38" s="8"/>
      <c r="AM38" s="16"/>
    </row>
    <row r="39" spans="16:39" ht="15.75" customHeight="1" x14ac:dyDescent="0.2">
      <c r="P39" s="45"/>
      <c r="Q39" s="46"/>
      <c r="R39" s="46"/>
      <c r="S39" s="46"/>
      <c r="T39" s="46"/>
      <c r="U39" s="44"/>
      <c r="V39" s="45"/>
      <c r="W39" s="46"/>
      <c r="X39" s="46"/>
      <c r="Y39" s="46"/>
      <c r="Z39" s="46"/>
      <c r="AB39" s="8"/>
      <c r="AC39" s="16"/>
      <c r="AD39" s="16"/>
      <c r="AE39" s="8"/>
      <c r="AF39" s="8"/>
      <c r="AG39" s="16"/>
      <c r="AH39" s="9"/>
      <c r="AI39" s="8"/>
      <c r="AJ39" s="16"/>
      <c r="AK39" s="8"/>
      <c r="AL39" s="10"/>
      <c r="AM39" s="16"/>
    </row>
    <row r="40" spans="16:39" ht="15.75" customHeight="1" x14ac:dyDescent="0.2">
      <c r="P40" s="45"/>
      <c r="Q40" s="46"/>
      <c r="R40" s="46"/>
      <c r="S40" s="46"/>
      <c r="T40" s="46"/>
      <c r="U40" s="44"/>
      <c r="V40" s="45"/>
      <c r="W40" s="46"/>
      <c r="X40" s="46"/>
      <c r="Y40" s="46"/>
      <c r="Z40" s="46"/>
      <c r="AB40" s="8"/>
      <c r="AC40" s="16"/>
      <c r="AD40" s="16"/>
      <c r="AE40" s="8"/>
      <c r="AF40" s="8"/>
      <c r="AG40" s="16"/>
      <c r="AH40" s="9"/>
      <c r="AI40" s="8"/>
      <c r="AJ40" s="16"/>
      <c r="AK40" s="8"/>
      <c r="AL40" s="8"/>
      <c r="AM40" s="16"/>
    </row>
    <row r="41" spans="16:39" ht="15.75" customHeight="1" x14ac:dyDescent="0.2">
      <c r="P41" s="45"/>
      <c r="Q41" s="46"/>
      <c r="R41" s="46"/>
      <c r="S41" s="46"/>
      <c r="T41" s="46"/>
      <c r="U41" s="44"/>
      <c r="V41" s="45"/>
      <c r="W41" s="46"/>
      <c r="X41" s="46"/>
      <c r="Y41" s="46"/>
      <c r="Z41" s="46"/>
      <c r="AB41" s="8"/>
      <c r="AC41" s="16"/>
      <c r="AD41" s="16"/>
      <c r="AE41" s="8"/>
      <c r="AF41" s="8"/>
      <c r="AG41" s="16"/>
      <c r="AH41" s="9"/>
      <c r="AI41" s="8"/>
      <c r="AJ41" s="16"/>
      <c r="AK41" s="15"/>
      <c r="AL41" s="11"/>
      <c r="AM41" s="16"/>
    </row>
    <row r="42" spans="16:39" ht="15.75" customHeight="1" x14ac:dyDescent="0.2">
      <c r="P42" s="45"/>
      <c r="Q42" s="46"/>
      <c r="R42" s="46"/>
      <c r="S42" s="46"/>
      <c r="T42" s="46"/>
      <c r="U42" s="44"/>
      <c r="V42" s="45"/>
      <c r="W42" s="46"/>
      <c r="X42" s="46"/>
      <c r="Y42" s="46"/>
      <c r="Z42" s="46"/>
      <c r="AB42" s="8"/>
      <c r="AC42" s="16"/>
      <c r="AD42" s="16"/>
      <c r="AE42" s="8"/>
      <c r="AF42" s="8"/>
      <c r="AG42" s="16"/>
      <c r="AH42" s="9"/>
      <c r="AI42" s="8"/>
      <c r="AJ42" s="16"/>
      <c r="AK42" s="15"/>
      <c r="AL42" s="11"/>
      <c r="AM42" s="16"/>
    </row>
    <row r="43" spans="16:39" ht="15.75" customHeight="1" x14ac:dyDescent="0.2">
      <c r="P43" s="45"/>
      <c r="Q43" s="46"/>
      <c r="R43" s="46"/>
      <c r="S43" s="46"/>
      <c r="T43" s="46"/>
      <c r="U43" s="44"/>
      <c r="V43" s="45"/>
      <c r="W43" s="46"/>
      <c r="X43" s="46"/>
      <c r="Y43" s="46"/>
      <c r="Z43" s="46"/>
      <c r="AB43" s="8"/>
      <c r="AC43" s="16"/>
      <c r="AD43" s="16"/>
      <c r="AE43" s="8"/>
      <c r="AF43" s="8"/>
      <c r="AG43" s="16"/>
      <c r="AH43" s="9"/>
      <c r="AI43" s="8"/>
      <c r="AJ43" s="16"/>
      <c r="AK43" s="8"/>
      <c r="AL43" s="8"/>
      <c r="AM43" s="16"/>
    </row>
    <row r="44" spans="16:39" ht="15.75" customHeight="1" x14ac:dyDescent="0.2">
      <c r="P44" s="45"/>
      <c r="Q44" s="46"/>
      <c r="R44" s="46"/>
      <c r="S44" s="46"/>
      <c r="T44" s="46"/>
      <c r="U44" s="44"/>
      <c r="V44" s="45"/>
      <c r="W44" s="46"/>
      <c r="X44" s="46"/>
      <c r="Y44" s="46"/>
      <c r="Z44" s="46"/>
      <c r="AB44" s="8"/>
      <c r="AC44" s="16"/>
      <c r="AD44" s="16"/>
      <c r="AE44" s="8"/>
      <c r="AF44" s="8"/>
      <c r="AG44" s="16"/>
      <c r="AH44" s="9"/>
      <c r="AI44" s="8"/>
      <c r="AJ44" s="16"/>
      <c r="AK44" s="8"/>
      <c r="AL44" s="8"/>
      <c r="AM44" s="16"/>
    </row>
    <row r="45" spans="16:39" ht="15.75" customHeight="1" x14ac:dyDescent="0.2">
      <c r="P45" s="45"/>
      <c r="Q45" s="46"/>
      <c r="R45" s="46"/>
      <c r="S45" s="46"/>
      <c r="T45" s="46"/>
      <c r="U45" s="44"/>
      <c r="V45" s="45"/>
      <c r="W45" s="46"/>
      <c r="X45" s="46"/>
      <c r="Y45" s="46"/>
      <c r="Z45" s="46"/>
      <c r="AB45" s="8"/>
      <c r="AC45" s="16"/>
      <c r="AD45" s="16"/>
      <c r="AE45" s="8"/>
      <c r="AF45" s="8"/>
      <c r="AG45" s="16"/>
      <c r="AH45" s="9"/>
      <c r="AI45" s="8"/>
      <c r="AJ45" s="9"/>
      <c r="AK45" s="8"/>
      <c r="AL45" s="8"/>
      <c r="AM45" s="9"/>
    </row>
    <row r="46" spans="16:39" ht="15.75" customHeight="1" x14ac:dyDescent="0.2">
      <c r="P46" s="45"/>
      <c r="Q46" s="46"/>
      <c r="R46" s="46"/>
      <c r="S46" s="46"/>
      <c r="T46" s="46"/>
      <c r="U46" s="44"/>
      <c r="V46" s="45"/>
      <c r="W46" s="46"/>
      <c r="X46" s="46"/>
      <c r="Y46" s="46"/>
      <c r="Z46" s="46"/>
      <c r="AB46" s="38"/>
      <c r="AC46" s="39"/>
      <c r="AD46" s="39"/>
      <c r="AE46" s="40"/>
      <c r="AF46" s="41"/>
      <c r="AG46" s="39"/>
      <c r="AH46" s="41"/>
      <c r="AI46" s="38"/>
      <c r="AJ46" s="39"/>
      <c r="AK46" s="40"/>
      <c r="AL46" s="40"/>
      <c r="AM46" s="39"/>
    </row>
    <row r="47" spans="16:39" ht="15.75" customHeight="1" x14ac:dyDescent="0.2">
      <c r="P47" s="45"/>
      <c r="Q47" s="46"/>
      <c r="R47" s="46"/>
      <c r="S47" s="46"/>
      <c r="T47" s="46"/>
      <c r="U47" s="44"/>
      <c r="V47" s="44"/>
      <c r="W47" s="44"/>
      <c r="X47" s="44"/>
      <c r="Y47" s="44"/>
      <c r="Z47" s="44"/>
      <c r="AB47" s="38"/>
      <c r="AC47" s="39"/>
      <c r="AD47" s="39"/>
      <c r="AE47" s="40"/>
      <c r="AF47" s="41"/>
      <c r="AG47" s="39"/>
      <c r="AH47" s="41"/>
      <c r="AI47" s="38"/>
      <c r="AJ47" s="39"/>
      <c r="AK47" s="40"/>
      <c r="AL47" s="40"/>
      <c r="AM47" s="39"/>
    </row>
    <row r="48" spans="16:39" ht="15.75" customHeight="1" x14ac:dyDescent="0.2">
      <c r="P48" s="38"/>
      <c r="Q48" s="39"/>
      <c r="R48" s="39"/>
      <c r="S48" s="39"/>
      <c r="T48" s="39"/>
      <c r="U48" s="44"/>
      <c r="V48" s="38"/>
      <c r="W48" s="39"/>
      <c r="X48" s="39"/>
      <c r="Y48" s="39"/>
      <c r="Z48" s="39"/>
    </row>
    <row r="49" spans="16:26" ht="15.75" customHeight="1" x14ac:dyDescent="0.2">
      <c r="P49" s="38"/>
      <c r="Q49" s="40"/>
      <c r="R49" s="40"/>
      <c r="S49" s="40"/>
      <c r="T49" s="40"/>
      <c r="U49" s="44"/>
      <c r="V49" s="38"/>
      <c r="W49" s="40"/>
      <c r="X49" s="40"/>
      <c r="Y49" s="40"/>
      <c r="Z49" s="40"/>
    </row>
    <row r="50" spans="16:26" ht="15.75" customHeight="1" x14ac:dyDescent="0.2">
      <c r="P50" s="43"/>
      <c r="Q50" s="38"/>
      <c r="R50" s="38"/>
      <c r="S50" s="38"/>
      <c r="T50" s="38"/>
      <c r="U50" s="44"/>
      <c r="V50" s="44"/>
      <c r="W50" s="44"/>
      <c r="X50" s="44"/>
      <c r="Y50" s="44"/>
      <c r="Z50" s="44"/>
    </row>
    <row r="51" spans="16:26" ht="15.75" customHeight="1" x14ac:dyDescent="0.2">
      <c r="P51" s="45"/>
      <c r="Q51" s="46"/>
      <c r="R51" s="46"/>
      <c r="S51" s="46"/>
      <c r="T51" s="46"/>
      <c r="U51" s="44"/>
      <c r="V51" s="45"/>
      <c r="W51" s="38"/>
      <c r="X51" s="38"/>
      <c r="Y51" s="38"/>
      <c r="Z51" s="38"/>
    </row>
    <row r="52" spans="16:26" ht="15.75" customHeight="1" x14ac:dyDescent="0.2">
      <c r="P52" s="45"/>
      <c r="Q52" s="46"/>
      <c r="R52" s="46"/>
      <c r="S52" s="46"/>
      <c r="T52" s="46"/>
      <c r="U52" s="44"/>
      <c r="V52" s="45"/>
      <c r="W52" s="46"/>
      <c r="X52" s="46"/>
      <c r="Y52" s="46"/>
      <c r="Z52" s="46"/>
    </row>
    <row r="53" spans="16:26" ht="15.75" customHeight="1" x14ac:dyDescent="0.2">
      <c r="P53" s="45"/>
      <c r="Q53" s="46"/>
      <c r="R53" s="46"/>
      <c r="S53" s="46"/>
      <c r="T53" s="46"/>
      <c r="U53" s="44"/>
      <c r="V53" s="45"/>
      <c r="W53" s="46"/>
      <c r="X53" s="46"/>
      <c r="Y53" s="46"/>
      <c r="Z53" s="46"/>
    </row>
    <row r="54" spans="16:26" ht="15.75" customHeight="1" x14ac:dyDescent="0.2">
      <c r="P54" s="45"/>
      <c r="Q54" s="46"/>
      <c r="R54" s="46"/>
      <c r="S54" s="46"/>
      <c r="T54" s="46"/>
      <c r="U54" s="44"/>
      <c r="V54" s="43"/>
      <c r="W54" s="46"/>
      <c r="X54" s="46"/>
      <c r="Y54" s="46"/>
      <c r="Z54" s="46"/>
    </row>
    <row r="55" spans="16:26" ht="15.75" customHeight="1" x14ac:dyDescent="0.2">
      <c r="P55" s="45"/>
      <c r="Q55" s="46"/>
      <c r="R55" s="46"/>
      <c r="S55" s="46"/>
      <c r="T55" s="46"/>
      <c r="U55" s="44"/>
      <c r="V55" s="45"/>
      <c r="W55" s="46"/>
      <c r="X55" s="46"/>
      <c r="Y55" s="46"/>
      <c r="Z55" s="46"/>
    </row>
    <row r="56" spans="16:26" ht="15.75" customHeight="1" x14ac:dyDescent="0.2">
      <c r="P56" s="45"/>
      <c r="Q56" s="46"/>
      <c r="R56" s="46"/>
      <c r="S56" s="46"/>
      <c r="T56" s="46"/>
      <c r="U56" s="44"/>
      <c r="V56" s="47"/>
      <c r="W56" s="46"/>
      <c r="X56" s="46"/>
      <c r="Y56" s="46"/>
      <c r="Z56" s="46"/>
    </row>
    <row r="57" spans="16:26" ht="15.75" customHeight="1" x14ac:dyDescent="0.2">
      <c r="P57" s="45"/>
      <c r="Q57" s="46"/>
      <c r="R57" s="46"/>
      <c r="S57" s="46"/>
      <c r="T57" s="46"/>
      <c r="U57" s="44"/>
      <c r="V57" s="47"/>
      <c r="W57" s="46"/>
      <c r="X57" s="46"/>
      <c r="Y57" s="46"/>
      <c r="Z57" s="46"/>
    </row>
    <row r="58" spans="16:26" ht="15.75" customHeight="1" x14ac:dyDescent="0.2">
      <c r="P58" s="45"/>
      <c r="Q58" s="46"/>
      <c r="R58" s="46"/>
      <c r="S58" s="46"/>
      <c r="T58" s="46"/>
      <c r="U58" s="44"/>
      <c r="V58" s="45"/>
      <c r="W58" s="46"/>
      <c r="X58" s="46"/>
      <c r="Y58" s="46"/>
      <c r="Z58" s="46"/>
    </row>
    <row r="59" spans="16:26" ht="15.75" customHeight="1" x14ac:dyDescent="0.2">
      <c r="P59" s="45"/>
      <c r="Q59" s="46"/>
      <c r="R59" s="46"/>
      <c r="S59" s="46"/>
      <c r="T59" s="46"/>
      <c r="U59" s="44"/>
      <c r="V59" s="45"/>
      <c r="W59" s="46"/>
      <c r="X59" s="46"/>
      <c r="Y59" s="46"/>
      <c r="Z59" s="46"/>
    </row>
    <row r="60" spans="16:26" ht="15.75" customHeight="1" x14ac:dyDescent="0.2">
      <c r="P60" s="38"/>
      <c r="Q60" s="39"/>
      <c r="R60" s="39"/>
      <c r="S60" s="39"/>
      <c r="T60" s="39"/>
      <c r="U60" s="44"/>
      <c r="V60" s="38"/>
      <c r="W60" s="39"/>
      <c r="X60" s="39"/>
      <c r="Y60" s="39"/>
      <c r="Z60" s="39"/>
    </row>
    <row r="61" spans="16:26" ht="15.75" customHeight="1" x14ac:dyDescent="0.2">
      <c r="P61" s="38"/>
      <c r="Q61" s="40"/>
      <c r="R61" s="40"/>
      <c r="S61" s="40"/>
      <c r="T61" s="40"/>
      <c r="U61" s="44"/>
      <c r="V61" s="38"/>
      <c r="W61" s="40"/>
      <c r="X61" s="40"/>
      <c r="Y61" s="40"/>
      <c r="Z61" s="40"/>
    </row>
    <row r="62" spans="16:26" ht="15.75" customHeight="1" x14ac:dyDescent="0.2">
      <c r="U62" s="38"/>
      <c r="V62" s="38"/>
      <c r="W62" s="38"/>
      <c r="X62" s="38"/>
      <c r="Y62" s="38"/>
      <c r="Z62" s="38"/>
    </row>
    <row r="63" spans="16:26" ht="15.75" customHeight="1" x14ac:dyDescent="0.2">
      <c r="U63" s="9"/>
    </row>
    <row r="64" spans="16:26" ht="15.75" customHeight="1" x14ac:dyDescent="0.2">
      <c r="U64" s="9"/>
    </row>
    <row r="65" spans="21:21" ht="15.75" customHeight="1" x14ac:dyDescent="0.2">
      <c r="U65" s="9"/>
    </row>
    <row r="66" spans="21:21" ht="15.75" customHeight="1" x14ac:dyDescent="0.2">
      <c r="U66" s="9"/>
    </row>
    <row r="67" spans="21:21" ht="15.75" customHeight="1" x14ac:dyDescent="0.2">
      <c r="U67" s="9"/>
    </row>
    <row r="68" spans="21:21" ht="15.75" customHeight="1" x14ac:dyDescent="0.2">
      <c r="U68" s="9"/>
    </row>
    <row r="69" spans="21:21" ht="15.75" customHeight="1" x14ac:dyDescent="0.2">
      <c r="U69" s="9"/>
    </row>
    <row r="70" spans="21:21" ht="15.75" customHeight="1" x14ac:dyDescent="0.2">
      <c r="U70" s="9"/>
    </row>
    <row r="71" spans="21:21" ht="15.75" customHeight="1" x14ac:dyDescent="0.2">
      <c r="U71" s="9"/>
    </row>
    <row r="72" spans="21:21" ht="15.75" customHeight="1" x14ac:dyDescent="0.2">
      <c r="U72" s="9"/>
    </row>
    <row r="73" spans="21:21" ht="15.75" customHeight="1" x14ac:dyDescent="0.2">
      <c r="U73" s="9"/>
    </row>
    <row r="74" spans="21:21" ht="15.75" customHeight="1" x14ac:dyDescent="0.2">
      <c r="U74" s="9"/>
    </row>
    <row r="84" spans="15:20" ht="15.75" customHeight="1" x14ac:dyDescent="0.2">
      <c r="O84" s="9"/>
      <c r="P84" s="9"/>
      <c r="Q84" s="9"/>
      <c r="R84" s="9"/>
      <c r="S84" s="9"/>
      <c r="T84" s="9"/>
    </row>
    <row r="85" spans="15:20" ht="15.75" customHeight="1" x14ac:dyDescent="0.2">
      <c r="O85" s="9"/>
      <c r="P85" s="9"/>
      <c r="Q85" s="9"/>
      <c r="R85" s="9"/>
      <c r="S85" s="9"/>
      <c r="T85" s="9"/>
    </row>
    <row r="86" spans="15:20" ht="15.75" customHeight="1" x14ac:dyDescent="0.2">
      <c r="O86" s="9"/>
      <c r="P86" s="9"/>
      <c r="Q86" s="9"/>
      <c r="R86" s="9"/>
      <c r="S86" s="9"/>
      <c r="T86" s="9"/>
    </row>
    <row r="87" spans="15:20" ht="15.75" customHeight="1" x14ac:dyDescent="0.2">
      <c r="O87" s="9"/>
      <c r="P87" s="9"/>
      <c r="Q87" s="9"/>
      <c r="R87" s="9"/>
      <c r="S87" s="9"/>
      <c r="T87" s="9"/>
    </row>
  </sheetData>
  <mergeCells count="3">
    <mergeCell ref="A2:G2"/>
    <mergeCell ref="A15:G15"/>
    <mergeCell ref="A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W12"/>
  <sheetViews>
    <sheetView topLeftCell="D1" workbookViewId="0">
      <selection activeCell="M1" sqref="M1:W11"/>
    </sheetView>
  </sheetViews>
  <sheetFormatPr defaultColWidth="12.5703125" defaultRowHeight="15.75" customHeight="1" x14ac:dyDescent="0.2"/>
  <sheetData>
    <row r="1" spans="1:23" x14ac:dyDescent="0.2">
      <c r="A1" s="2" t="s">
        <v>0</v>
      </c>
      <c r="B1" s="1" t="s">
        <v>39</v>
      </c>
      <c r="C1" s="1" t="s">
        <v>40</v>
      </c>
      <c r="D1" s="1" t="s">
        <v>41</v>
      </c>
      <c r="E1" s="1" t="s">
        <v>42</v>
      </c>
      <c r="G1" s="2" t="s">
        <v>2</v>
      </c>
      <c r="H1" s="1" t="s">
        <v>39</v>
      </c>
      <c r="I1" s="1" t="s">
        <v>40</v>
      </c>
      <c r="J1" s="1" t="s">
        <v>41</v>
      </c>
      <c r="K1" s="1" t="s">
        <v>42</v>
      </c>
      <c r="M1" s="1" t="s">
        <v>3</v>
      </c>
      <c r="N1" s="1" t="s">
        <v>39</v>
      </c>
      <c r="O1" s="1" t="s">
        <v>40</v>
      </c>
      <c r="P1" s="1" t="s">
        <v>41</v>
      </c>
      <c r="Q1" s="1" t="s">
        <v>42</v>
      </c>
      <c r="S1" s="1" t="s">
        <v>4</v>
      </c>
      <c r="T1" s="1" t="s">
        <v>39</v>
      </c>
      <c r="U1" s="1" t="s">
        <v>40</v>
      </c>
      <c r="V1" s="1" t="s">
        <v>41</v>
      </c>
      <c r="W1" s="1" t="s">
        <v>42</v>
      </c>
    </row>
    <row r="2" spans="1:23" x14ac:dyDescent="0.2">
      <c r="A2" s="1" t="s">
        <v>5</v>
      </c>
      <c r="B2" s="1">
        <v>1654</v>
      </c>
      <c r="C2" s="1">
        <v>1866.9642857142901</v>
      </c>
      <c r="D2" s="1">
        <v>1530.2083333333301</v>
      </c>
      <c r="E2" s="1">
        <v>2032.95454545455</v>
      </c>
      <c r="G2" s="1" t="s">
        <v>6</v>
      </c>
      <c r="H2" s="1">
        <v>1447.97297297297</v>
      </c>
      <c r="I2" s="1">
        <v>1252.0833333333301</v>
      </c>
      <c r="J2" s="1">
        <v>1174.2424242424199</v>
      </c>
      <c r="K2" s="1">
        <v>1315.9090909090901</v>
      </c>
      <c r="M2" s="1" t="s">
        <v>7</v>
      </c>
      <c r="N2" s="1">
        <v>525.69444444444503</v>
      </c>
      <c r="O2" s="1">
        <v>476.953125</v>
      </c>
      <c r="P2" s="1">
        <v>649.28571428571399</v>
      </c>
      <c r="Q2" s="1">
        <v>607.72727272727298</v>
      </c>
      <c r="S2" s="1" t="s">
        <v>8</v>
      </c>
      <c r="T2" s="1">
        <v>634.72222222222194</v>
      </c>
      <c r="U2" s="1">
        <v>565</v>
      </c>
      <c r="V2" s="1">
        <v>716.66666666666697</v>
      </c>
      <c r="W2" s="1">
        <v>707.8125</v>
      </c>
    </row>
    <row r="3" spans="1:23" x14ac:dyDescent="0.2">
      <c r="A3" s="1" t="s">
        <v>9</v>
      </c>
      <c r="B3" s="1">
        <v>1498.6111111111099</v>
      </c>
      <c r="C3" s="1">
        <v>1144.44444444444</v>
      </c>
      <c r="D3" s="1">
        <v>1412.5</v>
      </c>
      <c r="E3" s="1">
        <v>1730.88235294118</v>
      </c>
      <c r="G3" s="1" t="s">
        <v>10</v>
      </c>
      <c r="H3" s="1">
        <v>1344.69696969697</v>
      </c>
      <c r="I3" s="1">
        <v>1236.9047619047601</v>
      </c>
      <c r="J3" s="1">
        <v>1281.25</v>
      </c>
      <c r="K3" s="1">
        <v>1566.9642857142901</v>
      </c>
      <c r="M3" s="1" t="s">
        <v>11</v>
      </c>
      <c r="N3" s="1">
        <v>559.64912280701799</v>
      </c>
      <c r="O3" s="1">
        <v>436.04651162790702</v>
      </c>
      <c r="P3" s="1">
        <v>660.29411764705901</v>
      </c>
      <c r="Q3" s="1">
        <v>571.63461538461502</v>
      </c>
      <c r="S3" s="1" t="s">
        <v>12</v>
      </c>
      <c r="T3" s="1">
        <v>783.97435897435901</v>
      </c>
      <c r="U3" s="1">
        <v>828.48837209302303</v>
      </c>
      <c r="V3" s="1">
        <v>503.28947368421098</v>
      </c>
      <c r="W3" s="1">
        <v>730.61224489795904</v>
      </c>
    </row>
    <row r="4" spans="1:23" x14ac:dyDescent="0.2">
      <c r="A4" s="1" t="s">
        <v>13</v>
      </c>
      <c r="B4" s="1">
        <v>1692.10526315789</v>
      </c>
      <c r="C4" s="1">
        <v>1626.61290322581</v>
      </c>
      <c r="D4" s="1">
        <v>1867.8571428571399</v>
      </c>
      <c r="E4" s="1">
        <v>1305.3571428571399</v>
      </c>
      <c r="G4" s="1" t="s">
        <v>14</v>
      </c>
      <c r="H4" s="1">
        <v>1305.6451612903199</v>
      </c>
      <c r="I4" s="1">
        <v>1365.78947368421</v>
      </c>
      <c r="J4" s="1">
        <v>1450</v>
      </c>
      <c r="K4" s="1">
        <v>1078.8461538461499</v>
      </c>
      <c r="M4" s="1" t="s">
        <v>15</v>
      </c>
      <c r="N4" s="1">
        <v>395.83333333333297</v>
      </c>
      <c r="O4" s="1">
        <v>559.89583333333303</v>
      </c>
      <c r="P4" s="1">
        <v>580.80357142857099</v>
      </c>
      <c r="Q4" s="1">
        <v>585.31746031746002</v>
      </c>
      <c r="S4" s="2" t="s">
        <v>16</v>
      </c>
      <c r="T4" s="1">
        <v>912.16216216216196</v>
      </c>
      <c r="U4" s="1">
        <v>860.29411764705901</v>
      </c>
      <c r="V4" s="1">
        <v>654.48717948717899</v>
      </c>
      <c r="W4" s="1">
        <v>765</v>
      </c>
    </row>
    <row r="5" spans="1:23" x14ac:dyDescent="0.2">
      <c r="A5" s="1" t="s">
        <v>17</v>
      </c>
      <c r="B5" s="1">
        <v>1645</v>
      </c>
      <c r="C5" s="1">
        <v>1695.2380952381</v>
      </c>
      <c r="D5" s="1">
        <v>1577.38095238095</v>
      </c>
      <c r="E5" s="1">
        <v>1729.83870967742</v>
      </c>
      <c r="G5" s="1" t="s">
        <v>18</v>
      </c>
      <c r="H5" s="1">
        <v>1350</v>
      </c>
      <c r="I5" s="1">
        <v>1322.5</v>
      </c>
      <c r="J5" s="1">
        <v>1473.6842105263199</v>
      </c>
      <c r="K5" s="1">
        <v>1343.96551724138</v>
      </c>
      <c r="M5" s="1" t="s">
        <v>19</v>
      </c>
      <c r="N5" s="1">
        <v>624.55357142857099</v>
      </c>
      <c r="O5" s="1">
        <v>691.66666666666697</v>
      </c>
      <c r="P5" s="1">
        <v>423.97959183673498</v>
      </c>
      <c r="Q5" s="1">
        <v>643.26923076923094</v>
      </c>
      <c r="S5" s="1" t="s">
        <v>20</v>
      </c>
      <c r="T5" s="1">
        <v>803.48837209302303</v>
      </c>
      <c r="U5" s="1">
        <v>587.17948717948696</v>
      </c>
      <c r="V5" s="1">
        <v>832.5</v>
      </c>
      <c r="W5" s="1">
        <v>832.5</v>
      </c>
    </row>
    <row r="6" spans="1:23" x14ac:dyDescent="0.2">
      <c r="A6" s="1" t="s">
        <v>21</v>
      </c>
      <c r="B6" s="1">
        <v>1576.7241379310301</v>
      </c>
      <c r="C6" s="1">
        <v>1937.5</v>
      </c>
      <c r="D6" s="1">
        <v>1694.23076923077</v>
      </c>
      <c r="E6" s="1">
        <v>1623.9130434782601</v>
      </c>
      <c r="G6" s="1" t="s">
        <v>22</v>
      </c>
      <c r="H6" s="4">
        <v>1658.3333333333301</v>
      </c>
      <c r="I6" s="4">
        <v>1661.4583333333301</v>
      </c>
      <c r="J6" s="4">
        <v>1690.625</v>
      </c>
      <c r="K6" s="4">
        <v>1733.75</v>
      </c>
      <c r="M6" s="1" t="s">
        <v>23</v>
      </c>
      <c r="N6" s="1">
        <v>516.875</v>
      </c>
      <c r="O6" s="1">
        <v>547.05882352941205</v>
      </c>
      <c r="P6" s="1">
        <v>663.392857142857</v>
      </c>
      <c r="Q6" s="1">
        <v>762.17948717948696</v>
      </c>
      <c r="S6" s="3" t="s">
        <v>24</v>
      </c>
      <c r="T6" s="1">
        <v>552.08333333333303</v>
      </c>
      <c r="U6" s="1">
        <v>667.10526315789502</v>
      </c>
      <c r="V6" s="1">
        <v>399.561403508772</v>
      </c>
      <c r="W6" s="1">
        <v>663.19444444444503</v>
      </c>
    </row>
    <row r="7" spans="1:23" x14ac:dyDescent="0.2">
      <c r="A7" s="1" t="s">
        <v>25</v>
      </c>
      <c r="B7" s="1">
        <v>1300</v>
      </c>
      <c r="C7" s="1">
        <v>1477.38095238095</v>
      </c>
      <c r="D7" s="1">
        <v>1394.5652173912999</v>
      </c>
      <c r="E7" s="1">
        <v>1293.05555555556</v>
      </c>
      <c r="G7" s="1" t="s">
        <v>26</v>
      </c>
      <c r="H7" s="4">
        <v>1864.6551724137901</v>
      </c>
      <c r="I7" s="4">
        <v>2162.5</v>
      </c>
      <c r="J7" s="4">
        <v>1872.5</v>
      </c>
      <c r="K7" s="4">
        <v>1662.5</v>
      </c>
      <c r="M7" s="1" t="s">
        <v>27</v>
      </c>
      <c r="N7" s="1">
        <v>425.480769230769</v>
      </c>
      <c r="O7" s="1">
        <v>646.808510638298</v>
      </c>
      <c r="P7" s="1">
        <v>576.19047619047603</v>
      </c>
      <c r="Q7" s="1">
        <v>756.97674418604697</v>
      </c>
      <c r="S7" s="3" t="s">
        <v>28</v>
      </c>
      <c r="T7" s="1">
        <v>572.95918367346906</v>
      </c>
      <c r="U7" s="1">
        <v>628.125</v>
      </c>
      <c r="V7" s="1">
        <v>520.45454545454595</v>
      </c>
      <c r="W7" s="1">
        <v>449.568965517241</v>
      </c>
    </row>
    <row r="8" spans="1:23" x14ac:dyDescent="0.2">
      <c r="A8" s="1" t="s">
        <v>29</v>
      </c>
      <c r="B8" s="1">
        <v>1526</v>
      </c>
      <c r="C8" s="1">
        <v>1539</v>
      </c>
      <c r="D8" s="1">
        <v>1640.8333333333301</v>
      </c>
      <c r="E8" s="1">
        <v>1494.5652173912999</v>
      </c>
      <c r="G8" s="1" t="s">
        <v>30</v>
      </c>
      <c r="H8" s="1">
        <v>1995.8333333333301</v>
      </c>
      <c r="I8" s="1">
        <v>1898.0769230769199</v>
      </c>
      <c r="J8" s="1">
        <v>2113.1578947368398</v>
      </c>
      <c r="K8" s="1">
        <v>1965</v>
      </c>
      <c r="M8" s="1" t="s">
        <v>31</v>
      </c>
      <c r="N8" s="1">
        <v>488.57142857142901</v>
      </c>
      <c r="O8" s="1">
        <v>616.20370370370404</v>
      </c>
      <c r="P8" s="1">
        <v>598.66071428571399</v>
      </c>
      <c r="Q8" s="1">
        <v>649.52830188679195</v>
      </c>
      <c r="S8" s="1" t="s">
        <v>32</v>
      </c>
      <c r="T8" s="1">
        <v>453.64583333333297</v>
      </c>
      <c r="U8" s="1">
        <v>798.68421052631595</v>
      </c>
      <c r="V8" s="1">
        <v>639.03508771929796</v>
      </c>
      <c r="W8" s="1">
        <v>781.57894736842104</v>
      </c>
    </row>
    <row r="9" spans="1:23" x14ac:dyDescent="0.2">
      <c r="A9" s="1" t="s">
        <v>33</v>
      </c>
      <c r="B9" s="1">
        <v>1930</v>
      </c>
      <c r="C9" s="1">
        <v>1815.9090909090901</v>
      </c>
      <c r="D9" s="1">
        <v>1832.4074074074099</v>
      </c>
      <c r="E9" s="1">
        <v>2121.875</v>
      </c>
      <c r="G9" s="1" t="s">
        <v>34</v>
      </c>
      <c r="H9" s="1">
        <v>1821.42857142857</v>
      </c>
      <c r="I9" s="1">
        <v>1332.6923076923099</v>
      </c>
      <c r="J9" s="1">
        <v>1598</v>
      </c>
      <c r="K9" s="1">
        <v>1686.6666666666699</v>
      </c>
      <c r="M9" s="1" t="s">
        <v>35</v>
      </c>
      <c r="N9" s="1">
        <v>482.06521739130397</v>
      </c>
      <c r="O9" s="1">
        <v>394.02173913043498</v>
      </c>
      <c r="P9" s="1">
        <v>621.75925925925901</v>
      </c>
      <c r="Q9" s="1">
        <v>633.19672131147502</v>
      </c>
      <c r="S9" s="1" t="s">
        <v>36</v>
      </c>
      <c r="T9" s="1">
        <v>563.15789473684197</v>
      </c>
      <c r="U9" s="1">
        <v>804.375</v>
      </c>
      <c r="V9" s="1">
        <v>701.13636363636397</v>
      </c>
      <c r="W9" s="1">
        <v>819.375</v>
      </c>
    </row>
    <row r="10" spans="1:23" x14ac:dyDescent="0.2">
      <c r="A10" s="1" t="s">
        <v>37</v>
      </c>
      <c r="B10" s="1">
        <v>1905.1724137931001</v>
      </c>
      <c r="C10" s="1">
        <v>1822.2222222222199</v>
      </c>
      <c r="D10" s="1">
        <v>1687.5</v>
      </c>
      <c r="E10" s="1">
        <v>1947.41379310345</v>
      </c>
      <c r="G10" s="1" t="s">
        <v>38</v>
      </c>
      <c r="H10" s="1">
        <v>1946.42857142857</v>
      </c>
      <c r="I10" s="1">
        <v>1478.125</v>
      </c>
      <c r="J10" s="1">
        <v>1896.42857142857</v>
      </c>
      <c r="K10" s="1">
        <v>1896.42857142857</v>
      </c>
      <c r="M10" s="1" t="s">
        <v>43</v>
      </c>
      <c r="N10" s="5">
        <f t="shared" ref="N10:Q10" si="0">ROUND(AVERAGE(N2:N9),2)</f>
        <v>502.34</v>
      </c>
      <c r="O10" s="5">
        <f t="shared" si="0"/>
        <v>546.08000000000004</v>
      </c>
      <c r="P10" s="5">
        <f t="shared" si="0"/>
        <v>596.79999999999995</v>
      </c>
      <c r="Q10" s="5">
        <f t="shared" si="0"/>
        <v>651.23</v>
      </c>
      <c r="S10" s="1" t="s">
        <v>43</v>
      </c>
      <c r="T10" s="5">
        <f t="shared" ref="T10:W10" si="1">ROUND(AVERAGE(T2:T9),2)</f>
        <v>659.52</v>
      </c>
      <c r="U10" s="5">
        <f t="shared" si="1"/>
        <v>717.41</v>
      </c>
      <c r="V10" s="5">
        <f t="shared" si="1"/>
        <v>620.89</v>
      </c>
      <c r="W10" s="5">
        <f t="shared" si="1"/>
        <v>718.71</v>
      </c>
    </row>
    <row r="11" spans="1:23" x14ac:dyDescent="0.2">
      <c r="A11" s="1" t="s">
        <v>43</v>
      </c>
      <c r="B11" s="5">
        <f t="shared" ref="B11:E11" si="2">ROUND(AVERAGE(B2:B10), 2)</f>
        <v>1636.4</v>
      </c>
      <c r="C11" s="5">
        <f t="shared" si="2"/>
        <v>1658.36</v>
      </c>
      <c r="D11" s="5">
        <f t="shared" si="2"/>
        <v>1626.39</v>
      </c>
      <c r="E11" s="5">
        <f t="shared" si="2"/>
        <v>1697.76</v>
      </c>
      <c r="G11" s="1" t="s">
        <v>43</v>
      </c>
      <c r="H11" s="5">
        <f t="shared" ref="H11:K11" si="3">ROUND(AVERAGE(H2:H10), 2)</f>
        <v>1637.22</v>
      </c>
      <c r="I11" s="5">
        <f t="shared" si="3"/>
        <v>1523.35</v>
      </c>
      <c r="J11" s="5">
        <f t="shared" si="3"/>
        <v>1616.65</v>
      </c>
      <c r="K11" s="5">
        <f t="shared" si="3"/>
        <v>1583.34</v>
      </c>
      <c r="M11" s="1" t="s">
        <v>44</v>
      </c>
      <c r="N11" s="5">
        <f t="shared" ref="N11:Q11" si="4">ROUND(STDEV(N2:N9),2)</f>
        <v>72.53</v>
      </c>
      <c r="O11" s="5">
        <f t="shared" si="4"/>
        <v>104.51</v>
      </c>
      <c r="P11" s="5">
        <f t="shared" si="4"/>
        <v>77.819999999999993</v>
      </c>
      <c r="Q11" s="5">
        <f t="shared" si="4"/>
        <v>72.17</v>
      </c>
      <c r="S11" s="1" t="s">
        <v>44</v>
      </c>
      <c r="T11" s="5">
        <f t="shared" ref="T11:W11" si="5">ROUND(STDEV(T2:T9),2)</f>
        <v>156.46</v>
      </c>
      <c r="U11" s="5">
        <f t="shared" si="5"/>
        <v>118.09</v>
      </c>
      <c r="V11" s="5">
        <f t="shared" si="5"/>
        <v>138.75</v>
      </c>
      <c r="W11" s="5">
        <f t="shared" si="5"/>
        <v>122.45</v>
      </c>
    </row>
    <row r="12" spans="1:23" x14ac:dyDescent="0.2">
      <c r="A12" s="1" t="s">
        <v>44</v>
      </c>
      <c r="B12" s="5">
        <f t="shared" ref="B12:E12" si="6">ROUND(STDEV(B2:B10),2)</f>
        <v>196.8</v>
      </c>
      <c r="C12" s="5">
        <f t="shared" si="6"/>
        <v>246.62</v>
      </c>
      <c r="D12" s="5">
        <f t="shared" si="6"/>
        <v>166</v>
      </c>
      <c r="E12" s="5">
        <f t="shared" si="6"/>
        <v>300.25</v>
      </c>
      <c r="G12" s="1" t="s">
        <v>44</v>
      </c>
      <c r="H12" s="5">
        <f t="shared" ref="H12:K12" si="7">ROUND(STDEV(H2:H10),2)</f>
        <v>279.32</v>
      </c>
      <c r="I12" s="5">
        <f t="shared" si="7"/>
        <v>321.56</v>
      </c>
      <c r="J12" s="5">
        <f t="shared" si="7"/>
        <v>306.7</v>
      </c>
      <c r="K12" s="5">
        <f t="shared" si="7"/>
        <v>288.72000000000003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W11"/>
  <sheetViews>
    <sheetView workbookViewId="0"/>
  </sheetViews>
  <sheetFormatPr defaultColWidth="12.5703125" defaultRowHeight="15.75" customHeight="1" x14ac:dyDescent="0.2"/>
  <sheetData>
    <row r="1" spans="1:23" x14ac:dyDescent="0.2">
      <c r="A1" s="2" t="s">
        <v>0</v>
      </c>
      <c r="B1" s="1" t="s">
        <v>39</v>
      </c>
      <c r="C1" s="1" t="s">
        <v>40</v>
      </c>
      <c r="D1" s="1" t="s">
        <v>41</v>
      </c>
      <c r="E1" s="1" t="s">
        <v>42</v>
      </c>
      <c r="G1" s="2" t="s">
        <v>2</v>
      </c>
      <c r="H1" s="1" t="s">
        <v>39</v>
      </c>
      <c r="I1" s="1" t="s">
        <v>40</v>
      </c>
      <c r="J1" s="1" t="s">
        <v>41</v>
      </c>
      <c r="K1" s="1" t="s">
        <v>42</v>
      </c>
      <c r="M1" s="1" t="s">
        <v>3</v>
      </c>
      <c r="N1" s="1" t="s">
        <v>39</v>
      </c>
      <c r="O1" s="1" t="s">
        <v>40</v>
      </c>
      <c r="P1" s="1" t="s">
        <v>41</v>
      </c>
      <c r="Q1" s="1" t="s">
        <v>42</v>
      </c>
      <c r="S1" s="1" t="s">
        <v>4</v>
      </c>
      <c r="T1" s="1" t="s">
        <v>39</v>
      </c>
      <c r="U1" s="1" t="s">
        <v>40</v>
      </c>
      <c r="V1" s="1" t="s">
        <v>41</v>
      </c>
      <c r="W1" s="1" t="s">
        <v>42</v>
      </c>
    </row>
    <row r="2" spans="1:23" x14ac:dyDescent="0.2">
      <c r="A2" s="1" t="s">
        <v>5</v>
      </c>
      <c r="B2" s="1">
        <v>25</v>
      </c>
      <c r="C2" s="1">
        <v>28</v>
      </c>
      <c r="D2" s="1">
        <v>24</v>
      </c>
      <c r="E2" s="1">
        <v>22</v>
      </c>
      <c r="G2" s="1" t="s">
        <v>6</v>
      </c>
      <c r="H2" s="1">
        <v>37</v>
      </c>
      <c r="I2" s="1">
        <v>24</v>
      </c>
      <c r="J2" s="1">
        <v>33</v>
      </c>
      <c r="K2" s="1">
        <v>33</v>
      </c>
      <c r="M2" s="1" t="s">
        <v>7</v>
      </c>
      <c r="N2" s="1">
        <v>36</v>
      </c>
      <c r="O2" s="1">
        <v>64</v>
      </c>
      <c r="P2" s="1">
        <v>35</v>
      </c>
      <c r="Q2" s="1">
        <v>55</v>
      </c>
      <c r="S2" s="1" t="s">
        <v>8</v>
      </c>
      <c r="T2" s="1">
        <v>36</v>
      </c>
      <c r="U2" s="1">
        <v>25</v>
      </c>
      <c r="V2" s="1">
        <v>33</v>
      </c>
      <c r="W2" s="1">
        <v>32</v>
      </c>
    </row>
    <row r="3" spans="1:23" x14ac:dyDescent="0.2">
      <c r="A3" s="1" t="s">
        <v>9</v>
      </c>
      <c r="B3" s="1">
        <v>18</v>
      </c>
      <c r="C3" s="1">
        <v>9</v>
      </c>
      <c r="D3" s="1">
        <v>12</v>
      </c>
      <c r="E3" s="1">
        <v>17</v>
      </c>
      <c r="G3" s="1" t="s">
        <v>10</v>
      </c>
      <c r="H3" s="4">
        <v>33</v>
      </c>
      <c r="I3" s="4">
        <v>21</v>
      </c>
      <c r="J3" s="4">
        <v>24</v>
      </c>
      <c r="K3" s="4">
        <v>28</v>
      </c>
      <c r="M3" s="1" t="s">
        <v>11</v>
      </c>
      <c r="N3" s="1">
        <v>57</v>
      </c>
      <c r="O3" s="1">
        <v>43</v>
      </c>
      <c r="P3" s="1">
        <v>51</v>
      </c>
      <c r="Q3" s="1">
        <v>52</v>
      </c>
      <c r="S3" s="1" t="s">
        <v>12</v>
      </c>
      <c r="T3" s="1">
        <v>39</v>
      </c>
      <c r="U3" s="1">
        <v>43</v>
      </c>
      <c r="V3" s="1">
        <v>38</v>
      </c>
      <c r="W3" s="1">
        <v>49</v>
      </c>
    </row>
    <row r="4" spans="1:23" x14ac:dyDescent="0.2">
      <c r="A4" s="1" t="s">
        <v>13</v>
      </c>
      <c r="B4" s="1">
        <v>19</v>
      </c>
      <c r="C4" s="1">
        <v>31</v>
      </c>
      <c r="D4" s="1">
        <v>21</v>
      </c>
      <c r="E4" s="1">
        <v>28</v>
      </c>
      <c r="G4" s="1" t="s">
        <v>14</v>
      </c>
      <c r="H4" s="1">
        <v>31</v>
      </c>
      <c r="I4" s="1">
        <v>19</v>
      </c>
      <c r="J4" s="1">
        <v>29</v>
      </c>
      <c r="K4" s="1">
        <v>26</v>
      </c>
      <c r="M4" s="1" t="s">
        <v>15</v>
      </c>
      <c r="N4" s="1">
        <v>48</v>
      </c>
      <c r="O4" s="1">
        <v>48</v>
      </c>
      <c r="P4" s="1">
        <v>56</v>
      </c>
      <c r="Q4" s="1">
        <v>63</v>
      </c>
      <c r="S4" s="2" t="s">
        <v>16</v>
      </c>
      <c r="T4" s="1">
        <v>37</v>
      </c>
      <c r="U4" s="1">
        <v>34</v>
      </c>
      <c r="V4" s="1">
        <v>39</v>
      </c>
      <c r="W4" s="1">
        <v>30</v>
      </c>
    </row>
    <row r="5" spans="1:23" x14ac:dyDescent="0.2">
      <c r="A5" s="1" t="s">
        <v>17</v>
      </c>
      <c r="B5" s="1">
        <v>15</v>
      </c>
      <c r="C5" s="1">
        <v>21</v>
      </c>
      <c r="D5" s="1">
        <v>21</v>
      </c>
      <c r="E5" s="1">
        <v>31</v>
      </c>
      <c r="G5" s="1" t="s">
        <v>18</v>
      </c>
      <c r="H5" s="1">
        <v>25</v>
      </c>
      <c r="I5" s="1">
        <v>30</v>
      </c>
      <c r="J5" s="1">
        <v>19</v>
      </c>
      <c r="K5" s="1">
        <v>29</v>
      </c>
      <c r="M5" s="1" t="s">
        <v>19</v>
      </c>
      <c r="N5" s="1">
        <v>56</v>
      </c>
      <c r="O5" s="1">
        <v>42</v>
      </c>
      <c r="P5" s="1">
        <v>49</v>
      </c>
      <c r="Q5" s="1">
        <v>52</v>
      </c>
      <c r="S5" s="1" t="s">
        <v>20</v>
      </c>
      <c r="T5" s="1">
        <v>43</v>
      </c>
      <c r="U5" s="1">
        <v>39</v>
      </c>
      <c r="V5" s="1">
        <v>40</v>
      </c>
      <c r="W5" s="1">
        <v>46</v>
      </c>
    </row>
    <row r="6" spans="1:23" x14ac:dyDescent="0.2">
      <c r="A6" s="1" t="s">
        <v>21</v>
      </c>
      <c r="B6" s="1">
        <v>29</v>
      </c>
      <c r="C6" s="1">
        <v>14</v>
      </c>
      <c r="D6" s="1">
        <v>26</v>
      </c>
      <c r="E6" s="1">
        <v>23</v>
      </c>
      <c r="G6" s="1" t="s">
        <v>22</v>
      </c>
      <c r="H6" s="4">
        <v>15</v>
      </c>
      <c r="I6" s="4">
        <v>24</v>
      </c>
      <c r="J6" s="4">
        <v>24</v>
      </c>
      <c r="K6" s="4">
        <v>20</v>
      </c>
      <c r="M6" s="1" t="s">
        <v>23</v>
      </c>
      <c r="N6" s="1">
        <v>40</v>
      </c>
      <c r="O6" s="1">
        <v>34</v>
      </c>
      <c r="P6" s="1">
        <v>56</v>
      </c>
      <c r="Q6" s="1">
        <v>39</v>
      </c>
      <c r="S6" s="3" t="s">
        <v>24</v>
      </c>
      <c r="T6" s="1">
        <v>48</v>
      </c>
      <c r="U6" s="1">
        <v>38</v>
      </c>
      <c r="V6" s="1">
        <v>57</v>
      </c>
      <c r="W6" s="1">
        <v>72</v>
      </c>
    </row>
    <row r="7" spans="1:23" x14ac:dyDescent="0.2">
      <c r="A7" s="1" t="s">
        <v>25</v>
      </c>
      <c r="B7" s="1">
        <v>32</v>
      </c>
      <c r="C7" s="1">
        <v>21</v>
      </c>
      <c r="D7" s="1">
        <v>23</v>
      </c>
      <c r="E7" s="1">
        <v>18</v>
      </c>
      <c r="G7" s="1" t="s">
        <v>26</v>
      </c>
      <c r="H7" s="4">
        <v>29</v>
      </c>
      <c r="I7" s="4">
        <v>22</v>
      </c>
      <c r="J7" s="4">
        <v>20</v>
      </c>
      <c r="K7" s="4">
        <v>32</v>
      </c>
      <c r="M7" s="1" t="s">
        <v>27</v>
      </c>
      <c r="N7" s="1">
        <v>52</v>
      </c>
      <c r="O7" s="1">
        <v>47</v>
      </c>
      <c r="P7" s="1">
        <v>42</v>
      </c>
      <c r="Q7" s="1">
        <v>43</v>
      </c>
      <c r="S7" s="3" t="s">
        <v>28</v>
      </c>
      <c r="T7" s="1">
        <v>49</v>
      </c>
      <c r="U7" s="1">
        <v>40</v>
      </c>
      <c r="V7" s="1">
        <v>44</v>
      </c>
      <c r="W7" s="1">
        <v>58</v>
      </c>
    </row>
    <row r="8" spans="1:23" x14ac:dyDescent="0.2">
      <c r="A8" s="1" t="s">
        <v>29</v>
      </c>
      <c r="B8" s="1">
        <v>25</v>
      </c>
      <c r="C8" s="1">
        <v>25</v>
      </c>
      <c r="D8" s="1">
        <v>30</v>
      </c>
      <c r="E8" s="1">
        <v>23</v>
      </c>
      <c r="G8" s="1" t="s">
        <v>30</v>
      </c>
      <c r="H8" s="1">
        <v>30</v>
      </c>
      <c r="I8" s="1">
        <v>26</v>
      </c>
      <c r="J8" s="1">
        <v>19</v>
      </c>
      <c r="K8" s="1">
        <v>20</v>
      </c>
      <c r="M8" s="1" t="s">
        <v>31</v>
      </c>
      <c r="N8" s="1">
        <v>35</v>
      </c>
      <c r="O8" s="1">
        <v>54</v>
      </c>
      <c r="P8" s="1">
        <v>56</v>
      </c>
      <c r="Q8" s="1">
        <v>53</v>
      </c>
      <c r="S8" s="1" t="s">
        <v>32</v>
      </c>
      <c r="T8" s="1">
        <v>48</v>
      </c>
      <c r="U8" s="1">
        <v>38</v>
      </c>
      <c r="V8" s="1">
        <v>57</v>
      </c>
      <c r="W8" s="1">
        <v>38</v>
      </c>
    </row>
    <row r="9" spans="1:23" x14ac:dyDescent="0.2">
      <c r="A9" s="1" t="s">
        <v>33</v>
      </c>
      <c r="B9" s="1">
        <v>20</v>
      </c>
      <c r="C9" s="1">
        <v>22</v>
      </c>
      <c r="D9" s="1">
        <v>27</v>
      </c>
      <c r="E9" s="1">
        <v>15</v>
      </c>
      <c r="G9" s="1" t="s">
        <v>34</v>
      </c>
      <c r="H9" s="1">
        <v>21</v>
      </c>
      <c r="I9" s="1">
        <v>26</v>
      </c>
      <c r="J9" s="1">
        <v>25</v>
      </c>
      <c r="K9" s="1">
        <v>30</v>
      </c>
      <c r="M9" s="1" t="s">
        <v>35</v>
      </c>
      <c r="N9" s="1">
        <v>46</v>
      </c>
      <c r="O9" s="1">
        <v>36</v>
      </c>
      <c r="P9" s="1">
        <v>54</v>
      </c>
      <c r="Q9" s="1">
        <v>61</v>
      </c>
      <c r="S9" s="1" t="s">
        <v>36</v>
      </c>
      <c r="T9" s="1">
        <v>38</v>
      </c>
      <c r="U9" s="1">
        <v>40</v>
      </c>
      <c r="V9" s="1">
        <v>44</v>
      </c>
      <c r="W9" s="1">
        <v>40</v>
      </c>
    </row>
    <row r="10" spans="1:23" x14ac:dyDescent="0.2">
      <c r="A10" s="1" t="s">
        <v>37</v>
      </c>
      <c r="B10" s="1">
        <v>29</v>
      </c>
      <c r="C10" s="1">
        <v>27</v>
      </c>
      <c r="D10" s="1">
        <v>22</v>
      </c>
      <c r="E10" s="1">
        <v>29</v>
      </c>
      <c r="G10" s="1" t="s">
        <v>38</v>
      </c>
      <c r="H10" s="1">
        <v>28</v>
      </c>
      <c r="I10" s="1">
        <v>16</v>
      </c>
      <c r="J10" s="1">
        <v>28</v>
      </c>
      <c r="K10" s="1">
        <v>28</v>
      </c>
      <c r="N10" s="5">
        <f t="shared" ref="N10:Q10" si="0">ROUND(AVERAGE(N2:N9),2)</f>
        <v>46.25</v>
      </c>
      <c r="O10" s="5">
        <f t="shared" si="0"/>
        <v>46</v>
      </c>
      <c r="P10" s="5">
        <f t="shared" si="0"/>
        <v>49.88</v>
      </c>
      <c r="Q10" s="5">
        <f t="shared" si="0"/>
        <v>52.25</v>
      </c>
      <c r="T10" s="5">
        <f t="shared" ref="T10:W10" si="1">ROUND(AVERAGE(T2:T9),2)</f>
        <v>42.25</v>
      </c>
      <c r="U10" s="5">
        <f t="shared" si="1"/>
        <v>37.130000000000003</v>
      </c>
      <c r="V10" s="5">
        <f t="shared" si="1"/>
        <v>44</v>
      </c>
      <c r="W10" s="5">
        <f t="shared" si="1"/>
        <v>45.63</v>
      </c>
    </row>
    <row r="11" spans="1:23" x14ac:dyDescent="0.2">
      <c r="A11" s="1" t="s">
        <v>43</v>
      </c>
      <c r="B11" s="5">
        <f t="shared" ref="B11:E11" si="2">ROUND(AVERAGE(B2:B10), 2)</f>
        <v>23.56</v>
      </c>
      <c r="C11" s="5">
        <f t="shared" si="2"/>
        <v>22</v>
      </c>
      <c r="D11" s="5">
        <f t="shared" si="2"/>
        <v>22.89</v>
      </c>
      <c r="E11" s="5">
        <f t="shared" si="2"/>
        <v>22.89</v>
      </c>
      <c r="H11" s="5">
        <f t="shared" ref="H11:K11" si="3">ROUND(AVERAGE(H2:H10), 2)</f>
        <v>27.67</v>
      </c>
      <c r="I11" s="5">
        <f t="shared" si="3"/>
        <v>23.11</v>
      </c>
      <c r="J11" s="5">
        <f t="shared" si="3"/>
        <v>24.56</v>
      </c>
      <c r="K11" s="5">
        <f t="shared" si="3"/>
        <v>27.33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T12"/>
  <sheetViews>
    <sheetView workbookViewId="0"/>
  </sheetViews>
  <sheetFormatPr defaultColWidth="12.5703125" defaultRowHeight="15.75" customHeight="1" x14ac:dyDescent="0.2"/>
  <sheetData>
    <row r="1" spans="1:20" x14ac:dyDescent="0.2">
      <c r="A1" s="2" t="s">
        <v>0</v>
      </c>
      <c r="G1" s="2" t="s">
        <v>2</v>
      </c>
      <c r="M1" s="1" t="s">
        <v>3</v>
      </c>
      <c r="S1" s="1" t="s">
        <v>4</v>
      </c>
    </row>
    <row r="2" spans="1:20" x14ac:dyDescent="0.2">
      <c r="A2" s="1" t="s">
        <v>5</v>
      </c>
      <c r="B2" s="5">
        <f>(Sheet2!B2*Sheet3!B2+Sheet2!C2*Sheet3!C2+Sheet2!D2*Sheet3!D2+Sheet2!E2*Sheet3!E2)/SUM(Sheet3!B2:E2)</f>
        <v>1768.4343434343446</v>
      </c>
      <c r="G2" s="1" t="s">
        <v>6</v>
      </c>
      <c r="H2" s="5">
        <f>(Sheet2!H2*Sheet3!H2+Sheet2!I2*Sheet3!I2+Sheet2!J2*Sheet3!J2+Sheet2!K2*Sheet3!K2)/SUM(Sheet3!H2:K2)</f>
        <v>1305.5118110236192</v>
      </c>
      <c r="M2" s="1" t="s">
        <v>7</v>
      </c>
      <c r="N2" s="5">
        <f>(Sheet2!N2*Sheet3!N2+Sheet2!O2*Sheet3!O2+Sheet2!P2*Sheet3!P2+Sheet2!Q2*Sheet3!Q2)/SUM(Sheet3!N2:Q2)</f>
        <v>555.78947368421063</v>
      </c>
      <c r="S2" s="1" t="s">
        <v>8</v>
      </c>
      <c r="T2" s="5">
        <f>(Sheet2!T2*Sheet3!T2+Sheet2!U2*Sheet3!U2+Sheet2!V2*Sheet3!V2+Sheet2!W2*Sheet3!W2)/SUM(Sheet3!T2:W2)</f>
        <v>660.91269841269843</v>
      </c>
    </row>
    <row r="3" spans="1:20" x14ac:dyDescent="0.2">
      <c r="A3" s="1" t="s">
        <v>9</v>
      </c>
      <c r="B3" s="5">
        <f>(Sheet2!B3*Sheet3!B3+Sheet2!C3*Sheet3!C3+Sheet2!D3*Sheet3!D3+Sheet2!E3*Sheet3!E3)/SUM(Sheet3!B3:E3)</f>
        <v>1493.75</v>
      </c>
      <c r="G3" s="1" t="s">
        <v>10</v>
      </c>
      <c r="H3" s="5">
        <f>(Sheet2!H3*Sheet3!H3+Sheet2!I3*Sheet3!I3+Sheet2!J3*Sheet3!J3+Sheet2!K3*Sheet3!K3)/SUM(Sheet3!H3:K3)</f>
        <v>1367.6886792452838</v>
      </c>
      <c r="M3" s="1" t="s">
        <v>11</v>
      </c>
      <c r="N3" s="5">
        <f>(Sheet2!N3*Sheet3!N3+Sheet2!O3*Sheet3!O3+Sheet2!P3*Sheet3!P3+Sheet2!Q3*Sheet3!Q3)/SUM(Sheet3!N3:Q3)</f>
        <v>561.82266009852219</v>
      </c>
      <c r="S3" s="1" t="s">
        <v>12</v>
      </c>
      <c r="T3" s="5">
        <f>(Sheet2!T3*Sheet3!T3+Sheet2!U3*Sheet3!U3+Sheet2!V3*Sheet3!V3+Sheet2!W3*Sheet3!W3)/SUM(Sheet3!T3:W3)</f>
        <v>716.71597633136093</v>
      </c>
    </row>
    <row r="4" spans="1:20" x14ac:dyDescent="0.2">
      <c r="A4" s="1" t="s">
        <v>13</v>
      </c>
      <c r="B4" s="5">
        <f>(Sheet2!B4*Sheet3!B4+Sheet2!C4*Sheet3!C4+Sheet2!D4*Sheet3!D4+Sheet2!E4*Sheet3!E4)/SUM(Sheet3!B4:E4)</f>
        <v>1599.4949494949483</v>
      </c>
      <c r="G4" s="1" t="s">
        <v>14</v>
      </c>
      <c r="H4" s="5">
        <f>(Sheet2!H4*Sheet3!H4+Sheet2!I4*Sheet3!I4+Sheet2!J4*Sheet3!J4+Sheet2!K4*Sheet3!K4)/SUM(Sheet3!H4:K4)</f>
        <v>1300.2380952380936</v>
      </c>
      <c r="M4" s="1" t="s">
        <v>15</v>
      </c>
      <c r="N4" s="5">
        <f>(Sheet2!N4*Sheet3!N4+Sheet2!O4*Sheet3!O4+Sheet2!P4*Sheet3!P4+Sheet2!Q4*Sheet3!Q4)/SUM(Sheet3!N4:Q4)</f>
        <v>536.16279069767404</v>
      </c>
      <c r="S4" s="2" t="s">
        <v>16</v>
      </c>
      <c r="T4" s="5">
        <f>(Sheet2!T4*Sheet3!T4+Sheet2!U4*Sheet3!U4+Sheet2!V4*Sheet3!V4+Sheet2!W4*Sheet3!W4)/SUM(Sheet3!T4:W4)</f>
        <v>796.24999999999989</v>
      </c>
    </row>
    <row r="5" spans="1:20" x14ac:dyDescent="0.2">
      <c r="A5" s="1" t="s">
        <v>17</v>
      </c>
      <c r="B5" s="5">
        <f>(Sheet2!B5*Sheet3!B5+Sheet2!C5*Sheet3!C5+Sheet2!D5*Sheet3!D5+Sheet2!E5*Sheet3!E5)/SUM(Sheet3!B5:E5)</f>
        <v>1670.7386363636374</v>
      </c>
      <c r="G5" s="1" t="s">
        <v>18</v>
      </c>
      <c r="H5" s="5">
        <f>(Sheet2!H5*Sheet3!H5+Sheet2!I5*Sheet3!I5+Sheet2!J5*Sheet3!J5+Sheet2!K5*Sheet3!K5)/SUM(Sheet3!H5:K5)</f>
        <v>1363.1067961165061</v>
      </c>
      <c r="M5" s="1" t="s">
        <v>19</v>
      </c>
      <c r="N5" s="5">
        <f>(Sheet2!N5*Sheet3!N5+Sheet2!O5*Sheet3!O5+Sheet2!P5*Sheet3!P5+Sheet2!Q5*Sheet3!Q5)/SUM(Sheet3!N5:Q5)</f>
        <v>594.2211055276382</v>
      </c>
      <c r="S5" s="1" t="s">
        <v>20</v>
      </c>
      <c r="T5" s="5">
        <f>(Sheet2!T5*Sheet3!T5+Sheet2!U5*Sheet3!U5+Sheet2!V5*Sheet3!V5+Sheet2!W5*Sheet3!W5)/SUM(Sheet3!T5:W5)</f>
        <v>768.12499999999989</v>
      </c>
    </row>
    <row r="6" spans="1:20" x14ac:dyDescent="0.2">
      <c r="A6" s="1" t="s">
        <v>21</v>
      </c>
      <c r="B6" s="5">
        <f>(Sheet2!B6*Sheet3!B6+Sheet2!C6*Sheet3!C6+Sheet2!D6*Sheet3!D6+Sheet2!E6*Sheet3!E6)/SUM(Sheet3!B6:E6)</f>
        <v>1676.6304347826074</v>
      </c>
      <c r="G6" s="1" t="s">
        <v>22</v>
      </c>
      <c r="H6" s="5">
        <f>(Sheet2!H6*Sheet3!H6+Sheet2!I6*Sheet3!I6+Sheet2!J6*Sheet3!J6+Sheet2!K6*Sheet3!K6)/SUM(Sheet3!H6:K6)</f>
        <v>1686.7469879518057</v>
      </c>
      <c r="M6" s="1" t="s">
        <v>23</v>
      </c>
      <c r="N6" s="5">
        <f>(Sheet2!N6*Sheet3!N6+Sheet2!O6*Sheet3!O6+Sheet2!P6*Sheet3!P6+Sheet2!Q6*Sheet3!Q6)/SUM(Sheet3!N6:Q6)</f>
        <v>628.10650887573968</v>
      </c>
      <c r="S6" s="3" t="s">
        <v>24</v>
      </c>
      <c r="T6" s="5">
        <f>(Sheet2!T6*Sheet3!T6+Sheet2!U6*Sheet3!U6+Sheet2!V6*Sheet3!V6+Sheet2!W6*Sheet3!W6)/SUM(Sheet3!T6:W6)</f>
        <v>569.18604651162809</v>
      </c>
    </row>
    <row r="7" spans="1:20" x14ac:dyDescent="0.2">
      <c r="A7" s="1" t="s">
        <v>25</v>
      </c>
      <c r="B7" s="5">
        <f>(Sheet2!B7*Sheet3!B7+Sheet2!C7*Sheet3!C7+Sheet2!D7*Sheet3!D7+Sheet2!E7*Sheet3!E7)/SUM(Sheet3!B7:E7)</f>
        <v>1361.4361702127651</v>
      </c>
      <c r="G7" s="1" t="s">
        <v>26</v>
      </c>
      <c r="H7" s="5">
        <f>(Sheet2!H7*Sheet3!H7+Sheet2!I7*Sheet3!I7+Sheet2!J7*Sheet3!J7+Sheet2!K7*Sheet3!K7)/SUM(Sheet3!H7:K7)</f>
        <v>1866.9902912621351</v>
      </c>
      <c r="M7" s="1" t="s">
        <v>27</v>
      </c>
      <c r="N7" s="5">
        <f>(Sheet2!N7*Sheet3!N7+Sheet2!O7*Sheet3!O7+Sheet2!P7*Sheet3!P7+Sheet2!Q7*Sheet3!Q7)/SUM(Sheet3!N7:Q7)</f>
        <v>593.88586956521749</v>
      </c>
      <c r="S7" s="3" t="s">
        <v>28</v>
      </c>
      <c r="T7" s="5">
        <f>(Sheet2!T7*Sheet3!T7+Sheet2!U7*Sheet3!U7+Sheet2!V7*Sheet3!V7+Sheet2!W7*Sheet3!W7)/SUM(Sheet3!T7:W7)</f>
        <v>534.94764397905749</v>
      </c>
    </row>
    <row r="8" spans="1:20" x14ac:dyDescent="0.2">
      <c r="A8" s="1" t="s">
        <v>29</v>
      </c>
      <c r="B8" s="5">
        <f>(Sheet2!B8*Sheet3!B8+Sheet2!C8*Sheet3!C8+Sheet2!D8*Sheet3!D8+Sheet2!E8*Sheet3!E8)/SUM(Sheet3!B8:E8)</f>
        <v>1555.5825242718429</v>
      </c>
      <c r="G8" s="1" t="s">
        <v>30</v>
      </c>
      <c r="H8" s="5">
        <f>(Sheet2!H8*Sheet3!H8+Sheet2!I8*Sheet3!I8+Sheet2!J8*Sheet3!J8+Sheet2!K8*Sheet3!K8)/SUM(Sheet3!H8:K8)</f>
        <v>1986.052631578945</v>
      </c>
      <c r="M8" s="1" t="s">
        <v>31</v>
      </c>
      <c r="N8" s="5">
        <f>(Sheet2!N8*Sheet3!N8+Sheet2!O8*Sheet3!O8+Sheet2!P8*Sheet3!P8+Sheet2!Q8*Sheet3!Q8)/SUM(Sheet3!N8:Q8)</f>
        <v>597.60101010101005</v>
      </c>
      <c r="S8" s="1" t="s">
        <v>32</v>
      </c>
      <c r="T8" s="5">
        <f>(Sheet2!T8*Sheet3!T8+Sheet2!U8*Sheet3!U8+Sheet2!V8*Sheet3!V8+Sheet2!W8*Sheet3!W8)/SUM(Sheet3!T8:W8)</f>
        <v>653.31491712707168</v>
      </c>
    </row>
    <row r="9" spans="1:20" x14ac:dyDescent="0.2">
      <c r="A9" s="1" t="s">
        <v>33</v>
      </c>
      <c r="B9" s="5">
        <f>(Sheet2!B9*Sheet3!B9+Sheet2!C9*Sheet3!C9+Sheet2!D9*Sheet3!D9+Sheet2!E9*Sheet3!E9)/SUM(Sheet3!B9:E9)</f>
        <v>1903.0133928571436</v>
      </c>
      <c r="G9" s="1" t="s">
        <v>34</v>
      </c>
      <c r="H9" s="5">
        <f>(Sheet2!H9*Sheet3!H9+Sheet2!I9*Sheet3!I9+Sheet2!J9*Sheet3!J9+Sheet2!K9*Sheet3!K9)/SUM(Sheet3!H9:K9)</f>
        <v>1602.450980392158</v>
      </c>
      <c r="M9" s="1" t="s">
        <v>35</v>
      </c>
      <c r="N9" s="5">
        <f>(Sheet2!N9*Sheet3!N9+Sheet2!O9*Sheet3!O9+Sheet2!P9*Sheet3!P9+Sheet2!Q9*Sheet3!Q9)/SUM(Sheet3!N9:Q9)</f>
        <v>551.06488633855633</v>
      </c>
      <c r="S9" s="1" t="s">
        <v>36</v>
      </c>
      <c r="T9" s="5">
        <f>(Sheet2!T9*Sheet3!T9+Sheet2!U9*Sheet3!U9+Sheet2!V9*Sheet3!V9+Sheet2!W9*Sheet3!W9)/SUM(Sheet3!T9:W9)</f>
        <v>723.45679012345693</v>
      </c>
    </row>
    <row r="10" spans="1:20" x14ac:dyDescent="0.2">
      <c r="A10" s="1" t="s">
        <v>37</v>
      </c>
      <c r="B10" s="5">
        <f>(Sheet2!B10*Sheet3!B10+Sheet2!C10*Sheet3!C10+Sheet2!D10*Sheet3!D10+Sheet2!E10*Sheet3!E10)/SUM(Sheet3!B10:E10)</f>
        <v>1850.9345794392511</v>
      </c>
      <c r="G10" s="1" t="s">
        <v>38</v>
      </c>
      <c r="H10" s="5">
        <f>(Sheet2!H10*Sheet3!H10+Sheet2!I10*Sheet3!I10+Sheet2!J10*Sheet3!J10+Sheet2!K10*Sheet3!K10)/SUM(Sheet3!H10:K10)</f>
        <v>1843.4999999999989</v>
      </c>
      <c r="M10" s="6" t="s">
        <v>43</v>
      </c>
      <c r="N10" s="4">
        <f>AVERAGE(N2:N9)</f>
        <v>577.33178811107109</v>
      </c>
      <c r="S10" s="6" t="s">
        <v>43</v>
      </c>
      <c r="T10" s="4">
        <f>AVERAGE(T2:T9)</f>
        <v>677.86363406065925</v>
      </c>
    </row>
    <row r="11" spans="1:20" x14ac:dyDescent="0.2">
      <c r="A11" s="1" t="s">
        <v>43</v>
      </c>
      <c r="B11" s="5">
        <f>AVERAGE(B2:B10)</f>
        <v>1653.3350034285047</v>
      </c>
      <c r="G11" s="1" t="s">
        <v>43</v>
      </c>
      <c r="H11" s="5">
        <f>AVERAGE(H2:H10)</f>
        <v>1591.3651414231715</v>
      </c>
      <c r="M11" s="6" t="s">
        <v>44</v>
      </c>
      <c r="N11" s="4">
        <f>STDEV(N2:N9)</f>
        <v>30.793415631365427</v>
      </c>
      <c r="S11" s="6" t="s">
        <v>44</v>
      </c>
      <c r="T11" s="4">
        <f>STDEV(T2:T9)</f>
        <v>91.711082193836788</v>
      </c>
    </row>
    <row r="12" spans="1:20" x14ac:dyDescent="0.2">
      <c r="A12" s="1" t="s">
        <v>44</v>
      </c>
      <c r="B12" s="5">
        <f>STDEV(B2:B10)</f>
        <v>172.70093838744339</v>
      </c>
      <c r="G12" s="1" t="s">
        <v>44</v>
      </c>
      <c r="H12" s="5">
        <f>STDEV(H2:H10)</f>
        <v>267.66119744631328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Christiane</dc:creator>
  <cp:lastModifiedBy>Christiane</cp:lastModifiedBy>
  <dcterms:created xsi:type="dcterms:W3CDTF">2022-07-15T21:32:50Z</dcterms:created>
  <dcterms:modified xsi:type="dcterms:W3CDTF">2022-08-01T18:39:17Z</dcterms:modified>
</cp:coreProperties>
</file>